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filterPrivacy="1" defaultThemeVersion="124226"/>
  <bookViews>
    <workbookView xWindow="0" yWindow="0" windowWidth="10995" windowHeight="9510" activeTab="6"/>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s>
  <calcPr calcId="171027"/>
</workbook>
</file>

<file path=xl/calcChain.xml><?xml version="1.0" encoding="utf-8"?>
<calcChain xmlns="http://schemas.openxmlformats.org/spreadsheetml/2006/main">
  <c r="B231" i="12" l="1"/>
  <c r="B198" i="12"/>
  <c r="B191" i="12"/>
  <c r="AR184" i="12"/>
  <c r="AQ184" i="12"/>
  <c r="AP184" i="12"/>
  <c r="AO184" i="12"/>
  <c r="AN184"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3" i="12"/>
  <c r="C183" i="12"/>
  <c r="B183" i="12" s="1"/>
  <c r="D182" i="12"/>
  <c r="C182" i="12"/>
  <c r="B182" i="12"/>
  <c r="CA182" i="12" s="1"/>
  <c r="CA181" i="12"/>
  <c r="D181" i="12"/>
  <c r="C181" i="12"/>
  <c r="B181" i="12"/>
  <c r="CH181" i="12" s="1"/>
  <c r="D180" i="12"/>
  <c r="D184" i="12" s="1"/>
  <c r="C180" i="12"/>
  <c r="D179" i="12"/>
  <c r="C179" i="12"/>
  <c r="C184" i="12" s="1"/>
  <c r="D174" i="12"/>
  <c r="C174" i="12"/>
  <c r="B174" i="12"/>
  <c r="D173" i="12"/>
  <c r="C173" i="12"/>
  <c r="B173" i="12"/>
  <c r="D172" i="12"/>
  <c r="B172" i="12" s="1"/>
  <c r="C172" i="12"/>
  <c r="D171" i="12"/>
  <c r="D169" i="12" s="1"/>
  <c r="C171" i="12"/>
  <c r="B171" i="12" s="1"/>
  <c r="B169" i="12" s="1"/>
  <c r="D170" i="12"/>
  <c r="C170" i="12"/>
  <c r="B170"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8" i="12"/>
  <c r="C168" i="12"/>
  <c r="B168" i="12" s="1"/>
  <c r="D167" i="12"/>
  <c r="B167" i="12" s="1"/>
  <c r="C167" i="12"/>
  <c r="CA166" i="12"/>
  <c r="D166" i="12"/>
  <c r="C166" i="12"/>
  <c r="B166" i="12"/>
  <c r="CG166" i="12" s="1"/>
  <c r="D165" i="12"/>
  <c r="C165" i="12"/>
  <c r="B165" i="12"/>
  <c r="CA165" i="12" s="1"/>
  <c r="D164" i="12"/>
  <c r="C164" i="12"/>
  <c r="B164" i="12" s="1"/>
  <c r="D163" i="12"/>
  <c r="B163" i="12" s="1"/>
  <c r="C163" i="12"/>
  <c r="CA162" i="12"/>
  <c r="D162" i="12"/>
  <c r="C162" i="12"/>
  <c r="B162" i="12"/>
  <c r="CG162" i="12" s="1"/>
  <c r="D161" i="12"/>
  <c r="C161" i="12"/>
  <c r="B161" i="12"/>
  <c r="CA161" i="12" s="1"/>
  <c r="D160" i="12"/>
  <c r="C160" i="12"/>
  <c r="B160" i="12" s="1"/>
  <c r="D159" i="12"/>
  <c r="B159" i="12" s="1"/>
  <c r="C159" i="12"/>
  <c r="CA158" i="12"/>
  <c r="D158" i="12"/>
  <c r="C158" i="12"/>
  <c r="B158" i="12"/>
  <c r="CG158" i="12" s="1"/>
  <c r="D157" i="12"/>
  <c r="C157" i="12"/>
  <c r="B157" i="12"/>
  <c r="CA157" i="12" s="1"/>
  <c r="D156" i="12"/>
  <c r="C156" i="12"/>
  <c r="B156" i="12" s="1"/>
  <c r="D155" i="12"/>
  <c r="B155" i="12" s="1"/>
  <c r="C155" i="12"/>
  <c r="CA154" i="12"/>
  <c r="D154" i="12"/>
  <c r="C154" i="12"/>
  <c r="B154" i="12"/>
  <c r="CG154" i="12" s="1"/>
  <c r="D153" i="12"/>
  <c r="C153" i="12"/>
  <c r="B153" i="12"/>
  <c r="CA153" i="12" s="1"/>
  <c r="D152" i="12"/>
  <c r="C152" i="12"/>
  <c r="B152" i="12" s="1"/>
  <c r="D151" i="12"/>
  <c r="B151" i="12" s="1"/>
  <c r="C151" i="12"/>
  <c r="CB150" i="12"/>
  <c r="D150" i="12"/>
  <c r="C150" i="12"/>
  <c r="B150" i="12"/>
  <c r="CA150" i="12" s="1"/>
  <c r="B124" i="12"/>
  <c r="CG124" i="12" s="1"/>
  <c r="CG123" i="12"/>
  <c r="B123" i="12"/>
  <c r="CA123" i="12" s="1"/>
  <c r="CG122" i="12"/>
  <c r="CA122" i="12"/>
  <c r="B122" i="12"/>
  <c r="D118" i="12"/>
  <c r="D117" i="12"/>
  <c r="C113" i="12"/>
  <c r="C112" i="12"/>
  <c r="E108" i="12"/>
  <c r="D108" i="12"/>
  <c r="C108" i="12"/>
  <c r="B108" i="12"/>
  <c r="E100" i="12"/>
  <c r="D100" i="12"/>
  <c r="C100" i="12"/>
  <c r="B100" i="12"/>
  <c r="E92" i="12"/>
  <c r="D92" i="12"/>
  <c r="C92" i="12"/>
  <c r="B92" i="12"/>
  <c r="B74" i="12"/>
  <c r="B67"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59" i="12"/>
  <c r="C59" i="12"/>
  <c r="B59" i="12"/>
  <c r="CA59" i="12" s="1"/>
  <c r="CA58" i="12"/>
  <c r="D58" i="12"/>
  <c r="C58" i="12"/>
  <c r="B58" i="12"/>
  <c r="CH58" i="12" s="1"/>
  <c r="D57" i="12"/>
  <c r="B57" i="12" s="1"/>
  <c r="C57" i="12"/>
  <c r="D56" i="12"/>
  <c r="D60" i="12" s="1"/>
  <c r="C56" i="12"/>
  <c r="B56" i="12" s="1"/>
  <c r="D55" i="12"/>
  <c r="C55" i="12"/>
  <c r="B55" i="12"/>
  <c r="D50" i="12"/>
  <c r="D49" i="12"/>
  <c r="D48" i="12"/>
  <c r="D47" i="12"/>
  <c r="D46" i="12"/>
  <c r="D45" i="12"/>
  <c r="D44" i="12"/>
  <c r="D43" i="12"/>
  <c r="D42" i="12"/>
  <c r="D41" i="12"/>
  <c r="D40" i="12"/>
  <c r="D39" i="12"/>
  <c r="D38" i="12"/>
  <c r="D37" i="12"/>
  <c r="D36" i="12"/>
  <c r="D35" i="12"/>
  <c r="D34" i="12"/>
  <c r="D33" i="12"/>
  <c r="D32" i="12"/>
  <c r="D31" i="12"/>
  <c r="CJ30" i="12"/>
  <c r="CI30" i="12"/>
  <c r="CH30" i="12"/>
  <c r="CG30" i="12"/>
  <c r="CD30" i="12"/>
  <c r="CC30" i="12"/>
  <c r="CB30" i="12"/>
  <c r="CA30" i="12"/>
  <c r="D30" i="12"/>
  <c r="D27" i="12"/>
  <c r="B27" i="12" s="1"/>
  <c r="C27" i="12"/>
  <c r="D26" i="12"/>
  <c r="C26" i="12"/>
  <c r="B26" i="12" s="1"/>
  <c r="D25" i="12"/>
  <c r="C25" i="12"/>
  <c r="B25" i="12"/>
  <c r="D24" i="12"/>
  <c r="C24" i="12"/>
  <c r="B24" i="12"/>
  <c r="D23" i="12"/>
  <c r="B23" i="12" s="1"/>
  <c r="C23" i="12"/>
  <c r="D22" i="12"/>
  <c r="C22" i="12"/>
  <c r="B22" i="12" s="1"/>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D20" i="12"/>
  <c r="C20" i="12"/>
  <c r="B20" i="12" s="1"/>
  <c r="D19" i="12"/>
  <c r="C19" i="12"/>
  <c r="B19" i="12"/>
  <c r="D18" i="12"/>
  <c r="C18" i="12"/>
  <c r="B18" i="12"/>
  <c r="D17" i="12"/>
  <c r="B17" i="12" s="1"/>
  <c r="C17" i="12"/>
  <c r="D16" i="12"/>
  <c r="C16" i="12"/>
  <c r="B16" i="12" s="1"/>
  <c r="D15" i="12"/>
  <c r="C15" i="12"/>
  <c r="B15" i="12"/>
  <c r="D14" i="12"/>
  <c r="C14" i="12"/>
  <c r="B14" i="12"/>
  <c r="D13" i="12"/>
  <c r="B13" i="12" s="1"/>
  <c r="C13" i="12"/>
  <c r="A5" i="12"/>
  <c r="A4" i="12"/>
  <c r="A3" i="12"/>
  <c r="A2" i="12"/>
  <c r="CA155" i="12" l="1"/>
  <c r="CG155" i="12"/>
  <c r="CG160" i="12"/>
  <c r="CA160" i="12"/>
  <c r="CG31" i="12"/>
  <c r="CA31" i="12"/>
  <c r="CB56" i="12"/>
  <c r="CH56" i="12"/>
  <c r="CA56" i="12"/>
  <c r="CG56" i="12"/>
  <c r="CG152" i="12"/>
  <c r="CA152" i="12"/>
  <c r="CA163" i="12"/>
  <c r="CG163" i="12"/>
  <c r="CG168" i="12"/>
  <c r="CA168" i="12"/>
  <c r="B60" i="12"/>
  <c r="CG159" i="12"/>
  <c r="CA159" i="12"/>
  <c r="CG164" i="12"/>
  <c r="CA164" i="12"/>
  <c r="CG57" i="12"/>
  <c r="CB57" i="12"/>
  <c r="CA57" i="12"/>
  <c r="CH57" i="12"/>
  <c r="CA151" i="12"/>
  <c r="CG151" i="12"/>
  <c r="CG156" i="12"/>
  <c r="CA156" i="12"/>
  <c r="CA167" i="12"/>
  <c r="CG167" i="12"/>
  <c r="CB183" i="12"/>
  <c r="CA183" i="12"/>
  <c r="CH183" i="12"/>
  <c r="CG183" i="12"/>
  <c r="CB55" i="12"/>
  <c r="CB59" i="12"/>
  <c r="C60" i="12"/>
  <c r="CG165" i="12"/>
  <c r="CB58" i="12"/>
  <c r="CG59" i="12"/>
  <c r="CG182" i="12"/>
  <c r="CH55" i="12"/>
  <c r="CG58" i="12"/>
  <c r="CH59" i="12"/>
  <c r="CA124" i="12"/>
  <c r="B180" i="12"/>
  <c r="CG181" i="12"/>
  <c r="CH182" i="12"/>
  <c r="CG153" i="12"/>
  <c r="CG157" i="12"/>
  <c r="CG161" i="12"/>
  <c r="CB182" i="12"/>
  <c r="CG55" i="12"/>
  <c r="CG150" i="12"/>
  <c r="C169" i="12"/>
  <c r="CB181" i="12"/>
  <c r="C21" i="12"/>
  <c r="B21" i="12" s="1"/>
  <c r="CA55" i="12"/>
  <c r="B179" i="12"/>
  <c r="B295" i="12" l="1"/>
  <c r="CB179" i="12"/>
  <c r="CH179" i="12"/>
  <c r="B184" i="12"/>
  <c r="A295" i="12" s="1"/>
  <c r="CA179" i="12"/>
  <c r="CG179" i="12"/>
  <c r="CG180" i="12"/>
  <c r="CB180" i="12"/>
  <c r="CA180" i="12"/>
  <c r="CH180" i="12"/>
  <c r="B231" i="13" l="1"/>
  <c r="B198" i="13"/>
  <c r="B191"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D183" i="13"/>
  <c r="C183" i="13"/>
  <c r="B183" i="13" s="1"/>
  <c r="D182" i="13"/>
  <c r="C182" i="13"/>
  <c r="B182" i="13" s="1"/>
  <c r="D181" i="13"/>
  <c r="C181" i="13"/>
  <c r="B181" i="13"/>
  <c r="CA181" i="13" s="1"/>
  <c r="CA180" i="13"/>
  <c r="D180" i="13"/>
  <c r="C180" i="13"/>
  <c r="B180" i="13"/>
  <c r="CH180" i="13" s="1"/>
  <c r="D179" i="13"/>
  <c r="D184" i="13" s="1"/>
  <c r="C179" i="13"/>
  <c r="C184" i="13" s="1"/>
  <c r="D174" i="13"/>
  <c r="C174" i="13"/>
  <c r="B174" i="13" s="1"/>
  <c r="D173" i="13"/>
  <c r="C173" i="13"/>
  <c r="B173" i="13"/>
  <c r="D172" i="13"/>
  <c r="C172" i="13"/>
  <c r="B172" i="13"/>
  <c r="D171" i="13"/>
  <c r="D169" i="13" s="1"/>
  <c r="C171" i="13"/>
  <c r="B171" i="13" s="1"/>
  <c r="D170" i="13"/>
  <c r="C170" i="13"/>
  <c r="B170" i="13" s="1"/>
  <c r="B169" i="13" s="1"/>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C169" i="13"/>
  <c r="D168" i="13"/>
  <c r="C168" i="13"/>
  <c r="B168" i="13" s="1"/>
  <c r="CA167" i="13"/>
  <c r="D167" i="13"/>
  <c r="C167" i="13"/>
  <c r="B167" i="13"/>
  <c r="CG167" i="13" s="1"/>
  <c r="D166" i="13"/>
  <c r="C166" i="13"/>
  <c r="B166" i="13"/>
  <c r="CA166" i="13" s="1"/>
  <c r="D165" i="13"/>
  <c r="C165" i="13"/>
  <c r="B165" i="13" s="1"/>
  <c r="D164" i="13"/>
  <c r="C164" i="13"/>
  <c r="B164" i="13" s="1"/>
  <c r="CA163" i="13"/>
  <c r="D163" i="13"/>
  <c r="C163" i="13"/>
  <c r="B163" i="13"/>
  <c r="CG163" i="13" s="1"/>
  <c r="D162" i="13"/>
  <c r="C162" i="13"/>
  <c r="B162" i="13"/>
  <c r="CA162" i="13" s="1"/>
  <c r="D161" i="13"/>
  <c r="C161" i="13"/>
  <c r="B161" i="13" s="1"/>
  <c r="D160" i="13"/>
  <c r="C160" i="13"/>
  <c r="B160" i="13" s="1"/>
  <c r="CA159" i="13"/>
  <c r="D159" i="13"/>
  <c r="C159" i="13"/>
  <c r="B159" i="13"/>
  <c r="CG159" i="13" s="1"/>
  <c r="D158" i="13"/>
  <c r="C158" i="13"/>
  <c r="B158" i="13"/>
  <c r="CA158" i="13" s="1"/>
  <c r="D157" i="13"/>
  <c r="C157" i="13"/>
  <c r="B157" i="13" s="1"/>
  <c r="D156" i="13"/>
  <c r="C156" i="13"/>
  <c r="B156" i="13" s="1"/>
  <c r="CA155" i="13"/>
  <c r="D155" i="13"/>
  <c r="C155" i="13"/>
  <c r="B155" i="13"/>
  <c r="CG155" i="13" s="1"/>
  <c r="D154" i="13"/>
  <c r="C154" i="13"/>
  <c r="B154" i="13"/>
  <c r="CA154" i="13" s="1"/>
  <c r="D153" i="13"/>
  <c r="C153" i="13"/>
  <c r="B153" i="13" s="1"/>
  <c r="D152" i="13"/>
  <c r="C152" i="13"/>
  <c r="B152" i="13" s="1"/>
  <c r="CA151" i="13"/>
  <c r="D151" i="13"/>
  <c r="C151" i="13"/>
  <c r="B151" i="13"/>
  <c r="CG151" i="13" s="1"/>
  <c r="CB150" i="13"/>
  <c r="D150" i="13"/>
  <c r="C150" i="13"/>
  <c r="B150" i="13" s="1"/>
  <c r="B124" i="13"/>
  <c r="CG124" i="13" s="1"/>
  <c r="B123" i="13"/>
  <c r="CG123" i="13" s="1"/>
  <c r="CG122" i="13"/>
  <c r="CA122" i="13"/>
  <c r="B122" i="13"/>
  <c r="D118" i="13"/>
  <c r="D117" i="13"/>
  <c r="C113" i="13"/>
  <c r="C112" i="13"/>
  <c r="E108" i="13"/>
  <c r="D108" i="13"/>
  <c r="C108" i="13"/>
  <c r="B108" i="13"/>
  <c r="E100" i="13"/>
  <c r="D100" i="13"/>
  <c r="C100" i="13"/>
  <c r="B100" i="13"/>
  <c r="E92" i="13"/>
  <c r="D92" i="13"/>
  <c r="C92" i="13"/>
  <c r="B92" i="13"/>
  <c r="B74" i="13"/>
  <c r="B67"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59" i="13"/>
  <c r="C59" i="13"/>
  <c r="B59" i="13" s="1"/>
  <c r="D58" i="13"/>
  <c r="C58" i="13"/>
  <c r="B58" i="13"/>
  <c r="CA58" i="13" s="1"/>
  <c r="CA57" i="13"/>
  <c r="D57" i="13"/>
  <c r="C57" i="13"/>
  <c r="B57" i="13"/>
  <c r="CH57" i="13" s="1"/>
  <c r="D56" i="13"/>
  <c r="D60" i="13" s="1"/>
  <c r="C56" i="13"/>
  <c r="B56" i="13" s="1"/>
  <c r="D55" i="13"/>
  <c r="C55" i="13"/>
  <c r="C60" i="13" s="1"/>
  <c r="D50" i="13"/>
  <c r="D49" i="13"/>
  <c r="D48" i="13"/>
  <c r="D47" i="13"/>
  <c r="D46" i="13"/>
  <c r="D45" i="13"/>
  <c r="D44" i="13"/>
  <c r="D43" i="13"/>
  <c r="D42" i="13"/>
  <c r="D41" i="13"/>
  <c r="D40" i="13"/>
  <c r="D39" i="13"/>
  <c r="D38" i="13"/>
  <c r="D37" i="13"/>
  <c r="D36" i="13"/>
  <c r="D35" i="13"/>
  <c r="D34" i="13"/>
  <c r="D33" i="13"/>
  <c r="D32" i="13"/>
  <c r="D31" i="13"/>
  <c r="CJ30" i="13"/>
  <c r="CI30" i="13"/>
  <c r="CH30" i="13"/>
  <c r="CG30" i="13"/>
  <c r="CD30" i="13"/>
  <c r="CC30" i="13"/>
  <c r="CB30" i="13"/>
  <c r="CA30" i="13"/>
  <c r="D30" i="13"/>
  <c r="CG31" i="13" s="1"/>
  <c r="D27" i="13"/>
  <c r="C27" i="13"/>
  <c r="B27" i="13"/>
  <c r="D26" i="13"/>
  <c r="C26" i="13"/>
  <c r="B26" i="13" s="1"/>
  <c r="D25" i="13"/>
  <c r="C25" i="13"/>
  <c r="B25" i="13" s="1"/>
  <c r="D24" i="13"/>
  <c r="C24" i="13"/>
  <c r="B24" i="13"/>
  <c r="D23" i="13"/>
  <c r="C23" i="13"/>
  <c r="B23" i="13"/>
  <c r="D22" i="13"/>
  <c r="D21" i="13" s="1"/>
  <c r="C22" i="13"/>
  <c r="B22" i="13" s="1"/>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D20" i="13"/>
  <c r="C20" i="13"/>
  <c r="B20" i="13" s="1"/>
  <c r="D19" i="13"/>
  <c r="C19" i="13"/>
  <c r="B19" i="13" s="1"/>
  <c r="D18" i="13"/>
  <c r="C18" i="13"/>
  <c r="B18" i="13"/>
  <c r="D17" i="13"/>
  <c r="C17" i="13"/>
  <c r="B17" i="13"/>
  <c r="D16" i="13"/>
  <c r="C16" i="13"/>
  <c r="B16" i="13" s="1"/>
  <c r="D15" i="13"/>
  <c r="C15" i="13"/>
  <c r="B15" i="13" s="1"/>
  <c r="D14" i="13"/>
  <c r="C14" i="13"/>
  <c r="B14" i="13"/>
  <c r="D13" i="13"/>
  <c r="C13" i="13"/>
  <c r="B13" i="13"/>
  <c r="A5" i="13"/>
  <c r="A4" i="13"/>
  <c r="A3" i="13"/>
  <c r="A2" i="13"/>
  <c r="CG152" i="13" l="1"/>
  <c r="CA152" i="13"/>
  <c r="CB59" i="13"/>
  <c r="CH59" i="13"/>
  <c r="CA59" i="13"/>
  <c r="CG59" i="13"/>
  <c r="CG157" i="13"/>
  <c r="CA157" i="13"/>
  <c r="CA164" i="13"/>
  <c r="CG164" i="13"/>
  <c r="CB182" i="13"/>
  <c r="CA182" i="13"/>
  <c r="CH182" i="13"/>
  <c r="CG182" i="13"/>
  <c r="CG153" i="13"/>
  <c r="CA153" i="13"/>
  <c r="CG160" i="13"/>
  <c r="CA160" i="13"/>
  <c r="CG56" i="13"/>
  <c r="CA56" i="13"/>
  <c r="CH56" i="13"/>
  <c r="CB56" i="13"/>
  <c r="CG161" i="13"/>
  <c r="CA161" i="13"/>
  <c r="CG168" i="13"/>
  <c r="CA168" i="13"/>
  <c r="CA150" i="13"/>
  <c r="CG150" i="13"/>
  <c r="CA156" i="13"/>
  <c r="CG156" i="13"/>
  <c r="CG165" i="13"/>
  <c r="CA165" i="13"/>
  <c r="CG183" i="13"/>
  <c r="CB183" i="13"/>
  <c r="CA183" i="13"/>
  <c r="CH183" i="13"/>
  <c r="CB58" i="13"/>
  <c r="CG158" i="13"/>
  <c r="CG162" i="13"/>
  <c r="CB57" i="13"/>
  <c r="CA124" i="13"/>
  <c r="CG181" i="13"/>
  <c r="C21" i="13"/>
  <c r="B21" i="13" s="1"/>
  <c r="CA31" i="13"/>
  <c r="CG57" i="13"/>
  <c r="CH58" i="13"/>
  <c r="CA123" i="13"/>
  <c r="B179" i="13"/>
  <c r="CG180" i="13"/>
  <c r="CH181" i="13"/>
  <c r="CG154" i="13"/>
  <c r="CG166" i="13"/>
  <c r="CB181" i="13"/>
  <c r="CG58" i="13"/>
  <c r="CB180" i="13"/>
  <c r="B55" i="13"/>
  <c r="CB55" i="13" l="1"/>
  <c r="CG55" i="13"/>
  <c r="B295" i="13" s="1"/>
  <c r="B60" i="13"/>
  <c r="A295" i="13" s="1"/>
  <c r="CA55" i="13"/>
  <c r="CH55" i="13"/>
  <c r="CG179" i="13"/>
  <c r="CH179" i="13"/>
  <c r="CB179" i="13"/>
  <c r="B184" i="13"/>
  <c r="CA179" i="13"/>
  <c r="B231" i="11" l="1"/>
  <c r="B198" i="11"/>
  <c r="B191"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3" i="11"/>
  <c r="C183" i="11"/>
  <c r="B183" i="11" s="1"/>
  <c r="D182" i="11"/>
  <c r="B182" i="11" s="1"/>
  <c r="CG182" i="11" s="1"/>
  <c r="C182" i="11"/>
  <c r="D181" i="11"/>
  <c r="B181" i="11" s="1"/>
  <c r="C181" i="11"/>
  <c r="D180" i="11"/>
  <c r="C180" i="11"/>
  <c r="D179" i="11"/>
  <c r="C179" i="11"/>
  <c r="D174" i="11"/>
  <c r="C174" i="11"/>
  <c r="B174" i="11" s="1"/>
  <c r="D173" i="11"/>
  <c r="C173" i="11"/>
  <c r="B173" i="11"/>
  <c r="D172" i="11"/>
  <c r="C172" i="11"/>
  <c r="D171" i="11"/>
  <c r="D169" i="11" s="1"/>
  <c r="C171" i="11"/>
  <c r="C169" i="11" s="1"/>
  <c r="D170" i="11"/>
  <c r="C170" i="11"/>
  <c r="B170"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8" i="11"/>
  <c r="C168" i="11"/>
  <c r="B168" i="11" s="1"/>
  <c r="D167" i="11"/>
  <c r="C167" i="11"/>
  <c r="D166" i="11"/>
  <c r="C166" i="11"/>
  <c r="B166" i="11"/>
  <c r="CG166" i="11" s="1"/>
  <c r="D165" i="11"/>
  <c r="C165" i="11"/>
  <c r="B165" i="11"/>
  <c r="CG165" i="11" s="1"/>
  <c r="D164" i="11"/>
  <c r="C164" i="11"/>
  <c r="D163" i="11"/>
  <c r="C163" i="11"/>
  <c r="CA162" i="11"/>
  <c r="D162" i="11"/>
  <c r="C162" i="11"/>
  <c r="B162" i="11"/>
  <c r="CG162" i="11" s="1"/>
  <c r="D161" i="11"/>
  <c r="B161" i="11" s="1"/>
  <c r="CG161" i="11" s="1"/>
  <c r="C161" i="11"/>
  <c r="D160" i="11"/>
  <c r="C160" i="11"/>
  <c r="B160" i="11" s="1"/>
  <c r="D159" i="11"/>
  <c r="C159" i="11"/>
  <c r="D158" i="11"/>
  <c r="C158" i="11"/>
  <c r="B158" i="11" s="1"/>
  <c r="D157" i="11"/>
  <c r="C157" i="11"/>
  <c r="B157" i="11"/>
  <c r="CG157" i="11" s="1"/>
  <c r="D156" i="11"/>
  <c r="C156" i="11"/>
  <c r="D155" i="11"/>
  <c r="C155" i="11"/>
  <c r="D154" i="11"/>
  <c r="C154" i="11"/>
  <c r="D153" i="11"/>
  <c r="C153" i="11"/>
  <c r="B153" i="11"/>
  <c r="CG153" i="11" s="1"/>
  <c r="D152" i="11"/>
  <c r="C152" i="11"/>
  <c r="B152" i="11" s="1"/>
  <c r="D151" i="11"/>
  <c r="C151" i="11"/>
  <c r="CB150" i="11"/>
  <c r="D150" i="11"/>
  <c r="C150" i="11"/>
  <c r="B150" i="11"/>
  <c r="CG150" i="11" s="1"/>
  <c r="B124" i="11"/>
  <c r="CG124" i="11" s="1"/>
  <c r="B123" i="11"/>
  <c r="CA123" i="11" s="1"/>
  <c r="B122" i="11"/>
  <c r="CG122" i="11" s="1"/>
  <c r="D118" i="11"/>
  <c r="D117" i="11"/>
  <c r="C113" i="11"/>
  <c r="C112" i="11"/>
  <c r="E108" i="11"/>
  <c r="D108" i="11"/>
  <c r="C108" i="11"/>
  <c r="B108" i="11"/>
  <c r="E100" i="11"/>
  <c r="D100" i="11"/>
  <c r="C100" i="11"/>
  <c r="B100" i="11"/>
  <c r="E92" i="11"/>
  <c r="D92" i="11"/>
  <c r="C92" i="11"/>
  <c r="B92" i="11"/>
  <c r="B74" i="11"/>
  <c r="B67"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59" i="11"/>
  <c r="C59" i="11"/>
  <c r="B59" i="11"/>
  <c r="CG59" i="11" s="1"/>
  <c r="D58" i="11"/>
  <c r="C58" i="11"/>
  <c r="D57" i="11"/>
  <c r="C57" i="11"/>
  <c r="D56" i="11"/>
  <c r="C56" i="11"/>
  <c r="D55" i="11"/>
  <c r="C55" i="11"/>
  <c r="B55" i="11"/>
  <c r="CG55" i="11" s="1"/>
  <c r="D50" i="11"/>
  <c r="D49" i="11"/>
  <c r="D48" i="11"/>
  <c r="D47" i="11"/>
  <c r="D46" i="11"/>
  <c r="D45" i="11"/>
  <c r="D44" i="11"/>
  <c r="D43" i="11"/>
  <c r="D42" i="11"/>
  <c r="D41" i="11"/>
  <c r="D40" i="11"/>
  <c r="D39" i="11"/>
  <c r="D38" i="11"/>
  <c r="D37" i="11"/>
  <c r="D36" i="11"/>
  <c r="D35" i="11"/>
  <c r="D34" i="11"/>
  <c r="D33" i="11"/>
  <c r="D32" i="11"/>
  <c r="D31" i="11"/>
  <c r="CJ30" i="11"/>
  <c r="CI30" i="11"/>
  <c r="CH30" i="11"/>
  <c r="CG30" i="11"/>
  <c r="CD30" i="11"/>
  <c r="CC30" i="11"/>
  <c r="CB30" i="11"/>
  <c r="CA30" i="11"/>
  <c r="D30" i="11"/>
  <c r="D27" i="11"/>
  <c r="C27" i="11"/>
  <c r="B27" i="11" s="1"/>
  <c r="D26" i="11"/>
  <c r="C26" i="11"/>
  <c r="D25" i="11"/>
  <c r="C25" i="11"/>
  <c r="B25" i="11" s="1"/>
  <c r="D24" i="11"/>
  <c r="C24" i="11"/>
  <c r="B24" i="11" s="1"/>
  <c r="D23" i="11"/>
  <c r="C23" i="11"/>
  <c r="B23" i="11" s="1"/>
  <c r="D22" i="11"/>
  <c r="D21" i="11" s="1"/>
  <c r="C22"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0" i="11"/>
  <c r="B20" i="11" s="1"/>
  <c r="C20" i="11"/>
  <c r="D19" i="11"/>
  <c r="C19" i="11"/>
  <c r="B19" i="11" s="1"/>
  <c r="D18" i="11"/>
  <c r="B18" i="11" s="1"/>
  <c r="C18" i="11"/>
  <c r="D17" i="11"/>
  <c r="C17" i="11"/>
  <c r="B17" i="11" s="1"/>
  <c r="D16" i="11"/>
  <c r="C16" i="11"/>
  <c r="D15" i="11"/>
  <c r="C15" i="11"/>
  <c r="B15" i="11" s="1"/>
  <c r="D14" i="11"/>
  <c r="C14" i="11"/>
  <c r="B14" i="11"/>
  <c r="D13" i="11"/>
  <c r="C13" i="11"/>
  <c r="A5" i="11"/>
  <c r="A4" i="11"/>
  <c r="A3" i="11"/>
  <c r="A2" i="11"/>
  <c r="CB181" i="11" l="1"/>
  <c r="CA181" i="11"/>
  <c r="B26" i="11"/>
  <c r="CG123" i="11"/>
  <c r="B151" i="11"/>
  <c r="B167" i="11"/>
  <c r="CA167" i="11" s="1"/>
  <c r="B180" i="11"/>
  <c r="CG180" i="11" s="1"/>
  <c r="B13" i="11"/>
  <c r="B16" i="11"/>
  <c r="D60" i="11"/>
  <c r="B57" i="11"/>
  <c r="CG57" i="11" s="1"/>
  <c r="CA122" i="11"/>
  <c r="B155" i="11"/>
  <c r="CA155" i="11" s="1"/>
  <c r="B163" i="11"/>
  <c r="C184" i="11"/>
  <c r="C60" i="11"/>
  <c r="B58" i="11"/>
  <c r="CA58" i="11" s="1"/>
  <c r="CA124" i="11"/>
  <c r="B154" i="11"/>
  <c r="CA154" i="11" s="1"/>
  <c r="B156" i="11"/>
  <c r="B159" i="11"/>
  <c r="CG159" i="11" s="1"/>
  <c r="B164" i="11"/>
  <c r="CA166" i="11"/>
  <c r="B172" i="11"/>
  <c r="D184" i="11"/>
  <c r="CA151" i="11"/>
  <c r="CG151" i="11"/>
  <c r="CG167" i="11"/>
  <c r="CH180" i="11"/>
  <c r="CB180" i="11"/>
  <c r="CH183" i="11"/>
  <c r="CG183" i="11"/>
  <c r="CB183" i="11"/>
  <c r="CA183" i="11"/>
  <c r="CA57" i="11"/>
  <c r="CG152" i="11"/>
  <c r="CA152" i="11"/>
  <c r="CG155" i="11"/>
  <c r="CA163" i="11"/>
  <c r="CG163" i="11"/>
  <c r="CG168" i="11"/>
  <c r="CA168" i="11"/>
  <c r="CG31" i="11"/>
  <c r="CB58" i="11"/>
  <c r="CH58" i="11"/>
  <c r="CG58" i="11"/>
  <c r="CG156" i="11"/>
  <c r="CA156" i="11"/>
  <c r="CA159" i="11"/>
  <c r="CG164" i="11"/>
  <c r="CA164" i="11"/>
  <c r="CG158" i="11"/>
  <c r="CA158" i="11"/>
  <c r="CG160" i="11"/>
  <c r="CA160" i="11"/>
  <c r="CH55" i="11"/>
  <c r="CH59" i="11"/>
  <c r="CG181" i="11"/>
  <c r="CH182" i="11"/>
  <c r="C21" i="11"/>
  <c r="B21" i="11" s="1"/>
  <c r="B22" i="11"/>
  <c r="CA31" i="11"/>
  <c r="CA55" i="11"/>
  <c r="B56" i="11"/>
  <c r="CA59" i="11"/>
  <c r="CA150" i="11"/>
  <c r="CA153" i="11"/>
  <c r="CA157" i="11"/>
  <c r="CA161" i="11"/>
  <c r="CA165" i="11"/>
  <c r="B171" i="11"/>
  <c r="B169" i="11" s="1"/>
  <c r="B179" i="11"/>
  <c r="CH181" i="11"/>
  <c r="CA182" i="11"/>
  <c r="CB55" i="11"/>
  <c r="CB59" i="11"/>
  <c r="CB182" i="1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3" i="1"/>
  <c r="B202" i="1"/>
  <c r="B201" i="1"/>
  <c r="B197" i="1"/>
  <c r="B196" i="1"/>
  <c r="B195" i="1"/>
  <c r="B194" i="1"/>
  <c r="B190" i="1"/>
  <c r="B189" i="1"/>
  <c r="B188" i="1"/>
  <c r="B191" i="1" s="1"/>
  <c r="B187"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C183" i="1" s="1"/>
  <c r="F183" i="1"/>
  <c r="D183" i="1" s="1"/>
  <c r="E183"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C182" i="1" s="1"/>
  <c r="F182" i="1"/>
  <c r="D182" i="1" s="1"/>
  <c r="E182"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C181" i="1" s="1"/>
  <c r="F181" i="1"/>
  <c r="D181" i="1" s="1"/>
  <c r="E181"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F180" i="1"/>
  <c r="D180" i="1" s="1"/>
  <c r="E180" i="1"/>
  <c r="AR179" i="1"/>
  <c r="AR184" i="1" s="1"/>
  <c r="AQ179" i="1"/>
  <c r="AQ184" i="1" s="1"/>
  <c r="AP179" i="1"/>
  <c r="AP184" i="1" s="1"/>
  <c r="AO179" i="1"/>
  <c r="AN179" i="1"/>
  <c r="AM179" i="1"/>
  <c r="AM184" i="1" s="1"/>
  <c r="AL179" i="1"/>
  <c r="AL184" i="1" s="1"/>
  <c r="AK179" i="1"/>
  <c r="AJ179" i="1"/>
  <c r="AJ184" i="1" s="1"/>
  <c r="AI179" i="1"/>
  <c r="AI184" i="1" s="1"/>
  <c r="AH179" i="1"/>
  <c r="AH184" i="1" s="1"/>
  <c r="AG179" i="1"/>
  <c r="AF179" i="1"/>
  <c r="AE179" i="1"/>
  <c r="AE184" i="1" s="1"/>
  <c r="AD179" i="1"/>
  <c r="AD184" i="1" s="1"/>
  <c r="AC179" i="1"/>
  <c r="AB179" i="1"/>
  <c r="AB184" i="1" s="1"/>
  <c r="AA179" i="1"/>
  <c r="Z179" i="1"/>
  <c r="Z184" i="1" s="1"/>
  <c r="Y179" i="1"/>
  <c r="X179" i="1"/>
  <c r="X184" i="1" s="1"/>
  <c r="W179" i="1"/>
  <c r="W184" i="1" s="1"/>
  <c r="V179" i="1"/>
  <c r="V184" i="1" s="1"/>
  <c r="U179" i="1"/>
  <c r="T179" i="1"/>
  <c r="S179" i="1"/>
  <c r="R179" i="1"/>
  <c r="R184" i="1" s="1"/>
  <c r="Q179" i="1"/>
  <c r="P179" i="1"/>
  <c r="O179" i="1"/>
  <c r="N179" i="1"/>
  <c r="N184" i="1" s="1"/>
  <c r="M179" i="1"/>
  <c r="L179" i="1"/>
  <c r="L184" i="1" s="1"/>
  <c r="K179" i="1"/>
  <c r="K184" i="1" s="1"/>
  <c r="J179" i="1"/>
  <c r="J184" i="1" s="1"/>
  <c r="I179" i="1"/>
  <c r="H179" i="1"/>
  <c r="G179" i="1"/>
  <c r="F179" i="1"/>
  <c r="F184" i="1" s="1"/>
  <c r="E179"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C174" i="1" s="1"/>
  <c r="F174" i="1"/>
  <c r="E174"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D173" i="1" s="1"/>
  <c r="E173"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C172" i="1" s="1"/>
  <c r="AS171" i="1"/>
  <c r="AR171" i="1"/>
  <c r="AQ171" i="1"/>
  <c r="AP171" i="1"/>
  <c r="AO171" i="1"/>
  <c r="AN171" i="1"/>
  <c r="AM171" i="1"/>
  <c r="AL171" i="1"/>
  <c r="AL169" i="1" s="1"/>
  <c r="AK171" i="1"/>
  <c r="AJ171" i="1"/>
  <c r="AI171" i="1"/>
  <c r="AH171" i="1"/>
  <c r="AH169" i="1" s="1"/>
  <c r="AG171" i="1"/>
  <c r="AF171" i="1"/>
  <c r="AE171" i="1"/>
  <c r="AD171" i="1"/>
  <c r="AD169" i="1" s="1"/>
  <c r="AC171" i="1"/>
  <c r="AB171" i="1"/>
  <c r="AA171" i="1"/>
  <c r="Z171" i="1"/>
  <c r="Z169" i="1" s="1"/>
  <c r="Y171" i="1"/>
  <c r="X171" i="1"/>
  <c r="W171" i="1"/>
  <c r="V171" i="1"/>
  <c r="V169" i="1" s="1"/>
  <c r="U171" i="1"/>
  <c r="T171" i="1"/>
  <c r="S171" i="1"/>
  <c r="R171" i="1"/>
  <c r="Q171" i="1"/>
  <c r="P171" i="1"/>
  <c r="O171" i="1"/>
  <c r="N171" i="1"/>
  <c r="N169" i="1" s="1"/>
  <c r="M171" i="1"/>
  <c r="L171" i="1"/>
  <c r="K171" i="1"/>
  <c r="J171" i="1"/>
  <c r="J169" i="1" s="1"/>
  <c r="I171" i="1"/>
  <c r="H171" i="1"/>
  <c r="G171" i="1"/>
  <c r="F171" i="1"/>
  <c r="F169" i="1" s="1"/>
  <c r="E171"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C170" i="1" s="1"/>
  <c r="F170" i="1"/>
  <c r="E170"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D165" i="1" s="1"/>
  <c r="G165" i="1"/>
  <c r="F165" i="1"/>
  <c r="E165"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C164" i="1" s="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D161" i="1" s="1"/>
  <c r="G161" i="1"/>
  <c r="F161" i="1"/>
  <c r="E161"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C160" i="1" s="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C158" i="1" s="1"/>
  <c r="F158" i="1"/>
  <c r="E158"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D156" i="1" s="1"/>
  <c r="G156" i="1"/>
  <c r="F156" i="1"/>
  <c r="E156"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D154" i="1" s="1"/>
  <c r="E154"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C151" i="1" s="1"/>
  <c r="B151" i="1" s="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C150" i="1" s="1"/>
  <c r="F150" i="1"/>
  <c r="D150" i="1" s="1"/>
  <c r="E150" i="1"/>
  <c r="J144" i="1"/>
  <c r="I144" i="1"/>
  <c r="H144" i="1"/>
  <c r="G144" i="1"/>
  <c r="F144" i="1"/>
  <c r="E144" i="1"/>
  <c r="D144" i="1"/>
  <c r="C144" i="1"/>
  <c r="J143" i="1"/>
  <c r="I143" i="1"/>
  <c r="H143" i="1"/>
  <c r="G143" i="1"/>
  <c r="F143" i="1"/>
  <c r="E143" i="1"/>
  <c r="D143" i="1"/>
  <c r="C143" i="1"/>
  <c r="J142" i="1"/>
  <c r="I142" i="1"/>
  <c r="H142" i="1"/>
  <c r="G142" i="1"/>
  <c r="F142" i="1"/>
  <c r="E142" i="1"/>
  <c r="D142" i="1"/>
  <c r="C142" i="1"/>
  <c r="J141" i="1"/>
  <c r="I141" i="1"/>
  <c r="H141" i="1"/>
  <c r="G141" i="1"/>
  <c r="F141" i="1"/>
  <c r="E141" i="1"/>
  <c r="D141" i="1"/>
  <c r="C141" i="1"/>
  <c r="J140" i="1"/>
  <c r="I140" i="1"/>
  <c r="H140" i="1"/>
  <c r="G140" i="1"/>
  <c r="F140" i="1"/>
  <c r="E140" i="1"/>
  <c r="D140" i="1"/>
  <c r="C140" i="1"/>
  <c r="J139" i="1"/>
  <c r="I139" i="1"/>
  <c r="H139" i="1"/>
  <c r="G139" i="1"/>
  <c r="F139" i="1"/>
  <c r="E139" i="1"/>
  <c r="D139" i="1"/>
  <c r="C139" i="1"/>
  <c r="J138" i="1"/>
  <c r="I138" i="1"/>
  <c r="H138" i="1"/>
  <c r="G138" i="1"/>
  <c r="F138" i="1"/>
  <c r="E138" i="1"/>
  <c r="D138" i="1"/>
  <c r="C138" i="1"/>
  <c r="J137" i="1"/>
  <c r="I137" i="1"/>
  <c r="H137" i="1"/>
  <c r="G137" i="1"/>
  <c r="F137" i="1"/>
  <c r="E137" i="1"/>
  <c r="D137" i="1"/>
  <c r="C137" i="1"/>
  <c r="J136" i="1"/>
  <c r="I136" i="1"/>
  <c r="H136" i="1"/>
  <c r="G136" i="1"/>
  <c r="F136" i="1"/>
  <c r="E136" i="1"/>
  <c r="D136" i="1"/>
  <c r="C136" i="1"/>
  <c r="J135" i="1"/>
  <c r="I135" i="1"/>
  <c r="H135" i="1"/>
  <c r="G135" i="1"/>
  <c r="F135" i="1"/>
  <c r="E135" i="1"/>
  <c r="D135" i="1"/>
  <c r="C135" i="1"/>
  <c r="J134" i="1"/>
  <c r="I134" i="1"/>
  <c r="H134" i="1"/>
  <c r="G134" i="1"/>
  <c r="F134" i="1"/>
  <c r="E134" i="1"/>
  <c r="D134" i="1"/>
  <c r="C134" i="1"/>
  <c r="J133" i="1"/>
  <c r="I133" i="1"/>
  <c r="H133" i="1"/>
  <c r="G133" i="1"/>
  <c r="F133" i="1"/>
  <c r="E133" i="1"/>
  <c r="D133" i="1"/>
  <c r="C133" i="1"/>
  <c r="J132" i="1"/>
  <c r="I132" i="1"/>
  <c r="H132" i="1"/>
  <c r="G132" i="1"/>
  <c r="F132" i="1"/>
  <c r="E132" i="1"/>
  <c r="D132" i="1"/>
  <c r="C132" i="1"/>
  <c r="J131" i="1"/>
  <c r="I131" i="1"/>
  <c r="H131" i="1"/>
  <c r="G131" i="1"/>
  <c r="F131" i="1"/>
  <c r="E131" i="1"/>
  <c r="D131" i="1"/>
  <c r="C131" i="1"/>
  <c r="J130" i="1"/>
  <c r="I130" i="1"/>
  <c r="H130" i="1"/>
  <c r="G130" i="1"/>
  <c r="F130" i="1"/>
  <c r="E130" i="1"/>
  <c r="D130" i="1"/>
  <c r="C130" i="1"/>
  <c r="J129" i="1"/>
  <c r="I129" i="1"/>
  <c r="H129" i="1"/>
  <c r="G129" i="1"/>
  <c r="F129" i="1"/>
  <c r="E129" i="1"/>
  <c r="D129" i="1"/>
  <c r="C129" i="1"/>
  <c r="J128" i="1"/>
  <c r="I128" i="1"/>
  <c r="H128" i="1"/>
  <c r="G128" i="1"/>
  <c r="F128" i="1"/>
  <c r="E128" i="1"/>
  <c r="D128" i="1"/>
  <c r="C128" i="1"/>
  <c r="L124" i="1"/>
  <c r="K124" i="1"/>
  <c r="J124" i="1"/>
  <c r="I124" i="1"/>
  <c r="H124" i="1"/>
  <c r="G124" i="1"/>
  <c r="F124" i="1"/>
  <c r="E124" i="1"/>
  <c r="D124" i="1"/>
  <c r="C124" i="1"/>
  <c r="L123" i="1"/>
  <c r="K123" i="1"/>
  <c r="J123" i="1"/>
  <c r="I123" i="1"/>
  <c r="H123" i="1"/>
  <c r="G123" i="1"/>
  <c r="F123" i="1"/>
  <c r="E123" i="1"/>
  <c r="D123" i="1"/>
  <c r="C123" i="1"/>
  <c r="L122" i="1"/>
  <c r="K122" i="1"/>
  <c r="J122" i="1"/>
  <c r="I122" i="1"/>
  <c r="H122" i="1"/>
  <c r="G122" i="1"/>
  <c r="F122" i="1"/>
  <c r="E122" i="1"/>
  <c r="D122" i="1"/>
  <c r="C122" i="1"/>
  <c r="H118" i="1"/>
  <c r="G118" i="1"/>
  <c r="F118" i="1"/>
  <c r="E118" i="1"/>
  <c r="H117" i="1"/>
  <c r="D117" i="1" s="1"/>
  <c r="G117" i="1"/>
  <c r="F117" i="1"/>
  <c r="E117" i="1"/>
  <c r="G113" i="1"/>
  <c r="F113" i="1"/>
  <c r="E113" i="1"/>
  <c r="D113" i="1"/>
  <c r="G112" i="1"/>
  <c r="F112" i="1"/>
  <c r="E112" i="1"/>
  <c r="D112" i="1"/>
  <c r="E107" i="1"/>
  <c r="D107" i="1"/>
  <c r="C107" i="1"/>
  <c r="B107" i="1"/>
  <c r="E106" i="1"/>
  <c r="D106" i="1"/>
  <c r="C106" i="1"/>
  <c r="B106" i="1"/>
  <c r="E105" i="1"/>
  <c r="D105" i="1"/>
  <c r="C105" i="1"/>
  <c r="B105" i="1"/>
  <c r="E104" i="1"/>
  <c r="D104" i="1"/>
  <c r="C104" i="1"/>
  <c r="B104" i="1"/>
  <c r="E103" i="1"/>
  <c r="D103" i="1"/>
  <c r="C103" i="1"/>
  <c r="C108" i="1" s="1"/>
  <c r="B103" i="1"/>
  <c r="B108" i="1" s="1"/>
  <c r="E99" i="1"/>
  <c r="D99" i="1"/>
  <c r="C99" i="1"/>
  <c r="B99" i="1"/>
  <c r="E98" i="1"/>
  <c r="D98" i="1"/>
  <c r="C98" i="1"/>
  <c r="B98" i="1"/>
  <c r="E97" i="1"/>
  <c r="D97" i="1"/>
  <c r="C97" i="1"/>
  <c r="B97" i="1"/>
  <c r="E96" i="1"/>
  <c r="D96" i="1"/>
  <c r="C96" i="1"/>
  <c r="B96" i="1"/>
  <c r="E95" i="1"/>
  <c r="E100" i="1" s="1"/>
  <c r="D95" i="1"/>
  <c r="C95" i="1"/>
  <c r="B95" i="1"/>
  <c r="E91" i="1"/>
  <c r="D91" i="1"/>
  <c r="C91" i="1"/>
  <c r="B91" i="1"/>
  <c r="E90" i="1"/>
  <c r="D90" i="1"/>
  <c r="C90" i="1"/>
  <c r="B90" i="1"/>
  <c r="E89" i="1"/>
  <c r="D89" i="1"/>
  <c r="C89" i="1"/>
  <c r="B89" i="1"/>
  <c r="E88" i="1"/>
  <c r="D88" i="1"/>
  <c r="C88" i="1"/>
  <c r="B88" i="1"/>
  <c r="E87" i="1"/>
  <c r="D87" i="1"/>
  <c r="C87" i="1"/>
  <c r="B87" i="1"/>
  <c r="E86" i="1"/>
  <c r="D86" i="1"/>
  <c r="C86" i="1"/>
  <c r="B86" i="1"/>
  <c r="E85" i="1"/>
  <c r="D85" i="1"/>
  <c r="C85" i="1"/>
  <c r="B85" i="1"/>
  <c r="E84" i="1"/>
  <c r="D84" i="1"/>
  <c r="C84" i="1"/>
  <c r="B84" i="1"/>
  <c r="E83" i="1"/>
  <c r="D83" i="1"/>
  <c r="C83" i="1"/>
  <c r="B83" i="1"/>
  <c r="E82" i="1"/>
  <c r="D82" i="1"/>
  <c r="C82" i="1"/>
  <c r="B82" i="1"/>
  <c r="E81" i="1"/>
  <c r="D81" i="1"/>
  <c r="C81" i="1"/>
  <c r="B81" i="1"/>
  <c r="E80" i="1"/>
  <c r="D80" i="1"/>
  <c r="C80" i="1"/>
  <c r="B80" i="1"/>
  <c r="E79" i="1"/>
  <c r="D79" i="1"/>
  <c r="C79" i="1"/>
  <c r="B79" i="1"/>
  <c r="E78" i="1"/>
  <c r="D78" i="1"/>
  <c r="C78" i="1"/>
  <c r="B78" i="1"/>
  <c r="E77" i="1"/>
  <c r="E92" i="1" s="1"/>
  <c r="D77" i="1"/>
  <c r="C77" i="1"/>
  <c r="C92" i="1" s="1"/>
  <c r="B77" i="1"/>
  <c r="B92" i="1" s="1"/>
  <c r="B73" i="1"/>
  <c r="B72" i="1"/>
  <c r="B71" i="1"/>
  <c r="B70" i="1"/>
  <c r="B66" i="1"/>
  <c r="B65" i="1"/>
  <c r="B64" i="1"/>
  <c r="B63" i="1"/>
  <c r="B67" i="1" s="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AU57" i="1"/>
  <c r="AT57" i="1"/>
  <c r="AS57" i="1"/>
  <c r="AS60" i="1" s="1"/>
  <c r="AR57" i="1"/>
  <c r="AQ57" i="1"/>
  <c r="AP57" i="1"/>
  <c r="AO57" i="1"/>
  <c r="AN57" i="1"/>
  <c r="AM57" i="1"/>
  <c r="AL57" i="1"/>
  <c r="AK57" i="1"/>
  <c r="AJ57" i="1"/>
  <c r="AI57" i="1"/>
  <c r="AH57" i="1"/>
  <c r="AG57" i="1"/>
  <c r="AF57" i="1"/>
  <c r="AE57" i="1"/>
  <c r="AD57" i="1"/>
  <c r="AC57" i="1"/>
  <c r="AB57" i="1"/>
  <c r="AA57" i="1"/>
  <c r="Z57" i="1"/>
  <c r="Y57" i="1"/>
  <c r="X57" i="1"/>
  <c r="W57" i="1"/>
  <c r="V57" i="1"/>
  <c r="U57" i="1"/>
  <c r="U60" i="1" s="1"/>
  <c r="T57" i="1"/>
  <c r="S57" i="1"/>
  <c r="R57" i="1"/>
  <c r="Q57" i="1"/>
  <c r="P57" i="1"/>
  <c r="O57" i="1"/>
  <c r="N57" i="1"/>
  <c r="M57" i="1"/>
  <c r="L57" i="1"/>
  <c r="K57" i="1"/>
  <c r="J57" i="1"/>
  <c r="I57" i="1"/>
  <c r="H57" i="1"/>
  <c r="G57" i="1"/>
  <c r="F57" i="1"/>
  <c r="D57" i="1" s="1"/>
  <c r="E57" i="1"/>
  <c r="AU56" i="1"/>
  <c r="AT56" i="1"/>
  <c r="AS56" i="1"/>
  <c r="AR56" i="1"/>
  <c r="AQ56" i="1"/>
  <c r="AP56" i="1"/>
  <c r="AO56" i="1"/>
  <c r="AN56" i="1"/>
  <c r="AM56" i="1"/>
  <c r="AL56" i="1"/>
  <c r="AK56" i="1"/>
  <c r="AJ56" i="1"/>
  <c r="AI56" i="1"/>
  <c r="AH56" i="1"/>
  <c r="AG56" i="1"/>
  <c r="AF56" i="1"/>
  <c r="AE56" i="1"/>
  <c r="AD56" i="1"/>
  <c r="AC56" i="1"/>
  <c r="AC60" i="1" s="1"/>
  <c r="AB56" i="1"/>
  <c r="AA56" i="1"/>
  <c r="Z56" i="1"/>
  <c r="Y56" i="1"/>
  <c r="X56" i="1"/>
  <c r="W56" i="1"/>
  <c r="V56" i="1"/>
  <c r="U56" i="1"/>
  <c r="T56" i="1"/>
  <c r="S56" i="1"/>
  <c r="R56" i="1"/>
  <c r="Q56" i="1"/>
  <c r="P56" i="1"/>
  <c r="O56" i="1"/>
  <c r="N56" i="1"/>
  <c r="M56" i="1"/>
  <c r="L56" i="1"/>
  <c r="K56" i="1"/>
  <c r="J56" i="1"/>
  <c r="I56" i="1"/>
  <c r="H56" i="1"/>
  <c r="G56" i="1"/>
  <c r="F56" i="1"/>
  <c r="E56" i="1"/>
  <c r="E60" i="1" s="1"/>
  <c r="AU55" i="1"/>
  <c r="AT55" i="1"/>
  <c r="AS55" i="1"/>
  <c r="AR55" i="1"/>
  <c r="AQ55" i="1"/>
  <c r="AP55" i="1"/>
  <c r="AO55" i="1"/>
  <c r="AN55" i="1"/>
  <c r="AM55" i="1"/>
  <c r="AL55" i="1"/>
  <c r="AK55" i="1"/>
  <c r="AJ55" i="1"/>
  <c r="AI55" i="1"/>
  <c r="AH55" i="1"/>
  <c r="AG55" i="1"/>
  <c r="AG60" i="1" s="1"/>
  <c r="AF55" i="1"/>
  <c r="AE55" i="1"/>
  <c r="AD55" i="1"/>
  <c r="AC55" i="1"/>
  <c r="AB55" i="1"/>
  <c r="AA55" i="1"/>
  <c r="Z55" i="1"/>
  <c r="Y55" i="1"/>
  <c r="X55" i="1"/>
  <c r="W55" i="1"/>
  <c r="V55" i="1"/>
  <c r="U55" i="1"/>
  <c r="T55" i="1"/>
  <c r="S55" i="1"/>
  <c r="R55" i="1"/>
  <c r="Q55" i="1"/>
  <c r="P55" i="1"/>
  <c r="O55" i="1"/>
  <c r="N55" i="1"/>
  <c r="M55" i="1"/>
  <c r="M60" i="1" s="1"/>
  <c r="L55" i="1"/>
  <c r="K55" i="1"/>
  <c r="J55" i="1"/>
  <c r="I55" i="1"/>
  <c r="H55" i="1"/>
  <c r="G55" i="1"/>
  <c r="F55" i="1"/>
  <c r="E55" i="1"/>
  <c r="I50" i="1"/>
  <c r="H50" i="1"/>
  <c r="G50" i="1"/>
  <c r="F50" i="1"/>
  <c r="E50" i="1"/>
  <c r="I49" i="1"/>
  <c r="H49" i="1"/>
  <c r="G49" i="1"/>
  <c r="F49" i="1"/>
  <c r="E49" i="1"/>
  <c r="I48" i="1"/>
  <c r="H48" i="1"/>
  <c r="G48" i="1"/>
  <c r="F48" i="1"/>
  <c r="E48" i="1"/>
  <c r="I47" i="1"/>
  <c r="H47" i="1"/>
  <c r="G47" i="1"/>
  <c r="F47" i="1"/>
  <c r="E47" i="1"/>
  <c r="I46" i="1"/>
  <c r="H46" i="1"/>
  <c r="G46" i="1"/>
  <c r="F46" i="1"/>
  <c r="E46" i="1"/>
  <c r="I45" i="1"/>
  <c r="H45" i="1"/>
  <c r="G45" i="1"/>
  <c r="F45" i="1"/>
  <c r="E45" i="1"/>
  <c r="I44" i="1"/>
  <c r="H44" i="1"/>
  <c r="G44" i="1"/>
  <c r="F44" i="1"/>
  <c r="E44" i="1"/>
  <c r="I43" i="1"/>
  <c r="H43" i="1"/>
  <c r="G43" i="1"/>
  <c r="F43" i="1"/>
  <c r="E43" i="1"/>
  <c r="I42" i="1"/>
  <c r="H42" i="1"/>
  <c r="G42" i="1"/>
  <c r="F42" i="1"/>
  <c r="E42" i="1"/>
  <c r="D42" i="1" s="1"/>
  <c r="I41" i="1"/>
  <c r="H41" i="1"/>
  <c r="G41" i="1"/>
  <c r="F41" i="1"/>
  <c r="E41" i="1"/>
  <c r="I40" i="1"/>
  <c r="H40" i="1"/>
  <c r="G40" i="1"/>
  <c r="F40" i="1"/>
  <c r="E40" i="1"/>
  <c r="I39" i="1"/>
  <c r="H39" i="1"/>
  <c r="G39" i="1"/>
  <c r="F39" i="1"/>
  <c r="E39" i="1"/>
  <c r="I38" i="1"/>
  <c r="H38" i="1"/>
  <c r="G38" i="1"/>
  <c r="F38" i="1"/>
  <c r="E38" i="1"/>
  <c r="D38" i="1" s="1"/>
  <c r="I37" i="1"/>
  <c r="H37" i="1"/>
  <c r="G37" i="1"/>
  <c r="F37" i="1"/>
  <c r="E37" i="1"/>
  <c r="I36" i="1"/>
  <c r="H36" i="1"/>
  <c r="G36" i="1"/>
  <c r="F36" i="1"/>
  <c r="E36" i="1"/>
  <c r="I35" i="1"/>
  <c r="H35" i="1"/>
  <c r="G35" i="1"/>
  <c r="F35" i="1"/>
  <c r="E35" i="1"/>
  <c r="I34" i="1"/>
  <c r="H34" i="1"/>
  <c r="G34" i="1"/>
  <c r="F34" i="1"/>
  <c r="E34" i="1"/>
  <c r="I33" i="1"/>
  <c r="H33" i="1"/>
  <c r="G33" i="1"/>
  <c r="F33" i="1"/>
  <c r="E33" i="1"/>
  <c r="I32" i="1"/>
  <c r="H32" i="1"/>
  <c r="G32" i="1"/>
  <c r="F32" i="1"/>
  <c r="E32" i="1"/>
  <c r="I31" i="1"/>
  <c r="H31" i="1"/>
  <c r="G31" i="1"/>
  <c r="F31" i="1"/>
  <c r="E31" i="1"/>
  <c r="I30" i="1"/>
  <c r="H30" i="1"/>
  <c r="CJ30" i="1" s="1"/>
  <c r="G30" i="1"/>
  <c r="F30" i="1"/>
  <c r="E30" i="1"/>
  <c r="D30" i="1" s="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C27" i="1" s="1"/>
  <c r="F27" i="1"/>
  <c r="D27" i="1" s="1"/>
  <c r="E27"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D26" i="1" s="1"/>
  <c r="G26" i="1"/>
  <c r="F26" i="1"/>
  <c r="E26"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C25" i="1" s="1"/>
  <c r="B25" i="1" s="1"/>
  <c r="F25" i="1"/>
  <c r="E25"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D24" i="1" s="1"/>
  <c r="G24" i="1"/>
  <c r="F24" i="1"/>
  <c r="E24" i="1"/>
  <c r="C24" i="1" s="1"/>
  <c r="AT23" i="1"/>
  <c r="AT21" i="1" s="1"/>
  <c r="AS23" i="1"/>
  <c r="AR23" i="1"/>
  <c r="AQ23" i="1"/>
  <c r="AP23" i="1"/>
  <c r="AO23" i="1"/>
  <c r="AN23" i="1"/>
  <c r="AM23" i="1"/>
  <c r="AM21" i="1" s="1"/>
  <c r="AL23" i="1"/>
  <c r="AL21" i="1" s="1"/>
  <c r="AK23" i="1"/>
  <c r="AJ23" i="1"/>
  <c r="AI23" i="1"/>
  <c r="AH23" i="1"/>
  <c r="AG23" i="1"/>
  <c r="AF23" i="1"/>
  <c r="AE23" i="1"/>
  <c r="AE21" i="1" s="1"/>
  <c r="AD23" i="1"/>
  <c r="AD21" i="1" s="1"/>
  <c r="AC23" i="1"/>
  <c r="AB23" i="1"/>
  <c r="AA23" i="1"/>
  <c r="Z23" i="1"/>
  <c r="Y23" i="1"/>
  <c r="X23" i="1"/>
  <c r="W23" i="1"/>
  <c r="W21" i="1" s="1"/>
  <c r="V23" i="1"/>
  <c r="V21" i="1" s="1"/>
  <c r="U23" i="1"/>
  <c r="T23" i="1"/>
  <c r="S23" i="1"/>
  <c r="R23" i="1"/>
  <c r="Q23" i="1"/>
  <c r="P23" i="1"/>
  <c r="O23" i="1"/>
  <c r="O21" i="1" s="1"/>
  <c r="N23" i="1"/>
  <c r="N21" i="1" s="1"/>
  <c r="M23" i="1"/>
  <c r="L23" i="1"/>
  <c r="K23" i="1"/>
  <c r="J23" i="1"/>
  <c r="I23" i="1"/>
  <c r="H23" i="1"/>
  <c r="G23" i="1"/>
  <c r="G21" i="1" s="1"/>
  <c r="F23" i="1"/>
  <c r="F21" i="1" s="1"/>
  <c r="E23" i="1"/>
  <c r="AT22" i="1"/>
  <c r="AS22" i="1"/>
  <c r="AS21" i="1" s="1"/>
  <c r="AR22" i="1"/>
  <c r="AR21" i="1" s="1"/>
  <c r="AQ22" i="1"/>
  <c r="AP22" i="1"/>
  <c r="AO22" i="1"/>
  <c r="AO21" i="1" s="1"/>
  <c r="AN22" i="1"/>
  <c r="AN21" i="1" s="1"/>
  <c r="AM22" i="1"/>
  <c r="AL22" i="1"/>
  <c r="AK22" i="1"/>
  <c r="AK21" i="1" s="1"/>
  <c r="AJ22" i="1"/>
  <c r="AJ21" i="1" s="1"/>
  <c r="AI22" i="1"/>
  <c r="AH22" i="1"/>
  <c r="AG22" i="1"/>
  <c r="AG21" i="1" s="1"/>
  <c r="AF22" i="1"/>
  <c r="AF21" i="1" s="1"/>
  <c r="AE22" i="1"/>
  <c r="AD22" i="1"/>
  <c r="AC22" i="1"/>
  <c r="AC21" i="1" s="1"/>
  <c r="AB22" i="1"/>
  <c r="AB21" i="1" s="1"/>
  <c r="AA22" i="1"/>
  <c r="Z22" i="1"/>
  <c r="Y22" i="1"/>
  <c r="Y21" i="1" s="1"/>
  <c r="X22" i="1"/>
  <c r="X21" i="1" s="1"/>
  <c r="W22" i="1"/>
  <c r="V22" i="1"/>
  <c r="U22" i="1"/>
  <c r="U21" i="1" s="1"/>
  <c r="T22" i="1"/>
  <c r="T21" i="1" s="1"/>
  <c r="S22" i="1"/>
  <c r="R22" i="1"/>
  <c r="Q22" i="1"/>
  <c r="Q21" i="1" s="1"/>
  <c r="P22" i="1"/>
  <c r="P21" i="1" s="1"/>
  <c r="O22" i="1"/>
  <c r="N22" i="1"/>
  <c r="M22" i="1"/>
  <c r="M21" i="1" s="1"/>
  <c r="L22" i="1"/>
  <c r="L21" i="1" s="1"/>
  <c r="K22" i="1"/>
  <c r="J22" i="1"/>
  <c r="I22" i="1"/>
  <c r="I21" i="1" s="1"/>
  <c r="H22" i="1"/>
  <c r="D22" i="1" s="1"/>
  <c r="G22" i="1"/>
  <c r="F22" i="1"/>
  <c r="E22" i="1"/>
  <c r="E21" i="1" s="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E17" i="1"/>
  <c r="F17" i="1"/>
  <c r="G17" i="1"/>
  <c r="C17" i="1" s="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E18" i="1"/>
  <c r="F18" i="1"/>
  <c r="G18" i="1"/>
  <c r="H18" i="1"/>
  <c r="D18" i="1" s="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E13" i="1"/>
  <c r="B198" i="1"/>
  <c r="AO184" i="1"/>
  <c r="AN184" i="1"/>
  <c r="AK184" i="1"/>
  <c r="AG184" i="1"/>
  <c r="AF184" i="1"/>
  <c r="AC184" i="1"/>
  <c r="AA184" i="1"/>
  <c r="Y184" i="1"/>
  <c r="U184" i="1"/>
  <c r="T184" i="1"/>
  <c r="S184" i="1"/>
  <c r="Q184" i="1"/>
  <c r="P184" i="1"/>
  <c r="O184" i="1"/>
  <c r="M184" i="1"/>
  <c r="I184" i="1"/>
  <c r="H184" i="1"/>
  <c r="E184" i="1"/>
  <c r="C180" i="1"/>
  <c r="D179" i="1"/>
  <c r="AP169" i="1"/>
  <c r="R169" i="1"/>
  <c r="D167" i="1"/>
  <c r="C167" i="1"/>
  <c r="B167" i="1" s="1"/>
  <c r="D163" i="1"/>
  <c r="C162" i="1"/>
  <c r="D151" i="1"/>
  <c r="E108" i="1"/>
  <c r="D108" i="1"/>
  <c r="D100" i="1"/>
  <c r="C100" i="1"/>
  <c r="B100" i="1"/>
  <c r="D92" i="1"/>
  <c r="AK60" i="1"/>
  <c r="Q60" i="1"/>
  <c r="D59" i="1"/>
  <c r="C58" i="1"/>
  <c r="D55" i="1"/>
  <c r="D46" i="1"/>
  <c r="CD30" i="1"/>
  <c r="C26" i="1"/>
  <c r="D25" i="1"/>
  <c r="C23" i="1"/>
  <c r="AQ21" i="1"/>
  <c r="AP21" i="1"/>
  <c r="AI21" i="1"/>
  <c r="AH21" i="1"/>
  <c r="AA21" i="1"/>
  <c r="Z21" i="1"/>
  <c r="S21" i="1"/>
  <c r="R21" i="1"/>
  <c r="K21" i="1"/>
  <c r="J21" i="1"/>
  <c r="D20" i="1"/>
  <c r="C19" i="1"/>
  <c r="D15" i="1"/>
  <c r="C15" i="1"/>
  <c r="A5" i="1"/>
  <c r="A4" i="1"/>
  <c r="A3" i="1"/>
  <c r="A2" i="1"/>
  <c r="B231" i="14"/>
  <c r="B198" i="14"/>
  <c r="B191"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E184" i="14"/>
  <c r="D183" i="14"/>
  <c r="C183" i="14"/>
  <c r="D182" i="14"/>
  <c r="C182" i="14"/>
  <c r="B182" i="14"/>
  <c r="D181" i="14"/>
  <c r="C181" i="14"/>
  <c r="B181" i="14"/>
  <c r="CH181" i="14" s="1"/>
  <c r="D180" i="14"/>
  <c r="C180" i="14"/>
  <c r="D179" i="14"/>
  <c r="C179" i="14"/>
  <c r="D174" i="14"/>
  <c r="C174" i="14"/>
  <c r="B174" i="14"/>
  <c r="D173" i="14"/>
  <c r="B173" i="14" s="1"/>
  <c r="C173" i="14"/>
  <c r="D172" i="14"/>
  <c r="C172" i="14"/>
  <c r="D171" i="14"/>
  <c r="C171" i="14"/>
  <c r="D170" i="14"/>
  <c r="C170" i="14"/>
  <c r="B170" i="14" s="1"/>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E169" i="14"/>
  <c r="D168" i="14"/>
  <c r="C168" i="14"/>
  <c r="B168" i="14" s="1"/>
  <c r="D167" i="14"/>
  <c r="C167" i="14"/>
  <c r="D166" i="14"/>
  <c r="B166" i="14" s="1"/>
  <c r="C166" i="14"/>
  <c r="D165" i="14"/>
  <c r="C165" i="14"/>
  <c r="B165" i="14" s="1"/>
  <c r="CA165" i="14" s="1"/>
  <c r="D164" i="14"/>
  <c r="C164" i="14"/>
  <c r="B164" i="14" s="1"/>
  <c r="D163" i="14"/>
  <c r="B163" i="14" s="1"/>
  <c r="C163" i="14"/>
  <c r="D162" i="14"/>
  <c r="C162" i="14"/>
  <c r="B162" i="14" s="1"/>
  <c r="D161" i="14"/>
  <c r="C161" i="14"/>
  <c r="B161" i="14"/>
  <c r="CA161" i="14" s="1"/>
  <c r="D160" i="14"/>
  <c r="C160" i="14"/>
  <c r="B160" i="14" s="1"/>
  <c r="D159" i="14"/>
  <c r="C159" i="14"/>
  <c r="D158" i="14"/>
  <c r="C158" i="14"/>
  <c r="B158" i="14"/>
  <c r="CG158" i="14" s="1"/>
  <c r="D157" i="14"/>
  <c r="C157" i="14"/>
  <c r="B157" i="14"/>
  <c r="CA157" i="14" s="1"/>
  <c r="D156" i="14"/>
  <c r="C156" i="14"/>
  <c r="D155" i="14"/>
  <c r="C155" i="14"/>
  <c r="CA154" i="14"/>
  <c r="D154" i="14"/>
  <c r="C154" i="14"/>
  <c r="B154" i="14"/>
  <c r="CG154" i="14" s="1"/>
  <c r="D153" i="14"/>
  <c r="B153" i="14" s="1"/>
  <c r="CA153" i="14" s="1"/>
  <c r="C153" i="14"/>
  <c r="D152" i="14"/>
  <c r="C152" i="14"/>
  <c r="B152" i="14" s="1"/>
  <c r="D151" i="14"/>
  <c r="C151" i="14"/>
  <c r="CB150" i="14"/>
  <c r="D150" i="14"/>
  <c r="B150" i="14" s="1"/>
  <c r="C150" i="14"/>
  <c r="B124" i="14"/>
  <c r="B123" i="14"/>
  <c r="B122" i="14"/>
  <c r="D118" i="14"/>
  <c r="D117" i="14"/>
  <c r="C113" i="14"/>
  <c r="C112" i="14"/>
  <c r="E108" i="14"/>
  <c r="D108" i="14"/>
  <c r="C108" i="14"/>
  <c r="B108" i="14"/>
  <c r="E100" i="14"/>
  <c r="D100" i="14"/>
  <c r="C100" i="14"/>
  <c r="B100" i="14"/>
  <c r="E92" i="14"/>
  <c r="D92" i="14"/>
  <c r="C92" i="14"/>
  <c r="B92" i="14"/>
  <c r="B74" i="14"/>
  <c r="B67"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59" i="14"/>
  <c r="C59" i="14"/>
  <c r="D58" i="14"/>
  <c r="C58" i="14"/>
  <c r="B58" i="14" s="1"/>
  <c r="D57" i="14"/>
  <c r="C57" i="14"/>
  <c r="B57" i="14" s="1"/>
  <c r="D56" i="14"/>
  <c r="C56" i="14"/>
  <c r="B56" i="14"/>
  <c r="D55" i="14"/>
  <c r="C55" i="14"/>
  <c r="D50" i="14"/>
  <c r="D49" i="14"/>
  <c r="D48" i="14"/>
  <c r="D47" i="14"/>
  <c r="D46" i="14"/>
  <c r="D45" i="14"/>
  <c r="D44" i="14"/>
  <c r="D43" i="14"/>
  <c r="D42" i="14"/>
  <c r="D41" i="14"/>
  <c r="D40" i="14"/>
  <c r="D39" i="14"/>
  <c r="D38" i="14"/>
  <c r="D37" i="14"/>
  <c r="D36" i="14"/>
  <c r="D35" i="14"/>
  <c r="D34" i="14"/>
  <c r="D33" i="14"/>
  <c r="D32" i="14"/>
  <c r="D31" i="14"/>
  <c r="CJ30" i="14"/>
  <c r="CI30" i="14"/>
  <c r="CH30" i="14"/>
  <c r="CG30" i="14"/>
  <c r="CD30" i="14"/>
  <c r="CC30" i="14"/>
  <c r="CB30" i="14"/>
  <c r="CA30" i="14"/>
  <c r="D30" i="14"/>
  <c r="D27" i="14"/>
  <c r="B27" i="14" s="1"/>
  <c r="C27" i="14"/>
  <c r="D26" i="14"/>
  <c r="C26" i="14"/>
  <c r="B26" i="14" s="1"/>
  <c r="D25" i="14"/>
  <c r="C25" i="14"/>
  <c r="D24" i="14"/>
  <c r="C24" i="14"/>
  <c r="D23" i="14"/>
  <c r="C23" i="14"/>
  <c r="B23" i="14"/>
  <c r="D22" i="14"/>
  <c r="C22" i="14"/>
  <c r="B22"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0" i="14"/>
  <c r="C20" i="14"/>
  <c r="B20" i="14"/>
  <c r="D19" i="14"/>
  <c r="C19" i="14"/>
  <c r="D18" i="14"/>
  <c r="C18" i="14"/>
  <c r="B18" i="14" s="1"/>
  <c r="D17" i="14"/>
  <c r="C17" i="14"/>
  <c r="B17" i="14"/>
  <c r="D16" i="14"/>
  <c r="B16" i="14" s="1"/>
  <c r="C16" i="14"/>
  <c r="D15" i="14"/>
  <c r="C15" i="14"/>
  <c r="D14" i="14"/>
  <c r="C14" i="14"/>
  <c r="B14" i="14" s="1"/>
  <c r="D13" i="14"/>
  <c r="C13" i="14"/>
  <c r="B13" i="14" s="1"/>
  <c r="A5" i="14"/>
  <c r="A4" i="14"/>
  <c r="A3" i="14"/>
  <c r="A2" i="14"/>
  <c r="CG162" i="14" l="1"/>
  <c r="CA162" i="14"/>
  <c r="CG166" i="14"/>
  <c r="CA166" i="14"/>
  <c r="D13" i="1"/>
  <c r="D21" i="1"/>
  <c r="B27" i="1"/>
  <c r="B150" i="1"/>
  <c r="CG150" i="1" s="1"/>
  <c r="B15" i="14"/>
  <c r="B59" i="14"/>
  <c r="B159" i="14"/>
  <c r="CG159" i="14" s="1"/>
  <c r="B172" i="14"/>
  <c r="D23" i="1"/>
  <c r="B23" i="1" s="1"/>
  <c r="D19" i="1"/>
  <c r="B19" i="1" s="1"/>
  <c r="D17" i="1"/>
  <c r="B17" i="1" s="1"/>
  <c r="D34" i="1"/>
  <c r="D50" i="1"/>
  <c r="B74" i="1"/>
  <c r="C112" i="1"/>
  <c r="C113" i="1"/>
  <c r="D118" i="1"/>
  <c r="B122" i="1"/>
  <c r="C179" i="1"/>
  <c r="C184" i="1" s="1"/>
  <c r="G184" i="1"/>
  <c r="B25" i="14"/>
  <c r="B155" i="14"/>
  <c r="CG155" i="14" s="1"/>
  <c r="C56" i="1"/>
  <c r="D171" i="1"/>
  <c r="C20" i="1"/>
  <c r="B20" i="1" s="1"/>
  <c r="C18" i="1"/>
  <c r="B18" i="1" s="1"/>
  <c r="C16" i="1"/>
  <c r="B16" i="1" s="1"/>
  <c r="C14" i="1"/>
  <c r="CH30" i="1"/>
  <c r="CG30" i="1"/>
  <c r="D33" i="1"/>
  <c r="D35" i="1"/>
  <c r="D37" i="1"/>
  <c r="D39" i="1"/>
  <c r="D41" i="1"/>
  <c r="D43" i="1"/>
  <c r="D45" i="1"/>
  <c r="D47" i="1"/>
  <c r="D49" i="1"/>
  <c r="C55" i="1"/>
  <c r="I60" i="1"/>
  <c r="Y60" i="1"/>
  <c r="AO60" i="1"/>
  <c r="F60" i="1"/>
  <c r="J60" i="1"/>
  <c r="N60" i="1"/>
  <c r="R60" i="1"/>
  <c r="V60" i="1"/>
  <c r="Z60" i="1"/>
  <c r="AD60" i="1"/>
  <c r="AH60" i="1"/>
  <c r="AL60" i="1"/>
  <c r="AP60" i="1"/>
  <c r="AT60" i="1"/>
  <c r="G60" i="1"/>
  <c r="K60" i="1"/>
  <c r="O60" i="1"/>
  <c r="S60" i="1"/>
  <c r="W60" i="1"/>
  <c r="AA60" i="1"/>
  <c r="AE60" i="1"/>
  <c r="AI60" i="1"/>
  <c r="AM60" i="1"/>
  <c r="AQ60" i="1"/>
  <c r="AU60" i="1"/>
  <c r="D58" i="1"/>
  <c r="B58" i="1" s="1"/>
  <c r="L60" i="1"/>
  <c r="P60" i="1"/>
  <c r="T60" i="1"/>
  <c r="X60" i="1"/>
  <c r="AB60" i="1"/>
  <c r="AF60" i="1"/>
  <c r="AJ60" i="1"/>
  <c r="AN60" i="1"/>
  <c r="AR60" i="1"/>
  <c r="C59" i="1"/>
  <c r="B59" i="1" s="1"/>
  <c r="D152" i="1"/>
  <c r="C153" i="1"/>
  <c r="B153" i="1" s="1"/>
  <c r="CG153" i="1" s="1"/>
  <c r="C155" i="1"/>
  <c r="C157" i="1"/>
  <c r="D158" i="1"/>
  <c r="B158" i="1" s="1"/>
  <c r="C159" i="1"/>
  <c r="D160" i="1"/>
  <c r="B160" i="1" s="1"/>
  <c r="C161" i="1"/>
  <c r="B161" i="1" s="1"/>
  <c r="CG161" i="1" s="1"/>
  <c r="D162" i="1"/>
  <c r="B162" i="1" s="1"/>
  <c r="CA162" i="1" s="1"/>
  <c r="C163" i="1"/>
  <c r="B163" i="1" s="1"/>
  <c r="CG163" i="1" s="1"/>
  <c r="D164" i="1"/>
  <c r="C165" i="1"/>
  <c r="B165" i="1" s="1"/>
  <c r="CG165" i="1" s="1"/>
  <c r="D166" i="1"/>
  <c r="D168" i="1"/>
  <c r="B168" i="1" s="1"/>
  <c r="CG154" i="11"/>
  <c r="CB57" i="11"/>
  <c r="B19" i="14"/>
  <c r="B151" i="14"/>
  <c r="B156" i="14"/>
  <c r="CG156" i="14" s="1"/>
  <c r="CA158" i="14"/>
  <c r="B167" i="14"/>
  <c r="CA181" i="14"/>
  <c r="B183" i="14"/>
  <c r="CH183" i="14" s="1"/>
  <c r="C22" i="1"/>
  <c r="D56" i="1"/>
  <c r="CH57" i="11"/>
  <c r="CA180" i="11"/>
  <c r="D16" i="1"/>
  <c r="D14" i="1"/>
  <c r="CI30" i="1"/>
  <c r="D32" i="1"/>
  <c r="D36" i="1"/>
  <c r="D40" i="1"/>
  <c r="D44" i="1"/>
  <c r="D48" i="1"/>
  <c r="B123" i="1"/>
  <c r="B124" i="1"/>
  <c r="CB150" i="1"/>
  <c r="C152" i="1"/>
  <c r="D153" i="1"/>
  <c r="C154" i="1"/>
  <c r="B154" i="1" s="1"/>
  <c r="CG154" i="1" s="1"/>
  <c r="D155" i="1"/>
  <c r="C156" i="1"/>
  <c r="B156" i="1" s="1"/>
  <c r="D157" i="1"/>
  <c r="D159" i="1"/>
  <c r="C166" i="1"/>
  <c r="C168" i="1"/>
  <c r="D170" i="1"/>
  <c r="B170" i="1" s="1"/>
  <c r="C171" i="1"/>
  <c r="I169" i="1"/>
  <c r="M169" i="1"/>
  <c r="Q169" i="1"/>
  <c r="U169" i="1"/>
  <c r="Y169" i="1"/>
  <c r="AC169" i="1"/>
  <c r="AG169" i="1"/>
  <c r="AK169" i="1"/>
  <c r="AO169" i="1"/>
  <c r="AS169" i="1"/>
  <c r="D172" i="1"/>
  <c r="L169" i="1"/>
  <c r="P169" i="1"/>
  <c r="T169" i="1"/>
  <c r="X169" i="1"/>
  <c r="AB169" i="1"/>
  <c r="AF169" i="1"/>
  <c r="AJ169" i="1"/>
  <c r="AN169" i="1"/>
  <c r="AR169" i="1"/>
  <c r="C173" i="1"/>
  <c r="B173" i="1" s="1"/>
  <c r="K169" i="1"/>
  <c r="O169" i="1"/>
  <c r="S169" i="1"/>
  <c r="W169" i="1"/>
  <c r="AA169" i="1"/>
  <c r="AE169" i="1"/>
  <c r="AI169" i="1"/>
  <c r="AM169" i="1"/>
  <c r="AQ169" i="1"/>
  <c r="D174" i="1"/>
  <c r="B174" i="1" s="1"/>
  <c r="B231" i="1"/>
  <c r="A295" i="11"/>
  <c r="CH56" i="11"/>
  <c r="CG56" i="11"/>
  <c r="B295" i="11" s="1"/>
  <c r="CB56" i="11"/>
  <c r="CA56" i="11"/>
  <c r="B60" i="11"/>
  <c r="CH179" i="11"/>
  <c r="CG179" i="11"/>
  <c r="CB179" i="11"/>
  <c r="B184" i="11"/>
  <c r="CA179" i="11"/>
  <c r="B183" i="1"/>
  <c r="CH183" i="1" s="1"/>
  <c r="B181" i="1"/>
  <c r="CB181" i="1" s="1"/>
  <c r="B182" i="1"/>
  <c r="CG182" i="1" s="1"/>
  <c r="D184" i="1"/>
  <c r="B180" i="1"/>
  <c r="CB180" i="1" s="1"/>
  <c r="D169" i="1"/>
  <c r="G169" i="1"/>
  <c r="H169" i="1"/>
  <c r="B172" i="1"/>
  <c r="E169" i="1"/>
  <c r="B152" i="1"/>
  <c r="CA152" i="1" s="1"/>
  <c r="B164" i="1"/>
  <c r="CG164" i="1" s="1"/>
  <c r="H60" i="1"/>
  <c r="D60" i="1"/>
  <c r="C57" i="1"/>
  <c r="B57" i="1" s="1"/>
  <c r="CA30" i="1"/>
  <c r="D31" i="1"/>
  <c r="CB30" i="1"/>
  <c r="CC30" i="1"/>
  <c r="B22" i="1"/>
  <c r="H21" i="1"/>
  <c r="C21" i="1"/>
  <c r="B21" i="1" s="1"/>
  <c r="B26" i="1"/>
  <c r="B15" i="1"/>
  <c r="C13" i="1"/>
  <c r="B13" i="1" s="1"/>
  <c r="CA31" i="1" s="1"/>
  <c r="CA151" i="1"/>
  <c r="CG151" i="1"/>
  <c r="CA167" i="1"/>
  <c r="CG167" i="1"/>
  <c r="CA164" i="1"/>
  <c r="CG156" i="1"/>
  <c r="CA156" i="1"/>
  <c r="CA163" i="1"/>
  <c r="CA180" i="1"/>
  <c r="CA182" i="1"/>
  <c r="CG158" i="1"/>
  <c r="CA158" i="1"/>
  <c r="CG152" i="1"/>
  <c r="CG162" i="1"/>
  <c r="CA181" i="1"/>
  <c r="CH181" i="1"/>
  <c r="B55" i="1"/>
  <c r="CA183" i="1"/>
  <c r="B24" i="1"/>
  <c r="CA150" i="1"/>
  <c r="CA153" i="1"/>
  <c r="CA161" i="1"/>
  <c r="CA165" i="1"/>
  <c r="B171" i="1"/>
  <c r="B179" i="1"/>
  <c r="CG31" i="14"/>
  <c r="CA31" i="14"/>
  <c r="CA150" i="14"/>
  <c r="CG150" i="14"/>
  <c r="CA183" i="14"/>
  <c r="B24" i="14"/>
  <c r="C21" i="14"/>
  <c r="B21" i="14" s="1"/>
  <c r="D60" i="14"/>
  <c r="B55" i="14"/>
  <c r="CG151" i="14"/>
  <c r="CA151" i="14"/>
  <c r="CA159" i="14"/>
  <c r="CG163" i="14"/>
  <c r="CA163" i="14"/>
  <c r="CG167" i="14"/>
  <c r="CA167" i="14"/>
  <c r="B171" i="14"/>
  <c r="B169" i="14" s="1"/>
  <c r="C169" i="14"/>
  <c r="CA182" i="14"/>
  <c r="CH182" i="14"/>
  <c r="CG182" i="14"/>
  <c r="CB182" i="14"/>
  <c r="D21" i="14"/>
  <c r="CG152" i="14"/>
  <c r="CA152" i="14"/>
  <c r="CG160" i="14"/>
  <c r="CA160" i="14"/>
  <c r="CG164" i="14"/>
  <c r="CA164" i="14"/>
  <c r="CG168" i="14"/>
  <c r="CA168" i="14"/>
  <c r="D169" i="14"/>
  <c r="C60" i="14"/>
  <c r="CG153" i="14"/>
  <c r="CG157" i="14"/>
  <c r="CG161" i="14"/>
  <c r="CG165" i="14"/>
  <c r="C184" i="14"/>
  <c r="B179" i="14"/>
  <c r="B180" i="14"/>
  <c r="D184" i="14"/>
  <c r="CB181" i="14"/>
  <c r="CG181" i="14"/>
  <c r="CG160" i="1" l="1"/>
  <c r="CA160" i="1"/>
  <c r="CG168" i="1"/>
  <c r="CA168" i="1"/>
  <c r="B155" i="1"/>
  <c r="CA156" i="14"/>
  <c r="CB183" i="14"/>
  <c r="B169" i="1"/>
  <c r="C169" i="1"/>
  <c r="B159" i="1"/>
  <c r="CA155" i="14"/>
  <c r="B60" i="14"/>
  <c r="CG183" i="14"/>
  <c r="CG183" i="1"/>
  <c r="CG31" i="1"/>
  <c r="CG180" i="1"/>
  <c r="B56" i="1"/>
  <c r="B166" i="1"/>
  <c r="CB183" i="1"/>
  <c r="CH180" i="1"/>
  <c r="B157" i="1"/>
  <c r="B14" i="1"/>
  <c r="A295" i="1" s="1"/>
  <c r="CB182" i="1"/>
  <c r="CG181" i="1"/>
  <c r="CH182" i="1"/>
  <c r="CA154" i="1"/>
  <c r="B60" i="1"/>
  <c r="C60" i="1"/>
  <c r="CH179" i="1"/>
  <c r="CG179" i="1"/>
  <c r="CB179" i="1"/>
  <c r="B184" i="1"/>
  <c r="CA179" i="1"/>
  <c r="CB179" i="14"/>
  <c r="B184" i="14"/>
  <c r="CA179" i="14"/>
  <c r="CH179" i="14"/>
  <c r="CG179" i="14"/>
  <c r="B295" i="14" s="1"/>
  <c r="CG180" i="14"/>
  <c r="CB180" i="14"/>
  <c r="CA180" i="14"/>
  <c r="CH180" i="14"/>
  <c r="CG166" i="1" l="1"/>
  <c r="CA166" i="1"/>
  <c r="CA159" i="1"/>
  <c r="CG159" i="1"/>
  <c r="A295" i="14"/>
  <c r="CG157" i="1"/>
  <c r="CA157" i="1"/>
  <c r="CG155" i="1"/>
  <c r="B295" i="1" s="1"/>
  <c r="CA155" i="1"/>
  <c r="B231" i="5"/>
  <c r="B198" i="5"/>
  <c r="B191"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3" i="5"/>
  <c r="C183" i="5"/>
  <c r="B183" i="5" s="1"/>
  <c r="D182" i="5"/>
  <c r="C182" i="5"/>
  <c r="D181" i="5"/>
  <c r="C181" i="5"/>
  <c r="D180" i="5"/>
  <c r="C180" i="5"/>
  <c r="B180" i="5"/>
  <c r="CA180" i="5" s="1"/>
  <c r="D179" i="5"/>
  <c r="C179" i="5"/>
  <c r="B179" i="5"/>
  <c r="CH179" i="5" s="1"/>
  <c r="D174" i="5"/>
  <c r="C174" i="5"/>
  <c r="D173" i="5"/>
  <c r="C173" i="5"/>
  <c r="B173" i="5" s="1"/>
  <c r="D172" i="5"/>
  <c r="C172" i="5"/>
  <c r="B172" i="5"/>
  <c r="D171" i="5"/>
  <c r="B171" i="5" s="1"/>
  <c r="C171" i="5"/>
  <c r="D170" i="5"/>
  <c r="C170"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8" i="5"/>
  <c r="B168" i="5" s="1"/>
  <c r="C168" i="5"/>
  <c r="D167" i="5"/>
  <c r="C167" i="5"/>
  <c r="B167" i="5" s="1"/>
  <c r="CA167" i="5" s="1"/>
  <c r="D166" i="5"/>
  <c r="C166" i="5"/>
  <c r="B166" i="5" s="1"/>
  <c r="D165" i="5"/>
  <c r="B165" i="5" s="1"/>
  <c r="C165" i="5"/>
  <c r="D164" i="5"/>
  <c r="C164" i="5"/>
  <c r="B164" i="5" s="1"/>
  <c r="D163" i="5"/>
  <c r="C163" i="5"/>
  <c r="B163" i="5"/>
  <c r="CA163" i="5" s="1"/>
  <c r="D162" i="5"/>
  <c r="C162" i="5"/>
  <c r="B162" i="5" s="1"/>
  <c r="D161" i="5"/>
  <c r="C161" i="5"/>
  <c r="D160" i="5"/>
  <c r="C160" i="5"/>
  <c r="B160" i="5"/>
  <c r="CG160" i="5" s="1"/>
  <c r="D159" i="5"/>
  <c r="C159" i="5"/>
  <c r="B159" i="5"/>
  <c r="CA159" i="5" s="1"/>
  <c r="D158" i="5"/>
  <c r="C158" i="5"/>
  <c r="D157" i="5"/>
  <c r="C157" i="5"/>
  <c r="CA156" i="5"/>
  <c r="D156" i="5"/>
  <c r="C156" i="5"/>
  <c r="B156" i="5"/>
  <c r="CG156" i="5" s="1"/>
  <c r="D155" i="5"/>
  <c r="B155" i="5" s="1"/>
  <c r="C155" i="5"/>
  <c r="D154" i="5"/>
  <c r="C154" i="5"/>
  <c r="B154" i="5" s="1"/>
  <c r="D153" i="5"/>
  <c r="C153" i="5"/>
  <c r="D152" i="5"/>
  <c r="B152" i="5" s="1"/>
  <c r="C152" i="5"/>
  <c r="D151" i="5"/>
  <c r="C151" i="5"/>
  <c r="B151" i="5" s="1"/>
  <c r="CA151" i="5" s="1"/>
  <c r="D150" i="5"/>
  <c r="C150" i="5"/>
  <c r="B150" i="5" s="1"/>
  <c r="B124" i="5"/>
  <c r="B123" i="5"/>
  <c r="B122" i="5"/>
  <c r="D118" i="5"/>
  <c r="D117" i="5"/>
  <c r="C113" i="5"/>
  <c r="C112" i="5"/>
  <c r="E108" i="5"/>
  <c r="D108" i="5"/>
  <c r="C108" i="5"/>
  <c r="B108" i="5"/>
  <c r="E100" i="5"/>
  <c r="D100" i="5"/>
  <c r="C100" i="5"/>
  <c r="B100" i="5"/>
  <c r="E92" i="5"/>
  <c r="D92" i="5"/>
  <c r="C92" i="5"/>
  <c r="B92" i="5"/>
  <c r="B74" i="5"/>
  <c r="B67"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59" i="5"/>
  <c r="B59" i="5" s="1"/>
  <c r="C59" i="5"/>
  <c r="D58" i="5"/>
  <c r="C58" i="5"/>
  <c r="D57" i="5"/>
  <c r="C57" i="5"/>
  <c r="B57" i="5" s="1"/>
  <c r="D56" i="5"/>
  <c r="C56" i="5"/>
  <c r="C60" i="5" s="1"/>
  <c r="D55" i="5"/>
  <c r="C55" i="5"/>
  <c r="B55" i="5"/>
  <c r="D50" i="5"/>
  <c r="D49" i="5"/>
  <c r="D48" i="5"/>
  <c r="D47" i="5"/>
  <c r="D46" i="5"/>
  <c r="D45" i="5"/>
  <c r="D44" i="5"/>
  <c r="D43" i="5"/>
  <c r="D42" i="5"/>
  <c r="D41" i="5"/>
  <c r="D40" i="5"/>
  <c r="D39" i="5"/>
  <c r="D38" i="5"/>
  <c r="D37" i="5"/>
  <c r="D36" i="5"/>
  <c r="D35" i="5"/>
  <c r="D34" i="5"/>
  <c r="D33" i="5"/>
  <c r="D32" i="5"/>
  <c r="D31" i="5"/>
  <c r="CJ30" i="5"/>
  <c r="CI30" i="5"/>
  <c r="CH30" i="5"/>
  <c r="CG30" i="5"/>
  <c r="CD30" i="5"/>
  <c r="CC30" i="5"/>
  <c r="CB30" i="5"/>
  <c r="CA30" i="5"/>
  <c r="D30" i="5"/>
  <c r="D27" i="5"/>
  <c r="C27" i="5"/>
  <c r="B27" i="5" s="1"/>
  <c r="D26" i="5"/>
  <c r="B26" i="5" s="1"/>
  <c r="C26" i="5"/>
  <c r="D25" i="5"/>
  <c r="C25" i="5"/>
  <c r="B25" i="5" s="1"/>
  <c r="D24" i="5"/>
  <c r="C24" i="5"/>
  <c r="D23" i="5"/>
  <c r="C23" i="5"/>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0" i="5"/>
  <c r="B20" i="5" s="1"/>
  <c r="C20" i="5"/>
  <c r="D19" i="5"/>
  <c r="C19" i="5"/>
  <c r="B19" i="5" s="1"/>
  <c r="D18" i="5"/>
  <c r="C18" i="5"/>
  <c r="D17" i="5"/>
  <c r="C17" i="5"/>
  <c r="D16" i="5"/>
  <c r="C16" i="5"/>
  <c r="B16" i="5"/>
  <c r="D15" i="5"/>
  <c r="C15" i="5"/>
  <c r="B15" i="5"/>
  <c r="D14" i="5"/>
  <c r="B14" i="5" s="1"/>
  <c r="C14" i="5"/>
  <c r="D13" i="5"/>
  <c r="C13" i="5"/>
  <c r="B13" i="5" s="1"/>
  <c r="CA31" i="5" s="1"/>
  <c r="A5" i="5"/>
  <c r="A4" i="5"/>
  <c r="A3" i="5"/>
  <c r="A2" i="5"/>
  <c r="CG152" i="5" l="1"/>
  <c r="CA152" i="5"/>
  <c r="CG164" i="5"/>
  <c r="CA164" i="5"/>
  <c r="CH183" i="5"/>
  <c r="CA183" i="5"/>
  <c r="CG168" i="5"/>
  <c r="CA168" i="5"/>
  <c r="C21" i="5"/>
  <c r="D60" i="5"/>
  <c r="B58" i="5"/>
  <c r="B60" i="5" s="1"/>
  <c r="B161" i="5"/>
  <c r="CG161" i="5" s="1"/>
  <c r="B170" i="5"/>
  <c r="C184" i="5"/>
  <c r="B18" i="5"/>
  <c r="B157" i="5"/>
  <c r="CA157" i="5" s="1"/>
  <c r="D169" i="5"/>
  <c r="D184" i="5"/>
  <c r="B182" i="5"/>
  <c r="CB182" i="5" s="1"/>
  <c r="B17" i="5"/>
  <c r="B23" i="5"/>
  <c r="B56" i="5"/>
  <c r="B153" i="5"/>
  <c r="CA153" i="5" s="1"/>
  <c r="B158" i="5"/>
  <c r="CG158" i="5" s="1"/>
  <c r="CA160" i="5"/>
  <c r="C169" i="5"/>
  <c r="B174" i="5"/>
  <c r="B169" i="5" s="1"/>
  <c r="CA179" i="5"/>
  <c r="B181" i="5"/>
  <c r="CA155" i="5"/>
  <c r="CG155" i="5"/>
  <c r="CG157" i="5"/>
  <c r="CG162" i="5"/>
  <c r="CA162" i="5"/>
  <c r="CG182" i="5"/>
  <c r="CH182" i="5"/>
  <c r="B24" i="5"/>
  <c r="D21" i="5"/>
  <c r="CB181" i="5"/>
  <c r="CA181" i="5"/>
  <c r="CH181" i="5"/>
  <c r="CG181" i="5"/>
  <c r="CG150" i="5"/>
  <c r="CG153" i="5"/>
  <c r="CA150" i="5"/>
  <c r="CG154" i="5"/>
  <c r="CA154" i="5"/>
  <c r="CG165" i="5"/>
  <c r="CA165" i="5"/>
  <c r="CG31" i="5"/>
  <c r="B21" i="5"/>
  <c r="CG151" i="5"/>
  <c r="CG166" i="5"/>
  <c r="CA166" i="5"/>
  <c r="CG159" i="5"/>
  <c r="CG163" i="5"/>
  <c r="CG167" i="5"/>
  <c r="CB180" i="5"/>
  <c r="B184" i="5"/>
  <c r="CB179" i="5"/>
  <c r="CG180" i="5"/>
  <c r="CB183" i="5"/>
  <c r="CG179" i="5"/>
  <c r="CH180" i="5"/>
  <c r="CG183" i="5"/>
  <c r="B295" i="5" l="1"/>
  <c r="A295" i="5"/>
  <c r="CA161" i="5"/>
  <c r="CA158" i="5"/>
  <c r="CA182" i="5"/>
  <c r="B231" i="6"/>
  <c r="B198" i="6"/>
  <c r="B191"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3" i="6"/>
  <c r="C183" i="6"/>
  <c r="B183" i="6" s="1"/>
  <c r="D182" i="6"/>
  <c r="C182" i="6"/>
  <c r="B182" i="6" s="1"/>
  <c r="CG182" i="6" s="1"/>
  <c r="D181" i="6"/>
  <c r="C181" i="6"/>
  <c r="B181" i="6" s="1"/>
  <c r="D180" i="6"/>
  <c r="D184" i="6" s="1"/>
  <c r="C180" i="6"/>
  <c r="D179" i="6"/>
  <c r="C179" i="6"/>
  <c r="D174" i="6"/>
  <c r="B174" i="6" s="1"/>
  <c r="C174" i="6"/>
  <c r="D173" i="6"/>
  <c r="C173" i="6"/>
  <c r="B173" i="6" s="1"/>
  <c r="D172" i="6"/>
  <c r="C172" i="6"/>
  <c r="B172" i="6" s="1"/>
  <c r="D171" i="6"/>
  <c r="C171" i="6"/>
  <c r="C169" i="6" s="1"/>
  <c r="D170" i="6"/>
  <c r="C170" i="6"/>
  <c r="B170"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8" i="6"/>
  <c r="C168" i="6"/>
  <c r="B168" i="6" s="1"/>
  <c r="D167" i="6"/>
  <c r="C167" i="6"/>
  <c r="B167" i="6" s="1"/>
  <c r="D166" i="6"/>
  <c r="C166" i="6"/>
  <c r="B166" i="6" s="1"/>
  <c r="D165" i="6"/>
  <c r="C165" i="6"/>
  <c r="B165" i="6" s="1"/>
  <c r="CG165" i="6" s="1"/>
  <c r="D164" i="6"/>
  <c r="C164" i="6"/>
  <c r="B164" i="6" s="1"/>
  <c r="D163" i="6"/>
  <c r="C163" i="6"/>
  <c r="D162" i="6"/>
  <c r="C162" i="6"/>
  <c r="B162" i="6" s="1"/>
  <c r="D161" i="6"/>
  <c r="B161" i="6" s="1"/>
  <c r="CG161" i="6" s="1"/>
  <c r="C161" i="6"/>
  <c r="D160" i="6"/>
  <c r="C160" i="6"/>
  <c r="B160" i="6" s="1"/>
  <c r="D159" i="6"/>
  <c r="C159" i="6"/>
  <c r="B159" i="6" s="1"/>
  <c r="D158" i="6"/>
  <c r="C158" i="6"/>
  <c r="B158" i="6" s="1"/>
  <c r="D157" i="6"/>
  <c r="C157" i="6"/>
  <c r="B157" i="6"/>
  <c r="CG157" i="6" s="1"/>
  <c r="D156" i="6"/>
  <c r="C156" i="6"/>
  <c r="D155" i="6"/>
  <c r="C155" i="6"/>
  <c r="B155" i="6" s="1"/>
  <c r="D154" i="6"/>
  <c r="C154" i="6"/>
  <c r="D153" i="6"/>
  <c r="C153" i="6"/>
  <c r="B153" i="6"/>
  <c r="CA153" i="6" s="1"/>
  <c r="D152" i="6"/>
  <c r="C152" i="6"/>
  <c r="B152" i="6" s="1"/>
  <c r="D151" i="6"/>
  <c r="C151" i="6"/>
  <c r="B151" i="6" s="1"/>
  <c r="D150" i="6"/>
  <c r="C150" i="6"/>
  <c r="B150" i="6" s="1"/>
  <c r="B124" i="6"/>
  <c r="B123" i="6"/>
  <c r="B122" i="6"/>
  <c r="D118" i="6"/>
  <c r="D117" i="6"/>
  <c r="C113" i="6"/>
  <c r="C112" i="6"/>
  <c r="E108" i="6"/>
  <c r="D108" i="6"/>
  <c r="C108" i="6"/>
  <c r="B108" i="6"/>
  <c r="E100" i="6"/>
  <c r="D100" i="6"/>
  <c r="C100" i="6"/>
  <c r="B100" i="6"/>
  <c r="E92" i="6"/>
  <c r="D92" i="6"/>
  <c r="C92" i="6"/>
  <c r="B92" i="6"/>
  <c r="B74" i="6"/>
  <c r="B67"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59" i="6"/>
  <c r="C59" i="6"/>
  <c r="B59" i="6" s="1"/>
  <c r="D58" i="6"/>
  <c r="C58" i="6"/>
  <c r="B58" i="6"/>
  <c r="D57" i="6"/>
  <c r="C57" i="6"/>
  <c r="D56" i="6"/>
  <c r="C56" i="6"/>
  <c r="B56" i="6" s="1"/>
  <c r="D55" i="6"/>
  <c r="C55" i="6"/>
  <c r="D50" i="6"/>
  <c r="D49" i="6"/>
  <c r="D48" i="6"/>
  <c r="D47" i="6"/>
  <c r="D46" i="6"/>
  <c r="D45" i="6"/>
  <c r="D44" i="6"/>
  <c r="D43" i="6"/>
  <c r="D42" i="6"/>
  <c r="D41" i="6"/>
  <c r="D40" i="6"/>
  <c r="D39" i="6"/>
  <c r="D38" i="6"/>
  <c r="D37" i="6"/>
  <c r="D36" i="6"/>
  <c r="D35" i="6"/>
  <c r="D34" i="6"/>
  <c r="D33" i="6"/>
  <c r="D32" i="6"/>
  <c r="D31" i="6"/>
  <c r="CJ30" i="6"/>
  <c r="CI30" i="6"/>
  <c r="CH30" i="6"/>
  <c r="CG30" i="6"/>
  <c r="CD30" i="6"/>
  <c r="CC30" i="6"/>
  <c r="CB30" i="6"/>
  <c r="CA30" i="6"/>
  <c r="D30" i="6"/>
  <c r="D27" i="6"/>
  <c r="C27" i="6"/>
  <c r="B27" i="6" s="1"/>
  <c r="D26" i="6"/>
  <c r="C26" i="6"/>
  <c r="B26" i="6" s="1"/>
  <c r="D25" i="6"/>
  <c r="C25" i="6"/>
  <c r="D24" i="6"/>
  <c r="C24" i="6"/>
  <c r="B24" i="6"/>
  <c r="D23" i="6"/>
  <c r="C23" i="6"/>
  <c r="B23" i="6"/>
  <c r="D22" i="6"/>
  <c r="D21" i="6" s="1"/>
  <c r="C22"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0" i="6"/>
  <c r="C20" i="6"/>
  <c r="D19" i="6"/>
  <c r="C19" i="6"/>
  <c r="B19" i="6" s="1"/>
  <c r="D18" i="6"/>
  <c r="B18" i="6" s="1"/>
  <c r="C18" i="6"/>
  <c r="D17" i="6"/>
  <c r="C17" i="6"/>
  <c r="B17" i="6" s="1"/>
  <c r="D16" i="6"/>
  <c r="C16" i="6"/>
  <c r="B16" i="6" s="1"/>
  <c r="D15" i="6"/>
  <c r="C15" i="6"/>
  <c r="D14" i="6"/>
  <c r="C14" i="6"/>
  <c r="B14" i="6"/>
  <c r="D13" i="6"/>
  <c r="C13" i="6"/>
  <c r="B13" i="6"/>
  <c r="A5" i="6"/>
  <c r="A4" i="6"/>
  <c r="A3" i="6"/>
  <c r="A2" i="6"/>
  <c r="C184" i="6" l="1"/>
  <c r="CG31" i="6"/>
  <c r="D60" i="6"/>
  <c r="B15" i="6"/>
  <c r="B20" i="6"/>
  <c r="B22" i="6"/>
  <c r="B21" i="6" s="1"/>
  <c r="B25" i="6"/>
  <c r="C60" i="6"/>
  <c r="B57" i="6"/>
  <c r="B154" i="6"/>
  <c r="CA154" i="6" s="1"/>
  <c r="B156" i="6"/>
  <c r="B163" i="6"/>
  <c r="CA163" i="6" s="1"/>
  <c r="D169" i="6"/>
  <c r="B180" i="6"/>
  <c r="CH180" i="6" s="1"/>
  <c r="CG150" i="6"/>
  <c r="CG153" i="6"/>
  <c r="CA150" i="6"/>
  <c r="CG152" i="6"/>
  <c r="CA152" i="6"/>
  <c r="CA159" i="6"/>
  <c r="CG159" i="6"/>
  <c r="CG166" i="6"/>
  <c r="CA166" i="6"/>
  <c r="CG168" i="6"/>
  <c r="CA168" i="6"/>
  <c r="CH183" i="6"/>
  <c r="CG183" i="6"/>
  <c r="CB183" i="6"/>
  <c r="CA183" i="6"/>
  <c r="CG154" i="6"/>
  <c r="CG156" i="6"/>
  <c r="CA156" i="6"/>
  <c r="CA180" i="6"/>
  <c r="CG180" i="6"/>
  <c r="CB180" i="6"/>
  <c r="CA151" i="6"/>
  <c r="CG151" i="6"/>
  <c r="CG158" i="6"/>
  <c r="CA158" i="6"/>
  <c r="CG160" i="6"/>
  <c r="CA160" i="6"/>
  <c r="CA167" i="6"/>
  <c r="CG167" i="6"/>
  <c r="CA155" i="6"/>
  <c r="CG155" i="6"/>
  <c r="CG162" i="6"/>
  <c r="CA162" i="6"/>
  <c r="CG164" i="6"/>
  <c r="CA164" i="6"/>
  <c r="CB181" i="6"/>
  <c r="CA181" i="6"/>
  <c r="CH181" i="6"/>
  <c r="CG181" i="6"/>
  <c r="C21" i="6"/>
  <c r="CA31" i="6"/>
  <c r="CH182" i="6"/>
  <c r="B55" i="6"/>
  <c r="B60" i="6" s="1"/>
  <c r="CA157" i="6"/>
  <c r="CA161" i="6"/>
  <c r="CA165" i="6"/>
  <c r="B171" i="6"/>
  <c r="B169" i="6" s="1"/>
  <c r="B179" i="6"/>
  <c r="CA182" i="6"/>
  <c r="CB182" i="6"/>
  <c r="CG163" i="6" l="1"/>
  <c r="B295" i="6"/>
  <c r="CH179" i="6"/>
  <c r="CG179" i="6"/>
  <c r="CB179" i="6"/>
  <c r="B184" i="6"/>
  <c r="A295" i="6" s="1"/>
  <c r="CA179" i="6"/>
</calcChain>
</file>

<file path=xl/sharedStrings.xml><?xml version="1.0" encoding="utf-8"?>
<sst xmlns="http://schemas.openxmlformats.org/spreadsheetml/2006/main" count="3939" uniqueCount="204">
  <si>
    <t>SERVICIO DE SALUD</t>
  </si>
  <si>
    <t>TOTAL</t>
  </si>
  <si>
    <t>35 - 39</t>
  </si>
  <si>
    <t>40 - 44</t>
  </si>
  <si>
    <t>50 - 54</t>
  </si>
  <si>
    <t>55 - 59</t>
  </si>
  <si>
    <t>60 - 64</t>
  </si>
  <si>
    <t>65 - 69</t>
  </si>
  <si>
    <t>70 - 74</t>
  </si>
  <si>
    <t>75 - 79</t>
  </si>
  <si>
    <t>80 y mas</t>
  </si>
  <si>
    <t>Hombres</t>
  </si>
  <si>
    <t>Mujeres</t>
  </si>
  <si>
    <t>OTROS</t>
  </si>
  <si>
    <t>POR DE EDAD (en años)</t>
  </si>
  <si>
    <t xml:space="preserve">A. NIVEL PRIMARIO </t>
  </si>
  <si>
    <t>TIPO DE INGRESO</t>
  </si>
  <si>
    <t>POR EDAD (en años)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</si>
  <si>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</si>
  <si>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</si>
  <si>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</si>
  <si>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</si>
  <si>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</si>
  <si>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</si>
  <si>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</si>
  <si>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</si>
  <si>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</si>
  <si>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</si>
  <si>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</si>
  <si>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</si>
  <si>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</si>
  <si>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 xml:space="preserve">INGRESOS  DE USUARIOS CON CUIDADOR </t>
  </si>
  <si>
    <t>INGRESOS ACV REFERIDOS DESDE HOSPITAL</t>
  </si>
  <si>
    <t xml:space="preserve">TIPO DE ESTRATEGIA </t>
  </si>
  <si>
    <t>Otros</t>
  </si>
  <si>
    <t>Rehabilitación Base Comunitaria (RBC)</t>
  </si>
  <si>
    <t>Rehabilitación Integral(RI)</t>
  </si>
  <si>
    <t>Rehabilitación Rural (RR)</t>
  </si>
  <si>
    <t>EGRESOS POR ALTA</t>
  </si>
  <si>
    <t>EGRESOS POR ABANDONO</t>
  </si>
  <si>
    <t>EGRESOS POR FALLECIMIENTO</t>
  </si>
  <si>
    <t>CONCEPTO</t>
  </si>
  <si>
    <t>Rehabilitación Integral (RI)</t>
  </si>
  <si>
    <t>TOTAL INGRESO (N° DE PERSONAS)</t>
  </si>
  <si>
    <t>ARTROSIS LEVE Y MODERADA DE RODILLA Y CADERA</t>
  </si>
  <si>
    <t>SECUELA QUEMADURA</t>
  </si>
  <si>
    <t>ENFERMEDAD DE PARKINSON</t>
  </si>
  <si>
    <t>ADQUIRIDO</t>
  </si>
  <si>
    <t>CUIDADORES</t>
  </si>
  <si>
    <t>PROFESIONAL</t>
  </si>
  <si>
    <t xml:space="preserve">TOTAL      </t>
  </si>
  <si>
    <t>MÉDICO</t>
  </si>
  <si>
    <t>KINESIÓLOGO</t>
  </si>
  <si>
    <t>TERAPEUTA OCUPACIONAL</t>
  </si>
  <si>
    <t>FONOAUDIÓLOGO</t>
  </si>
  <si>
    <t>PSICÓLOGO/A</t>
  </si>
  <si>
    <t>TIPO</t>
  </si>
  <si>
    <t>Total Rehabilitacion Base Comunitaria</t>
  </si>
  <si>
    <t>Total Rehabilitación Integral</t>
  </si>
  <si>
    <t xml:space="preserve">Total Rehabilitacion  Rural </t>
  </si>
  <si>
    <t>ASISTENTE SOCIAL</t>
  </si>
  <si>
    <t>FAMILIA</t>
  </si>
  <si>
    <t>VISITA DOMICILIARIA INTEGRAL</t>
  </si>
  <si>
    <t>VISITA DE TRATAMIENTO Y/O PROCEDIMIENTO</t>
  </si>
  <si>
    <t>ÁREA TEMÁTICA DE PREVENCIÓN Y TRATAMIENTO</t>
  </si>
  <si>
    <t>COMPONENTE (Nº PERSONAS)</t>
  </si>
  <si>
    <t>LABORAL</t>
  </si>
  <si>
    <t>EDUCATIVA</t>
  </si>
  <si>
    <t>COMUNITARIO</t>
  </si>
  <si>
    <t>MODALIDADES DE INTERVENCIÓN</t>
  </si>
  <si>
    <t>GRUPO OBJETIVO</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</si>
  <si>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</si>
  <si>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</si>
  <si>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</si>
  <si>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</si>
  <si>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</si>
  <si>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</si>
  <si>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</si>
  <si>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</si>
  <si>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</si>
  <si>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</si>
  <si>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</si>
  <si>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</si>
  <si>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</si>
  <si>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</si>
  <si>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TIPO ATENCION</t>
  </si>
  <si>
    <t>EGRESOS ACV REFERIDO A APS</t>
  </si>
  <si>
    <t>INTERCONSULTAS A 
HOSPITALIZADOS 
(EN SALA)</t>
  </si>
  <si>
    <t>DERIVACIÓN</t>
  </si>
  <si>
    <t>A OTRO HOSPITAL (hospitalizado)</t>
  </si>
  <si>
    <t>A NIVEL SECUNDARIO (ambulatorio)</t>
  </si>
  <si>
    <t>A NIVEL PRIMARIO</t>
  </si>
  <si>
    <t>REM-28.  PROGRAMA DE REHABILITACIÓN INTEGRAL</t>
  </si>
  <si>
    <t>SECCIÓN A.1: INGRESOS Y EGRESOS  AL PROGRAMA DE REHABILITACIÓN INTEGRAL</t>
  </si>
  <si>
    <t>Ambos Sexos</t>
  </si>
  <si>
    <t>INGRESOS CON PLAN DE TRATAMIENTO INTEGRAL (PTI) CON OBJETIVOS PARA EL TRABAJO</t>
  </si>
  <si>
    <t>INGRESOS AMPUTADO PIE DIABÉTICO</t>
  </si>
  <si>
    <t xml:space="preserve">REINGRESO Al PROGRAMA </t>
  </si>
  <si>
    <t>EGRESOS</t>
  </si>
  <si>
    <t>EGRESOS CON PERFIL PRELABORAL</t>
  </si>
  <si>
    <t>EGRESOS CON PTI CUIDADOR</t>
  </si>
  <si>
    <t>SECCION A.2: INGRESOS POR CONDICIÓN DE SALUD</t>
  </si>
  <si>
    <t>CONDICIÓN DE SALUD</t>
  </si>
  <si>
    <t xml:space="preserve">    </t>
  </si>
  <si>
    <t>CONDICIÓN FÍSICA</t>
  </si>
  <si>
    <t>SÍNDROME DOLOROSO DE ORIGEN TRAUMÁTICO</t>
  </si>
  <si>
    <t>SÍNDROME DOLOROSO DE ORIGEN NO TRAUMÁTICO</t>
  </si>
  <si>
    <t>SECUELA DE ACCIDENTE CEREBRO VASCULAR (ACV)</t>
  </si>
  <si>
    <t>SECUELAS DE TRAUMATISMO ENCEFALO CRANEANO (TEC)</t>
  </si>
  <si>
    <t>SECUELA DE TRAUMATISMO RAQUIMEDULAR (TRM)</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</si>
  <si>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</si>
  <si>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</si>
  <si>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</si>
  <si>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AMPUTACIÓN POR PIE DIABETICO</t>
  </si>
  <si>
    <t>CONDICIÓN SENSORIAL VISUAL</t>
  </si>
  <si>
    <t>CONGÉNITO</t>
  </si>
  <si>
    <t>CONDICIÓN SENSORIAL AUDITIVO</t>
  </si>
  <si>
    <t>OTRAS CONDICIONES</t>
  </si>
  <si>
    <t>SECCIÓN A.3: EVALUACIÓN INICIAL</t>
  </si>
  <si>
    <t>A BENEFICIARIOS</t>
  </si>
  <si>
    <t xml:space="preserve"> </t>
  </si>
  <si>
    <t>SECCIÓN A.4: EVALUACIÓN INTERMEDIA</t>
  </si>
  <si>
    <t>SECCIÓN A.5: SESIONES DE REHABILITACIÓN</t>
  </si>
  <si>
    <t>SECCIÓN A.6: PROCEDIMIENTOS Y ACTIVIDADES</t>
  </si>
  <si>
    <t>EVALUACIÓN AYUDAS TÉCNICAS</t>
  </si>
  <si>
    <t>FISIOTERAPIA</t>
  </si>
  <si>
    <t>MASOTERAPIA</t>
  </si>
  <si>
    <t>EJERCICIOS TERAPÉUTICOS</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</si>
  <si>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</si>
  <si>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</si>
  <si>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</si>
  <si>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</si>
  <si>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</si>
  <si>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</si>
  <si>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</si>
  <si>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ENTRENAMIENTO DE AYUDAS TECNICAS</t>
  </si>
  <si>
    <t>ORIENTACIÓN SOCIOLABORAL</t>
  </si>
  <si>
    <t>ORIENTACIÓN FAMILIAR Y A LA RED DE APOYO PARA EL TRABAJO</t>
  </si>
  <si>
    <t>GESTIÓN DE LA RED LOCAL PARA EL TRABAJO</t>
  </si>
  <si>
    <t>SECCIÓN A.7: CONSEJERÍA INDIVIDUAL AGENDADA</t>
  </si>
  <si>
    <t>SECCIÓN A.8: CONSEJERÍA FAMILIAR AGENDADA</t>
  </si>
  <si>
    <t>SECCIÓN A.9: VISITAS DOMICILIARIAS INTEGRALES</t>
  </si>
  <si>
    <t>SECCIÓN A.10:NÚMERO DE PERSONAS QUE INGRESAN Y NÚMERO DE SESIONES DE EDUCACIÓN GRUPAL</t>
  </si>
  <si>
    <t>NÙMERO DE PERSONAS (REHABILITACIÓN FÍSICA)</t>
  </si>
  <si>
    <t>NÙMERO DE SESIONES</t>
  </si>
  <si>
    <t xml:space="preserve">SECCIÓN A.11: PERSONAS QUE LOGRAN PARTICIPACION EN COMUNIDAD </t>
  </si>
  <si>
    <t>CON OBJETIVOS DE  HABILITACION Y REHABILITACION PRELABORAL</t>
  </si>
  <si>
    <t>Trabajo con objetivos de habilitación y rehabilitación</t>
  </si>
  <si>
    <t>Trabajo sin objetivos de habilitación y rehabilitación</t>
  </si>
  <si>
    <t>Dueña/o de casa</t>
  </si>
  <si>
    <t>SECCIÓN A.12: ACTIVIDADES Y PARTICIPACION</t>
  </si>
  <si>
    <t>TOTALES RBC</t>
  </si>
  <si>
    <t>TOTALES RI</t>
  </si>
  <si>
    <t>TOTALES RR</t>
  </si>
  <si>
    <t>OTROS TOTALES</t>
  </si>
  <si>
    <t xml:space="preserve"> Actividades </t>
  </si>
  <si>
    <t xml:space="preserve">Participantes </t>
  </si>
  <si>
    <t xml:space="preserve">DIAGNÓSTICO O PLANIFICACIÓN PARTICIPATIVA </t>
  </si>
  <si>
    <t>SECCIÓN B: NIVEL HOSPITALARIO</t>
  </si>
  <si>
    <t>SECCIÓN B.1: INGRESOS Y EGRESOS  AL PROGRAMA DE REHABILITACIÓN INTEGRAL</t>
  </si>
  <si>
    <t>ABIERTA</t>
  </si>
  <si>
    <t>CERRADA</t>
  </si>
  <si>
    <t>UPC</t>
  </si>
  <si>
    <t>Cuidados Medios y Básicos</t>
  </si>
  <si>
    <t>NEUROLÓGICOS TRAUMATISMO ENCÉFALO CRANEANO (TEC)</t>
  </si>
  <si>
    <t>NEUROLÓGICOS LM</t>
  </si>
  <si>
    <t>NEUROLÓGICOS ACV</t>
  </si>
  <si>
    <t>NEUROLÓGICAS TUMORES</t>
  </si>
  <si>
    <t>PARÁLISIS CEREBRAL</t>
  </si>
  <si>
    <t>QUEMADOS</t>
  </si>
  <si>
    <t>SENSORIALES AUDITIVOS</t>
  </si>
  <si>
    <t>SENSORIALES VISUALES</t>
  </si>
  <si>
    <t>TRAUMATOLÓGICOS</t>
  </si>
  <si>
    <t>AMPUTADOS</t>
  </si>
  <si>
    <t>AMPUTADOS PIE DIABÉTICO</t>
  </si>
  <si>
    <t>CARDIOVASCULAR</t>
  </si>
  <si>
    <t>RESPIRATORIO</t>
  </si>
  <si>
    <t>NEUROMUSCULARES AGUDAS</t>
  </si>
  <si>
    <t>NEUROMUSCULARES CRÓNICAS</t>
  </si>
  <si>
    <t>REUMATOLÓGICAS</t>
  </si>
  <si>
    <t>SECCIÓN B.2: EVALUACIÓN INICIAL</t>
  </si>
  <si>
    <t>SECCIÓN B.3: EVALUACION INTERMEDIA</t>
  </si>
  <si>
    <t>SECCIÓN B.4: SESIONES DE REHABILITACIÓN</t>
  </si>
  <si>
    <t>SECCION B.5: DERIVACIONES Y CONTINUIDAD EN LOS CUIDADOS</t>
  </si>
  <si>
    <t>SECCION B.6: PROCEDIMIENTOS Y OTRAS ACTIVIDADES</t>
  </si>
  <si>
    <t>TRATAMIENTO COMPRESIVO</t>
  </si>
  <si>
    <t>ATENCIÓN KINESIOLÓGICA INTEGRAL</t>
  </si>
  <si>
    <t>ENTRENAMIENTO PROTÉSICO</t>
  </si>
  <si>
    <t>EDUCACIÓN GRUPAL</t>
  </si>
  <si>
    <t>EDUCACIÓN FAMILIAR</t>
  </si>
  <si>
    <t>ASPIRACIÓN</t>
  </si>
  <si>
    <t>EVALUACIÓN DE LA VOZ, HABLA Y LENGUAJE</t>
  </si>
  <si>
    <t>TRATAMIENTO (VOZ, HABLA Y/O LENGUAJE)</t>
  </si>
  <si>
    <t xml:space="preserve">TRATAMIENTO FUNCIONES MOTORAS ORALES </t>
  </si>
  <si>
    <t>ESTIMULACIÓN COGNITIVA</t>
  </si>
  <si>
    <t>PREVENCIÓN DE DETERIORO DE ÓRGANOS FONO ARTICULATORIOS (OFA)</t>
  </si>
  <si>
    <t xml:space="preserve">EVALUACIÓN DE DEGLUCIÓN </t>
  </si>
  <si>
    <t>MANEJO TRASTORNO DEGLUCIÓN</t>
  </si>
  <si>
    <t>HABILITACIÓN Y REHABILITACIÓN EN ACTIVIDADES DE LA VIDA DIARIA (AVD)</t>
  </si>
  <si>
    <t>HABILITACIÓN Y REHABILITACIÓN LABORAL</t>
  </si>
  <si>
    <t>HABILITACIÓN Y REHABILITACIÓN EDUCACIONAL</t>
  </si>
  <si>
    <t>INTEGRACIÓN SENSORIAL</t>
  </si>
  <si>
    <t>PSICOTERAPIA INDIVIDUAL</t>
  </si>
  <si>
    <t>EGRESOS POR OTRAS CAUSAS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</si>
</sst>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_-* #,##0_-;\-* #,##0_-;_-* &quot;-&quot;??_-;_-@_-"/>
  </numFmts>
  <fonts count="21"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
      <b/>
      <sz val="8"/>
      <color indexed="8"/>
      <name val="Verdana"/>
      <family val="2"/>
    </font>
    <font>
      <sz val="11"/>
      <color indexed="8"/>
      <name val="Verdana"/>
      <family val="2"/>
    </font>
    <font>
      <sz val="7"/>
      <name val="Verdana"/>
      <family val="2"/>
    </font>
    <font>
      <sz val="8"/>
      <color indexed="10"/>
      <name val="Verdana"/>
      <family val="2"/>
    </font>
    <font>
      <b/>
      <sz val="11"/>
      <color indexed="8"/>
      <name val="Verdana"/>
      <family val="2"/>
    </font>
    <font>
      <sz val="8"/>
      <color indexed="8"/>
      <name val="Verdana"/>
      <family val="2"/>
    </font>
    <font>
      <sz val="8"/>
      <color rgb="FFFF0000"/>
      <name val="Verdana"/>
      <family val="2"/>
    </font>
    <font>
      <sz val="10"/>
      <color rgb="FFFF0000"/>
      <name val="Verdana"/>
      <family val="2"/>
    </font>
    <font>
      <sz val="10"/>
      <name val="Comic Sans MS"/>
      <family val="4"/>
    </font>
    <font>
      <sz val="11"/>
      <color indexed="8"/>
      <name val="Calibri"/>
      <family val="2"/>
    </font>
    <font>
      <sz val="10"/>
      <name val="Arial"/>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44"/>
        <bgColor indexed="64"/>
      </patternFill>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theme="9" tint="0.39994506668294322"/>
        <bgColor indexed="64"/>
      </patternFill>
    </fill>
    <fill>
      <patternFill patternType="solid">
        <fgColor indexed="26"/>
      </patternFill>
    </fill>
  </fills>
  <borders count="12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right/>
      <top style="thin">
        <color indexed="9"/>
      </top>
      <bottom style="thin">
        <color indexed="64"/>
      </bottom>
      <diagonal/>
    </border>
    <border>
      <left style="thin">
        <color indexed="9"/>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diagonal/>
    </border>
    <border>
      <left/>
      <right/>
      <top style="hair">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20" fillId="0" borderId="0"/>
    <xf numFmtId="41" fontId="19" fillId="0" borderId="0" applyFont="0" applyFill="0" applyBorder="0" applyAlignment="0" applyProtection="0"/>
    <xf numFmtId="0" fontId="20" fillId="0" borderId="0"/>
    <xf numFmtId="0" fontId="20" fillId="10" borderId="121" applyNumberFormat="0" applyFont="0" applyAlignment="0" applyProtection="0"/>
  </cellStyleXfs>
  <cellXfs count="1068">
    <xf numFmtId="0" fontId="0" fillId="0" borderId="0" xfId="0"/>
    <xf numFmtId="0" fontId="1" fillId="0" borderId="0" xfId="0" applyNumberFormat="1" applyFont="1" applyFill="1" applyAlignment="1" applyProtection="1">
      <alignment horizontal="left"/>
    </xf>
    <xf numFmtId="0" fontId="1" fillId="2" borderId="0" xfId="0" applyNumberFormat="1" applyFont="1" applyFill="1" applyAlignment="1" applyProtection="1">
      <alignment horizontal="left"/>
    </xf>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0" borderId="19" xfId="0" applyNumberFormat="1" applyFont="1" applyFill="1" applyBorder="1" applyAlignment="1" applyProtection="1"/>
    <xf numFmtId="3" fontId="3" fillId="4" borderId="20" xfId="0" applyNumberFormat="1" applyFont="1" applyFill="1" applyBorder="1" applyAlignment="1" applyProtection="1"/>
    <xf numFmtId="3" fontId="3" fillId="4" borderId="21" xfId="0" applyNumberFormat="1" applyFont="1" applyFill="1" applyBorder="1" applyAlignment="1" applyProtection="1"/>
    <xf numFmtId="3" fontId="3" fillId="3" borderId="21" xfId="0" applyNumberFormat="1" applyFont="1" applyFill="1" applyBorder="1" applyAlignment="1" applyProtection="1">
      <protection locked="0"/>
    </xf>
    <xf numFmtId="3" fontId="3" fillId="4" borderId="22" xfId="0" applyNumberFormat="1" applyFont="1" applyFill="1" applyBorder="1" applyAlignment="1" applyProtection="1"/>
    <xf numFmtId="3" fontId="3" fillId="3" borderId="23" xfId="0" applyNumberFormat="1" applyFont="1" applyFill="1" applyBorder="1" applyAlignment="1" applyProtection="1">
      <protection locked="0"/>
    </xf>
    <xf numFmtId="3" fontId="3" fillId="3" borderId="24"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0" borderId="25" xfId="0" applyNumberFormat="1" applyFont="1" applyFill="1" applyBorder="1" applyAlignment="1" applyProtection="1"/>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3" fontId="3" fillId="3" borderId="28" xfId="0" applyNumberFormat="1" applyFont="1" applyFill="1" applyBorder="1" applyAlignment="1" applyProtection="1">
      <protection locked="0"/>
    </xf>
    <xf numFmtId="3" fontId="3" fillId="3" borderId="29" xfId="0" applyNumberFormat="1" applyFont="1" applyFill="1" applyBorder="1" applyAlignment="1" applyProtection="1">
      <protection locked="0"/>
    </xf>
    <xf numFmtId="3" fontId="3" fillId="3" borderId="30"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30" xfId="0" applyNumberFormat="1" applyFont="1" applyFill="1" applyBorder="1" applyAlignment="1" applyProtection="1"/>
    <xf numFmtId="0" fontId="3" fillId="0" borderId="32" xfId="0" applyFont="1" applyFill="1" applyBorder="1" applyAlignment="1" applyProtection="1">
      <alignment horizontal="center" vertical="center" wrapText="1"/>
    </xf>
    <xf numFmtId="0" fontId="3" fillId="2" borderId="0" xfId="0" applyFont="1" applyFill="1" applyBorder="1" applyProtection="1"/>
    <xf numFmtId="3" fontId="3" fillId="3" borderId="36"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1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41" xfId="0" applyNumberFormat="1" applyFont="1" applyFill="1" applyBorder="1" applyAlignment="1" applyProtection="1">
      <protection locked="0"/>
    </xf>
    <xf numFmtId="3" fontId="3" fillId="3" borderId="42"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0" borderId="12" xfId="0" applyNumberFormat="1" applyFont="1" applyFill="1" applyBorder="1" applyAlignment="1" applyProtection="1"/>
    <xf numFmtId="3" fontId="3" fillId="0" borderId="8" xfId="0" applyNumberFormat="1" applyFont="1" applyFill="1" applyBorder="1" applyAlignment="1" applyProtection="1"/>
    <xf numFmtId="3" fontId="3" fillId="0" borderId="9" xfId="0" applyNumberFormat="1" applyFont="1" applyFill="1" applyBorder="1" applyAlignment="1" applyProtection="1"/>
    <xf numFmtId="3" fontId="3" fillId="0" borderId="35" xfId="0" applyNumberFormat="1" applyFont="1" applyFill="1" applyBorder="1" applyAlignment="1" applyProtection="1"/>
    <xf numFmtId="3" fontId="3" fillId="3" borderId="13" xfId="0" applyNumberFormat="1" applyFont="1" applyFill="1" applyBorder="1" applyAlignment="1" applyProtection="1">
      <protection locked="0"/>
    </xf>
    <xf numFmtId="0" fontId="3" fillId="0" borderId="0" xfId="0" applyNumberFormat="1" applyFont="1" applyFill="1" applyAlignment="1" applyProtection="1"/>
    <xf numFmtId="3" fontId="3" fillId="3" borderId="25" xfId="0" applyNumberFormat="1" applyFont="1" applyFill="1" applyBorder="1" applyAlignment="1" applyProtection="1">
      <protection locked="0"/>
    </xf>
    <xf numFmtId="3" fontId="3" fillId="3" borderId="47" xfId="0" applyNumberFormat="1" applyFont="1" applyFill="1" applyBorder="1" applyAlignment="1" applyProtection="1">
      <protection locked="0"/>
    </xf>
    <xf numFmtId="3" fontId="3" fillId="3" borderId="49" xfId="0" applyNumberFormat="1" applyFont="1" applyFill="1" applyBorder="1" applyAlignment="1" applyProtection="1">
      <protection locked="0"/>
    </xf>
    <xf numFmtId="0" fontId="3" fillId="0" borderId="10" xfId="0" applyNumberFormat="1" applyFont="1" applyFill="1" applyBorder="1" applyAlignment="1" applyProtection="1">
      <alignment horizontal="center" vertical="center" wrapText="1"/>
    </xf>
    <xf numFmtId="3" fontId="3" fillId="3" borderId="50" xfId="0" applyNumberFormat="1" applyFont="1" applyFill="1" applyBorder="1" applyAlignment="1" applyProtection="1">
      <protection locked="0"/>
    </xf>
    <xf numFmtId="3" fontId="3" fillId="3" borderId="51" xfId="0" applyNumberFormat="1" applyFont="1" applyFill="1" applyBorder="1" applyAlignment="1" applyProtection="1">
      <protection locked="0"/>
    </xf>
    <xf numFmtId="3" fontId="3" fillId="3" borderId="4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53" xfId="0" applyNumberFormat="1" applyFont="1" applyFill="1" applyBorder="1" applyAlignment="1" applyProtection="1">
      <protection locked="0"/>
    </xf>
    <xf numFmtId="3" fontId="3" fillId="3" borderId="54"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3" fontId="3" fillId="3" borderId="62" xfId="0" applyNumberFormat="1" applyFont="1" applyFill="1" applyBorder="1" applyAlignment="1" applyProtection="1">
      <protection locked="0"/>
    </xf>
    <xf numFmtId="3" fontId="3" fillId="0" borderId="39"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3" fontId="3" fillId="3" borderId="67"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2" borderId="0" xfId="0" applyFont="1" applyFill="1"/>
    <xf numFmtId="0" fontId="3" fillId="2" borderId="0" xfId="0" applyFont="1" applyFill="1"/>
    <xf numFmtId="0" fontId="3" fillId="0" borderId="0" xfId="0" applyFont="1" applyFill="1"/>
    <xf numFmtId="0" fontId="3" fillId="2" borderId="0" xfId="0" applyFont="1" applyFill="1" applyBorder="1"/>
    <xf numFmtId="0" fontId="3" fillId="0" borderId="0" xfId="0" applyFont="1" applyFill="1" applyBorder="1"/>
    <xf numFmtId="0" fontId="3" fillId="6"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69" xfId="0" applyFont="1" applyFill="1" applyBorder="1" applyProtection="1"/>
    <xf numFmtId="0" fontId="8" fillId="2" borderId="0" xfId="0" applyFont="1" applyFill="1"/>
    <xf numFmtId="0" fontId="3" fillId="2" borderId="0" xfId="0" applyNumberFormat="1" applyFont="1" applyFill="1" applyBorder="1" applyAlignment="1" applyProtection="1"/>
    <xf numFmtId="0" fontId="3" fillId="6" borderId="0" xfId="0" applyNumberFormat="1" applyFont="1" applyFill="1" applyBorder="1" applyAlignment="1" applyProtection="1"/>
    <xf numFmtId="0" fontId="3" fillId="0" borderId="0" xfId="0" applyFont="1" applyFill="1" applyBorder="1" applyProtection="1"/>
    <xf numFmtId="49" fontId="3" fillId="0" borderId="8" xfId="0" applyNumberFormat="1"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3" fontId="3" fillId="3" borderId="12" xfId="0" applyNumberFormat="1" applyFont="1" applyFill="1" applyBorder="1" applyAlignment="1" applyProtection="1">
      <protection locked="0"/>
    </xf>
    <xf numFmtId="3" fontId="3" fillId="3" borderId="9"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4" xfId="0" applyNumberFormat="1" applyFont="1" applyFill="1" applyBorder="1" applyAlignment="1" applyProtection="1">
      <protection locked="0"/>
    </xf>
    <xf numFmtId="0" fontId="3" fillId="2" borderId="0" xfId="0" applyFont="1" applyFill="1" applyAlignment="1" applyProtection="1">
      <alignment vertical="center"/>
    </xf>
    <xf numFmtId="0" fontId="3" fillId="7" borderId="0" xfId="0" applyNumberFormat="1" applyFont="1" applyFill="1" applyBorder="1" applyAlignment="1" applyProtection="1"/>
    <xf numFmtId="0" fontId="3" fillId="0" borderId="13" xfId="0" applyFont="1" applyFill="1" applyBorder="1" applyAlignment="1" applyProtection="1">
      <alignment vertical="center" wrapText="1"/>
    </xf>
    <xf numFmtId="3" fontId="3" fillId="4" borderId="14" xfId="0" applyNumberFormat="1" applyFont="1" applyFill="1" applyBorder="1" applyAlignment="1" applyProtection="1"/>
    <xf numFmtId="3" fontId="3" fillId="4" borderId="18" xfId="0" applyNumberFormat="1" applyFont="1" applyFill="1" applyBorder="1" applyAlignment="1" applyProtection="1"/>
    <xf numFmtId="0" fontId="3" fillId="0" borderId="19" xfId="0" applyFont="1" applyFill="1" applyBorder="1" applyAlignment="1" applyProtection="1">
      <alignment vertical="center" wrapText="1"/>
    </xf>
    <xf numFmtId="3" fontId="3" fillId="4" borderId="24" xfId="0" applyNumberFormat="1" applyFont="1" applyFill="1" applyBorder="1" applyAlignment="1" applyProtection="1"/>
    <xf numFmtId="0" fontId="3" fillId="2" borderId="19" xfId="0" applyFont="1" applyFill="1" applyBorder="1" applyAlignment="1" applyProtection="1">
      <alignment vertical="center" wrapText="1"/>
    </xf>
    <xf numFmtId="3" fontId="3" fillId="2" borderId="0" xfId="0" applyNumberFormat="1" applyFont="1" applyFill="1" applyBorder="1" applyAlignment="1" applyProtection="1">
      <protection locked="0"/>
    </xf>
    <xf numFmtId="3" fontId="3" fillId="2" borderId="0" xfId="0" applyNumberFormat="1" applyFont="1" applyFill="1" applyBorder="1" applyAlignment="1" applyProtection="1">
      <alignment wrapText="1"/>
      <protection locked="0"/>
    </xf>
    <xf numFmtId="0" fontId="3" fillId="0" borderId="33" xfId="0"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xf>
    <xf numFmtId="0" fontId="3" fillId="0" borderId="35" xfId="0" applyFont="1" applyFill="1" applyBorder="1" applyAlignment="1" applyProtection="1">
      <alignment vertical="center" wrapText="1"/>
    </xf>
    <xf numFmtId="3" fontId="3" fillId="0" borderId="35"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3" fillId="0" borderId="39" xfId="0" applyFont="1" applyFill="1" applyBorder="1" applyAlignment="1" applyProtection="1">
      <alignment vertical="center" wrapText="1"/>
    </xf>
    <xf numFmtId="0" fontId="3" fillId="0" borderId="39" xfId="0" applyFont="1" applyFill="1" applyBorder="1" applyAlignment="1" applyProtection="1">
      <alignment horizontal="center" vertical="center" wrapText="1"/>
    </xf>
    <xf numFmtId="3" fontId="3" fillId="0" borderId="2" xfId="0" applyNumberFormat="1" applyFont="1" applyFill="1" applyBorder="1" applyAlignment="1" applyProtection="1">
      <alignment horizontal="left"/>
    </xf>
    <xf numFmtId="0" fontId="3" fillId="0" borderId="0" xfId="0" applyFont="1" applyBorder="1" applyProtection="1"/>
    <xf numFmtId="0" fontId="5" fillId="0" borderId="0" xfId="0" applyFont="1" applyFill="1" applyBorder="1" applyProtection="1"/>
    <xf numFmtId="0" fontId="8" fillId="0" borderId="0" xfId="0" applyFont="1" applyBorder="1"/>
    <xf numFmtId="0" fontId="8" fillId="0" borderId="0" xfId="0" applyFont="1" applyFill="1" applyBorder="1"/>
    <xf numFmtId="0" fontId="8" fillId="6" borderId="0" xfId="0" applyFont="1" applyFill="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0" fontId="6" fillId="0" borderId="0" xfId="0" applyFont="1" applyProtection="1"/>
    <xf numFmtId="0" fontId="3" fillId="0" borderId="0" xfId="0" applyFont="1"/>
    <xf numFmtId="0" fontId="8" fillId="7" borderId="0" xfId="0" applyFont="1" applyFill="1" applyBorder="1"/>
    <xf numFmtId="0" fontId="3" fillId="7" borderId="0" xfId="0" applyFont="1" applyFill="1" applyBorder="1" applyProtection="1"/>
    <xf numFmtId="0" fontId="3" fillId="8" borderId="0" xfId="0" applyFont="1" applyFill="1" applyBorder="1" applyProtection="1"/>
    <xf numFmtId="0" fontId="8" fillId="8" borderId="0" xfId="0" applyFont="1" applyFill="1" applyBorder="1"/>
    <xf numFmtId="0" fontId="3" fillId="0" borderId="35" xfId="0" applyFont="1" applyBorder="1" applyAlignment="1" applyProtection="1">
      <alignment horizontal="right" vertical="center"/>
    </xf>
    <xf numFmtId="3" fontId="3" fillId="3" borderId="23"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0" fontId="6" fillId="0" borderId="0" xfId="0" applyFont="1"/>
    <xf numFmtId="0" fontId="3" fillId="0" borderId="19" xfId="0" applyFont="1" applyBorder="1" applyAlignment="1" applyProtection="1">
      <alignment horizontal="right" vertical="center"/>
    </xf>
    <xf numFmtId="0" fontId="3" fillId="0" borderId="0" xfId="0" applyFont="1" applyFill="1" applyBorder="1" applyAlignment="1" applyProtection="1">
      <alignment wrapText="1"/>
    </xf>
    <xf numFmtId="0" fontId="3" fillId="0" borderId="25" xfId="0" applyFont="1" applyBorder="1" applyAlignment="1" applyProtection="1">
      <alignment horizontal="right" vertical="center"/>
    </xf>
    <xf numFmtId="3" fontId="3" fillId="3" borderId="29"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25" xfId="0" applyNumberFormat="1" applyFont="1" applyFill="1" applyBorder="1" applyAlignment="1" applyProtection="1">
      <alignment horizontal="right"/>
      <protection locked="0"/>
    </xf>
    <xf numFmtId="3" fontId="3" fillId="3" borderId="50" xfId="0" applyNumberFormat="1" applyFont="1" applyFill="1" applyBorder="1" applyAlignment="1" applyProtection="1">
      <alignment horizontal="right"/>
      <protection locked="0"/>
    </xf>
    <xf numFmtId="3" fontId="3" fillId="3" borderId="37" xfId="0" applyNumberFormat="1" applyFont="1" applyFill="1" applyBorder="1" applyAlignment="1" applyProtection="1">
      <alignment horizontal="right"/>
      <protection locked="0"/>
    </xf>
    <xf numFmtId="3" fontId="3" fillId="3" borderId="51"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0" fontId="3" fillId="0" borderId="6" xfId="0" applyFont="1" applyBorder="1" applyAlignment="1" applyProtection="1">
      <alignment vertical="center"/>
    </xf>
    <xf numFmtId="0" fontId="3" fillId="0" borderId="6" xfId="0" applyFont="1" applyBorder="1" applyAlignment="1" applyProtection="1">
      <alignment horizontal="right"/>
    </xf>
    <xf numFmtId="3" fontId="3" fillId="3" borderId="53" xfId="0" applyNumberFormat="1" applyFont="1" applyFill="1" applyBorder="1" applyAlignment="1" applyProtection="1">
      <alignment horizontal="right"/>
      <protection locked="0"/>
    </xf>
    <xf numFmtId="3" fontId="3" fillId="3" borderId="54" xfId="0" applyNumberFormat="1" applyFont="1" applyFill="1" applyBorder="1" applyAlignment="1" applyProtection="1">
      <alignment horizontal="right"/>
      <protection locked="0"/>
    </xf>
    <xf numFmtId="3" fontId="3" fillId="3" borderId="5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6" borderId="0" xfId="0" applyFont="1" applyFill="1" applyBorder="1" applyProtection="1"/>
    <xf numFmtId="0" fontId="3" fillId="0" borderId="12" xfId="0" applyFont="1" applyFill="1" applyBorder="1" applyAlignment="1" applyProtection="1">
      <alignment horizontal="center" vertical="center" wrapText="1"/>
    </xf>
    <xf numFmtId="0" fontId="3" fillId="0" borderId="19" xfId="0" applyNumberFormat="1" applyFont="1" applyFill="1" applyBorder="1" applyAlignment="1" applyProtection="1">
      <alignment horizontal="left"/>
    </xf>
    <xf numFmtId="3" fontId="3" fillId="3" borderId="19" xfId="0" applyNumberFormat="1" applyFont="1" applyFill="1" applyBorder="1" applyAlignment="1" applyProtection="1">
      <alignment wrapText="1"/>
      <protection locked="0"/>
    </xf>
    <xf numFmtId="0" fontId="3" fillId="7" borderId="0" xfId="0" applyFont="1" applyFill="1" applyBorder="1" applyAlignment="1" applyProtection="1">
      <alignment wrapText="1"/>
    </xf>
    <xf numFmtId="0" fontId="3" fillId="0" borderId="25" xfId="0" applyNumberFormat="1" applyFont="1" applyFill="1" applyBorder="1" applyAlignment="1" applyProtection="1">
      <alignment horizontal="left" vertical="center"/>
    </xf>
    <xf numFmtId="3" fontId="3" fillId="3" borderId="25"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9" xfId="0" applyNumberFormat="1" applyFont="1" applyFill="1" applyBorder="1" applyAlignment="1" applyProtection="1"/>
    <xf numFmtId="3" fontId="3" fillId="0" borderId="27" xfId="0" applyNumberFormat="1" applyFont="1" applyFill="1" applyBorder="1" applyAlignment="1" applyProtection="1"/>
    <xf numFmtId="3" fontId="3" fillId="0" borderId="28" xfId="0" applyNumberFormat="1" applyFont="1" applyFill="1" applyBorder="1" applyAlignment="1" applyProtection="1"/>
    <xf numFmtId="3" fontId="3" fillId="0" borderId="30" xfId="0" applyNumberFormat="1" applyFont="1" applyFill="1" applyBorder="1" applyAlignment="1" applyProtection="1"/>
    <xf numFmtId="3" fontId="3" fillId="0" borderId="25" xfId="0" applyNumberFormat="1" applyFont="1" applyFill="1" applyBorder="1" applyAlignment="1" applyProtection="1">
      <alignment wrapText="1"/>
    </xf>
    <xf numFmtId="0" fontId="5" fillId="0" borderId="0" xfId="0" applyFont="1" applyProtection="1"/>
    <xf numFmtId="0" fontId="3" fillId="0" borderId="0" xfId="0" applyFont="1" applyFill="1" applyProtection="1"/>
    <xf numFmtId="0" fontId="3" fillId="0" borderId="13" xfId="0" applyNumberFormat="1" applyFont="1" applyFill="1" applyBorder="1" applyAlignment="1" applyProtection="1">
      <alignment horizontal="left"/>
    </xf>
    <xf numFmtId="0" fontId="3" fillId="0" borderId="0" xfId="0" applyFont="1" applyFill="1" applyAlignment="1" applyProtection="1">
      <alignment wrapText="1"/>
    </xf>
    <xf numFmtId="0" fontId="3" fillId="0" borderId="0" xfId="0" applyFont="1" applyBorder="1"/>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56" xfId="0" applyNumberFormat="1" applyFont="1" applyFill="1" applyBorder="1" applyAlignment="1" applyProtection="1">
      <alignment vertical="center"/>
    </xf>
    <xf numFmtId="0" fontId="3" fillId="0" borderId="46" xfId="0" applyFont="1" applyBorder="1" applyAlignment="1" applyProtection="1">
      <alignment horizontal="left" vertical="center"/>
    </xf>
    <xf numFmtId="0" fontId="3" fillId="0" borderId="46" xfId="0" applyFont="1" applyBorder="1" applyAlignment="1"/>
    <xf numFmtId="0" fontId="3" fillId="0" borderId="56"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5" xfId="0" applyNumberFormat="1" applyFont="1" applyFill="1" applyBorder="1" applyAlignment="1" applyProtection="1">
      <alignment horizontal="left"/>
    </xf>
    <xf numFmtId="0" fontId="3" fillId="2" borderId="19" xfId="0" applyNumberFormat="1" applyFont="1" applyFill="1" applyBorder="1" applyAlignment="1" applyProtection="1">
      <alignment horizontal="left"/>
    </xf>
    <xf numFmtId="0" fontId="3" fillId="2" borderId="25"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2"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2" xfId="0" applyFont="1" applyFill="1" applyBorder="1" applyAlignment="1" applyProtection="1">
      <alignment vertical="center"/>
    </xf>
    <xf numFmtId="0" fontId="3" fillId="2" borderId="5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6" fillId="0" borderId="0" xfId="0" applyFont="1" applyFill="1" applyAlignment="1" applyProtection="1">
      <alignment vertical="center"/>
    </xf>
    <xf numFmtId="0" fontId="3" fillId="2" borderId="7" xfId="0" applyNumberFormat="1" applyFont="1" applyFill="1" applyBorder="1" applyAlignment="1" applyProtection="1">
      <alignment horizontal="center" vertical="center" wrapText="1"/>
    </xf>
    <xf numFmtId="0" fontId="3" fillId="0" borderId="35" xfId="0" applyNumberFormat="1" applyFont="1" applyFill="1" applyBorder="1" applyAlignment="1" applyProtection="1">
      <alignment horizontal="left" vertical="center" wrapText="1"/>
    </xf>
    <xf numFmtId="3" fontId="3" fillId="3" borderId="73" xfId="0" applyNumberFormat="1" applyFont="1" applyFill="1" applyBorder="1" applyAlignment="1" applyProtection="1">
      <protection locked="0"/>
    </xf>
    <xf numFmtId="0" fontId="3" fillId="0" borderId="19" xfId="0" applyNumberFormat="1" applyFont="1" applyFill="1" applyBorder="1" applyAlignment="1" applyProtection="1">
      <alignment horizontal="left" vertical="center" wrapText="1"/>
    </xf>
    <xf numFmtId="3" fontId="3" fillId="3" borderId="74" xfId="0" applyNumberFormat="1" applyFont="1" applyFill="1" applyBorder="1" applyAlignment="1" applyProtection="1">
      <protection locked="0"/>
    </xf>
    <xf numFmtId="0" fontId="3" fillId="0" borderId="25" xfId="0" applyNumberFormat="1" applyFont="1" applyFill="1" applyBorder="1" applyAlignment="1" applyProtection="1">
      <alignment horizontal="left" vertical="center" wrapText="1"/>
    </xf>
    <xf numFmtId="3" fontId="3" fillId="3" borderId="75" xfId="0" applyNumberFormat="1" applyFont="1" applyFill="1" applyBorder="1" applyAlignment="1" applyProtection="1">
      <protection locked="0"/>
    </xf>
    <xf numFmtId="0" fontId="3" fillId="0" borderId="0" xfId="0" applyFont="1" applyProtection="1"/>
    <xf numFmtId="0" fontId="3" fillId="0" borderId="57" xfId="0" applyFont="1" applyFill="1" applyBorder="1" applyAlignment="1" applyProtection="1">
      <alignment horizontal="center" vertical="center" wrapText="1"/>
    </xf>
    <xf numFmtId="0" fontId="3" fillId="0" borderId="76" xfId="0" applyNumberFormat="1"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43" xfId="0" applyNumberFormat="1" applyFont="1" applyFill="1" applyBorder="1" applyAlignment="1" applyProtection="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3" borderId="48" xfId="0" applyNumberFormat="1" applyFont="1" applyFill="1" applyBorder="1" applyAlignment="1" applyProtection="1">
      <protection locked="0"/>
    </xf>
    <xf numFmtId="3" fontId="3" fillId="3" borderId="82" xfId="0" applyNumberFormat="1" applyFont="1" applyFill="1" applyBorder="1" applyAlignment="1" applyProtection="1">
      <protection locked="0"/>
    </xf>
    <xf numFmtId="3" fontId="3" fillId="3" borderId="83" xfId="0" applyNumberFormat="1" applyFont="1" applyFill="1" applyBorder="1" applyAlignment="1" applyProtection="1">
      <protection locked="0"/>
    </xf>
    <xf numFmtId="0" fontId="3" fillId="0" borderId="45" xfId="0" applyNumberFormat="1" applyFont="1" applyFill="1" applyBorder="1" applyAlignment="1" applyProtection="1">
      <alignment horizontal="left" vertical="center" wrapText="1"/>
    </xf>
    <xf numFmtId="3" fontId="3" fillId="3" borderId="64" xfId="0" applyNumberFormat="1" applyFont="1" applyFill="1" applyBorder="1" applyAlignment="1" applyProtection="1">
      <protection locked="0"/>
    </xf>
    <xf numFmtId="3" fontId="3" fillId="3" borderId="84" xfId="0" applyNumberFormat="1" applyFont="1" applyFill="1" applyBorder="1" applyAlignment="1" applyProtection="1">
      <protection locked="0"/>
    </xf>
    <xf numFmtId="3" fontId="3" fillId="3" borderId="85"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3" borderId="56" xfId="0" applyNumberFormat="1" applyFont="1" applyFill="1" applyBorder="1" applyAlignment="1" applyProtection="1">
      <protection locked="0"/>
    </xf>
    <xf numFmtId="3" fontId="3" fillId="3" borderId="86" xfId="0" applyNumberFormat="1" applyFont="1" applyFill="1" applyBorder="1" applyAlignment="1" applyProtection="1">
      <protection locked="0"/>
    </xf>
    <xf numFmtId="3" fontId="3" fillId="3" borderId="8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3" fillId="0" borderId="60" xfId="0"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xf>
    <xf numFmtId="0" fontId="3" fillId="0" borderId="61" xfId="0" applyFont="1" applyFill="1" applyBorder="1" applyAlignment="1" applyProtection="1">
      <alignment horizontal="center" vertical="center"/>
    </xf>
    <xf numFmtId="0" fontId="3" fillId="0" borderId="32" xfId="0" applyFont="1" applyFill="1" applyBorder="1" applyAlignment="1" applyProtection="1">
      <alignment horizontal="center" vertical="center"/>
    </xf>
    <xf numFmtId="0" fontId="8" fillId="2" borderId="0" xfId="0" applyFont="1" applyFill="1" applyBorder="1"/>
    <xf numFmtId="0" fontId="3" fillId="2" borderId="3" xfId="0" applyFont="1" applyFill="1" applyBorder="1" applyAlignment="1">
      <alignment horizontal="left" wrapText="1"/>
    </xf>
    <xf numFmtId="0" fontId="3" fillId="2" borderId="52" xfId="0" applyFont="1" applyFill="1" applyBorder="1" applyAlignment="1">
      <alignment horizontal="left" wrapText="1"/>
    </xf>
    <xf numFmtId="0" fontId="3" fillId="2" borderId="63" xfId="0" applyFont="1" applyFill="1" applyBorder="1" applyAlignment="1">
      <alignment horizontal="left" wrapText="1"/>
    </xf>
    <xf numFmtId="0" fontId="3" fillId="2" borderId="46" xfId="0" applyFont="1" applyFill="1" applyBorder="1" applyAlignment="1">
      <alignment horizontal="left" wrapText="1"/>
    </xf>
    <xf numFmtId="0" fontId="8" fillId="0" borderId="0" xfId="0" applyFont="1" applyBorder="1" applyAlignment="1">
      <alignment wrapText="1"/>
    </xf>
    <xf numFmtId="0" fontId="8" fillId="6" borderId="0" xfId="0" applyFont="1" applyFill="1" applyBorder="1" applyAlignment="1">
      <alignment wrapText="1"/>
    </xf>
    <xf numFmtId="0" fontId="8" fillId="0" borderId="0" xfId="0" applyFont="1" applyAlignment="1">
      <alignment wrapText="1"/>
    </xf>
    <xf numFmtId="0" fontId="3" fillId="2" borderId="48" xfId="0" applyFont="1" applyFill="1" applyBorder="1" applyAlignment="1">
      <alignment horizontal="left" wrapText="1"/>
    </xf>
    <xf numFmtId="0" fontId="3" fillId="2" borderId="0" xfId="0" applyFont="1" applyFill="1" applyBorder="1" applyAlignment="1">
      <alignment horizontal="right" wrapText="1"/>
    </xf>
    <xf numFmtId="0" fontId="8" fillId="0" borderId="0" xfId="0" applyFont="1" applyFill="1" applyBorder="1" applyAlignment="1">
      <alignment wrapText="1"/>
    </xf>
    <xf numFmtId="0" fontId="3" fillId="2" borderId="64" xfId="0" applyFont="1" applyFill="1" applyBorder="1" applyAlignment="1">
      <alignment horizontal="left" wrapText="1"/>
    </xf>
    <xf numFmtId="0" fontId="3" fillId="2" borderId="0" xfId="0" applyFont="1" applyFill="1" applyBorder="1" applyAlignment="1">
      <alignment horizontal="left" wrapText="1"/>
    </xf>
    <xf numFmtId="3" fontId="3" fillId="3" borderId="65" xfId="0" applyNumberFormat="1" applyFont="1" applyFill="1" applyBorder="1" applyAlignment="1" applyProtection="1">
      <alignment wrapText="1"/>
      <protection locked="0"/>
    </xf>
    <xf numFmtId="3" fontId="3" fillId="3" borderId="90" xfId="0" applyNumberFormat="1" applyFont="1" applyFill="1" applyBorder="1" applyAlignment="1" applyProtection="1">
      <alignment wrapText="1"/>
      <protection locked="0"/>
    </xf>
    <xf numFmtId="3" fontId="3" fillId="3" borderId="91" xfId="0" applyNumberFormat="1" applyFont="1" applyFill="1" applyBorder="1" applyAlignment="1" applyProtection="1">
      <alignment wrapText="1"/>
      <protection locked="0"/>
    </xf>
    <xf numFmtId="0" fontId="3" fillId="0" borderId="19"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66" xfId="0" applyNumberFormat="1" applyFont="1" applyFill="1" applyBorder="1" applyAlignment="1" applyProtection="1">
      <alignment wrapText="1"/>
      <protection locked="0"/>
    </xf>
    <xf numFmtId="3" fontId="3" fillId="3" borderId="92" xfId="0" applyNumberFormat="1" applyFont="1" applyFill="1" applyBorder="1" applyAlignment="1" applyProtection="1">
      <alignment wrapText="1"/>
      <protection locked="0"/>
    </xf>
    <xf numFmtId="3" fontId="3" fillId="0" borderId="31" xfId="0" applyNumberFormat="1" applyFont="1" applyFill="1" applyBorder="1" applyAlignment="1" applyProtection="1"/>
    <xf numFmtId="3" fontId="3" fillId="0" borderId="93"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9" xfId="0" applyNumberFormat="1" applyFont="1" applyFill="1" applyBorder="1" applyAlignment="1" applyProtection="1"/>
    <xf numFmtId="3" fontId="3" fillId="2" borderId="25" xfId="0" applyNumberFormat="1" applyFont="1" applyFill="1" applyBorder="1" applyAlignment="1" applyProtection="1"/>
    <xf numFmtId="0" fontId="5" fillId="0" borderId="0" xfId="0" applyFont="1" applyFill="1" applyBorder="1"/>
    <xf numFmtId="0" fontId="3" fillId="0" borderId="43" xfId="0" applyFont="1" applyFill="1" applyBorder="1" applyAlignment="1"/>
    <xf numFmtId="0" fontId="3" fillId="0" borderId="46" xfId="0" applyFont="1" applyBorder="1" applyAlignment="1">
      <alignment wrapText="1"/>
    </xf>
    <xf numFmtId="0" fontId="3" fillId="0" borderId="46" xfId="0" applyFont="1" applyFill="1" applyBorder="1" applyAlignment="1"/>
    <xf numFmtId="0" fontId="3" fillId="0" borderId="46" xfId="0" applyFont="1" applyFill="1" applyBorder="1" applyAlignment="1">
      <alignment vertical="center" wrapText="1"/>
    </xf>
    <xf numFmtId="0" fontId="3" fillId="0" borderId="48" xfId="0" applyFont="1" applyBorder="1" applyAlignment="1"/>
    <xf numFmtId="0" fontId="2" fillId="6" borderId="0" xfId="0" applyFont="1" applyFill="1" applyBorder="1"/>
    <xf numFmtId="0" fontId="3" fillId="5" borderId="0" xfId="0" applyFont="1" applyFill="1" applyBorder="1"/>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3" xfId="0" applyFont="1" applyBorder="1" applyAlignment="1" applyProtection="1">
      <alignment horizontal="left" vertical="center"/>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4" fillId="2"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7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2" borderId="0" xfId="0" applyFont="1" applyFill="1"/>
    <xf numFmtId="0" fontId="11" fillId="2" borderId="0" xfId="0" applyFont="1" applyFill="1"/>
    <xf numFmtId="0" fontId="11" fillId="2" borderId="0" xfId="0" applyFont="1" applyFill="1" applyProtection="1">
      <protection locked="0"/>
    </xf>
    <xf numFmtId="0" fontId="11" fillId="2" borderId="58" xfId="0" applyFont="1" applyFill="1" applyBorder="1"/>
    <xf numFmtId="0" fontId="11" fillId="2" borderId="0" xfId="0" applyFont="1" applyFill="1" applyBorder="1"/>
    <xf numFmtId="0" fontId="11" fillId="2" borderId="56" xfId="0" applyFont="1" applyFill="1" applyBorder="1"/>
    <xf numFmtId="3" fontId="3" fillId="0" borderId="2" xfId="0" applyNumberFormat="1" applyFont="1" applyFill="1" applyBorder="1" applyAlignment="1" applyProtection="1">
      <protection locked="0"/>
    </xf>
    <xf numFmtId="3" fontId="3" fillId="3" borderId="3" xfId="0" applyNumberFormat="1" applyFont="1" applyFill="1" applyBorder="1" applyAlignment="1" applyProtection="1">
      <protection locked="0"/>
    </xf>
    <xf numFmtId="3" fontId="3" fillId="0" borderId="13" xfId="0" applyNumberFormat="1" applyFont="1" applyFill="1" applyBorder="1" applyAlignment="1" applyProtection="1">
      <alignment vertical="center" wrapText="1"/>
      <protection locked="0"/>
    </xf>
    <xf numFmtId="3" fontId="3" fillId="0" borderId="13" xfId="0" applyNumberFormat="1" applyFont="1" applyFill="1" applyBorder="1" applyAlignment="1" applyProtection="1">
      <protection locked="0"/>
    </xf>
    <xf numFmtId="3" fontId="3" fillId="3" borderId="94" xfId="0" applyNumberFormat="1" applyFont="1" applyFill="1" applyBorder="1" applyAlignment="1" applyProtection="1">
      <protection locked="0"/>
    </xf>
    <xf numFmtId="3" fontId="3" fillId="3" borderId="63" xfId="0" applyNumberFormat="1" applyFont="1" applyFill="1" applyBorder="1" applyAlignment="1" applyProtection="1">
      <protection locked="0"/>
    </xf>
    <xf numFmtId="3" fontId="3" fillId="0" borderId="19" xfId="0" applyNumberFormat="1" applyFont="1" applyFill="1" applyBorder="1" applyAlignment="1" applyProtection="1">
      <alignment vertical="center" wrapText="1"/>
      <protection locked="0"/>
    </xf>
    <xf numFmtId="3" fontId="3" fillId="0" borderId="19" xfId="0" applyNumberFormat="1" applyFont="1" applyFill="1" applyBorder="1" applyAlignment="1" applyProtection="1">
      <protection locked="0"/>
    </xf>
    <xf numFmtId="3" fontId="3" fillId="4" borderId="23" xfId="0" applyNumberFormat="1" applyFont="1" applyFill="1" applyBorder="1" applyAlignment="1" applyProtection="1"/>
    <xf numFmtId="3" fontId="3" fillId="4" borderId="47" xfId="0" applyNumberFormat="1" applyFont="1" applyFill="1" applyBorder="1" applyAlignment="1" applyProtection="1"/>
    <xf numFmtId="3" fontId="3" fillId="2" borderId="19" xfId="0" applyNumberFormat="1" applyFont="1" applyFill="1" applyBorder="1" applyAlignment="1" applyProtection="1">
      <alignment vertical="center" wrapText="1"/>
      <protection locked="0"/>
    </xf>
    <xf numFmtId="3" fontId="3" fillId="2" borderId="39" xfId="0" applyNumberFormat="1" applyFont="1" applyFill="1" applyBorder="1" applyAlignment="1" applyProtection="1">
      <alignment vertical="center" wrapText="1"/>
      <protection locked="0"/>
    </xf>
    <xf numFmtId="3" fontId="3" fillId="0" borderId="39" xfId="0" applyNumberFormat="1" applyFont="1" applyFill="1" applyBorder="1" applyAlignment="1" applyProtection="1">
      <protection locked="0"/>
    </xf>
    <xf numFmtId="3" fontId="3" fillId="2" borderId="45" xfId="0" applyNumberFormat="1" applyFont="1" applyFill="1" applyBorder="1" applyAlignment="1" applyProtection="1">
      <alignment vertical="center" wrapText="1"/>
      <protection locked="0"/>
    </xf>
    <xf numFmtId="3" fontId="3" fillId="3" borderId="95" xfId="0" applyNumberFormat="1" applyFont="1" applyFill="1" applyBorder="1" applyAlignment="1" applyProtection="1">
      <protection locked="0"/>
    </xf>
    <xf numFmtId="3" fontId="3" fillId="3" borderId="96" xfId="0" applyNumberFormat="1" applyFont="1" applyFill="1" applyBorder="1" applyAlignment="1" applyProtection="1">
      <protection locked="0"/>
    </xf>
    <xf numFmtId="3" fontId="3" fillId="3" borderId="97" xfId="0" applyNumberFormat="1" applyFont="1" applyFill="1" applyBorder="1" applyAlignment="1" applyProtection="1">
      <protection locked="0"/>
    </xf>
    <xf numFmtId="3" fontId="3" fillId="0" borderId="45" xfId="0" applyNumberFormat="1" applyFont="1" applyFill="1" applyBorder="1" applyAlignment="1" applyProtection="1">
      <protection locked="0"/>
    </xf>
    <xf numFmtId="3" fontId="3" fillId="3" borderId="98" xfId="0" applyNumberFormat="1" applyFont="1" applyFill="1" applyBorder="1" applyAlignment="1" applyProtection="1">
      <protection locked="0"/>
    </xf>
    <xf numFmtId="3" fontId="3" fillId="2" borderId="25" xfId="0" applyNumberFormat="1" applyFont="1" applyFill="1" applyBorder="1" applyAlignment="1" applyProtection="1">
      <alignment vertical="center" wrapText="1"/>
      <protection locked="0"/>
    </xf>
    <xf numFmtId="3" fontId="3" fillId="2" borderId="6" xfId="0" applyNumberFormat="1" applyFont="1" applyFill="1" applyBorder="1" applyAlignment="1" applyProtection="1">
      <alignment vertical="center" wrapText="1"/>
      <protection locked="0"/>
    </xf>
    <xf numFmtId="3" fontId="3" fillId="0" borderId="25" xfId="0" applyNumberFormat="1" applyFont="1" applyFill="1" applyBorder="1" applyAlignment="1" applyProtection="1">
      <protection locked="0"/>
    </xf>
    <xf numFmtId="3" fontId="3" fillId="4" borderId="29" xfId="0" applyNumberFormat="1" applyFont="1" applyFill="1" applyBorder="1" applyAlignment="1" applyProtection="1"/>
    <xf numFmtId="3" fontId="3" fillId="4" borderId="11" xfId="0" applyNumberFormat="1" applyFont="1" applyFill="1" applyBorder="1" applyAlignment="1" applyProtection="1"/>
    <xf numFmtId="3" fontId="3" fillId="4" borderId="53" xfId="0" applyNumberFormat="1" applyFont="1" applyFill="1" applyBorder="1" applyAlignment="1" applyProtection="1"/>
    <xf numFmtId="3" fontId="3" fillId="4" borderId="55" xfId="0" applyNumberFormat="1" applyFont="1" applyFill="1" applyBorder="1" applyAlignment="1" applyProtection="1"/>
    <xf numFmtId="3" fontId="3" fillId="3" borderId="52" xfId="0" applyNumberFormat="1" applyFont="1" applyFill="1" applyBorder="1" applyAlignment="1" applyProtection="1">
      <protection locked="0"/>
    </xf>
    <xf numFmtId="3" fontId="3" fillId="0" borderId="7" xfId="0" applyNumberFormat="1" applyFont="1" applyFill="1" applyBorder="1" applyAlignment="1" applyProtection="1">
      <protection locked="0"/>
    </xf>
    <xf numFmtId="3" fontId="3" fillId="0" borderId="4" xfId="0" applyNumberFormat="1" applyFont="1" applyFill="1" applyBorder="1" applyAlignment="1" applyProtection="1">
      <protection locked="0"/>
    </xf>
    <xf numFmtId="3" fontId="3" fillId="0" borderId="10" xfId="0" applyNumberFormat="1" applyFont="1" applyFill="1" applyBorder="1" applyAlignment="1" applyProtection="1">
      <protection locked="0"/>
    </xf>
    <xf numFmtId="3" fontId="3" fillId="0" borderId="3" xfId="0" applyNumberFormat="1" applyFont="1" applyFill="1" applyBorder="1" applyAlignment="1" applyProtection="1">
      <protection locked="0"/>
    </xf>
    <xf numFmtId="3" fontId="3" fillId="0" borderId="1" xfId="0" applyNumberFormat="1" applyFont="1" applyFill="1" applyBorder="1" applyAlignment="1" applyProtection="1">
      <protection locked="0"/>
    </xf>
    <xf numFmtId="3" fontId="3" fillId="3" borderId="1" xfId="0" applyNumberFormat="1" applyFont="1" applyFill="1" applyBorder="1" applyAlignment="1" applyProtection="1">
      <protection locked="0"/>
    </xf>
    <xf numFmtId="0" fontId="3" fillId="0" borderId="24" xfId="0" applyFont="1" applyFill="1" applyBorder="1" applyAlignment="1" applyProtection="1">
      <alignment vertical="center" wrapText="1"/>
    </xf>
    <xf numFmtId="3" fontId="3" fillId="0" borderId="19" xfId="0" applyNumberFormat="1" applyFont="1" applyFill="1" applyBorder="1" applyAlignment="1" applyProtection="1">
      <alignment horizontal="left"/>
    </xf>
    <xf numFmtId="0" fontId="3" fillId="0" borderId="25" xfId="0" applyFont="1" applyFill="1" applyBorder="1" applyAlignment="1" applyProtection="1">
      <alignment vertical="center" wrapText="1"/>
    </xf>
    <xf numFmtId="3" fontId="3" fillId="0" borderId="6" xfId="0" applyNumberFormat="1" applyFont="1" applyFill="1" applyBorder="1" applyAlignment="1" applyProtection="1">
      <protection locked="0"/>
    </xf>
    <xf numFmtId="3" fontId="3" fillId="3" borderId="11" xfId="0" applyNumberFormat="1" applyFont="1" applyFill="1" applyBorder="1" applyAlignment="1" applyProtection="1">
      <protection locked="0"/>
    </xf>
    <xf numFmtId="3" fontId="3" fillId="0" borderId="4" xfId="0" applyNumberFormat="1" applyFont="1" applyBorder="1" applyAlignment="1" applyProtection="1">
      <alignment horizontal="right" vertical="center"/>
      <protection locked="0"/>
    </xf>
    <xf numFmtId="3" fontId="3" fillId="4" borderId="2" xfId="0" applyNumberFormat="1" applyFont="1" applyFill="1" applyBorder="1" applyAlignment="1" applyProtection="1">
      <alignment horizontal="right"/>
    </xf>
    <xf numFmtId="0" fontId="13" fillId="2" borderId="0" xfId="0" applyFont="1" applyFill="1" applyProtection="1">
      <protection locked="0"/>
    </xf>
    <xf numFmtId="3" fontId="3" fillId="0" borderId="35" xfId="0" applyNumberFormat="1" applyFont="1" applyBorder="1" applyAlignment="1" applyProtection="1">
      <alignment horizontal="right" vertical="center"/>
      <protection locked="0"/>
    </xf>
    <xf numFmtId="3" fontId="3" fillId="0" borderId="19" xfId="0" applyNumberFormat="1" applyFont="1" applyBorder="1" applyAlignment="1" applyProtection="1">
      <alignment horizontal="right" vertical="center"/>
      <protection locked="0"/>
    </xf>
    <xf numFmtId="3" fontId="3" fillId="3" borderId="98" xfId="0" applyNumberFormat="1" applyFont="1" applyFill="1" applyBorder="1" applyAlignment="1" applyProtection="1">
      <alignment horizontal="right"/>
      <protection locked="0"/>
    </xf>
    <xf numFmtId="3" fontId="3" fillId="3" borderId="99" xfId="0" applyNumberFormat="1" applyFont="1" applyFill="1" applyBorder="1" applyAlignment="1" applyProtection="1">
      <alignment horizontal="right"/>
      <protection locked="0"/>
    </xf>
    <xf numFmtId="3" fontId="3" fillId="3" borderId="97" xfId="0" applyNumberFormat="1" applyFont="1" applyFill="1" applyBorder="1" applyAlignment="1" applyProtection="1">
      <alignment horizontal="right"/>
      <protection locked="0"/>
    </xf>
    <xf numFmtId="3" fontId="3" fillId="3" borderId="45" xfId="0" applyNumberFormat="1" applyFont="1" applyFill="1" applyBorder="1" applyAlignment="1" applyProtection="1">
      <alignment horizontal="right"/>
      <protection locked="0"/>
    </xf>
    <xf numFmtId="3" fontId="3" fillId="0" borderId="25" xfId="0" applyNumberFormat="1" applyFont="1" applyBorder="1" applyAlignment="1" applyProtection="1">
      <alignment horizontal="right" vertical="center"/>
      <protection locked="0"/>
    </xf>
    <xf numFmtId="3" fontId="3" fillId="0" borderId="6" xfId="0" applyNumberFormat="1" applyFont="1" applyBorder="1" applyAlignment="1" applyProtection="1">
      <alignment horizontal="right"/>
      <protection locked="0"/>
    </xf>
    <xf numFmtId="0" fontId="14" fillId="0" borderId="0" xfId="0" applyFont="1"/>
    <xf numFmtId="0" fontId="3" fillId="0" borderId="31" xfId="0" applyFont="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3" fontId="3" fillId="0" borderId="13" xfId="0" applyNumberFormat="1" applyFont="1" applyFill="1" applyBorder="1" applyAlignment="1" applyProtection="1">
      <alignment horizontal="right"/>
      <protection locked="0"/>
    </xf>
    <xf numFmtId="3" fontId="3" fillId="0" borderId="100" xfId="0" applyNumberFormat="1" applyFont="1" applyFill="1" applyBorder="1" applyAlignment="1" applyProtection="1">
      <alignment horizontal="right"/>
      <protection locked="0"/>
    </xf>
    <xf numFmtId="3" fontId="3" fillId="3" borderId="100" xfId="0" applyNumberFormat="1" applyFont="1" applyFill="1" applyBorder="1" applyAlignment="1" applyProtection="1">
      <protection locked="0"/>
    </xf>
    <xf numFmtId="3" fontId="3" fillId="3" borderId="13" xfId="0" applyNumberFormat="1" applyFont="1" applyFill="1" applyBorder="1" applyAlignment="1" applyProtection="1">
      <alignment wrapText="1"/>
      <protection locked="0"/>
    </xf>
    <xf numFmtId="3" fontId="3" fillId="0" borderId="19" xfId="0" applyNumberFormat="1" applyFont="1" applyFill="1" applyBorder="1" applyAlignment="1" applyProtection="1">
      <alignment horizontal="right"/>
      <protection locked="0"/>
    </xf>
    <xf numFmtId="3" fontId="3" fillId="0" borderId="65" xfId="0" applyNumberFormat="1" applyFont="1" applyFill="1" applyBorder="1" applyAlignment="1" applyProtection="1">
      <alignment horizontal="right"/>
      <protection locked="0"/>
    </xf>
    <xf numFmtId="3" fontId="3" fillId="3" borderId="65" xfId="0" applyNumberFormat="1" applyFont="1" applyFill="1" applyBorder="1" applyAlignment="1" applyProtection="1">
      <protection locked="0"/>
    </xf>
    <xf numFmtId="3" fontId="3" fillId="0" borderId="25" xfId="0" applyNumberFormat="1" applyFont="1" applyFill="1" applyBorder="1" applyAlignment="1" applyProtection="1">
      <alignment horizontal="right" vertical="center"/>
      <protection locked="0"/>
    </xf>
    <xf numFmtId="3" fontId="3" fillId="0" borderId="66" xfId="0" applyNumberFormat="1" applyFont="1" applyFill="1" applyBorder="1" applyAlignment="1" applyProtection="1">
      <alignment horizontal="right"/>
      <protection locked="0"/>
    </xf>
    <xf numFmtId="3" fontId="3" fillId="3" borderId="66" xfId="0" applyNumberFormat="1" applyFont="1" applyFill="1" applyBorder="1" applyAlignment="1" applyProtection="1">
      <protection locked="0"/>
    </xf>
    <xf numFmtId="3" fontId="3" fillId="2" borderId="3" xfId="0" applyNumberFormat="1" applyFont="1" applyFill="1" applyBorder="1" applyAlignment="1" applyProtection="1">
      <alignment horizontal="right" wrapText="1"/>
      <protection locked="0"/>
    </xf>
    <xf numFmtId="3" fontId="3" fillId="2" borderId="2" xfId="0" applyNumberFormat="1" applyFont="1" applyFill="1" applyBorder="1" applyAlignment="1" applyProtection="1">
      <alignment horizontal="right" wrapText="1"/>
      <protection locked="0"/>
    </xf>
    <xf numFmtId="3" fontId="3" fillId="0" borderId="29" xfId="0" applyNumberFormat="1" applyFont="1" applyFill="1" applyBorder="1" applyAlignment="1" applyProtection="1">
      <protection locked="0"/>
    </xf>
    <xf numFmtId="3" fontId="3" fillId="0" borderId="49" xfId="0" applyNumberFormat="1" applyFont="1" applyFill="1" applyBorder="1" applyAlignment="1" applyProtection="1">
      <protection locked="0"/>
    </xf>
    <xf numFmtId="3" fontId="3" fillId="0" borderId="30" xfId="0" applyNumberFormat="1" applyFont="1" applyFill="1" applyBorder="1" applyAlignment="1" applyProtection="1">
      <protection locked="0"/>
    </xf>
    <xf numFmtId="3" fontId="3" fillId="0" borderId="48" xfId="0" applyNumberFormat="1" applyFont="1" applyFill="1" applyBorder="1" applyAlignment="1" applyProtection="1">
      <protection locked="0"/>
    </xf>
    <xf numFmtId="3" fontId="3" fillId="0" borderId="66" xfId="0" applyNumberFormat="1" applyFont="1" applyFill="1" applyBorder="1" applyAlignment="1" applyProtection="1">
      <protection locked="0"/>
    </xf>
    <xf numFmtId="3" fontId="3" fillId="0" borderId="28" xfId="0" applyNumberFormat="1" applyFont="1" applyFill="1" applyBorder="1" applyAlignment="1" applyProtection="1">
      <protection locked="0"/>
    </xf>
    <xf numFmtId="3" fontId="3" fillId="0" borderId="25" xfId="0" applyNumberFormat="1" applyFont="1" applyFill="1" applyBorder="1" applyAlignment="1" applyProtection="1">
      <alignment wrapText="1"/>
      <protection locked="0"/>
    </xf>
    <xf numFmtId="0" fontId="3" fillId="2" borderId="0" xfId="0" applyNumberFormat="1" applyFont="1" applyFill="1" applyBorder="1" applyAlignment="1" applyProtection="1">
      <protection locked="0"/>
    </xf>
    <xf numFmtId="3" fontId="3" fillId="2" borderId="2" xfId="0" applyNumberFormat="1" applyFont="1" applyFill="1" applyBorder="1" applyAlignment="1" applyProtection="1">
      <protection locked="0"/>
    </xf>
    <xf numFmtId="0" fontId="5" fillId="0" borderId="0" xfId="0" applyNumberFormat="1" applyFont="1" applyFill="1" applyBorder="1" applyAlignment="1" applyProtection="1">
      <alignment horizontal="left"/>
    </xf>
    <xf numFmtId="0" fontId="3" fillId="0" borderId="56" xfId="0" applyFont="1" applyFill="1" applyBorder="1" applyAlignment="1" applyProtection="1">
      <alignment horizontal="left" vertical="center"/>
    </xf>
    <xf numFmtId="0" fontId="15" fillId="0" borderId="0" xfId="0" applyFont="1"/>
    <xf numFmtId="0" fontId="3" fillId="0" borderId="56" xfId="0" applyFont="1" applyFill="1" applyBorder="1" applyAlignment="1" applyProtection="1">
      <alignment horizontal="left" vertical="center" wrapText="1"/>
    </xf>
    <xf numFmtId="3" fontId="3" fillId="3" borderId="6" xfId="0" applyNumberFormat="1" applyFont="1" applyFill="1" applyBorder="1" applyAlignment="1" applyProtection="1">
      <protection locked="0"/>
    </xf>
    <xf numFmtId="0" fontId="2" fillId="2" borderId="0" xfId="0" applyFont="1" applyFill="1" applyProtection="1">
      <protection locked="0"/>
    </xf>
    <xf numFmtId="3" fontId="3" fillId="2" borderId="11" xfId="0" applyNumberFormat="1" applyFont="1" applyFill="1" applyBorder="1" applyAlignment="1" applyProtection="1">
      <alignment vertical="center"/>
    </xf>
    <xf numFmtId="164" fontId="6" fillId="0" borderId="101" xfId="0" applyNumberFormat="1" applyFont="1" applyFill="1" applyBorder="1" applyAlignment="1" applyProtection="1">
      <protection locked="0"/>
    </xf>
    <xf numFmtId="164" fontId="6" fillId="0" borderId="102" xfId="0" applyNumberFormat="1" applyFont="1" applyFill="1" applyBorder="1" applyAlignment="1" applyProtection="1">
      <protection locked="0"/>
    </xf>
    <xf numFmtId="0" fontId="6" fillId="0" borderId="103" xfId="0" applyFont="1" applyFill="1" applyBorder="1" applyAlignment="1" applyProtection="1">
      <alignment vertical="center"/>
    </xf>
    <xf numFmtId="0" fontId="8" fillId="0" borderId="102" xfId="0" applyFont="1" applyBorder="1"/>
    <xf numFmtId="0" fontId="8" fillId="0" borderId="104" xfId="0" applyFont="1" applyBorder="1"/>
    <xf numFmtId="0" fontId="8" fillId="0" borderId="105" xfId="0" applyFont="1" applyBorder="1"/>
    <xf numFmtId="0" fontId="11" fillId="0" borderId="105" xfId="0" applyFont="1" applyBorder="1"/>
    <xf numFmtId="3" fontId="3" fillId="0" borderId="35" xfId="0" applyNumberFormat="1" applyFont="1" applyFill="1" applyBorder="1" applyAlignment="1" applyProtection="1">
      <protection locked="0"/>
    </xf>
    <xf numFmtId="0" fontId="3" fillId="0" borderId="10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protection locked="0"/>
    </xf>
    <xf numFmtId="0" fontId="7" fillId="0" borderId="0" xfId="0" applyFont="1" applyFill="1" applyBorder="1"/>
    <xf numFmtId="0" fontId="2" fillId="0" borderId="109" xfId="0" applyFont="1" applyFill="1" applyBorder="1"/>
    <xf numFmtId="0" fontId="2" fillId="0" borderId="105" xfId="0" applyFont="1" applyFill="1" applyBorder="1"/>
    <xf numFmtId="0" fontId="3" fillId="0" borderId="105" xfId="0" applyFont="1" applyFill="1" applyBorder="1"/>
    <xf numFmtId="0" fontId="3" fillId="0" borderId="109" xfId="0" applyFont="1" applyFill="1" applyBorder="1"/>
    <xf numFmtId="0" fontId="3" fillId="0" borderId="101" xfId="0" applyFont="1" applyFill="1" applyBorder="1"/>
    <xf numFmtId="0" fontId="11" fillId="0" borderId="110" xfId="0" applyFont="1" applyFill="1" applyBorder="1" applyProtection="1">
      <protection locked="0"/>
    </xf>
    <xf numFmtId="0" fontId="11" fillId="0" borderId="110" xfId="0" applyFont="1" applyFill="1" applyBorder="1"/>
    <xf numFmtId="0" fontId="11" fillId="0" borderId="111" xfId="0" applyFont="1" applyBorder="1"/>
    <xf numFmtId="0" fontId="8" fillId="0" borderId="112" xfId="0" applyFont="1" applyBorder="1"/>
    <xf numFmtId="49" fontId="3" fillId="2" borderId="56"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0" fontId="3" fillId="0" borderId="68" xfId="0" applyFont="1" applyFill="1" applyBorder="1" applyAlignment="1" applyProtection="1">
      <alignment horizontal="center" vertical="center" wrapText="1"/>
    </xf>
    <xf numFmtId="3" fontId="3" fillId="0" borderId="4" xfId="0" applyNumberFormat="1" applyFont="1" applyFill="1" applyBorder="1" applyAlignment="1" applyProtection="1">
      <alignment horizontal="right"/>
      <protection locked="0"/>
    </xf>
    <xf numFmtId="3" fontId="3" fillId="3" borderId="31" xfId="0" applyNumberFormat="1" applyFont="1" applyFill="1" applyBorder="1" applyAlignment="1" applyProtection="1">
      <protection locked="0"/>
    </xf>
    <xf numFmtId="0" fontId="16" fillId="2" borderId="0" xfId="0" applyNumberFormat="1" applyFont="1" applyFill="1" applyBorder="1" applyAlignment="1" applyProtection="1">
      <protection locked="0"/>
    </xf>
    <xf numFmtId="3" fontId="3" fillId="2" borderId="52" xfId="0" applyNumberFormat="1" applyFont="1" applyFill="1" applyBorder="1" applyAlignment="1" applyProtection="1">
      <alignment horizontal="right" wrapText="1"/>
      <protection locked="0"/>
    </xf>
    <xf numFmtId="3" fontId="3" fillId="2" borderId="6" xfId="0" applyNumberFormat="1" applyFont="1" applyFill="1" applyBorder="1" applyAlignment="1" applyProtection="1">
      <alignment horizontal="right" wrapText="1"/>
      <protection locked="0"/>
    </xf>
    <xf numFmtId="3" fontId="3" fillId="0" borderId="11" xfId="0" applyNumberFormat="1" applyFont="1" applyFill="1" applyBorder="1" applyAlignment="1" applyProtection="1">
      <alignment horizontal="right"/>
      <protection locked="0"/>
    </xf>
    <xf numFmtId="3" fontId="3" fillId="3" borderId="58" xfId="0" applyNumberFormat="1" applyFont="1" applyFill="1" applyBorder="1" applyAlignment="1" applyProtection="1">
      <protection locked="0"/>
    </xf>
    <xf numFmtId="3" fontId="3" fillId="2" borderId="63" xfId="0" applyNumberFormat="1" applyFont="1" applyFill="1" applyBorder="1" applyAlignment="1" applyProtection="1">
      <alignment horizontal="right" wrapText="1"/>
      <protection locked="0"/>
    </xf>
    <xf numFmtId="3" fontId="3" fillId="2" borderId="13" xfId="0" applyNumberFormat="1" applyFont="1" applyFill="1" applyBorder="1" applyAlignment="1" applyProtection="1">
      <alignment horizontal="right" wrapText="1"/>
      <protection locked="0"/>
    </xf>
    <xf numFmtId="3" fontId="3" fillId="0" borderId="94" xfId="0" applyNumberFormat="1" applyFont="1" applyFill="1" applyBorder="1" applyAlignment="1" applyProtection="1">
      <alignment horizontal="right"/>
      <protection locked="0"/>
    </xf>
    <xf numFmtId="3" fontId="3" fillId="2" borderId="46" xfId="0" applyNumberFormat="1" applyFont="1" applyFill="1" applyBorder="1" applyAlignment="1" applyProtection="1">
      <alignment horizontal="right" wrapText="1"/>
      <protection locked="0"/>
    </xf>
    <xf numFmtId="3" fontId="3" fillId="2" borderId="19" xfId="0" applyNumberFormat="1" applyFont="1" applyFill="1" applyBorder="1" applyAlignment="1" applyProtection="1">
      <alignment horizontal="right" wrapText="1"/>
      <protection locked="0"/>
    </xf>
    <xf numFmtId="3" fontId="3" fillId="0" borderId="47" xfId="0" applyNumberFormat="1" applyFont="1" applyFill="1" applyBorder="1" applyAlignment="1" applyProtection="1">
      <alignment horizontal="right"/>
      <protection locked="0"/>
    </xf>
    <xf numFmtId="0" fontId="16" fillId="2" borderId="0" xfId="0" applyFont="1" applyFill="1" applyProtection="1">
      <protection locked="0"/>
    </xf>
    <xf numFmtId="3" fontId="3" fillId="2" borderId="64" xfId="0" applyNumberFormat="1" applyFont="1" applyFill="1" applyBorder="1" applyAlignment="1" applyProtection="1">
      <alignment horizontal="right" wrapText="1"/>
      <protection locked="0"/>
    </xf>
    <xf numFmtId="3" fontId="15" fillId="0" borderId="39" xfId="0" applyNumberFormat="1" applyFont="1" applyBorder="1" applyAlignment="1" applyProtection="1">
      <alignment horizontal="right"/>
      <protection locked="0"/>
    </xf>
    <xf numFmtId="3" fontId="3" fillId="0" borderId="67" xfId="0" applyNumberFormat="1" applyFont="1" applyFill="1" applyBorder="1" applyAlignment="1" applyProtection="1">
      <alignment horizontal="right"/>
      <protection locked="0"/>
    </xf>
    <xf numFmtId="3" fontId="3" fillId="3" borderId="113" xfId="0" applyNumberFormat="1" applyFont="1" applyFill="1" applyBorder="1" applyAlignment="1" applyProtection="1">
      <protection locked="0"/>
    </xf>
    <xf numFmtId="3" fontId="3" fillId="0" borderId="2" xfId="0" applyNumberFormat="1" applyFont="1" applyFill="1" applyBorder="1" applyAlignment="1" applyProtection="1">
      <alignment horizontal="center"/>
    </xf>
    <xf numFmtId="3" fontId="15" fillId="0" borderId="31" xfId="0" applyNumberFormat="1" applyFont="1" applyBorder="1" applyProtection="1">
      <protection locked="0"/>
    </xf>
    <xf numFmtId="3" fontId="3" fillId="2" borderId="45" xfId="0" applyNumberFormat="1" applyFont="1" applyFill="1" applyBorder="1" applyAlignment="1" applyProtection="1">
      <alignment horizontal="right" wrapText="1"/>
      <protection locked="0"/>
    </xf>
    <xf numFmtId="3" fontId="3" fillId="0" borderId="68" xfId="0" applyNumberFormat="1" applyFont="1" applyFill="1" applyBorder="1" applyAlignment="1" applyProtection="1">
      <alignment horizontal="right"/>
      <protection locked="0"/>
    </xf>
    <xf numFmtId="0" fontId="16" fillId="2" borderId="56" xfId="0" applyFont="1" applyFill="1" applyBorder="1" applyProtection="1">
      <protection locked="0"/>
    </xf>
    <xf numFmtId="0" fontId="3" fillId="0" borderId="64" xfId="0" applyFont="1" applyFill="1" applyBorder="1" applyAlignment="1">
      <alignment horizontal="left" wrapText="1"/>
    </xf>
    <xf numFmtId="3" fontId="3" fillId="0" borderId="0" xfId="0" applyNumberFormat="1" applyFont="1" applyFill="1" applyBorder="1" applyAlignment="1" applyProtection="1">
      <alignment horizontal="right"/>
      <protection locked="0"/>
    </xf>
    <xf numFmtId="3" fontId="3" fillId="0" borderId="6" xfId="0" applyNumberFormat="1" applyFont="1" applyFill="1" applyBorder="1" applyAlignment="1" applyProtection="1">
      <alignment horizontal="right"/>
      <protection locked="0"/>
    </xf>
    <xf numFmtId="3" fontId="3" fillId="0" borderId="25" xfId="0" applyNumberFormat="1" applyFont="1" applyFill="1" applyBorder="1" applyAlignment="1" applyProtection="1">
      <alignment horizontal="right"/>
      <protection locked="0"/>
    </xf>
    <xf numFmtId="3" fontId="3" fillId="0" borderId="49" xfId="0" applyNumberFormat="1" applyFont="1" applyFill="1" applyBorder="1" applyAlignment="1" applyProtection="1">
      <alignment horizontal="right"/>
      <protection locked="0"/>
    </xf>
    <xf numFmtId="0" fontId="13" fillId="2" borderId="0" xfId="0" applyNumberFormat="1" applyFont="1" applyFill="1" applyBorder="1" applyAlignment="1" applyProtection="1"/>
    <xf numFmtId="0" fontId="13" fillId="2" borderId="0" xfId="0" applyNumberFormat="1" applyFont="1" applyFill="1" applyBorder="1" applyAlignment="1" applyProtection="1">
      <protection locked="0"/>
    </xf>
    <xf numFmtId="3" fontId="3" fillId="0" borderId="31" xfId="0" applyNumberFormat="1" applyFont="1" applyFill="1" applyBorder="1" applyAlignment="1" applyProtection="1">
      <protection locked="0"/>
    </xf>
    <xf numFmtId="3" fontId="3" fillId="0" borderId="93" xfId="0" applyNumberFormat="1" applyFont="1" applyFill="1" applyBorder="1" applyAlignment="1" applyProtection="1">
      <protection locked="0"/>
    </xf>
    <xf numFmtId="0" fontId="5" fillId="0" borderId="0" xfId="0" applyFont="1" applyFill="1" applyProtection="1"/>
    <xf numFmtId="0" fontId="3" fillId="0" borderId="63" xfId="0" applyFont="1" applyFill="1" applyBorder="1" applyAlignment="1"/>
    <xf numFmtId="3" fontId="11" fillId="2" borderId="0" xfId="0" applyNumberFormat="1" applyFont="1" applyFill="1"/>
    <xf numFmtId="3" fontId="3" fillId="3" borderId="115" xfId="0" applyNumberFormat="1" applyFont="1" applyFill="1" applyBorder="1" applyAlignment="1" applyProtection="1">
      <protection locked="0"/>
    </xf>
    <xf numFmtId="3" fontId="3" fillId="3" borderId="116" xfId="0" applyNumberFormat="1" applyFont="1" applyFill="1" applyBorder="1" applyAlignment="1" applyProtection="1">
      <protection locked="0"/>
    </xf>
    <xf numFmtId="3" fontId="3" fillId="3" borderId="117" xfId="0" applyNumberFormat="1" applyFont="1" applyFill="1" applyBorder="1" applyAlignment="1" applyProtection="1">
      <protection locked="0"/>
    </xf>
    <xf numFmtId="3" fontId="3" fillId="3" borderId="118" xfId="0" applyNumberFormat="1" applyFont="1" applyFill="1" applyBorder="1" applyAlignment="1" applyProtection="1">
      <protection locked="0"/>
    </xf>
    <xf numFmtId="3" fontId="3" fillId="3" borderId="119" xfId="0" applyNumberFormat="1" applyFont="1" applyFill="1" applyBorder="1" applyAlignment="1" applyProtection="1">
      <protection locked="0"/>
    </xf>
    <xf numFmtId="3" fontId="15" fillId="0" borderId="3" xfId="0" applyNumberFormat="1" applyFont="1" applyBorder="1" applyProtection="1">
      <protection locked="0"/>
    </xf>
    <xf numFmtId="3" fontId="3" fillId="0" borderId="115" xfId="0" applyNumberFormat="1" applyFont="1" applyFill="1" applyBorder="1" applyAlignment="1" applyProtection="1">
      <protection locked="0"/>
    </xf>
    <xf numFmtId="3" fontId="3" fillId="3" borderId="120" xfId="0" applyNumberFormat="1" applyFont="1" applyFill="1" applyBorder="1" applyAlignment="1" applyProtection="1">
      <protection locked="0"/>
    </xf>
    <xf numFmtId="0" fontId="17" fillId="2" borderId="0" xfId="0" applyFont="1" applyFill="1" applyProtection="1"/>
    <xf numFmtId="3" fontId="11" fillId="9" borderId="0" xfId="0" applyNumberFormat="1" applyFont="1" applyFill="1"/>
    <xf numFmtId="0" fontId="11" fillId="9" borderId="0" xfId="0" applyFont="1" applyFill="1"/>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57"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1" xfId="0" applyFont="1" applyBorder="1" applyAlignment="1" applyProtection="1">
      <alignment horizontal="center" vertical="center" wrapText="1"/>
    </xf>
    <xf numFmtId="0" fontId="3" fillId="0" borderId="70"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10" fillId="2" borderId="0" xfId="0" applyNumberFormat="1" applyFont="1" applyFill="1"/>
    <xf numFmtId="1" fontId="11" fillId="2" borderId="0" xfId="0" applyNumberFormat="1" applyFont="1" applyFill="1"/>
    <xf numFmtId="1" fontId="11" fillId="2" borderId="0" xfId="0" applyNumberFormat="1" applyFont="1" applyFill="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xf numFmtId="1" fontId="3" fillId="2" borderId="0" xfId="0" applyNumberFormat="1" applyFont="1" applyFill="1" applyBorder="1"/>
    <xf numFmtId="1" fontId="2" fillId="2" borderId="0" xfId="0" applyNumberFormat="1" applyFont="1" applyFill="1"/>
    <xf numFmtId="1" fontId="5" fillId="2" borderId="0" xfId="0" applyNumberFormat="1" applyFont="1" applyFill="1"/>
    <xf numFmtId="1" fontId="5" fillId="0" borderId="69" xfId="0" applyNumberFormat="1" applyFont="1" applyFill="1" applyBorder="1" applyProtection="1"/>
    <xf numFmtId="1" fontId="3" fillId="0" borderId="0" xfId="0" applyNumberFormat="1" applyFont="1" applyFill="1" applyBorder="1" applyAlignment="1" applyProtection="1"/>
    <xf numFmtId="1" fontId="11" fillId="2" borderId="58" xfId="0" applyNumberFormat="1" applyFont="1" applyFill="1" applyBorder="1"/>
    <xf numFmtId="1" fontId="11" fillId="2" borderId="0" xfId="0" applyNumberFormat="1" applyFont="1" applyFill="1" applyBorder="1"/>
    <xf numFmtId="1" fontId="11" fillId="2" borderId="56" xfId="0" applyNumberFormat="1" applyFont="1" applyFill="1" applyBorder="1"/>
    <xf numFmtId="1" fontId="3" fillId="0" borderId="2" xfId="0" applyNumberFormat="1" applyFont="1" applyFill="1" applyBorder="1" applyAlignment="1" applyProtection="1">
      <alignment horizontal="center" vertical="center" wrapText="1"/>
    </xf>
    <xf numFmtId="1" fontId="3" fillId="0" borderId="7"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xf numFmtId="1" fontId="3" fillId="3" borderId="7"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3" borderId="3" xfId="0" applyNumberFormat="1" applyFont="1" applyFill="1" applyBorder="1" applyAlignment="1" applyProtection="1">
      <protection locked="0"/>
    </xf>
    <xf numFmtId="1" fontId="3" fillId="0" borderId="13" xfId="0" applyNumberFormat="1" applyFont="1" applyFill="1" applyBorder="1" applyAlignment="1" applyProtection="1">
      <alignment vertical="center" wrapText="1"/>
    </xf>
    <xf numFmtId="1" fontId="3" fillId="0" borderId="13" xfId="0" applyNumberFormat="1" applyFont="1" applyFill="1" applyBorder="1" applyAlignment="1" applyProtection="1"/>
    <xf numFmtId="1" fontId="3" fillId="3" borderId="17" xfId="0" applyNumberFormat="1" applyFont="1" applyFill="1" applyBorder="1" applyAlignment="1" applyProtection="1">
      <protection locked="0"/>
    </xf>
    <xf numFmtId="1" fontId="3" fillId="3" borderId="94" xfId="0" applyNumberFormat="1" applyFont="1" applyFill="1" applyBorder="1" applyAlignment="1" applyProtection="1">
      <protection locked="0"/>
    </xf>
    <xf numFmtId="1" fontId="3" fillId="3" borderId="18" xfId="0" applyNumberFormat="1" applyFont="1" applyFill="1" applyBorder="1" applyAlignment="1" applyProtection="1">
      <protection locked="0"/>
    </xf>
    <xf numFmtId="1" fontId="3" fillId="3" borderId="63" xfId="0" applyNumberFormat="1" applyFont="1" applyFill="1" applyBorder="1" applyAlignment="1" applyProtection="1">
      <protection locked="0"/>
    </xf>
    <xf numFmtId="1" fontId="3" fillId="0" borderId="19" xfId="0" applyNumberFormat="1" applyFont="1" applyFill="1" applyBorder="1" applyAlignment="1" applyProtection="1">
      <alignment vertical="center" wrapText="1"/>
    </xf>
    <xf numFmtId="1" fontId="3" fillId="0" borderId="19" xfId="0" applyNumberFormat="1" applyFont="1" applyFill="1" applyBorder="1" applyAlignment="1" applyProtection="1"/>
    <xf numFmtId="1" fontId="3" fillId="4" borderId="23" xfId="0" applyNumberFormat="1" applyFont="1" applyFill="1" applyBorder="1" applyAlignment="1" applyProtection="1"/>
    <xf numFmtId="1" fontId="3" fillId="4" borderId="47" xfId="0" applyNumberFormat="1" applyFont="1" applyFill="1" applyBorder="1" applyAlignment="1" applyProtection="1"/>
    <xf numFmtId="1" fontId="3" fillId="4" borderId="24" xfId="0" applyNumberFormat="1" applyFont="1" applyFill="1" applyBorder="1" applyAlignment="1" applyProtection="1"/>
    <xf numFmtId="1" fontId="3" fillId="3" borderId="23" xfId="0" applyNumberFormat="1" applyFont="1" applyFill="1" applyBorder="1" applyAlignment="1" applyProtection="1">
      <protection locked="0"/>
    </xf>
    <xf numFmtId="1" fontId="3" fillId="3" borderId="24" xfId="0" applyNumberFormat="1" applyFont="1" applyFill="1" applyBorder="1" applyAlignment="1" applyProtection="1">
      <protection locked="0"/>
    </xf>
    <xf numFmtId="1" fontId="3" fillId="3" borderId="46" xfId="0" applyNumberFormat="1" applyFont="1" applyFill="1" applyBorder="1" applyAlignment="1" applyProtection="1">
      <protection locked="0"/>
    </xf>
    <xf numFmtId="1" fontId="3" fillId="2" borderId="19" xfId="0" applyNumberFormat="1" applyFont="1" applyFill="1" applyBorder="1" applyAlignment="1" applyProtection="1">
      <alignment vertical="center" wrapText="1"/>
    </xf>
    <xf numFmtId="1" fontId="3" fillId="2" borderId="39" xfId="0" applyNumberFormat="1" applyFont="1" applyFill="1" applyBorder="1" applyAlignment="1" applyProtection="1">
      <alignment vertical="center" wrapText="1"/>
    </xf>
    <xf numFmtId="1" fontId="3" fillId="0" borderId="39" xfId="0" applyNumberFormat="1" applyFont="1" applyFill="1" applyBorder="1" applyAlignment="1" applyProtection="1"/>
    <xf numFmtId="1" fontId="3" fillId="3" borderId="47" xfId="0" applyNumberFormat="1" applyFont="1" applyFill="1" applyBorder="1" applyAlignment="1" applyProtection="1">
      <protection locked="0"/>
    </xf>
    <xf numFmtId="1" fontId="3" fillId="2" borderId="45" xfId="0" applyNumberFormat="1" applyFont="1" applyFill="1" applyBorder="1" applyAlignment="1" applyProtection="1">
      <alignment vertical="center" wrapText="1"/>
    </xf>
    <xf numFmtId="1" fontId="3" fillId="3" borderId="95"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3" fillId="3" borderId="19"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3" borderId="97"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0" borderId="45" xfId="0" applyNumberFormat="1" applyFont="1" applyFill="1" applyBorder="1" applyAlignment="1" applyProtection="1"/>
    <xf numFmtId="1" fontId="3" fillId="3" borderId="98" xfId="0" applyNumberFormat="1" applyFont="1" applyFill="1" applyBorder="1" applyAlignment="1" applyProtection="1">
      <protection locked="0"/>
    </xf>
    <xf numFmtId="1" fontId="3" fillId="3" borderId="22" xfId="0" applyNumberFormat="1" applyFont="1" applyFill="1" applyBorder="1" applyAlignment="1" applyProtection="1">
      <protection locked="0"/>
    </xf>
    <xf numFmtId="1" fontId="3" fillId="2" borderId="25"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5" xfId="0" applyNumberFormat="1" applyFont="1" applyFill="1" applyBorder="1" applyAlignment="1" applyProtection="1"/>
    <xf numFmtId="1" fontId="3" fillId="4" borderId="29" xfId="0" applyNumberFormat="1" applyFont="1" applyFill="1" applyBorder="1" applyAlignment="1" applyProtection="1"/>
    <xf numFmtId="1" fontId="3" fillId="4" borderId="11" xfId="0" applyNumberFormat="1" applyFont="1" applyFill="1" applyBorder="1" applyAlignment="1" applyProtection="1"/>
    <xf numFmtId="1" fontId="3" fillId="4" borderId="53" xfId="0" applyNumberFormat="1" applyFont="1" applyFill="1" applyBorder="1" applyAlignment="1" applyProtection="1"/>
    <xf numFmtId="1" fontId="3" fillId="4" borderId="55" xfId="0" applyNumberFormat="1" applyFont="1" applyFill="1" applyBorder="1" applyAlignment="1" applyProtection="1"/>
    <xf numFmtId="1" fontId="3" fillId="3" borderId="53" xfId="0" applyNumberFormat="1" applyFont="1" applyFill="1" applyBorder="1" applyAlignment="1" applyProtection="1">
      <protection locked="0"/>
    </xf>
    <xf numFmtId="1" fontId="3" fillId="3" borderId="55" xfId="0" applyNumberFormat="1" applyFont="1" applyFill="1" applyBorder="1" applyAlignment="1" applyProtection="1">
      <protection locked="0"/>
    </xf>
    <xf numFmtId="1" fontId="3" fillId="3" borderId="52" xfId="0" applyNumberFormat="1" applyFont="1" applyFill="1" applyBorder="1" applyAlignment="1" applyProtection="1">
      <protection locked="0"/>
    </xf>
    <xf numFmtId="1" fontId="3" fillId="3" borderId="25" xfId="0" applyNumberFormat="1" applyFont="1" applyFill="1" applyBorder="1" applyAlignment="1" applyProtection="1">
      <protection locked="0"/>
    </xf>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10" xfId="0" applyNumberFormat="1" applyFont="1" applyFill="1" applyBorder="1" applyAlignment="1" applyProtection="1"/>
    <xf numFmtId="1" fontId="3" fillId="0" borderId="3" xfId="0" applyNumberFormat="1" applyFont="1" applyFill="1" applyBorder="1" applyAlignment="1" applyProtection="1"/>
    <xf numFmtId="1" fontId="3" fillId="0" borderId="35" xfId="0" applyNumberFormat="1" applyFont="1" applyFill="1" applyBorder="1" applyAlignment="1" applyProtection="1">
      <alignment vertical="center" wrapText="1"/>
    </xf>
    <xf numFmtId="1" fontId="3" fillId="0" borderId="1" xfId="0" applyNumberFormat="1" applyFont="1" applyFill="1" applyBorder="1" applyAlignment="1" applyProtection="1"/>
    <xf numFmtId="1" fontId="3" fillId="3" borderId="1" xfId="0" applyNumberFormat="1" applyFont="1" applyFill="1" applyBorder="1" applyAlignment="1" applyProtection="1">
      <protection locked="0"/>
    </xf>
    <xf numFmtId="1" fontId="3" fillId="0" borderId="39" xfId="0" applyNumberFormat="1" applyFont="1" applyFill="1" applyBorder="1" applyAlignment="1" applyProtection="1">
      <alignment vertical="center" wrapText="1"/>
    </xf>
    <xf numFmtId="1" fontId="3" fillId="3" borderId="68" xfId="0" applyNumberFormat="1" applyFont="1" applyFill="1" applyBorder="1" applyAlignment="1" applyProtection="1">
      <protection locked="0"/>
    </xf>
    <xf numFmtId="1" fontId="3" fillId="3" borderId="56"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0" borderId="24" xfId="0" applyNumberFormat="1" applyFont="1" applyFill="1" applyBorder="1" applyAlignment="1" applyProtection="1">
      <alignment vertical="center" wrapText="1"/>
    </xf>
    <xf numFmtId="1" fontId="3" fillId="0" borderId="19" xfId="0" applyNumberFormat="1" applyFont="1" applyFill="1" applyBorder="1" applyAlignment="1" applyProtection="1">
      <alignment horizontal="left"/>
    </xf>
    <xf numFmtId="1" fontId="3" fillId="0" borderId="25" xfId="0" applyNumberFormat="1" applyFont="1" applyFill="1" applyBorder="1" applyAlignment="1" applyProtection="1">
      <alignment vertical="center" wrapText="1"/>
    </xf>
    <xf numFmtId="1" fontId="3" fillId="0" borderId="6" xfId="0" applyNumberFormat="1" applyFont="1" applyFill="1" applyBorder="1" applyAlignment="1" applyProtection="1"/>
    <xf numFmtId="1" fontId="3" fillId="3" borderId="11" xfId="0" applyNumberFormat="1" applyFont="1" applyFill="1" applyBorder="1" applyAlignment="1" applyProtection="1">
      <protection locked="0"/>
    </xf>
    <xf numFmtId="1" fontId="5" fillId="0" borderId="0" xfId="0" applyNumberFormat="1" applyFont="1" applyFill="1" applyBorder="1" applyProtection="1"/>
    <xf numFmtId="1" fontId="8" fillId="0" borderId="0" xfId="0" applyNumberFormat="1" applyFont="1"/>
    <xf numFmtId="1" fontId="3" fillId="0" borderId="2"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2" xfId="0" applyNumberFormat="1" applyFont="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 xfId="0" applyNumberFormat="1" applyFont="1" applyBorder="1" applyAlignment="1" applyProtection="1">
      <alignment horizontal="right" vertical="center"/>
    </xf>
    <xf numFmtId="1" fontId="3" fillId="3" borderId="7"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3" fillId="4" borderId="2" xfId="0" applyNumberFormat="1" applyFont="1" applyFill="1" applyBorder="1" applyAlignment="1" applyProtection="1">
      <alignment horizontal="right"/>
    </xf>
    <xf numFmtId="1" fontId="13" fillId="2" borderId="0" xfId="0" applyNumberFormat="1" applyFont="1" applyFill="1" applyProtection="1">
      <protection locked="0"/>
    </xf>
    <xf numFmtId="1" fontId="3" fillId="0" borderId="35" xfId="0" applyNumberFormat="1" applyFont="1" applyBorder="1" applyAlignment="1" applyProtection="1">
      <alignment horizontal="right" vertical="center"/>
    </xf>
    <xf numFmtId="1" fontId="3" fillId="3" borderId="23" xfId="0" applyNumberFormat="1" applyFont="1" applyFill="1" applyBorder="1" applyAlignment="1" applyProtection="1">
      <alignment horizontal="right"/>
      <protection locked="0"/>
    </xf>
    <xf numFmtId="1" fontId="3" fillId="3" borderId="21"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0" borderId="19" xfId="0" applyNumberFormat="1" applyFont="1" applyBorder="1" applyAlignment="1" applyProtection="1">
      <alignment horizontal="right" vertical="center"/>
    </xf>
    <xf numFmtId="1" fontId="3" fillId="3" borderId="98" xfId="0" applyNumberFormat="1" applyFont="1" applyFill="1" applyBorder="1" applyAlignment="1" applyProtection="1">
      <alignment horizontal="right"/>
      <protection locked="0"/>
    </xf>
    <xf numFmtId="1" fontId="3" fillId="3" borderId="99" xfId="0" applyNumberFormat="1" applyFont="1" applyFill="1" applyBorder="1" applyAlignment="1" applyProtection="1">
      <alignment horizontal="right"/>
      <protection locked="0"/>
    </xf>
    <xf numFmtId="1" fontId="3" fillId="3" borderId="97"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50" xfId="0" applyNumberFormat="1" applyFont="1" applyFill="1" applyBorder="1" applyAlignment="1" applyProtection="1">
      <alignment horizontal="right"/>
      <protection locked="0"/>
    </xf>
    <xf numFmtId="1" fontId="3" fillId="3" borderId="37" xfId="0" applyNumberFormat="1" applyFont="1" applyFill="1" applyBorder="1" applyAlignment="1" applyProtection="1">
      <alignment horizontal="right"/>
      <protection locked="0"/>
    </xf>
    <xf numFmtId="1" fontId="3" fillId="3" borderId="51"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0" borderId="25" xfId="0" applyNumberFormat="1" applyFont="1" applyBorder="1" applyAlignment="1" applyProtection="1">
      <alignment horizontal="right" vertical="center"/>
    </xf>
    <xf numFmtId="1" fontId="3" fillId="3" borderId="29"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3" borderId="25" xfId="0" applyNumberFormat="1" applyFont="1" applyFill="1" applyBorder="1" applyAlignment="1" applyProtection="1">
      <alignment horizontal="right"/>
      <protection locked="0"/>
    </xf>
    <xf numFmtId="1" fontId="3" fillId="0" borderId="6" xfId="0" applyNumberFormat="1" applyFont="1" applyFill="1" applyBorder="1" applyAlignment="1" applyProtection="1">
      <alignment horizontal="center" vertical="center"/>
    </xf>
    <xf numFmtId="1" fontId="3" fillId="0" borderId="6" xfId="0" applyNumberFormat="1" applyFont="1" applyBorder="1" applyAlignment="1" applyProtection="1">
      <alignment horizontal="right"/>
    </xf>
    <xf numFmtId="1" fontId="3" fillId="3" borderId="53" xfId="0" applyNumberFormat="1" applyFont="1" applyFill="1" applyBorder="1" applyAlignment="1" applyProtection="1">
      <alignment horizontal="right"/>
      <protection locked="0"/>
    </xf>
    <xf numFmtId="1" fontId="3" fillId="3" borderId="54" xfId="0" applyNumberFormat="1" applyFont="1" applyFill="1" applyBorder="1" applyAlignment="1" applyProtection="1">
      <alignment horizontal="right"/>
      <protection locked="0"/>
    </xf>
    <xf numFmtId="1" fontId="3" fillId="3" borderId="55" xfId="0" applyNumberFormat="1" applyFont="1" applyFill="1" applyBorder="1" applyAlignment="1" applyProtection="1">
      <alignment horizontal="right"/>
      <protection locked="0"/>
    </xf>
    <xf numFmtId="1" fontId="3" fillId="3" borderId="6" xfId="0" applyNumberFormat="1" applyFont="1" applyFill="1" applyBorder="1" applyAlignment="1" applyProtection="1">
      <alignment horizontal="right"/>
      <protection locked="0"/>
    </xf>
    <xf numFmtId="1" fontId="14" fillId="0" borderId="0" xfId="0" applyNumberFormat="1" applyFont="1"/>
    <xf numFmtId="1" fontId="5" fillId="2" borderId="0" xfId="0" applyNumberFormat="1" applyFont="1" applyFill="1" applyProtection="1"/>
    <xf numFmtId="1" fontId="3" fillId="0" borderId="31" xfId="0" applyNumberFormat="1" applyFont="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2" xfId="0" applyNumberFormat="1" applyFont="1" applyFill="1" applyBorder="1" applyAlignment="1" applyProtection="1">
      <alignment horizontal="center" vertical="center" wrapText="1"/>
    </xf>
    <xf numFmtId="1" fontId="3" fillId="0" borderId="13" xfId="0" applyNumberFormat="1" applyFont="1" applyFill="1" applyBorder="1" applyAlignment="1" applyProtection="1">
      <alignment horizontal="right"/>
    </xf>
    <xf numFmtId="1" fontId="3" fillId="0" borderId="100" xfId="0" applyNumberFormat="1" applyFont="1" applyFill="1" applyBorder="1" applyAlignment="1" applyProtection="1">
      <alignment horizontal="right"/>
    </xf>
    <xf numFmtId="1" fontId="3" fillId="3" borderId="16" xfId="0" applyNumberFormat="1" applyFont="1" applyFill="1" applyBorder="1" applyAlignment="1" applyProtection="1">
      <protection locked="0"/>
    </xf>
    <xf numFmtId="1" fontId="3" fillId="3" borderId="100" xfId="0" applyNumberFormat="1" applyFont="1" applyFill="1" applyBorder="1" applyAlignment="1" applyProtection="1">
      <protection locked="0"/>
    </xf>
    <xf numFmtId="1" fontId="3" fillId="3" borderId="13" xfId="0" applyNumberFormat="1" applyFont="1" applyFill="1" applyBorder="1" applyAlignment="1" applyProtection="1">
      <alignment wrapText="1"/>
      <protection locked="0"/>
    </xf>
    <xf numFmtId="1" fontId="3" fillId="3" borderId="19" xfId="0" applyNumberFormat="1" applyFont="1" applyFill="1" applyBorder="1" applyAlignment="1" applyProtection="1">
      <alignment wrapText="1"/>
      <protection locked="0"/>
    </xf>
    <xf numFmtId="1" fontId="3" fillId="0" borderId="19" xfId="0" applyNumberFormat="1" applyFont="1" applyFill="1" applyBorder="1" applyAlignment="1" applyProtection="1">
      <alignment horizontal="right"/>
    </xf>
    <xf numFmtId="1" fontId="3" fillId="0" borderId="65" xfId="0" applyNumberFormat="1" applyFont="1" applyFill="1" applyBorder="1" applyAlignment="1" applyProtection="1">
      <alignment horizontal="right"/>
    </xf>
    <xf numFmtId="1" fontId="3" fillId="3" borderId="65" xfId="0" applyNumberFormat="1" applyFont="1" applyFill="1" applyBorder="1" applyAlignment="1" applyProtection="1">
      <protection locked="0"/>
    </xf>
    <xf numFmtId="1" fontId="3" fillId="0" borderId="25" xfId="0" applyNumberFormat="1" applyFont="1" applyFill="1" applyBorder="1" applyAlignment="1" applyProtection="1">
      <alignment horizontal="left" vertical="center"/>
    </xf>
    <xf numFmtId="1" fontId="3" fillId="0" borderId="25" xfId="0" applyNumberFormat="1" applyFont="1" applyFill="1" applyBorder="1" applyAlignment="1" applyProtection="1">
      <alignment horizontal="right" vertical="center"/>
    </xf>
    <xf numFmtId="1" fontId="3" fillId="0" borderId="66" xfId="0" applyNumberFormat="1" applyFont="1" applyFill="1" applyBorder="1" applyAlignment="1" applyProtection="1">
      <alignment horizontal="right"/>
    </xf>
    <xf numFmtId="1" fontId="3" fillId="3" borderId="29" xfId="0" applyNumberFormat="1" applyFont="1" applyFill="1" applyBorder="1" applyAlignment="1" applyProtection="1">
      <protection locked="0"/>
    </xf>
    <xf numFmtId="1" fontId="3" fillId="3" borderId="49" xfId="0" applyNumberFormat="1" applyFont="1" applyFill="1" applyBorder="1" applyAlignment="1" applyProtection="1">
      <protection locked="0"/>
    </xf>
    <xf numFmtId="1" fontId="3" fillId="3" borderId="30" xfId="0" applyNumberFormat="1" applyFont="1" applyFill="1" applyBorder="1" applyAlignment="1" applyProtection="1">
      <protection locked="0"/>
    </xf>
    <xf numFmtId="1" fontId="3" fillId="3" borderId="48" xfId="0" applyNumberFormat="1" applyFont="1" applyFill="1" applyBorder="1" applyAlignment="1" applyProtection="1">
      <protection locked="0"/>
    </xf>
    <xf numFmtId="1" fontId="3" fillId="3" borderId="28"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25" xfId="0" applyNumberFormat="1" applyFont="1" applyFill="1" applyBorder="1" applyAlignment="1" applyProtection="1">
      <alignment wrapText="1"/>
      <protection locked="0"/>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2" borderId="2" xfId="0" applyNumberFormat="1" applyFont="1" applyFill="1" applyBorder="1" applyAlignment="1" applyProtection="1">
      <alignment horizontal="right" wrapText="1"/>
    </xf>
    <xf numFmtId="1" fontId="3" fillId="0" borderId="29" xfId="0" applyNumberFormat="1" applyFont="1" applyFill="1" applyBorder="1" applyAlignment="1" applyProtection="1"/>
    <xf numFmtId="1" fontId="3" fillId="0" borderId="49" xfId="0" applyNumberFormat="1" applyFont="1" applyFill="1" applyBorder="1" applyAlignment="1" applyProtection="1"/>
    <xf numFmtId="1" fontId="3" fillId="0" borderId="30" xfId="0" applyNumberFormat="1" applyFont="1" applyFill="1" applyBorder="1" applyAlignment="1" applyProtection="1"/>
    <xf numFmtId="1" fontId="3" fillId="0" borderId="48" xfId="0" applyNumberFormat="1" applyFont="1" applyFill="1" applyBorder="1" applyAlignment="1" applyProtection="1"/>
    <xf numFmtId="1" fontId="3" fillId="0" borderId="66" xfId="0" applyNumberFormat="1" applyFont="1" applyFill="1" applyBorder="1" applyAlignment="1" applyProtection="1"/>
    <xf numFmtId="1" fontId="3" fillId="0" borderId="28" xfId="0" applyNumberFormat="1" applyFont="1" applyFill="1" applyBorder="1" applyAlignment="1" applyProtection="1"/>
    <xf numFmtId="1" fontId="3" fillId="0" borderId="25" xfId="0" applyNumberFormat="1" applyFont="1" applyFill="1" applyBorder="1" applyAlignment="1" applyProtection="1">
      <alignment wrapText="1"/>
    </xf>
    <xf numFmtId="1" fontId="5" fillId="0" borderId="0" xfId="0" applyNumberFormat="1" applyFont="1" applyProtection="1"/>
    <xf numFmtId="1" fontId="3" fillId="2" borderId="0"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3" borderId="13"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3" fillId="2" borderId="2" xfId="0" applyNumberFormat="1" applyFont="1" applyFill="1" applyBorder="1" applyAlignment="1" applyProtection="1"/>
    <xf numFmtId="1" fontId="5" fillId="0" borderId="0" xfId="0" applyNumberFormat="1" applyFont="1" applyFill="1" applyBorder="1" applyAlignment="1" applyProtection="1">
      <alignment horizontal="left"/>
    </xf>
    <xf numFmtId="1" fontId="3" fillId="2" borderId="0" xfId="0" applyNumberFormat="1" applyFont="1" applyFill="1" applyBorder="1" applyAlignment="1" applyProtection="1">
      <alignment horizontal="left" wrapText="1"/>
    </xf>
    <xf numFmtId="1" fontId="6" fillId="2" borderId="0" xfId="0" applyNumberFormat="1" applyFont="1" applyFill="1" applyBorder="1" applyAlignment="1" applyProtection="1">
      <protection locked="0"/>
    </xf>
    <xf numFmtId="1" fontId="3" fillId="0" borderId="3" xfId="0" applyNumberFormat="1" applyFont="1" applyBorder="1" applyAlignment="1" applyProtection="1">
      <alignment horizontal="center" vertical="center"/>
    </xf>
    <xf numFmtId="1" fontId="3" fillId="2" borderId="2"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56" xfId="0" applyNumberFormat="1" applyFont="1" applyFill="1" applyBorder="1" applyAlignment="1" applyProtection="1">
      <alignment vertical="center"/>
    </xf>
    <xf numFmtId="1" fontId="3" fillId="0" borderId="46" xfId="0" applyNumberFormat="1" applyFont="1" applyBorder="1" applyAlignment="1" applyProtection="1">
      <alignment horizontal="left" vertical="center"/>
    </xf>
    <xf numFmtId="1" fontId="3" fillId="0" borderId="46" xfId="0" applyNumberFormat="1" applyFont="1" applyBorder="1" applyAlignment="1"/>
    <xf numFmtId="1" fontId="3" fillId="0" borderId="56" xfId="0" applyNumberFormat="1" applyFont="1" applyBorder="1" applyAlignment="1" applyProtection="1">
      <alignment horizontal="left" vertical="center"/>
    </xf>
    <xf numFmtId="1" fontId="3" fillId="0" borderId="56" xfId="0" applyNumberFormat="1" applyFont="1" applyFill="1" applyBorder="1" applyAlignment="1" applyProtection="1">
      <alignment horizontal="left" vertical="center"/>
    </xf>
    <xf numFmtId="1" fontId="15" fillId="0" borderId="0" xfId="0" applyNumberFormat="1" applyFont="1"/>
    <xf numFmtId="1" fontId="3" fillId="0" borderId="56" xfId="0" applyNumberFormat="1" applyFont="1" applyFill="1" applyBorder="1" applyAlignment="1" applyProtection="1">
      <alignment horizontal="left" vertical="center" wrapText="1"/>
    </xf>
    <xf numFmtId="1" fontId="3" fillId="3" borderId="6" xfId="0" applyNumberFormat="1" applyFont="1" applyFill="1" applyBorder="1" applyAlignment="1" applyProtection="1">
      <protection locked="0"/>
    </xf>
    <xf numFmtId="1" fontId="3" fillId="0" borderId="3" xfId="0" applyNumberFormat="1" applyFont="1" applyBorder="1" applyAlignment="1" applyProtection="1">
      <alignment horizontal="left" vertical="center"/>
    </xf>
    <xf numFmtId="1" fontId="5" fillId="2" borderId="0" xfId="0" applyNumberFormat="1" applyFont="1" applyFill="1" applyBorder="1" applyAlignment="1" applyProtection="1">
      <alignment horizontal="left"/>
    </xf>
    <xf numFmtId="1" fontId="1" fillId="2" borderId="0" xfId="0" applyNumberFormat="1" applyFont="1" applyFill="1" applyBorder="1" applyAlignment="1" applyProtection="1">
      <alignment horizontal="left"/>
    </xf>
    <xf numFmtId="1" fontId="3" fillId="2" borderId="2" xfId="0" applyNumberFormat="1" applyFont="1" applyFill="1" applyBorder="1" applyAlignment="1" applyProtection="1">
      <alignment horizontal="center" vertical="center"/>
    </xf>
    <xf numFmtId="1" fontId="9" fillId="2" borderId="0" xfId="0" applyNumberFormat="1" applyFont="1" applyFill="1"/>
    <xf numFmtId="1" fontId="3" fillId="2" borderId="35" xfId="0" applyNumberFormat="1" applyFont="1" applyFill="1" applyBorder="1" applyAlignment="1" applyProtection="1">
      <alignment horizontal="left"/>
    </xf>
    <xf numFmtId="1" fontId="2" fillId="2" borderId="0" xfId="0" applyNumberFormat="1" applyFont="1" applyFill="1" applyProtection="1">
      <protection locked="0"/>
    </xf>
    <xf numFmtId="1" fontId="3" fillId="2" borderId="19" xfId="0" applyNumberFormat="1" applyFont="1" applyFill="1" applyBorder="1" applyAlignment="1" applyProtection="1">
      <alignment horizontal="left"/>
    </xf>
    <xf numFmtId="1" fontId="3" fillId="2" borderId="25" xfId="0" applyNumberFormat="1" applyFont="1" applyFill="1" applyBorder="1" applyAlignment="1" applyProtection="1">
      <alignment wrapText="1"/>
    </xf>
    <xf numFmtId="1" fontId="8" fillId="2" borderId="0" xfId="0" applyNumberFormat="1" applyFont="1" applyFill="1" applyAlignment="1" applyProtection="1"/>
    <xf numFmtId="1" fontId="8" fillId="2" borderId="0" xfId="0" applyNumberFormat="1" applyFont="1" applyFill="1" applyBorder="1" applyAlignment="1" applyProtection="1"/>
    <xf numFmtId="1" fontId="3" fillId="3" borderId="8"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xf>
    <xf numFmtId="1" fontId="3" fillId="2" borderId="52" xfId="0" applyNumberFormat="1" applyFont="1" applyFill="1" applyBorder="1" applyAlignment="1" applyProtection="1">
      <alignment vertical="center"/>
    </xf>
    <xf numFmtId="1" fontId="3" fillId="2" borderId="5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101"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102" xfId="0" applyNumberFormat="1" applyFont="1" applyFill="1" applyBorder="1" applyAlignment="1" applyProtection="1">
      <protection locked="0"/>
    </xf>
    <xf numFmtId="1" fontId="6" fillId="0" borderId="103" xfId="0" applyNumberFormat="1" applyFont="1" applyFill="1" applyBorder="1" applyAlignment="1" applyProtection="1">
      <alignment vertical="center"/>
    </xf>
    <xf numFmtId="1" fontId="8" fillId="0" borderId="102" xfId="0" applyNumberFormat="1" applyFont="1" applyBorder="1"/>
    <xf numFmtId="1" fontId="8" fillId="0" borderId="104" xfId="0" applyNumberFormat="1" applyFont="1" applyBorder="1"/>
    <xf numFmtId="1" fontId="8" fillId="0" borderId="105" xfId="0" applyNumberFormat="1" applyFont="1" applyBorder="1"/>
    <xf numFmtId="1" fontId="11" fillId="0" borderId="105" xfId="0" applyNumberFormat="1" applyFont="1" applyBorder="1"/>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7" xfId="0" applyNumberFormat="1" applyFont="1" applyFill="1" applyBorder="1" applyAlignment="1" applyProtection="1">
      <alignment horizontal="center" vertical="center" wrapText="1"/>
    </xf>
    <xf numFmtId="1" fontId="3" fillId="0" borderId="35" xfId="0" applyNumberFormat="1" applyFont="1" applyFill="1" applyBorder="1" applyAlignment="1" applyProtection="1">
      <alignment horizontal="left" vertical="center" wrapText="1"/>
    </xf>
    <xf numFmtId="1" fontId="3" fillId="0" borderId="35" xfId="0" applyNumberFormat="1" applyFont="1" applyFill="1" applyBorder="1" applyAlignment="1" applyProtection="1"/>
    <xf numFmtId="1" fontId="3" fillId="3" borderId="50"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3" borderId="44" xfId="0" applyNumberFormat="1" applyFont="1" applyFill="1" applyBorder="1" applyAlignment="1" applyProtection="1">
      <protection locked="0"/>
    </xf>
    <xf numFmtId="1" fontId="3" fillId="3" borderId="73" xfId="0" applyNumberFormat="1" applyFont="1" applyFill="1" applyBorder="1" applyAlignment="1" applyProtection="1">
      <protection locked="0"/>
    </xf>
    <xf numFmtId="1" fontId="16" fillId="2" borderId="0" xfId="0" applyNumberFormat="1" applyFont="1" applyFill="1" applyProtection="1">
      <protection locked="0"/>
    </xf>
    <xf numFmtId="1" fontId="3" fillId="0" borderId="19" xfId="0" applyNumberFormat="1" applyFont="1" applyFill="1" applyBorder="1" applyAlignment="1" applyProtection="1">
      <alignment horizontal="left" vertical="center" wrapText="1"/>
    </xf>
    <xf numFmtId="1" fontId="3" fillId="3" borderId="74" xfId="0" applyNumberFormat="1" applyFont="1" applyFill="1" applyBorder="1" applyAlignment="1" applyProtection="1">
      <protection locked="0"/>
    </xf>
    <xf numFmtId="1" fontId="3" fillId="0" borderId="25" xfId="0" applyNumberFormat="1" applyFont="1" applyFill="1" applyBorder="1" applyAlignment="1" applyProtection="1">
      <alignment horizontal="left" vertical="center" wrapText="1"/>
    </xf>
    <xf numFmtId="1" fontId="3" fillId="3" borderId="75" xfId="0" applyNumberFormat="1" applyFont="1" applyFill="1" applyBorder="1" applyAlignment="1" applyProtection="1">
      <protection locked="0"/>
    </xf>
    <xf numFmtId="1" fontId="3" fillId="0" borderId="108"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3" fillId="0" borderId="76" xfId="0" applyNumberFormat="1" applyFont="1" applyFill="1" applyBorder="1" applyAlignment="1" applyProtection="1">
      <alignment horizontal="center" vertical="center" wrapText="1"/>
    </xf>
    <xf numFmtId="1" fontId="3" fillId="3" borderId="43" xfId="0" applyNumberFormat="1" applyFont="1" applyFill="1" applyBorder="1" applyAlignment="1" applyProtection="1">
      <protection locked="0"/>
    </xf>
    <xf numFmtId="1" fontId="3" fillId="3" borderId="78"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80" xfId="0" applyNumberFormat="1" applyFont="1" applyFill="1" applyBorder="1" applyAlignment="1" applyProtection="1">
      <protection locked="0"/>
    </xf>
    <xf numFmtId="1" fontId="3" fillId="3" borderId="81" xfId="0" applyNumberFormat="1" applyFont="1" applyFill="1" applyBorder="1" applyAlignment="1" applyProtection="1">
      <protection locked="0"/>
    </xf>
    <xf numFmtId="1" fontId="3" fillId="3" borderId="82" xfId="0" applyNumberFormat="1" applyFont="1" applyFill="1" applyBorder="1" applyAlignment="1" applyProtection="1">
      <protection locked="0"/>
    </xf>
    <xf numFmtId="1" fontId="3" fillId="3" borderId="83" xfId="0" applyNumberFormat="1" applyFont="1" applyFill="1" applyBorder="1" applyAlignment="1" applyProtection="1">
      <protection locked="0"/>
    </xf>
    <xf numFmtId="1" fontId="3" fillId="0" borderId="45" xfId="0" applyNumberFormat="1" applyFont="1" applyFill="1" applyBorder="1" applyAlignment="1" applyProtection="1">
      <alignment horizontal="left" vertical="center" wrapText="1"/>
    </xf>
    <xf numFmtId="1" fontId="3" fillId="3" borderId="84" xfId="0" applyNumberFormat="1" applyFont="1" applyFill="1" applyBorder="1" applyAlignment="1" applyProtection="1">
      <protection locked="0"/>
    </xf>
    <xf numFmtId="1" fontId="3" fillId="3" borderId="85" xfId="0" applyNumberFormat="1" applyFont="1" applyFill="1" applyBorder="1" applyAlignment="1" applyProtection="1">
      <protection locked="0"/>
    </xf>
    <xf numFmtId="1" fontId="3" fillId="3" borderId="86" xfId="0" applyNumberFormat="1" applyFont="1" applyFill="1" applyBorder="1" applyAlignment="1" applyProtection="1">
      <protection locked="0"/>
    </xf>
    <xf numFmtId="1" fontId="3" fillId="3" borderId="87"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109" xfId="0" applyNumberFormat="1" applyFont="1" applyFill="1" applyBorder="1"/>
    <xf numFmtId="1" fontId="2" fillId="0" borderId="105" xfId="0" applyNumberFormat="1" applyFont="1" applyFill="1" applyBorder="1"/>
    <xf numFmtId="1" fontId="3" fillId="0" borderId="105" xfId="0" applyNumberFormat="1" applyFont="1" applyFill="1" applyBorder="1"/>
    <xf numFmtId="1" fontId="3" fillId="0" borderId="109" xfId="0" applyNumberFormat="1" applyFont="1" applyFill="1" applyBorder="1"/>
    <xf numFmtId="1" fontId="3" fillId="0" borderId="0" xfId="0" applyNumberFormat="1" applyFont="1" applyFill="1" applyBorder="1"/>
    <xf numFmtId="1" fontId="3" fillId="0" borderId="101" xfId="0" applyNumberFormat="1" applyFont="1" applyFill="1" applyBorder="1"/>
    <xf numFmtId="1" fontId="11" fillId="0" borderId="110" xfId="0" applyNumberFormat="1" applyFont="1" applyFill="1" applyBorder="1" applyProtection="1">
      <protection locked="0"/>
    </xf>
    <xf numFmtId="1" fontId="11" fillId="0" borderId="110" xfId="0" applyNumberFormat="1" applyFont="1" applyFill="1" applyBorder="1"/>
    <xf numFmtId="1" fontId="11" fillId="0" borderId="111" xfId="0" applyNumberFormat="1" applyFont="1" applyBorder="1"/>
    <xf numFmtId="1" fontId="8" fillId="0" borderId="112" xfId="0" applyNumberFormat="1" applyFont="1" applyBorder="1"/>
    <xf numFmtId="1" fontId="3" fillId="2" borderId="56"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3" fillId="0" borderId="68" xfId="0" applyNumberFormat="1" applyFont="1" applyFill="1" applyBorder="1" applyAlignment="1" applyProtection="1">
      <alignment horizontal="center" vertical="center" wrapText="1"/>
    </xf>
    <xf numFmtId="1" fontId="3" fillId="0" borderId="32" xfId="0" applyNumberFormat="1" applyFont="1" applyFill="1" applyBorder="1" applyAlignment="1" applyProtection="1">
      <alignment horizontal="center" vertical="center" wrapText="1"/>
    </xf>
    <xf numFmtId="1" fontId="3" fillId="0" borderId="70" xfId="0" applyNumberFormat="1" applyFont="1" applyFill="1" applyBorder="1" applyAlignment="1" applyProtection="1">
      <alignment horizontal="center" vertical="center" wrapText="1"/>
    </xf>
    <xf numFmtId="1" fontId="8" fillId="2" borderId="0" xfId="0" applyNumberFormat="1" applyFont="1" applyFill="1"/>
    <xf numFmtId="1" fontId="3" fillId="2" borderId="3" xfId="0" applyNumberFormat="1" applyFont="1" applyFill="1" applyBorder="1" applyAlignment="1">
      <alignment horizontal="left" wrapText="1"/>
    </xf>
    <xf numFmtId="1" fontId="3" fillId="0" borderId="4" xfId="0" applyNumberFormat="1" applyFont="1" applyFill="1" applyBorder="1" applyAlignment="1" applyProtection="1">
      <alignment horizontal="right"/>
    </xf>
    <xf numFmtId="1" fontId="3" fillId="3" borderId="115" xfId="0" applyNumberFormat="1" applyFont="1" applyFill="1" applyBorder="1" applyAlignment="1" applyProtection="1">
      <protection locked="0"/>
    </xf>
    <xf numFmtId="1" fontId="3" fillId="3" borderId="31" xfId="0" applyNumberFormat="1" applyFont="1" applyFill="1" applyBorder="1" applyAlignment="1" applyProtection="1">
      <protection locked="0"/>
    </xf>
    <xf numFmtId="1" fontId="3" fillId="3" borderId="2"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52" xfId="0" applyNumberFormat="1" applyFont="1" applyFill="1" applyBorder="1" applyAlignment="1">
      <alignment horizontal="left" wrapText="1"/>
    </xf>
    <xf numFmtId="1" fontId="3" fillId="2" borderId="52" xfId="0" applyNumberFormat="1" applyFont="1" applyFill="1" applyBorder="1" applyAlignment="1" applyProtection="1">
      <alignment horizontal="right" wrapText="1"/>
    </xf>
    <xf numFmtId="1" fontId="3" fillId="2" borderId="6" xfId="0" applyNumberFormat="1" applyFont="1" applyFill="1" applyBorder="1" applyAlignment="1" applyProtection="1">
      <alignment horizontal="right" wrapText="1"/>
    </xf>
    <xf numFmtId="1" fontId="3" fillId="0" borderId="11" xfId="0" applyNumberFormat="1" applyFont="1" applyFill="1" applyBorder="1" applyAlignment="1" applyProtection="1">
      <alignment horizontal="right"/>
    </xf>
    <xf numFmtId="1" fontId="3" fillId="3" borderId="116" xfId="0" applyNumberFormat="1" applyFont="1" applyFill="1" applyBorder="1" applyAlignment="1" applyProtection="1">
      <protection locked="0"/>
    </xf>
    <xf numFmtId="1" fontId="3" fillId="3" borderId="58" xfId="0" applyNumberFormat="1" applyFont="1" applyFill="1" applyBorder="1" applyAlignment="1" applyProtection="1">
      <protection locked="0"/>
    </xf>
    <xf numFmtId="1" fontId="3" fillId="2" borderId="63" xfId="0" applyNumberFormat="1" applyFont="1" applyFill="1" applyBorder="1" applyAlignment="1">
      <alignment horizontal="left" wrapText="1"/>
    </xf>
    <xf numFmtId="1" fontId="3" fillId="2" borderId="63"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0" borderId="94" xfId="0" applyNumberFormat="1" applyFont="1" applyFill="1" applyBorder="1" applyAlignment="1" applyProtection="1">
      <alignment horizontal="right"/>
    </xf>
    <xf numFmtId="1" fontId="3" fillId="3" borderId="117" xfId="0" applyNumberFormat="1" applyFont="1" applyFill="1" applyBorder="1" applyAlignment="1" applyProtection="1">
      <protection locked="0"/>
    </xf>
    <xf numFmtId="1" fontId="3" fillId="2" borderId="46" xfId="0" applyNumberFormat="1" applyFont="1" applyFill="1" applyBorder="1" applyAlignment="1">
      <alignment horizontal="left" wrapText="1"/>
    </xf>
    <xf numFmtId="1" fontId="3" fillId="2" borderId="46" xfId="0" applyNumberFormat="1" applyFont="1" applyFill="1" applyBorder="1" applyAlignment="1" applyProtection="1">
      <alignment horizontal="right" wrapText="1"/>
    </xf>
    <xf numFmtId="1" fontId="3" fillId="2" borderId="19" xfId="0" applyNumberFormat="1" applyFont="1" applyFill="1" applyBorder="1" applyAlignment="1" applyProtection="1">
      <alignment horizontal="right" wrapText="1"/>
    </xf>
    <xf numFmtId="1" fontId="3" fillId="0" borderId="47" xfId="0" applyNumberFormat="1" applyFont="1" applyFill="1" applyBorder="1" applyAlignment="1" applyProtection="1">
      <alignment horizontal="right"/>
    </xf>
    <xf numFmtId="1" fontId="3" fillId="3" borderId="118" xfId="0" applyNumberFormat="1" applyFont="1" applyFill="1" applyBorder="1" applyAlignment="1" applyProtection="1">
      <protection locked="0"/>
    </xf>
    <xf numFmtId="1" fontId="3" fillId="2" borderId="64" xfId="0" applyNumberFormat="1" applyFont="1" applyFill="1" applyBorder="1" applyAlignment="1">
      <alignment horizontal="left" wrapText="1"/>
    </xf>
    <xf numFmtId="1" fontId="3" fillId="2" borderId="64" xfId="0" applyNumberFormat="1" applyFont="1" applyFill="1" applyBorder="1" applyAlignment="1" applyProtection="1">
      <alignment horizontal="right" wrapText="1"/>
    </xf>
    <xf numFmtId="1" fontId="15" fillId="0" borderId="39" xfId="0" applyNumberFormat="1" applyFont="1" applyBorder="1" applyAlignment="1" applyProtection="1">
      <alignment horizontal="right"/>
    </xf>
    <xf numFmtId="1" fontId="3" fillId="0" borderId="67" xfId="0" applyNumberFormat="1" applyFont="1" applyFill="1" applyBorder="1" applyAlignment="1" applyProtection="1">
      <alignment horizontal="right"/>
    </xf>
    <xf numFmtId="1" fontId="3" fillId="3" borderId="119" xfId="0" applyNumberFormat="1" applyFont="1" applyFill="1" applyBorder="1" applyAlignment="1" applyProtection="1">
      <protection locked="0"/>
    </xf>
    <xf numFmtId="1" fontId="3" fillId="3" borderId="113" xfId="0" applyNumberFormat="1" applyFont="1" applyFill="1" applyBorder="1" applyAlignment="1" applyProtection="1">
      <protection locked="0"/>
    </xf>
    <xf numFmtId="1" fontId="3" fillId="0" borderId="2" xfId="0" applyNumberFormat="1" applyFont="1" applyFill="1" applyBorder="1" applyAlignment="1" applyProtection="1">
      <alignment horizontal="center"/>
    </xf>
    <xf numFmtId="1" fontId="15" fillId="0" borderId="3" xfId="0" applyNumberFormat="1" applyFont="1" applyBorder="1" applyProtection="1"/>
    <xf numFmtId="1" fontId="15" fillId="0" borderId="31" xfId="0" applyNumberFormat="1" applyFont="1" applyBorder="1" applyProtection="1"/>
    <xf numFmtId="1" fontId="3" fillId="0" borderId="115" xfId="0" applyNumberFormat="1" applyFont="1" applyFill="1" applyBorder="1" applyAlignment="1" applyProtection="1"/>
    <xf numFmtId="1" fontId="3" fillId="0" borderId="31" xfId="0" applyNumberFormat="1" applyFont="1" applyFill="1" applyBorder="1" applyAlignment="1" applyProtection="1"/>
    <xf numFmtId="1" fontId="3" fillId="2" borderId="45" xfId="0" applyNumberFormat="1" applyFont="1" applyFill="1" applyBorder="1" applyAlignment="1" applyProtection="1">
      <alignment horizontal="right" wrapText="1"/>
    </xf>
    <xf numFmtId="1" fontId="3" fillId="0" borderId="68" xfId="0" applyNumberFormat="1" applyFont="1" applyFill="1" applyBorder="1" applyAlignment="1" applyProtection="1">
      <alignment horizontal="right"/>
    </xf>
    <xf numFmtId="1" fontId="3" fillId="3" borderId="120" xfId="0" applyNumberFormat="1" applyFont="1" applyFill="1" applyBorder="1" applyAlignment="1" applyProtection="1">
      <protection locked="0"/>
    </xf>
    <xf numFmtId="1" fontId="16" fillId="2" borderId="56" xfId="0" applyNumberFormat="1" applyFont="1" applyFill="1" applyBorder="1" applyProtection="1">
      <protection locked="0"/>
    </xf>
    <xf numFmtId="1" fontId="3" fillId="0" borderId="64" xfId="0" applyNumberFormat="1" applyFont="1" applyFill="1" applyBorder="1" applyAlignment="1">
      <alignment horizontal="left" wrapText="1"/>
    </xf>
    <xf numFmtId="1" fontId="3" fillId="0" borderId="0" xfId="0" applyNumberFormat="1" applyFont="1" applyFill="1" applyBorder="1" applyAlignment="1" applyProtection="1">
      <alignment horizontal="right"/>
    </xf>
    <xf numFmtId="1" fontId="3" fillId="0" borderId="2" xfId="0" applyNumberFormat="1" applyFont="1" applyFill="1" applyBorder="1" applyAlignment="1" applyProtection="1">
      <alignment horizontal="left"/>
    </xf>
    <xf numFmtId="1" fontId="3" fillId="0" borderId="6" xfId="0" applyNumberFormat="1" applyFont="1" applyFill="1" applyBorder="1" applyAlignment="1" applyProtection="1">
      <alignment horizontal="right"/>
    </xf>
    <xf numFmtId="1" fontId="3" fillId="0" borderId="25" xfId="0" applyNumberFormat="1" applyFont="1" applyFill="1" applyBorder="1" applyAlignment="1" applyProtection="1">
      <alignment horizontal="right"/>
    </xf>
    <xf numFmtId="1" fontId="3" fillId="0" borderId="49" xfId="0" applyNumberFormat="1" applyFont="1" applyFill="1" applyBorder="1" applyAlignment="1" applyProtection="1">
      <alignment horizontal="right"/>
    </xf>
    <xf numFmtId="1" fontId="17" fillId="2" borderId="0" xfId="0" applyNumberFormat="1" applyFont="1" applyFill="1" applyProtection="1"/>
    <xf numFmtId="1" fontId="3" fillId="0" borderId="5" xfId="0" applyNumberFormat="1" applyFont="1" applyBorder="1" applyAlignment="1" applyProtection="1">
      <alignment horizontal="center" vertical="center" wrapText="1"/>
    </xf>
    <xf numFmtId="1" fontId="13" fillId="2" borderId="0" xfId="0" applyNumberFormat="1" applyFont="1" applyFill="1" applyBorder="1" applyAlignment="1" applyProtection="1"/>
    <xf numFmtId="1" fontId="3" fillId="3" borderId="65" xfId="0" applyNumberFormat="1" applyFont="1" applyFill="1" applyBorder="1" applyAlignment="1" applyProtection="1">
      <alignment wrapText="1"/>
      <protection locked="0"/>
    </xf>
    <xf numFmtId="1" fontId="3" fillId="3" borderId="90" xfId="0" applyNumberFormat="1" applyFont="1" applyFill="1" applyBorder="1" applyAlignment="1" applyProtection="1">
      <alignment wrapText="1"/>
      <protection locked="0"/>
    </xf>
    <xf numFmtId="1" fontId="13" fillId="2" borderId="0" xfId="0" applyNumberFormat="1" applyFont="1" applyFill="1" applyBorder="1" applyAlignment="1" applyProtection="1">
      <protection locked="0"/>
    </xf>
    <xf numFmtId="1" fontId="3" fillId="3" borderId="91" xfId="0" applyNumberFormat="1" applyFont="1" applyFill="1" applyBorder="1" applyAlignment="1" applyProtection="1">
      <alignment wrapText="1"/>
      <protection locked="0"/>
    </xf>
    <xf numFmtId="1" fontId="3" fillId="0" borderId="19" xfId="0" applyNumberFormat="1" applyFont="1" applyFill="1" applyBorder="1" applyAlignment="1" applyProtection="1">
      <alignment horizontal="left" vertical="center"/>
    </xf>
    <xf numFmtId="1" fontId="3" fillId="0" borderId="6" xfId="0" applyNumberFormat="1" applyFont="1" applyFill="1" applyBorder="1" applyAlignment="1" applyProtection="1">
      <alignment horizontal="left" vertical="center"/>
    </xf>
    <xf numFmtId="1" fontId="3" fillId="3" borderId="66" xfId="0" applyNumberFormat="1" applyFont="1" applyFill="1" applyBorder="1" applyAlignment="1" applyProtection="1">
      <alignment wrapText="1"/>
      <protection locked="0"/>
    </xf>
    <xf numFmtId="1" fontId="3" fillId="3" borderId="92" xfId="0" applyNumberFormat="1" applyFont="1" applyFill="1" applyBorder="1" applyAlignment="1" applyProtection="1">
      <alignment wrapText="1"/>
      <protection locked="0"/>
    </xf>
    <xf numFmtId="1" fontId="3" fillId="0" borderId="93" xfId="0" applyNumberFormat="1" applyFont="1" applyFill="1" applyBorder="1" applyAlignment="1" applyProtection="1"/>
    <xf numFmtId="1" fontId="5" fillId="0" borderId="0" xfId="0" applyNumberFormat="1" applyFont="1" applyFill="1" applyProtection="1"/>
    <xf numFmtId="1" fontId="3" fillId="0" borderId="1" xfId="0" applyNumberFormat="1" applyFont="1" applyBorder="1" applyAlignment="1" applyProtection="1">
      <alignment horizontal="center" vertical="center" wrapText="1"/>
    </xf>
    <xf numFmtId="1" fontId="3" fillId="0" borderId="2" xfId="0" applyNumberFormat="1" applyFont="1" applyFill="1" applyBorder="1" applyAlignment="1">
      <alignment horizontal="center" vertical="center"/>
    </xf>
    <xf numFmtId="1" fontId="3" fillId="2" borderId="13" xfId="0" applyNumberFormat="1" applyFont="1" applyFill="1" applyBorder="1" applyAlignment="1" applyProtection="1"/>
    <xf numFmtId="1" fontId="3" fillId="2" borderId="19" xfId="0" applyNumberFormat="1" applyFont="1" applyFill="1" applyBorder="1" applyAlignment="1" applyProtection="1"/>
    <xf numFmtId="1" fontId="3" fillId="2" borderId="25" xfId="0" applyNumberFormat="1" applyFont="1" applyFill="1" applyBorder="1" applyAlignment="1" applyProtection="1"/>
    <xf numFmtId="1" fontId="5" fillId="0" borderId="0" xfId="0" applyNumberFormat="1" applyFont="1" applyFill="1" applyBorder="1"/>
    <xf numFmtId="1" fontId="3" fillId="0" borderId="43" xfId="0" applyNumberFormat="1" applyFont="1" applyFill="1" applyBorder="1" applyAlignment="1"/>
    <xf numFmtId="1" fontId="3" fillId="0" borderId="63" xfId="0" applyNumberFormat="1" applyFont="1" applyFill="1" applyBorder="1" applyAlignment="1"/>
    <xf numFmtId="1" fontId="3" fillId="0" borderId="46" xfId="0" applyNumberFormat="1" applyFont="1" applyBorder="1" applyAlignment="1">
      <alignment wrapText="1"/>
    </xf>
    <xf numFmtId="1" fontId="3" fillId="0" borderId="46" xfId="0" applyNumberFormat="1" applyFont="1" applyFill="1" applyBorder="1" applyAlignment="1"/>
    <xf numFmtId="1" fontId="3" fillId="0" borderId="46" xfId="0" applyNumberFormat="1" applyFont="1" applyFill="1" applyBorder="1" applyAlignment="1">
      <alignment vertical="center" wrapText="1"/>
    </xf>
    <xf numFmtId="1" fontId="3" fillId="0" borderId="48" xfId="0" applyNumberFormat="1" applyFont="1" applyBorder="1" applyAlignment="1"/>
    <xf numFmtId="1" fontId="11" fillId="9" borderId="0" xfId="0" applyNumberFormat="1" applyFont="1" applyFill="1"/>
    <xf numFmtId="0" fontId="4" fillId="0" borderId="0" xfId="0" applyFont="1" applyFill="1" applyBorder="1" applyAlignment="1" applyProtection="1">
      <alignment horizontal="center" vertical="center" wrapText="1"/>
    </xf>
    <xf numFmtId="0" fontId="3" fillId="0" borderId="46" xfId="0" applyNumberFormat="1" applyFont="1" applyFill="1" applyBorder="1" applyAlignment="1" applyProtection="1">
      <alignment horizontal="left" wrapText="1"/>
    </xf>
    <xf numFmtId="0" fontId="3" fillId="0" borderId="47" xfId="0" applyNumberFormat="1" applyFont="1" applyFill="1" applyBorder="1" applyAlignment="1" applyProtection="1">
      <alignment horizontal="left" wrapText="1"/>
    </xf>
    <xf numFmtId="0" fontId="3" fillId="0" borderId="43" xfId="0" applyNumberFormat="1" applyFont="1" applyFill="1" applyBorder="1" applyAlignment="1" applyProtection="1">
      <alignment horizontal="left" wrapText="1"/>
    </xf>
    <xf numFmtId="0" fontId="3" fillId="0" borderId="44" xfId="0" applyNumberFormat="1" applyFont="1" applyFill="1" applyBorder="1" applyAlignment="1" applyProtection="1">
      <alignment horizontal="left" wrapText="1"/>
    </xf>
    <xf numFmtId="0" fontId="3" fillId="0" borderId="46" xfId="0" applyNumberFormat="1" applyFont="1" applyFill="1" applyBorder="1" applyAlignment="1" applyProtection="1">
      <alignment horizontal="left" vertical="center" wrapText="1"/>
    </xf>
    <xf numFmtId="0" fontId="3" fillId="0" borderId="47" xfId="0" applyNumberFormat="1" applyFont="1" applyFill="1" applyBorder="1" applyAlignment="1" applyProtection="1">
      <alignment horizontal="left" vertical="center" wrapText="1"/>
    </xf>
    <xf numFmtId="0" fontId="3" fillId="0" borderId="48" xfId="0" applyNumberFormat="1" applyFont="1" applyFill="1" applyBorder="1" applyAlignment="1" applyProtection="1">
      <alignment horizontal="left" wrapText="1"/>
    </xf>
    <xf numFmtId="0" fontId="3" fillId="0" borderId="49" xfId="0" applyNumberFormat="1" applyFont="1" applyFill="1" applyBorder="1" applyAlignment="1" applyProtection="1">
      <alignment horizontal="left"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31"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 xfId="0" applyFont="1" applyFill="1" applyBorder="1" applyAlignment="1" applyProtection="1">
      <alignment horizontal="center" vertical="center" wrapText="1"/>
    </xf>
    <xf numFmtId="0" fontId="3" fillId="0" borderId="4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3" fillId="0" borderId="59"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3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3" fillId="0" borderId="72"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45"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12" fillId="0" borderId="1"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59" xfId="0" applyFont="1" applyFill="1" applyBorder="1" applyAlignment="1" applyProtection="1">
      <alignment horizontal="center" vertical="center" wrapText="1"/>
    </xf>
    <xf numFmtId="0" fontId="12" fillId="0" borderId="58"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31" xfId="0" applyNumberFormat="1" applyFont="1" applyFill="1" applyBorder="1" applyAlignment="1" applyProtection="1">
      <alignment horizontal="center" vertical="center"/>
    </xf>
    <xf numFmtId="49" fontId="3" fillId="0" borderId="3"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0" borderId="63" xfId="0" applyFont="1" applyFill="1" applyBorder="1" applyAlignment="1" applyProtection="1">
      <alignment horizontal="center" vertical="center"/>
    </xf>
    <xf numFmtId="0" fontId="3" fillId="0" borderId="57" xfId="0" applyFont="1" applyBorder="1" applyAlignment="1" applyProtection="1">
      <alignment horizontal="center" vertical="center" wrapText="1"/>
    </xf>
    <xf numFmtId="0" fontId="3" fillId="0" borderId="59"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4" xfId="0" applyNumberFormat="1" applyFont="1" applyFill="1" applyBorder="1" applyAlignment="1" applyProtection="1">
      <alignment horizontal="center" vertical="center"/>
    </xf>
    <xf numFmtId="0" fontId="3" fillId="0" borderId="11" xfId="0" applyFont="1" applyFill="1" applyBorder="1" applyAlignment="1" applyProtection="1">
      <alignment horizontal="center" vertical="center" wrapText="1"/>
    </xf>
    <xf numFmtId="0" fontId="3" fillId="0" borderId="31" xfId="0" applyFont="1" applyFill="1" applyBorder="1" applyAlignment="1" applyProtection="1">
      <alignment horizontal="center" vertical="center" wrapText="1"/>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2" borderId="57" xfId="0" applyNumberFormat="1" applyFont="1" applyFill="1" applyBorder="1" applyAlignment="1" applyProtection="1">
      <alignment horizontal="center" vertical="center"/>
    </xf>
    <xf numFmtId="0" fontId="3" fillId="2" borderId="5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52" xfId="0" applyNumberFormat="1" applyFont="1" applyFill="1" applyBorder="1" applyAlignment="1" applyProtection="1">
      <alignment horizontal="center" vertical="center"/>
    </xf>
    <xf numFmtId="0" fontId="3" fillId="2" borderId="5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4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106" xfId="0" applyNumberFormat="1" applyFont="1" applyFill="1" applyBorder="1" applyAlignment="1" applyProtection="1">
      <alignment horizontal="center" vertical="center" wrapText="1"/>
    </xf>
    <xf numFmtId="0" fontId="3" fillId="0" borderId="107" xfId="0" applyNumberFormat="1" applyFont="1" applyFill="1" applyBorder="1" applyAlignment="1" applyProtection="1">
      <alignment horizontal="center" vertical="center" wrapText="1"/>
    </xf>
    <xf numFmtId="0" fontId="3" fillId="0" borderId="52" xfId="0" applyFont="1" applyFill="1" applyBorder="1" applyAlignment="1" applyProtection="1">
      <alignment horizontal="center" vertical="center" wrapText="1"/>
    </xf>
    <xf numFmtId="0" fontId="3" fillId="0" borderId="58" xfId="0" applyFont="1" applyFill="1" applyBorder="1" applyAlignment="1" applyProtection="1">
      <alignment horizontal="center" vertical="center" wrapText="1"/>
    </xf>
    <xf numFmtId="0" fontId="3" fillId="0" borderId="114" xfId="0" applyFont="1" applyBorder="1" applyAlignment="1" applyProtection="1">
      <alignment horizontal="center" vertical="center"/>
    </xf>
    <xf numFmtId="0" fontId="3" fillId="0" borderId="114"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49" fontId="3" fillId="2" borderId="31"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58"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5" xfId="0" applyFont="1" applyBorder="1" applyAlignment="1" applyProtection="1">
      <alignment horizontal="center" vertical="center" wrapText="1"/>
    </xf>
    <xf numFmtId="0" fontId="3" fillId="0" borderId="58" xfId="0" applyFont="1" applyBorder="1" applyAlignment="1" applyProtection="1">
      <alignment horizontal="center" vertical="center"/>
    </xf>
    <xf numFmtId="49" fontId="3" fillId="2" borderId="3" xfId="0" applyNumberFormat="1" applyFont="1" applyFill="1" applyBorder="1" applyAlignment="1">
      <alignment horizontal="center" vertical="center" wrapText="1"/>
    </xf>
    <xf numFmtId="0" fontId="3" fillId="0" borderId="52" xfId="0" applyFont="1" applyFill="1" applyBorder="1" applyAlignment="1" applyProtection="1">
      <alignment horizontal="center" vertical="center"/>
    </xf>
    <xf numFmtId="0" fontId="3" fillId="0" borderId="88"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2" borderId="3" xfId="0" applyNumberFormat="1" applyFont="1" applyFill="1" applyBorder="1" applyAlignment="1" applyProtection="1">
      <alignment horizontal="center" vertical="center"/>
    </xf>
    <xf numFmtId="0" fontId="3" fillId="2" borderId="31" xfId="0" applyNumberFormat="1" applyFont="1" applyFill="1" applyBorder="1" applyAlignment="1" applyProtection="1">
      <alignment horizontal="center" vertical="center"/>
    </xf>
    <xf numFmtId="0" fontId="3" fillId="2" borderId="4" xfId="0" applyNumberFormat="1" applyFont="1" applyFill="1" applyBorder="1" applyAlignment="1" applyProtection="1">
      <alignment horizontal="center" vertical="center"/>
    </xf>
    <xf numFmtId="0" fontId="3" fillId="2" borderId="52" xfId="0" applyNumberFormat="1" applyFont="1" applyFill="1" applyBorder="1" applyAlignment="1" applyProtection="1">
      <alignment horizontal="left" wrapText="1"/>
    </xf>
    <xf numFmtId="0" fontId="3" fillId="2" borderId="11" xfId="0" applyNumberFormat="1" applyFont="1" applyFill="1" applyBorder="1" applyAlignment="1" applyProtection="1">
      <alignment horizontal="left" wrapText="1"/>
    </xf>
    <xf numFmtId="0" fontId="3" fillId="0" borderId="1" xfId="0" applyFont="1" applyBorder="1" applyAlignment="1" applyProtection="1">
      <alignment horizontal="center" vertical="center"/>
    </xf>
    <xf numFmtId="0" fontId="3" fillId="0" borderId="45"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70" xfId="0" applyFont="1" applyFill="1" applyBorder="1" applyAlignment="1" applyProtection="1">
      <alignment horizontal="center" vertical="center" wrapText="1"/>
    </xf>
    <xf numFmtId="0" fontId="3" fillId="0" borderId="71" xfId="0" applyFont="1" applyFill="1" applyBorder="1" applyAlignment="1" applyProtection="1">
      <alignment horizontal="center" vertical="center" wrapText="1"/>
    </xf>
    <xf numFmtId="0" fontId="3" fillId="0" borderId="2" xfId="0" applyFont="1" applyBorder="1" applyAlignment="1" applyProtection="1">
      <alignment horizontal="center" vertical="center"/>
    </xf>
    <xf numFmtId="0" fontId="3" fillId="0" borderId="11" xfId="0" applyFont="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14" xfId="0" applyNumberFormat="1" applyFont="1" applyFill="1" applyBorder="1" applyAlignment="1" applyProtection="1">
      <alignment horizontal="center" vertical="center"/>
    </xf>
    <xf numFmtId="1" fontId="3" fillId="0" borderId="5" xfId="0" applyNumberFormat="1" applyFont="1" applyFill="1" applyBorder="1" applyAlignment="1" applyProtection="1">
      <alignment horizontal="center" vertical="center"/>
    </xf>
    <xf numFmtId="1" fontId="3" fillId="0" borderId="58" xfId="0" applyNumberFormat="1" applyFont="1" applyFill="1" applyBorder="1" applyAlignment="1" applyProtection="1">
      <alignment horizontal="center" vertical="center"/>
    </xf>
    <xf numFmtId="1" fontId="3" fillId="0" borderId="31"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xf>
    <xf numFmtId="1" fontId="3" fillId="0" borderId="45" xfId="0" applyNumberFormat="1" applyFont="1" applyFill="1" applyBorder="1" applyAlignment="1" applyProtection="1">
      <alignment horizontal="center" vertical="center"/>
    </xf>
    <xf numFmtId="1" fontId="3" fillId="0" borderId="13" xfId="0" applyNumberFormat="1" applyFont="1" applyFill="1" applyBorder="1" applyAlignment="1" applyProtection="1">
      <alignment horizontal="center" vertical="center"/>
    </xf>
    <xf numFmtId="1" fontId="3" fillId="0" borderId="57" xfId="0" applyNumberFormat="1" applyFont="1" applyBorder="1" applyAlignment="1" applyProtection="1">
      <alignment horizontal="center" vertical="center" wrapText="1"/>
    </xf>
    <xf numFmtId="1" fontId="3" fillId="0" borderId="59" xfId="0" applyNumberFormat="1" applyFont="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52" xfId="0" applyNumberFormat="1" applyFont="1" applyBorder="1" applyAlignment="1" applyProtection="1">
      <alignment horizontal="center" vertical="center" wrapText="1"/>
    </xf>
    <xf numFmtId="1" fontId="3" fillId="0" borderId="58"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31"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68" xfId="0" applyNumberFormat="1" applyFont="1" applyFill="1" applyBorder="1" applyAlignment="1" applyProtection="1">
      <alignment horizontal="center" vertical="center" wrapText="1"/>
    </xf>
    <xf numFmtId="1" fontId="3" fillId="0" borderId="11"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3" fillId="0" borderId="59" xfId="0" applyNumberFormat="1" applyFont="1" applyFill="1" applyBorder="1" applyAlignment="1" applyProtection="1">
      <alignment horizontal="center" vertical="center" wrapText="1"/>
    </xf>
    <xf numFmtId="1" fontId="3" fillId="0" borderId="52" xfId="0" applyNumberFormat="1" applyFont="1" applyFill="1" applyBorder="1" applyAlignment="1" applyProtection="1">
      <alignment horizontal="center" vertical="center" wrapText="1"/>
    </xf>
    <xf numFmtId="1" fontId="3" fillId="0" borderId="58" xfId="0" applyNumberFormat="1" applyFont="1" applyFill="1" applyBorder="1" applyAlignment="1" applyProtection="1">
      <alignment horizontal="center" vertical="center" wrapText="1"/>
    </xf>
    <xf numFmtId="1" fontId="3" fillId="0" borderId="114" xfId="0" applyNumberFormat="1" applyFont="1" applyBorder="1" applyAlignment="1" applyProtection="1">
      <alignment horizontal="center" vertical="center"/>
    </xf>
    <xf numFmtId="1" fontId="3" fillId="2" borderId="31" xfId="0" applyNumberFormat="1"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1" fontId="15" fillId="0" borderId="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1" fontId="3" fillId="0" borderId="106" xfId="0" applyNumberFormat="1" applyFont="1" applyFill="1" applyBorder="1" applyAlignment="1" applyProtection="1">
      <alignment horizontal="center" vertical="center" wrapText="1"/>
    </xf>
    <xf numFmtId="1" fontId="3" fillId="0" borderId="107"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 fontId="3" fillId="2" borderId="57"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52"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wrapText="1"/>
    </xf>
    <xf numFmtId="1" fontId="3" fillId="2" borderId="6" xfId="0" applyNumberFormat="1" applyFont="1" applyFill="1" applyBorder="1" applyAlignment="1" applyProtection="1">
      <alignment horizontal="center" vertical="center" wrapText="1"/>
    </xf>
    <xf numFmtId="1" fontId="12" fillId="0" borderId="1" xfId="0" applyNumberFormat="1" applyFont="1" applyFill="1" applyBorder="1" applyAlignment="1" applyProtection="1">
      <alignment horizontal="center" vertical="center" wrapText="1"/>
    </xf>
    <xf numFmtId="1" fontId="12" fillId="0" borderId="6" xfId="0" applyNumberFormat="1" applyFont="1" applyFill="1" applyBorder="1" applyAlignment="1" applyProtection="1">
      <alignment horizontal="center" vertical="center" wrapText="1"/>
    </xf>
    <xf numFmtId="1" fontId="3" fillId="0" borderId="31" xfId="0" applyNumberFormat="1" applyFont="1" applyFill="1" applyBorder="1" applyAlignment="1" applyProtection="1">
      <alignment horizontal="center" vertical="center" wrapText="1"/>
    </xf>
    <xf numFmtId="1" fontId="3" fillId="0" borderId="45" xfId="0" applyNumberFormat="1" applyFont="1" applyFill="1" applyBorder="1" applyAlignment="1" applyProtection="1">
      <alignment horizontal="center" vertical="center" wrapText="1"/>
    </xf>
    <xf numFmtId="1" fontId="12" fillId="0" borderId="59" xfId="0" applyNumberFormat="1" applyFont="1" applyFill="1" applyBorder="1" applyAlignment="1" applyProtection="1">
      <alignment horizontal="center" vertical="center" wrapText="1"/>
    </xf>
    <xf numFmtId="1" fontId="12" fillId="0" borderId="58"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31" xfId="0" applyNumberFormat="1" applyFont="1" applyBorder="1" applyAlignment="1" applyProtection="1">
      <alignment horizontal="left" vertical="center"/>
    </xf>
    <xf numFmtId="1" fontId="3" fillId="0" borderId="4" xfId="0" applyNumberFormat="1" applyFont="1" applyBorder="1" applyAlignment="1" applyProtection="1">
      <alignment horizontal="left" vertical="center"/>
    </xf>
    <xf numFmtId="1" fontId="4" fillId="0" borderId="0" xfId="0" applyNumberFormat="1" applyFont="1" applyFill="1" applyBorder="1" applyAlignment="1" applyProtection="1">
      <alignment horizontal="center" vertical="center" wrapText="1"/>
    </xf>
    <xf numFmtId="1" fontId="3" fillId="0" borderId="56" xfId="0" applyNumberFormat="1" applyFont="1" applyFill="1" applyBorder="1" applyAlignment="1" applyProtection="1">
      <alignment horizontal="center" vertical="center" wrapText="1"/>
    </xf>
    <xf numFmtId="1" fontId="3" fillId="0" borderId="0" xfId="0" applyNumberFormat="1" applyFont="1" applyFill="1" applyBorder="1" applyAlignment="1" applyProtection="1">
      <alignment horizontal="center" vertical="center" wrapText="1"/>
    </xf>
    <xf numFmtId="1" fontId="3" fillId="0" borderId="43" xfId="0" applyNumberFormat="1" applyFont="1" applyFill="1" applyBorder="1" applyAlignment="1" applyProtection="1">
      <alignment horizontal="left" wrapText="1"/>
    </xf>
    <xf numFmtId="1" fontId="3" fillId="0" borderId="44" xfId="0" applyNumberFormat="1" applyFont="1" applyFill="1" applyBorder="1" applyAlignment="1" applyProtection="1">
      <alignment horizontal="left" wrapText="1"/>
    </xf>
    <xf numFmtId="1" fontId="3" fillId="0" borderId="46" xfId="0" applyNumberFormat="1" applyFont="1" applyFill="1" applyBorder="1" applyAlignment="1" applyProtection="1">
      <alignment horizontal="left" wrapText="1"/>
    </xf>
    <xf numFmtId="1" fontId="3" fillId="0" borderId="47" xfId="0" applyNumberFormat="1" applyFont="1" applyFill="1" applyBorder="1" applyAlignment="1" applyProtection="1">
      <alignment horizontal="left" wrapText="1"/>
    </xf>
    <xf numFmtId="1" fontId="3" fillId="0" borderId="46" xfId="0" applyNumberFormat="1" applyFont="1" applyFill="1" applyBorder="1" applyAlignment="1" applyProtection="1">
      <alignment horizontal="left" vertical="center" wrapText="1"/>
    </xf>
    <xf numFmtId="1" fontId="3" fillId="0" borderId="47" xfId="0" applyNumberFormat="1" applyFont="1" applyFill="1" applyBorder="1" applyAlignment="1" applyProtection="1">
      <alignment horizontal="left" vertical="center" wrapText="1"/>
    </xf>
    <xf numFmtId="1" fontId="3" fillId="0" borderId="52" xfId="0" applyNumberFormat="1" applyFont="1" applyFill="1" applyBorder="1" applyAlignment="1" applyProtection="1">
      <alignment horizontal="left" wrapText="1"/>
    </xf>
    <xf numFmtId="1" fontId="3" fillId="0" borderId="11" xfId="0" applyNumberFormat="1" applyFont="1" applyFill="1" applyBorder="1" applyAlignment="1" applyProtection="1">
      <alignment horizontal="left" wrapText="1"/>
    </xf>
    <xf numFmtId="1" fontId="3" fillId="0" borderId="48" xfId="0" applyNumberFormat="1" applyFont="1" applyFill="1" applyBorder="1" applyAlignment="1" applyProtection="1">
      <alignment horizontal="left" wrapText="1"/>
    </xf>
    <xf numFmtId="1" fontId="3" fillId="0" borderId="49" xfId="0" applyNumberFormat="1" applyFont="1" applyFill="1" applyBorder="1" applyAlignment="1" applyProtection="1">
      <alignment horizontal="left" wrapText="1"/>
    </xf>
    <xf numFmtId="1" fontId="3" fillId="2" borderId="3" xfId="0" applyNumberFormat="1" applyFont="1" applyFill="1" applyBorder="1" applyAlignment="1" applyProtection="1">
      <alignment horizontal="left" vertical="center" wrapText="1"/>
    </xf>
    <xf numFmtId="1" fontId="3" fillId="2" borderId="4" xfId="0" applyNumberFormat="1" applyFont="1" applyFill="1" applyBorder="1" applyAlignment="1" applyProtection="1">
      <alignment horizontal="left" vertical="center" wrapText="1"/>
    </xf>
    <xf numFmtId="1" fontId="3" fillId="0" borderId="63" xfId="0" applyNumberFormat="1" applyFont="1" applyFill="1" applyBorder="1" applyAlignment="1" applyProtection="1">
      <alignment horizontal="center" vertical="center"/>
    </xf>
    <xf numFmtId="1" fontId="3" fillId="2" borderId="3" xfId="0" applyNumberFormat="1" applyFont="1" applyFill="1" applyBorder="1" applyAlignment="1" applyProtection="1">
      <alignment vertical="center" wrapText="1"/>
    </xf>
    <xf numFmtId="1" fontId="3" fillId="2" borderId="4" xfId="0" applyNumberFormat="1" applyFont="1" applyFill="1" applyBorder="1" applyAlignment="1" applyProtection="1">
      <alignment vertical="center" wrapText="1"/>
    </xf>
    <xf numFmtId="1" fontId="3" fillId="0" borderId="3" xfId="0" applyNumberFormat="1" applyFont="1" applyFill="1" applyBorder="1" applyAlignment="1" applyProtection="1">
      <alignment vertical="center" wrapText="1"/>
    </xf>
    <xf numFmtId="1" fontId="3" fillId="0" borderId="4" xfId="0" applyNumberFormat="1" applyFont="1" applyFill="1" applyBorder="1" applyAlignment="1" applyProtection="1">
      <alignment vertical="center" wrapText="1"/>
    </xf>
    <xf numFmtId="1" fontId="3" fillId="2" borderId="59" xfId="0" applyNumberFormat="1" applyFont="1" applyFill="1" applyBorder="1" applyAlignment="1" applyProtection="1">
      <alignment horizontal="center" vertical="center"/>
    </xf>
    <xf numFmtId="1" fontId="3" fillId="2" borderId="58"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wrapText="1"/>
    </xf>
    <xf numFmtId="1" fontId="3" fillId="0" borderId="7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1" xfId="0" applyNumberFormat="1" applyFont="1" applyFill="1" applyBorder="1" applyAlignment="1">
      <alignment horizontal="center" vertical="center" wrapText="1"/>
    </xf>
    <xf numFmtId="1" fontId="3" fillId="2" borderId="4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3" fontId="3" fillId="0" borderId="13" xfId="0" applyNumberFormat="1" applyFont="1" applyFill="1" applyBorder="1" applyAlignment="1" applyProtection="1">
      <alignment vertical="center" wrapText="1"/>
    </xf>
    <xf numFmtId="3" fontId="3" fillId="0" borderId="19" xfId="0" applyNumberFormat="1" applyFont="1" applyFill="1" applyBorder="1" applyAlignment="1" applyProtection="1">
      <alignment vertical="center" wrapText="1"/>
    </xf>
    <xf numFmtId="3" fontId="3" fillId="2" borderId="19" xfId="0" applyNumberFormat="1" applyFont="1" applyFill="1" applyBorder="1" applyAlignment="1" applyProtection="1">
      <alignment vertical="center" wrapText="1"/>
    </xf>
    <xf numFmtId="3" fontId="3" fillId="2" borderId="39" xfId="0" applyNumberFormat="1" applyFont="1" applyFill="1" applyBorder="1" applyAlignment="1" applyProtection="1">
      <alignment vertical="center" wrapText="1"/>
    </xf>
    <xf numFmtId="3" fontId="3" fillId="2" borderId="45" xfId="0" applyNumberFormat="1" applyFont="1" applyFill="1" applyBorder="1" applyAlignment="1" applyProtection="1">
      <alignment vertical="center" wrapText="1"/>
    </xf>
    <xf numFmtId="3" fontId="3" fillId="0" borderId="45" xfId="0" applyNumberFormat="1" applyFont="1" applyFill="1" applyBorder="1" applyAlignment="1" applyProtection="1"/>
    <xf numFmtId="3" fontId="3" fillId="2" borderId="25" xfId="0" applyNumberFormat="1" applyFont="1" applyFill="1" applyBorder="1" applyAlignment="1" applyProtection="1">
      <alignment vertical="center" wrapText="1"/>
    </xf>
    <xf numFmtId="3" fontId="3" fillId="2" borderId="6" xfId="0" applyNumberFormat="1" applyFont="1" applyFill="1" applyBorder="1" applyAlignment="1" applyProtection="1">
      <alignment vertical="center" wrapText="1"/>
    </xf>
    <xf numFmtId="3" fontId="3" fillId="0" borderId="4" xfId="0" applyNumberFormat="1" applyFont="1" applyFill="1" applyBorder="1" applyAlignment="1" applyProtection="1"/>
    <xf numFmtId="3" fontId="3" fillId="0" borderId="3" xfId="0" applyNumberFormat="1" applyFont="1" applyFill="1" applyBorder="1" applyAlignment="1" applyProtection="1"/>
    <xf numFmtId="3" fontId="3" fillId="0" borderId="1" xfId="0" applyNumberFormat="1" applyFont="1" applyFill="1" applyBorder="1" applyAlignment="1" applyProtection="1"/>
    <xf numFmtId="3" fontId="3" fillId="0" borderId="35" xfId="0" applyNumberFormat="1" applyFont="1" applyBorder="1" applyAlignment="1" applyProtection="1">
      <alignment horizontal="right" vertical="center"/>
    </xf>
    <xf numFmtId="3" fontId="3" fillId="0" borderId="19" xfId="0" applyNumberFormat="1" applyFont="1" applyBorder="1" applyAlignment="1" applyProtection="1">
      <alignment horizontal="right" vertical="center"/>
    </xf>
    <xf numFmtId="3" fontId="3" fillId="0" borderId="25" xfId="0" applyNumberFormat="1" applyFont="1" applyBorder="1" applyAlignment="1" applyProtection="1">
      <alignment horizontal="right" vertical="center"/>
    </xf>
    <xf numFmtId="3" fontId="3" fillId="0" borderId="6" xfId="0" applyNumberFormat="1" applyFont="1" applyBorder="1" applyAlignment="1" applyProtection="1">
      <alignment horizontal="right"/>
    </xf>
    <xf numFmtId="3" fontId="3" fillId="0" borderId="13" xfId="0" applyNumberFormat="1" applyFont="1" applyFill="1" applyBorder="1" applyAlignment="1" applyProtection="1">
      <alignment horizontal="right"/>
    </xf>
    <xf numFmtId="3" fontId="3" fillId="0" borderId="100" xfId="0" applyNumberFormat="1" applyFont="1" applyFill="1" applyBorder="1" applyAlignment="1" applyProtection="1">
      <alignment horizontal="right"/>
    </xf>
    <xf numFmtId="3" fontId="3" fillId="0" borderId="19" xfId="0" applyNumberFormat="1" applyFont="1" applyFill="1" applyBorder="1" applyAlignment="1" applyProtection="1">
      <alignment horizontal="right"/>
    </xf>
    <xf numFmtId="3" fontId="3" fillId="0" borderId="65" xfId="0" applyNumberFormat="1" applyFont="1" applyFill="1" applyBorder="1" applyAlignment="1" applyProtection="1">
      <alignment horizontal="right"/>
    </xf>
    <xf numFmtId="3" fontId="3" fillId="0" borderId="25" xfId="0" applyNumberFormat="1" applyFont="1" applyFill="1" applyBorder="1" applyAlignment="1" applyProtection="1">
      <alignment horizontal="right" vertical="center"/>
    </xf>
    <xf numFmtId="3" fontId="3" fillId="0" borderId="66" xfId="0" applyNumberFormat="1" applyFont="1" applyFill="1" applyBorder="1" applyAlignment="1" applyProtection="1">
      <alignment horizontal="right"/>
    </xf>
    <xf numFmtId="3" fontId="3" fillId="2" borderId="3" xfId="0" applyNumberFormat="1" applyFont="1" applyFill="1" applyBorder="1" applyAlignment="1" applyProtection="1">
      <alignment horizontal="right" wrapText="1"/>
    </xf>
    <xf numFmtId="3" fontId="3" fillId="2" borderId="2" xfId="0" applyNumberFormat="1" applyFont="1" applyFill="1" applyBorder="1" applyAlignment="1" applyProtection="1">
      <alignment horizontal="right" wrapText="1"/>
    </xf>
    <xf numFmtId="3" fontId="3" fillId="0" borderId="49" xfId="0" applyNumberFormat="1" applyFont="1" applyFill="1" applyBorder="1" applyAlignment="1" applyProtection="1"/>
    <xf numFmtId="3" fontId="3" fillId="0" borderId="48" xfId="0" applyNumberFormat="1" applyFont="1" applyFill="1" applyBorder="1" applyAlignment="1" applyProtection="1"/>
    <xf numFmtId="3" fontId="3" fillId="0" borderId="66" xfId="0" applyNumberFormat="1" applyFont="1" applyFill="1" applyBorder="1" applyAlignment="1" applyProtection="1"/>
    <xf numFmtId="3" fontId="3" fillId="0" borderId="4" xfId="0" applyNumberFormat="1" applyFont="1" applyFill="1" applyBorder="1" applyAlignment="1" applyProtection="1">
      <alignment horizontal="right"/>
    </xf>
    <xf numFmtId="3" fontId="3" fillId="2" borderId="52" xfId="0" applyNumberFormat="1" applyFont="1" applyFill="1" applyBorder="1" applyAlignment="1" applyProtection="1">
      <alignment horizontal="right" wrapText="1"/>
    </xf>
    <xf numFmtId="3" fontId="3" fillId="2" borderId="6" xfId="0" applyNumberFormat="1" applyFont="1" applyFill="1" applyBorder="1" applyAlignment="1" applyProtection="1">
      <alignment horizontal="right" wrapText="1"/>
    </xf>
    <xf numFmtId="3" fontId="3" fillId="0" borderId="11" xfId="0" applyNumberFormat="1" applyFont="1" applyFill="1" applyBorder="1" applyAlignment="1" applyProtection="1">
      <alignment horizontal="right"/>
    </xf>
    <xf numFmtId="3" fontId="3" fillId="2" borderId="63" xfId="0" applyNumberFormat="1" applyFont="1" applyFill="1" applyBorder="1" applyAlignment="1" applyProtection="1">
      <alignment horizontal="right" wrapText="1"/>
    </xf>
    <xf numFmtId="3" fontId="3" fillId="2" borderId="13" xfId="0" applyNumberFormat="1" applyFont="1" applyFill="1" applyBorder="1" applyAlignment="1" applyProtection="1">
      <alignment horizontal="right" wrapText="1"/>
    </xf>
    <xf numFmtId="3" fontId="3" fillId="0" borderId="94" xfId="0" applyNumberFormat="1" applyFont="1" applyFill="1" applyBorder="1" applyAlignment="1" applyProtection="1">
      <alignment horizontal="right"/>
    </xf>
    <xf numFmtId="3" fontId="3" fillId="2" borderId="46" xfId="0" applyNumberFormat="1" applyFont="1" applyFill="1" applyBorder="1" applyAlignment="1" applyProtection="1">
      <alignment horizontal="right" wrapText="1"/>
    </xf>
    <xf numFmtId="3" fontId="3" fillId="2" borderId="19" xfId="0" applyNumberFormat="1" applyFont="1" applyFill="1" applyBorder="1" applyAlignment="1" applyProtection="1">
      <alignment horizontal="right" wrapText="1"/>
    </xf>
    <xf numFmtId="3" fontId="3" fillId="0" borderId="47" xfId="0" applyNumberFormat="1" applyFont="1" applyFill="1" applyBorder="1" applyAlignment="1" applyProtection="1">
      <alignment horizontal="right"/>
    </xf>
    <xf numFmtId="3" fontId="3" fillId="2" borderId="64" xfId="0" applyNumberFormat="1" applyFont="1" applyFill="1" applyBorder="1" applyAlignment="1" applyProtection="1">
      <alignment horizontal="right" wrapText="1"/>
    </xf>
    <xf numFmtId="3" fontId="15" fillId="0" borderId="39" xfId="0" applyNumberFormat="1" applyFont="1" applyBorder="1" applyAlignment="1" applyProtection="1">
      <alignment horizontal="right"/>
    </xf>
    <xf numFmtId="3" fontId="3" fillId="0" borderId="67" xfId="0" applyNumberFormat="1" applyFont="1" applyFill="1" applyBorder="1" applyAlignment="1" applyProtection="1">
      <alignment horizontal="right"/>
    </xf>
    <xf numFmtId="3" fontId="15" fillId="0" borderId="3" xfId="0" applyNumberFormat="1" applyFont="1" applyBorder="1" applyProtection="1"/>
    <xf numFmtId="3" fontId="15" fillId="0" borderId="31" xfId="0" applyNumberFormat="1" applyFont="1" applyBorder="1" applyProtection="1"/>
    <xf numFmtId="3" fontId="3" fillId="0" borderId="115" xfId="0" applyNumberFormat="1" applyFont="1" applyFill="1" applyBorder="1" applyAlignment="1" applyProtection="1"/>
    <xf numFmtId="3" fontId="3" fillId="2" borderId="45" xfId="0" applyNumberFormat="1" applyFont="1" applyFill="1" applyBorder="1" applyAlignment="1" applyProtection="1">
      <alignment horizontal="right" wrapText="1"/>
    </xf>
    <xf numFmtId="3" fontId="3" fillId="0" borderId="68" xfId="0" applyNumberFormat="1" applyFont="1" applyFill="1" applyBorder="1" applyAlignment="1" applyProtection="1">
      <alignment horizontal="right"/>
    </xf>
    <xf numFmtId="3" fontId="3" fillId="0" borderId="0" xfId="0" applyNumberFormat="1" applyFont="1" applyFill="1" applyBorder="1" applyAlignment="1" applyProtection="1">
      <alignment horizontal="right"/>
    </xf>
    <xf numFmtId="3" fontId="3" fillId="0" borderId="6" xfId="0" applyNumberFormat="1" applyFont="1" applyFill="1" applyBorder="1" applyAlignment="1" applyProtection="1">
      <alignment horizontal="right"/>
    </xf>
    <xf numFmtId="3" fontId="3" fillId="0" borderId="25" xfId="0" applyNumberFormat="1" applyFont="1" applyFill="1" applyBorder="1" applyAlignment="1" applyProtection="1">
      <alignment horizontal="right"/>
    </xf>
    <xf numFmtId="3" fontId="3" fillId="0" borderId="49" xfId="0" applyNumberFormat="1" applyFont="1" applyFill="1" applyBorder="1" applyAlignment="1" applyProtection="1">
      <alignment horizontal="right"/>
    </xf>
  </cellXfs>
  <cellStyles count="5">
    <cellStyle name="Millares [0] 3 2 2" xfId="2"/>
    <cellStyle name="Normal" xfId="0" builtinId="0"/>
    <cellStyle name="Normal 2" xfId="1"/>
    <cellStyle name="Normal 6" xfId="3"/>
    <cellStyle name="Notas 2"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116108_SA_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79" workbookViewId="0">
      <selection activeCell="B156" sqref="B156"/>
    </sheetView>
  </sheetViews>
  <sheetFormatPr baseColWidth="10" defaultRowHeight="14.25" x14ac:dyDescent="0.2"/>
  <cols>
    <col min="1" max="1" width="49.85546875" style="333" customWidth="1"/>
    <col min="2" max="2" width="29.85546875" style="333" customWidth="1"/>
    <col min="3" max="3" width="18.7109375" style="333" customWidth="1"/>
    <col min="4" max="4" width="17.28515625" style="333" customWidth="1"/>
    <col min="5" max="5" width="16.140625" style="333" customWidth="1"/>
    <col min="6" max="6" width="15.42578125" style="333" customWidth="1"/>
    <col min="7" max="11" width="14.7109375" style="333" customWidth="1"/>
    <col min="12" max="12" width="16.42578125" style="333" customWidth="1"/>
    <col min="13" max="39" width="11.42578125" style="333"/>
    <col min="40" max="40" width="12.7109375" style="333" customWidth="1"/>
    <col min="41" max="41" width="11.42578125" style="333"/>
    <col min="42" max="42" width="13" style="333" customWidth="1"/>
    <col min="43" max="43" width="15.85546875" style="333" customWidth="1"/>
    <col min="44" max="44" width="17.140625" style="333" customWidth="1"/>
    <col min="45" max="45" width="11.42578125" style="333"/>
    <col min="46" max="46" width="47" style="333" customWidth="1"/>
    <col min="47" max="47" width="11.42578125" style="333"/>
    <col min="48" max="48" width="14.5703125" style="333" customWidth="1"/>
    <col min="49" max="74" width="11.42578125" style="333" customWidth="1"/>
    <col min="75" max="76" width="49.140625" style="333" customWidth="1"/>
    <col min="77" max="78" width="49.140625" style="334" customWidth="1"/>
    <col min="79" max="87" width="49.140625" style="334" hidden="1" customWidth="1"/>
    <col min="88" max="94" width="49.140625" style="334" customWidth="1"/>
    <col min="95" max="96" width="11.42578125" style="334" customWidth="1"/>
    <col min="97" max="102" width="11.42578125" style="334"/>
    <col min="103" max="16384" width="11.42578125" style="333"/>
  </cols>
  <sheetData>
    <row r="1" spans="1:47" x14ac:dyDescent="0.2">
      <c r="A1" s="332" t="s">
        <v>0</v>
      </c>
    </row>
    <row r="2" spans="1:47" x14ac:dyDescent="0.2">
      <c r="A2" s="332" t="str">
        <f>CONCATENATE("COMUNA: ",[1]NOMBRE!B2," - ","( ",[1]NOMBRE!C2,[1]NOMBRE!D2,[1]NOMBRE!E2,[1]NOMBRE!F2,[1]NOMBRE!G2," )")</f>
        <v>COMUNA: Linares - ( 07401 )</v>
      </c>
    </row>
    <row r="3" spans="1:47" x14ac:dyDescent="0.2">
      <c r="A3" s="332" t="str">
        <f>CONCATENATE("ESTABLECIMIENTO/ESTRATEGIA: ",[1]NOMBRE!B3," - ","( ",[1]NOMBRE!C3,[1]NOMBRE!D3,[1]NOMBRE!E3,[1]NOMBRE!F3,[1]NOMBRE!G3,[1]NOMBRE!H3," )")</f>
        <v>ESTABLECIMIENTO/ESTRATEGIA: Hospital Presidente Carlos Ibáñez del Campo - ( 116108 )</v>
      </c>
    </row>
    <row r="4" spans="1:47" x14ac:dyDescent="0.2">
      <c r="A4" s="332" t="str">
        <f>CONCATENATE("MES: ",[1]NOMBRE!B6," - ","( ",[1]NOMBRE!C6,[1]NOMBRE!D6," )")</f>
        <v>MES: MARZO - ( 03 )</v>
      </c>
    </row>
    <row r="5" spans="1:47" x14ac:dyDescent="0.2">
      <c r="A5" s="332" t="str">
        <f>CONCATENATE("AÑO: ",[1]NOMBRE!B7)</f>
        <v>AÑO: 2017</v>
      </c>
    </row>
    <row r="6" spans="1:47" ht="15" x14ac:dyDescent="0.2">
      <c r="A6" s="822" t="s">
        <v>92</v>
      </c>
      <c r="B6" s="822"/>
      <c r="C6" s="822"/>
      <c r="D6" s="822"/>
      <c r="E6" s="822"/>
      <c r="F6" s="822"/>
      <c r="G6" s="822"/>
      <c r="H6" s="822"/>
      <c r="I6" s="822"/>
      <c r="J6" s="822"/>
      <c r="K6" s="822"/>
      <c r="L6" s="822"/>
      <c r="M6" s="822"/>
      <c r="N6" s="822"/>
      <c r="O6" s="75"/>
      <c r="P6" s="70"/>
      <c r="Q6" s="70"/>
      <c r="R6" s="70"/>
      <c r="S6" s="70"/>
      <c r="T6" s="70"/>
      <c r="U6" s="70"/>
      <c r="V6" s="70"/>
      <c r="W6" s="70"/>
      <c r="X6" s="70"/>
      <c r="Y6" s="70"/>
      <c r="Z6" s="70"/>
      <c r="AA6" s="70"/>
      <c r="AB6" s="70"/>
      <c r="AC6" s="70"/>
      <c r="AD6" s="70"/>
      <c r="AE6" s="70"/>
      <c r="AF6" s="70"/>
      <c r="AG6" s="70"/>
      <c r="AH6" s="70"/>
      <c r="AI6" s="70"/>
      <c r="AJ6" s="70"/>
      <c r="AK6" s="70"/>
      <c r="AL6" s="70"/>
      <c r="AM6" s="72"/>
      <c r="AN6" s="72"/>
      <c r="AO6" s="72"/>
    </row>
    <row r="7" spans="1:47" x14ac:dyDescent="0.2">
      <c r="A7" s="69"/>
      <c r="B7" s="69"/>
      <c r="C7" s="69"/>
      <c r="D7" s="69"/>
      <c r="E7" s="69"/>
      <c r="F7" s="69"/>
      <c r="G7" s="69"/>
      <c r="H7" s="69"/>
      <c r="I7" s="69"/>
      <c r="J7" s="69"/>
      <c r="K7" s="69"/>
      <c r="L7" s="69"/>
      <c r="M7" s="69"/>
      <c r="N7" s="69"/>
      <c r="O7" s="70"/>
      <c r="P7" s="70"/>
      <c r="Q7" s="70"/>
      <c r="R7" s="70"/>
      <c r="S7" s="70"/>
      <c r="T7" s="70"/>
      <c r="U7" s="70"/>
      <c r="V7" s="70"/>
      <c r="W7" s="70"/>
      <c r="X7" s="70"/>
      <c r="Y7" s="70"/>
      <c r="Z7" s="70"/>
      <c r="AA7" s="70"/>
      <c r="AB7" s="70"/>
      <c r="AC7" s="70"/>
      <c r="AD7" s="70"/>
      <c r="AE7" s="70"/>
      <c r="AF7" s="70"/>
      <c r="AG7" s="70"/>
      <c r="AH7" s="70"/>
      <c r="AI7" s="70"/>
      <c r="AJ7" s="70"/>
      <c r="AK7" s="70"/>
      <c r="AL7" s="70"/>
      <c r="AM7" s="72"/>
      <c r="AN7" s="72"/>
      <c r="AO7" s="72"/>
    </row>
    <row r="8" spans="1:47" x14ac:dyDescent="0.2">
      <c r="A8" s="76" t="s">
        <v>15</v>
      </c>
      <c r="B8" s="69"/>
      <c r="C8" s="69"/>
      <c r="D8" s="69"/>
      <c r="E8" s="69"/>
    </row>
    <row r="9" spans="1:47" x14ac:dyDescent="0.2">
      <c r="A9" s="78" t="s">
        <v>93</v>
      </c>
      <c r="B9" s="78"/>
      <c r="C9" s="3"/>
      <c r="AQ9" s="335"/>
      <c r="AR9" s="335"/>
      <c r="AS9" s="335"/>
      <c r="AT9" s="335"/>
      <c r="AU9" s="336"/>
    </row>
    <row r="10" spans="1:47" ht="14.25" customHeight="1" x14ac:dyDescent="0.2">
      <c r="A10" s="836" t="s">
        <v>16</v>
      </c>
      <c r="B10" s="839" t="s">
        <v>1</v>
      </c>
      <c r="C10" s="840"/>
      <c r="D10" s="841"/>
      <c r="E10" s="845" t="s">
        <v>17</v>
      </c>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847"/>
      <c r="AQ10" s="860" t="s">
        <v>33</v>
      </c>
      <c r="AR10" s="861"/>
      <c r="AS10" s="861"/>
      <c r="AT10" s="836" t="s">
        <v>13</v>
      </c>
      <c r="AU10" s="337"/>
    </row>
    <row r="11" spans="1:47" x14ac:dyDescent="0.2">
      <c r="A11" s="837"/>
      <c r="B11" s="842"/>
      <c r="C11" s="843"/>
      <c r="D11" s="844"/>
      <c r="E11" s="831" t="s">
        <v>19</v>
      </c>
      <c r="F11" s="832"/>
      <c r="G11" s="831" t="s">
        <v>20</v>
      </c>
      <c r="H11" s="832"/>
      <c r="I11" s="862" t="s">
        <v>21</v>
      </c>
      <c r="J11" s="863"/>
      <c r="K11" s="862" t="s">
        <v>22</v>
      </c>
      <c r="L11" s="863"/>
      <c r="M11" s="862" t="s">
        <v>23</v>
      </c>
      <c r="N11" s="863"/>
      <c r="O11" s="831" t="s">
        <v>24</v>
      </c>
      <c r="P11" s="832"/>
      <c r="Q11" s="831" t="s">
        <v>25</v>
      </c>
      <c r="R11" s="832"/>
      <c r="S11" s="831" t="s">
        <v>26</v>
      </c>
      <c r="T11" s="832"/>
      <c r="U11" s="831" t="s">
        <v>27</v>
      </c>
      <c r="V11" s="832"/>
      <c r="W11" s="831" t="s">
        <v>2</v>
      </c>
      <c r="X11" s="832"/>
      <c r="Y11" s="831" t="s">
        <v>3</v>
      </c>
      <c r="Z11" s="832"/>
      <c r="AA11" s="831" t="s">
        <v>28</v>
      </c>
      <c r="AB11" s="832"/>
      <c r="AC11" s="831" t="s">
        <v>4</v>
      </c>
      <c r="AD11" s="832"/>
      <c r="AE11" s="831" t="s">
        <v>5</v>
      </c>
      <c r="AF11" s="832"/>
      <c r="AG11" s="831" t="s">
        <v>6</v>
      </c>
      <c r="AH11" s="832"/>
      <c r="AI11" s="831" t="s">
        <v>7</v>
      </c>
      <c r="AJ11" s="832"/>
      <c r="AK11" s="831" t="s">
        <v>8</v>
      </c>
      <c r="AL11" s="832"/>
      <c r="AM11" s="831" t="s">
        <v>9</v>
      </c>
      <c r="AN11" s="832"/>
      <c r="AO11" s="845" t="s">
        <v>10</v>
      </c>
      <c r="AP11" s="847"/>
      <c r="AQ11" s="854" t="s">
        <v>35</v>
      </c>
      <c r="AR11" s="856" t="s">
        <v>36</v>
      </c>
      <c r="AS11" s="858" t="s">
        <v>37</v>
      </c>
      <c r="AT11" s="837"/>
    </row>
    <row r="12" spans="1:47" ht="21" customHeight="1" x14ac:dyDescent="0.2">
      <c r="A12" s="838"/>
      <c r="B12" s="324" t="s">
        <v>94</v>
      </c>
      <c r="C12" s="324" t="s">
        <v>11</v>
      </c>
      <c r="D12" s="324" t="s">
        <v>12</v>
      </c>
      <c r="E12" s="65" t="s">
        <v>11</v>
      </c>
      <c r="F12" s="68" t="s">
        <v>12</v>
      </c>
      <c r="G12" s="65" t="s">
        <v>11</v>
      </c>
      <c r="H12" s="68" t="s">
        <v>12</v>
      </c>
      <c r="I12" s="65" t="s">
        <v>11</v>
      </c>
      <c r="J12" s="68" t="s">
        <v>12</v>
      </c>
      <c r="K12" s="65" t="s">
        <v>11</v>
      </c>
      <c r="L12" s="68" t="s">
        <v>12</v>
      </c>
      <c r="M12" s="65" t="s">
        <v>11</v>
      </c>
      <c r="N12" s="68" t="s">
        <v>12</v>
      </c>
      <c r="O12" s="65" t="s">
        <v>11</v>
      </c>
      <c r="P12" s="68" t="s">
        <v>12</v>
      </c>
      <c r="Q12" s="65" t="s">
        <v>11</v>
      </c>
      <c r="R12" s="68" t="s">
        <v>12</v>
      </c>
      <c r="S12" s="65" t="s">
        <v>11</v>
      </c>
      <c r="T12" s="68" t="s">
        <v>12</v>
      </c>
      <c r="U12" s="65" t="s">
        <v>11</v>
      </c>
      <c r="V12" s="68" t="s">
        <v>12</v>
      </c>
      <c r="W12" s="65" t="s">
        <v>11</v>
      </c>
      <c r="X12" s="68" t="s">
        <v>12</v>
      </c>
      <c r="Y12" s="65" t="s">
        <v>11</v>
      </c>
      <c r="Z12" s="68" t="s">
        <v>12</v>
      </c>
      <c r="AA12" s="65" t="s">
        <v>11</v>
      </c>
      <c r="AB12" s="68" t="s">
        <v>12</v>
      </c>
      <c r="AC12" s="65" t="s">
        <v>11</v>
      </c>
      <c r="AD12" s="68" t="s">
        <v>12</v>
      </c>
      <c r="AE12" s="65" t="s">
        <v>11</v>
      </c>
      <c r="AF12" s="68" t="s">
        <v>12</v>
      </c>
      <c r="AG12" s="65" t="s">
        <v>11</v>
      </c>
      <c r="AH12" s="68" t="s">
        <v>12</v>
      </c>
      <c r="AI12" s="65" t="s">
        <v>11</v>
      </c>
      <c r="AJ12" s="68" t="s">
        <v>12</v>
      </c>
      <c r="AK12" s="65" t="s">
        <v>11</v>
      </c>
      <c r="AL12" s="68" t="s">
        <v>12</v>
      </c>
      <c r="AM12" s="65" t="s">
        <v>11</v>
      </c>
      <c r="AN12" s="68" t="s">
        <v>12</v>
      </c>
      <c r="AO12" s="65" t="s">
        <v>11</v>
      </c>
      <c r="AP12" s="68" t="s">
        <v>12</v>
      </c>
      <c r="AQ12" s="855"/>
      <c r="AR12" s="857"/>
      <c r="AS12" s="859"/>
      <c r="AT12" s="838"/>
    </row>
    <row r="13" spans="1:47" x14ac:dyDescent="0.2">
      <c r="A13" s="4" t="s">
        <v>29</v>
      </c>
      <c r="B13" s="338">
        <f t="shared" ref="B13:B27" si="0">SUM(C13+D13)</f>
        <v>0</v>
      </c>
      <c r="C13" s="338">
        <f t="shared" ref="C13:D19" si="1">SUM(E13+G13+I13+K13+M13+O13+Q13+S13+U13+W13+Y13+AA13+AC13+AE13+AG13+AI13+AK13+AM13+AO13)</f>
        <v>0</v>
      </c>
      <c r="D13" s="338">
        <f t="shared" si="1"/>
        <v>0</v>
      </c>
      <c r="E13" s="6">
        <f>+Enero!E13+Febrero!E13+MARZO!E13</f>
        <v>0</v>
      </c>
      <c r="F13" s="6">
        <f>+Enero!F13+Febrero!F13+MARZO!F13</f>
        <v>0</v>
      </c>
      <c r="G13" s="6">
        <f>+Enero!G13+Febrero!G13+MARZO!G13</f>
        <v>0</v>
      </c>
      <c r="H13" s="6">
        <f>+Enero!H13+Febrero!H13+MARZO!H13</f>
        <v>0</v>
      </c>
      <c r="I13" s="6">
        <f>+Enero!I13+Febrero!I13+MARZO!I13</f>
        <v>0</v>
      </c>
      <c r="J13" s="6">
        <f>+Enero!J13+Febrero!J13+MARZO!J13</f>
        <v>0</v>
      </c>
      <c r="K13" s="6">
        <f>+Enero!K13+Febrero!K13+MARZO!K13</f>
        <v>0</v>
      </c>
      <c r="L13" s="6">
        <f>+Enero!L13+Febrero!L13+MARZO!L13</f>
        <v>0</v>
      </c>
      <c r="M13" s="6">
        <f>+Enero!M13+Febrero!M13+MARZO!M13</f>
        <v>0</v>
      </c>
      <c r="N13" s="6">
        <f>+Enero!N13+Febrero!N13+MARZO!N13</f>
        <v>0</v>
      </c>
      <c r="O13" s="6">
        <f>+Enero!O13+Febrero!O13+MARZO!O13</f>
        <v>0</v>
      </c>
      <c r="P13" s="6">
        <f>+Enero!P13+Febrero!P13+MARZO!P13</f>
        <v>0</v>
      </c>
      <c r="Q13" s="6">
        <f>+Enero!Q13+Febrero!Q13+MARZO!Q13</f>
        <v>0</v>
      </c>
      <c r="R13" s="6">
        <f>+Enero!R13+Febrero!R13+MARZO!R13</f>
        <v>0</v>
      </c>
      <c r="S13" s="6">
        <f>+Enero!S13+Febrero!S13+MARZO!S13</f>
        <v>0</v>
      </c>
      <c r="T13" s="6">
        <f>+Enero!T13+Febrero!T13+MARZO!T13</f>
        <v>0</v>
      </c>
      <c r="U13" s="6">
        <f>+Enero!U13+Febrero!U13+MARZO!U13</f>
        <v>0</v>
      </c>
      <c r="V13" s="6">
        <f>+Enero!V13+Febrero!V13+MARZO!V13</f>
        <v>0</v>
      </c>
      <c r="W13" s="6">
        <f>+Enero!W13+Febrero!W13+MARZO!W13</f>
        <v>0</v>
      </c>
      <c r="X13" s="6">
        <f>+Enero!X13+Febrero!X13+MARZO!X13</f>
        <v>0</v>
      </c>
      <c r="Y13" s="6">
        <f>+Enero!Y13+Febrero!Y13+MARZO!Y13</f>
        <v>0</v>
      </c>
      <c r="Z13" s="6">
        <f>+Enero!Z13+Febrero!Z13+MARZO!Z13</f>
        <v>0</v>
      </c>
      <c r="AA13" s="6">
        <f>+Enero!AA13+Febrero!AA13+MARZO!AA13</f>
        <v>0</v>
      </c>
      <c r="AB13" s="6">
        <f>+Enero!AB13+Febrero!AB13+MARZO!AB13</f>
        <v>0</v>
      </c>
      <c r="AC13" s="6">
        <f>+Enero!AC13+Febrero!AC13+MARZO!AC13</f>
        <v>0</v>
      </c>
      <c r="AD13" s="6">
        <f>+Enero!AD13+Febrero!AD13+MARZO!AD13</f>
        <v>0</v>
      </c>
      <c r="AE13" s="6">
        <f>+Enero!AE13+Febrero!AE13+MARZO!AE13</f>
        <v>0</v>
      </c>
      <c r="AF13" s="6">
        <f>+Enero!AF13+Febrero!AF13+MARZO!AF13</f>
        <v>0</v>
      </c>
      <c r="AG13" s="6">
        <f>+Enero!AG13+Febrero!AG13+MARZO!AG13</f>
        <v>0</v>
      </c>
      <c r="AH13" s="6">
        <f>+Enero!AH13+Febrero!AH13+MARZO!AH13</f>
        <v>0</v>
      </c>
      <c r="AI13" s="6">
        <f>+Enero!AI13+Febrero!AI13+MARZO!AI13</f>
        <v>0</v>
      </c>
      <c r="AJ13" s="6">
        <f>+Enero!AJ13+Febrero!AJ13+MARZO!AJ13</f>
        <v>0</v>
      </c>
      <c r="AK13" s="6">
        <f>+Enero!AK13+Febrero!AK13+MARZO!AK13</f>
        <v>0</v>
      </c>
      <c r="AL13" s="6">
        <f>+Enero!AL13+Febrero!AL13+MARZO!AL13</f>
        <v>0</v>
      </c>
      <c r="AM13" s="6">
        <f>+Enero!AM13+Febrero!AM13+MARZO!AM13</f>
        <v>0</v>
      </c>
      <c r="AN13" s="6">
        <f>+Enero!AN13+Febrero!AN13+MARZO!AN13</f>
        <v>0</v>
      </c>
      <c r="AO13" s="6">
        <f>+Enero!AO13+Febrero!AO13+MARZO!AO13</f>
        <v>0</v>
      </c>
      <c r="AP13" s="6">
        <f>+Enero!AP13+Febrero!AP13+MARZO!AP13</f>
        <v>0</v>
      </c>
      <c r="AQ13" s="6">
        <f>+Enero!AQ13+Febrero!AQ13+MARZO!AQ13</f>
        <v>0</v>
      </c>
      <c r="AR13" s="6">
        <f>+Enero!AR13+Febrero!AR13+MARZO!AR13</f>
        <v>0</v>
      </c>
      <c r="AS13" s="6">
        <f>+Enero!AS13+Febrero!AS13+MARZO!AS13</f>
        <v>0</v>
      </c>
      <c r="AT13" s="6">
        <f>+Enero!AT13+Febrero!AT13+MARZO!AT13</f>
        <v>0</v>
      </c>
      <c r="AU13" s="334"/>
    </row>
    <row r="14" spans="1:47" x14ac:dyDescent="0.2">
      <c r="A14" s="93" t="s">
        <v>30</v>
      </c>
      <c r="B14" s="340">
        <f t="shared" si="0"/>
        <v>0</v>
      </c>
      <c r="C14" s="340">
        <f t="shared" si="1"/>
        <v>0</v>
      </c>
      <c r="D14" s="341">
        <f t="shared" si="1"/>
        <v>0</v>
      </c>
      <c r="E14" s="6">
        <f>+Enero!E14+Febrero!E14+MARZO!E14</f>
        <v>0</v>
      </c>
      <c r="F14" s="6">
        <f>+Enero!F14+Febrero!F14+MARZO!F14</f>
        <v>0</v>
      </c>
      <c r="G14" s="6">
        <f>+Enero!G14+Febrero!G14+MARZO!G14</f>
        <v>0</v>
      </c>
      <c r="H14" s="6">
        <f>+Enero!H14+Febrero!H14+MARZO!H14</f>
        <v>0</v>
      </c>
      <c r="I14" s="6">
        <f>+Enero!I14+Febrero!I14+MARZO!I14</f>
        <v>0</v>
      </c>
      <c r="J14" s="6">
        <f>+Enero!J14+Febrero!J14+MARZO!J14</f>
        <v>0</v>
      </c>
      <c r="K14" s="6">
        <f>+Enero!K14+Febrero!K14+MARZO!K14</f>
        <v>0</v>
      </c>
      <c r="L14" s="6">
        <f>+Enero!L14+Febrero!L14+MARZO!L14</f>
        <v>0</v>
      </c>
      <c r="M14" s="6">
        <f>+Enero!M14+Febrero!M14+MARZO!M14</f>
        <v>0</v>
      </c>
      <c r="N14" s="6">
        <f>+Enero!N14+Febrero!N14+MARZO!N14</f>
        <v>0</v>
      </c>
      <c r="O14" s="6">
        <f>+Enero!O14+Febrero!O14+MARZO!O14</f>
        <v>0</v>
      </c>
      <c r="P14" s="6">
        <f>+Enero!P14+Febrero!P14+MARZO!P14</f>
        <v>0</v>
      </c>
      <c r="Q14" s="6">
        <f>+Enero!Q14+Febrero!Q14+MARZO!Q14</f>
        <v>0</v>
      </c>
      <c r="R14" s="6">
        <f>+Enero!R14+Febrero!R14+MARZO!R14</f>
        <v>0</v>
      </c>
      <c r="S14" s="6">
        <f>+Enero!S14+Febrero!S14+MARZO!S14</f>
        <v>0</v>
      </c>
      <c r="T14" s="6">
        <f>+Enero!T14+Febrero!T14+MARZO!T14</f>
        <v>0</v>
      </c>
      <c r="U14" s="6">
        <f>+Enero!U14+Febrero!U14+MARZO!U14</f>
        <v>0</v>
      </c>
      <c r="V14" s="6">
        <f>+Enero!V14+Febrero!V14+MARZO!V14</f>
        <v>0</v>
      </c>
      <c r="W14" s="6">
        <f>+Enero!W14+Febrero!W14+MARZO!W14</f>
        <v>0</v>
      </c>
      <c r="X14" s="6">
        <f>+Enero!X14+Febrero!X14+MARZO!X14</f>
        <v>0</v>
      </c>
      <c r="Y14" s="6">
        <f>+Enero!Y14+Febrero!Y14+MARZO!Y14</f>
        <v>0</v>
      </c>
      <c r="Z14" s="6">
        <f>+Enero!Z14+Febrero!Z14+MARZO!Z14</f>
        <v>0</v>
      </c>
      <c r="AA14" s="6">
        <f>+Enero!AA14+Febrero!AA14+MARZO!AA14</f>
        <v>0</v>
      </c>
      <c r="AB14" s="6">
        <f>+Enero!AB14+Febrero!AB14+MARZO!AB14</f>
        <v>0</v>
      </c>
      <c r="AC14" s="6">
        <f>+Enero!AC14+Febrero!AC14+MARZO!AC14</f>
        <v>0</v>
      </c>
      <c r="AD14" s="6">
        <f>+Enero!AD14+Febrero!AD14+MARZO!AD14</f>
        <v>0</v>
      </c>
      <c r="AE14" s="6">
        <f>+Enero!AE14+Febrero!AE14+MARZO!AE14</f>
        <v>0</v>
      </c>
      <c r="AF14" s="6">
        <f>+Enero!AF14+Febrero!AF14+MARZO!AF14</f>
        <v>0</v>
      </c>
      <c r="AG14" s="6">
        <f>+Enero!AG14+Febrero!AG14+MARZO!AG14</f>
        <v>0</v>
      </c>
      <c r="AH14" s="6">
        <f>+Enero!AH14+Febrero!AH14+MARZO!AH14</f>
        <v>0</v>
      </c>
      <c r="AI14" s="6">
        <f>+Enero!AI14+Febrero!AI14+MARZO!AI14</f>
        <v>0</v>
      </c>
      <c r="AJ14" s="6">
        <f>+Enero!AJ14+Febrero!AJ14+MARZO!AJ14</f>
        <v>0</v>
      </c>
      <c r="AK14" s="6">
        <f>+Enero!AK14+Febrero!AK14+MARZO!AK14</f>
        <v>0</v>
      </c>
      <c r="AL14" s="6">
        <f>+Enero!AL14+Febrero!AL14+MARZO!AL14</f>
        <v>0</v>
      </c>
      <c r="AM14" s="6">
        <f>+Enero!AM14+Febrero!AM14+MARZO!AM14</f>
        <v>0</v>
      </c>
      <c r="AN14" s="6">
        <f>+Enero!AN14+Febrero!AN14+MARZO!AN14</f>
        <v>0</v>
      </c>
      <c r="AO14" s="6">
        <f>+Enero!AO14+Febrero!AO14+MARZO!AO14</f>
        <v>0</v>
      </c>
      <c r="AP14" s="6">
        <f>+Enero!AP14+Febrero!AP14+MARZO!AP14</f>
        <v>0</v>
      </c>
      <c r="AQ14" s="6">
        <f>+Enero!AQ14+Febrero!AQ14+MARZO!AQ14</f>
        <v>0</v>
      </c>
      <c r="AR14" s="6">
        <f>+Enero!AR14+Febrero!AR14+MARZO!AR14</f>
        <v>0</v>
      </c>
      <c r="AS14" s="6">
        <f>+Enero!AS14+Febrero!AS14+MARZO!AS14</f>
        <v>0</v>
      </c>
      <c r="AT14" s="6">
        <f>+Enero!AT14+Febrero!AT14+MARZO!AT14</f>
        <v>0</v>
      </c>
      <c r="AU14" s="334"/>
    </row>
    <row r="15" spans="1:47" ht="21" x14ac:dyDescent="0.2">
      <c r="A15" s="96" t="s">
        <v>95</v>
      </c>
      <c r="B15" s="344">
        <f t="shared" si="0"/>
        <v>0</v>
      </c>
      <c r="C15" s="344">
        <f t="shared" si="1"/>
        <v>0</v>
      </c>
      <c r="D15" s="345">
        <f t="shared" si="1"/>
        <v>0</v>
      </c>
      <c r="E15" s="6">
        <f>+Enero!E15+Febrero!E15+MARZO!E15</f>
        <v>0</v>
      </c>
      <c r="F15" s="6">
        <f>+Enero!F15+Febrero!F15+MARZO!F15</f>
        <v>0</v>
      </c>
      <c r="G15" s="6">
        <f>+Enero!G15+Febrero!G15+MARZO!G15</f>
        <v>0</v>
      </c>
      <c r="H15" s="6">
        <f>+Enero!H15+Febrero!H15+MARZO!H15</f>
        <v>0</v>
      </c>
      <c r="I15" s="6">
        <f>+Enero!I15+Febrero!I15+MARZO!I15</f>
        <v>0</v>
      </c>
      <c r="J15" s="6">
        <f>+Enero!J15+Febrero!J15+MARZO!J15</f>
        <v>0</v>
      </c>
      <c r="K15" s="6">
        <f>+Enero!K15+Febrero!K15+MARZO!K15</f>
        <v>0</v>
      </c>
      <c r="L15" s="6">
        <f>+Enero!L15+Febrero!L15+MARZO!L15</f>
        <v>0</v>
      </c>
      <c r="M15" s="6">
        <f>+Enero!M15+Febrero!M15+MARZO!M15</f>
        <v>0</v>
      </c>
      <c r="N15" s="6">
        <f>+Enero!N15+Febrero!N15+MARZO!N15</f>
        <v>0</v>
      </c>
      <c r="O15" s="6">
        <f>+Enero!O15+Febrero!O15+MARZO!O15</f>
        <v>0</v>
      </c>
      <c r="P15" s="6">
        <f>+Enero!P15+Febrero!P15+MARZO!P15</f>
        <v>0</v>
      </c>
      <c r="Q15" s="6">
        <f>+Enero!Q15+Febrero!Q15+MARZO!Q15</f>
        <v>0</v>
      </c>
      <c r="R15" s="6">
        <f>+Enero!R15+Febrero!R15+MARZO!R15</f>
        <v>0</v>
      </c>
      <c r="S15" s="6">
        <f>+Enero!S15+Febrero!S15+MARZO!S15</f>
        <v>0</v>
      </c>
      <c r="T15" s="6">
        <f>+Enero!T15+Febrero!T15+MARZO!T15</f>
        <v>0</v>
      </c>
      <c r="U15" s="6">
        <f>+Enero!U15+Febrero!U15+MARZO!U15</f>
        <v>0</v>
      </c>
      <c r="V15" s="6">
        <f>+Enero!V15+Febrero!V15+MARZO!V15</f>
        <v>0</v>
      </c>
      <c r="W15" s="6">
        <f>+Enero!W15+Febrero!W15+MARZO!W15</f>
        <v>0</v>
      </c>
      <c r="X15" s="6">
        <f>+Enero!X15+Febrero!X15+MARZO!X15</f>
        <v>0</v>
      </c>
      <c r="Y15" s="6">
        <f>+Enero!Y15+Febrero!Y15+MARZO!Y15</f>
        <v>0</v>
      </c>
      <c r="Z15" s="6">
        <f>+Enero!Z15+Febrero!Z15+MARZO!Z15</f>
        <v>0</v>
      </c>
      <c r="AA15" s="6">
        <f>+Enero!AA15+Febrero!AA15+MARZO!AA15</f>
        <v>0</v>
      </c>
      <c r="AB15" s="6">
        <f>+Enero!AB15+Febrero!AB15+MARZO!AB15</f>
        <v>0</v>
      </c>
      <c r="AC15" s="6">
        <f>+Enero!AC15+Febrero!AC15+MARZO!AC15</f>
        <v>0</v>
      </c>
      <c r="AD15" s="6">
        <f>+Enero!AD15+Febrero!AD15+MARZO!AD15</f>
        <v>0</v>
      </c>
      <c r="AE15" s="6">
        <f>+Enero!AE15+Febrero!AE15+MARZO!AE15</f>
        <v>0</v>
      </c>
      <c r="AF15" s="6">
        <f>+Enero!AF15+Febrero!AF15+MARZO!AF15</f>
        <v>0</v>
      </c>
      <c r="AG15" s="6">
        <f>+Enero!AG15+Febrero!AG15+MARZO!AG15</f>
        <v>0</v>
      </c>
      <c r="AH15" s="6">
        <f>+Enero!AH15+Febrero!AH15+MARZO!AH15</f>
        <v>0</v>
      </c>
      <c r="AI15" s="6">
        <f>+Enero!AI15+Febrero!AI15+MARZO!AI15</f>
        <v>0</v>
      </c>
      <c r="AJ15" s="6">
        <f>+Enero!AJ15+Febrero!AJ15+MARZO!AJ15</f>
        <v>0</v>
      </c>
      <c r="AK15" s="6">
        <f>+Enero!AK15+Febrero!AK15+MARZO!AK15</f>
        <v>0</v>
      </c>
      <c r="AL15" s="6">
        <f>+Enero!AL15+Febrero!AL15+MARZO!AL15</f>
        <v>0</v>
      </c>
      <c r="AM15" s="6">
        <f>+Enero!AM15+Febrero!AM15+MARZO!AM15</f>
        <v>0</v>
      </c>
      <c r="AN15" s="6">
        <f>+Enero!AN15+Febrero!AN15+MARZO!AN15</f>
        <v>0</v>
      </c>
      <c r="AO15" s="6">
        <f>+Enero!AO15+Febrero!AO15+MARZO!AO15</f>
        <v>0</v>
      </c>
      <c r="AP15" s="6">
        <f>+Enero!AP15+Febrero!AP15+MARZO!AP15</f>
        <v>0</v>
      </c>
      <c r="AQ15" s="6">
        <f>+Enero!AQ15+Febrero!AQ15+MARZO!AQ15</f>
        <v>0</v>
      </c>
      <c r="AR15" s="6">
        <f>+Enero!AR15+Febrero!AR15+MARZO!AR15</f>
        <v>0</v>
      </c>
      <c r="AS15" s="6">
        <f>+Enero!AS15+Febrero!AS15+MARZO!AS15</f>
        <v>0</v>
      </c>
      <c r="AT15" s="6">
        <f>+Enero!AT15+Febrero!AT15+MARZO!AT15</f>
        <v>0</v>
      </c>
      <c r="AU15" s="334"/>
    </row>
    <row r="16" spans="1:47" x14ac:dyDescent="0.2">
      <c r="A16" s="98" t="s">
        <v>31</v>
      </c>
      <c r="B16" s="348">
        <f t="shared" si="0"/>
        <v>0</v>
      </c>
      <c r="C16" s="349">
        <f t="shared" si="1"/>
        <v>0</v>
      </c>
      <c r="D16" s="350">
        <f t="shared" si="1"/>
        <v>0</v>
      </c>
      <c r="E16" s="6">
        <f>+Enero!E16+Febrero!E16+MARZO!E16</f>
        <v>0</v>
      </c>
      <c r="F16" s="6">
        <f>+Enero!F16+Febrero!F16+MARZO!F16</f>
        <v>0</v>
      </c>
      <c r="G16" s="6">
        <f>+Enero!G16+Febrero!G16+MARZO!G16</f>
        <v>0</v>
      </c>
      <c r="H16" s="6">
        <f>+Enero!H16+Febrero!H16+MARZO!H16</f>
        <v>0</v>
      </c>
      <c r="I16" s="6">
        <f>+Enero!I16+Febrero!I16+MARZO!I16</f>
        <v>0</v>
      </c>
      <c r="J16" s="6">
        <f>+Enero!J16+Febrero!J16+MARZO!J16</f>
        <v>0</v>
      </c>
      <c r="K16" s="6">
        <f>+Enero!K16+Febrero!K16+MARZO!K16</f>
        <v>0</v>
      </c>
      <c r="L16" s="6">
        <f>+Enero!L16+Febrero!L16+MARZO!L16</f>
        <v>0</v>
      </c>
      <c r="M16" s="6">
        <f>+Enero!M16+Febrero!M16+MARZO!M16</f>
        <v>0</v>
      </c>
      <c r="N16" s="6">
        <f>+Enero!N16+Febrero!N16+MARZO!N16</f>
        <v>0</v>
      </c>
      <c r="O16" s="6">
        <f>+Enero!O16+Febrero!O16+MARZO!O16</f>
        <v>0</v>
      </c>
      <c r="P16" s="6">
        <f>+Enero!P16+Febrero!P16+MARZO!P16</f>
        <v>0</v>
      </c>
      <c r="Q16" s="6">
        <f>+Enero!Q16+Febrero!Q16+MARZO!Q16</f>
        <v>0</v>
      </c>
      <c r="R16" s="6">
        <f>+Enero!R16+Febrero!R16+MARZO!R16</f>
        <v>0</v>
      </c>
      <c r="S16" s="6">
        <f>+Enero!S16+Febrero!S16+MARZO!S16</f>
        <v>0</v>
      </c>
      <c r="T16" s="6">
        <f>+Enero!T16+Febrero!T16+MARZO!T16</f>
        <v>0</v>
      </c>
      <c r="U16" s="6">
        <f>+Enero!U16+Febrero!U16+MARZO!U16</f>
        <v>0</v>
      </c>
      <c r="V16" s="6">
        <f>+Enero!V16+Febrero!V16+MARZO!V16</f>
        <v>0</v>
      </c>
      <c r="W16" s="6">
        <f>+Enero!W16+Febrero!W16+MARZO!W16</f>
        <v>0</v>
      </c>
      <c r="X16" s="6">
        <f>+Enero!X16+Febrero!X16+MARZO!X16</f>
        <v>0</v>
      </c>
      <c r="Y16" s="6">
        <f>+Enero!Y16+Febrero!Y16+MARZO!Y16</f>
        <v>0</v>
      </c>
      <c r="Z16" s="6">
        <f>+Enero!Z16+Febrero!Z16+MARZO!Z16</f>
        <v>0</v>
      </c>
      <c r="AA16" s="6">
        <f>+Enero!AA16+Febrero!AA16+MARZO!AA16</f>
        <v>0</v>
      </c>
      <c r="AB16" s="6">
        <f>+Enero!AB16+Febrero!AB16+MARZO!AB16</f>
        <v>0</v>
      </c>
      <c r="AC16" s="6">
        <f>+Enero!AC16+Febrero!AC16+MARZO!AC16</f>
        <v>0</v>
      </c>
      <c r="AD16" s="6">
        <f>+Enero!AD16+Febrero!AD16+MARZO!AD16</f>
        <v>0</v>
      </c>
      <c r="AE16" s="6">
        <f>+Enero!AE16+Febrero!AE16+MARZO!AE16</f>
        <v>0</v>
      </c>
      <c r="AF16" s="6">
        <f>+Enero!AF16+Febrero!AF16+MARZO!AF16</f>
        <v>0</v>
      </c>
      <c r="AG16" s="6">
        <f>+Enero!AG16+Febrero!AG16+MARZO!AG16</f>
        <v>0</v>
      </c>
      <c r="AH16" s="6">
        <f>+Enero!AH16+Febrero!AH16+MARZO!AH16</f>
        <v>0</v>
      </c>
      <c r="AI16" s="6">
        <f>+Enero!AI16+Febrero!AI16+MARZO!AI16</f>
        <v>0</v>
      </c>
      <c r="AJ16" s="6">
        <f>+Enero!AJ16+Febrero!AJ16+MARZO!AJ16</f>
        <v>0</v>
      </c>
      <c r="AK16" s="6">
        <f>+Enero!AK16+Febrero!AK16+MARZO!AK16</f>
        <v>0</v>
      </c>
      <c r="AL16" s="6">
        <f>+Enero!AL16+Febrero!AL16+MARZO!AL16</f>
        <v>0</v>
      </c>
      <c r="AM16" s="6">
        <f>+Enero!AM16+Febrero!AM16+MARZO!AM16</f>
        <v>0</v>
      </c>
      <c r="AN16" s="6">
        <f>+Enero!AN16+Febrero!AN16+MARZO!AN16</f>
        <v>0</v>
      </c>
      <c r="AO16" s="6">
        <f>+Enero!AO16+Febrero!AO16+MARZO!AO16</f>
        <v>0</v>
      </c>
      <c r="AP16" s="6">
        <f>+Enero!AP16+Febrero!AP16+MARZO!AP16</f>
        <v>0</v>
      </c>
      <c r="AQ16" s="6">
        <f>+Enero!AQ16+Febrero!AQ16+MARZO!AQ16</f>
        <v>0</v>
      </c>
      <c r="AR16" s="6">
        <f>+Enero!AR16+Febrero!AR16+MARZO!AR16</f>
        <v>0</v>
      </c>
      <c r="AS16" s="6">
        <f>+Enero!AS16+Febrero!AS16+MARZO!AS16</f>
        <v>0</v>
      </c>
      <c r="AT16" s="6">
        <f>+Enero!AT16+Febrero!AT16+MARZO!AT16</f>
        <v>0</v>
      </c>
      <c r="AU16" s="334"/>
    </row>
    <row r="17" spans="1:88" x14ac:dyDescent="0.2">
      <c r="A17" s="98" t="s">
        <v>32</v>
      </c>
      <c r="B17" s="351">
        <f t="shared" si="0"/>
        <v>0</v>
      </c>
      <c r="C17" s="349">
        <f t="shared" si="1"/>
        <v>0</v>
      </c>
      <c r="D17" s="350">
        <f t="shared" si="1"/>
        <v>0</v>
      </c>
      <c r="E17" s="6">
        <f>+Enero!E17+Febrero!E17+MARZO!E17</f>
        <v>0</v>
      </c>
      <c r="F17" s="6">
        <f>+Enero!F17+Febrero!F17+MARZO!F17</f>
        <v>0</v>
      </c>
      <c r="G17" s="6">
        <f>+Enero!G17+Febrero!G17+MARZO!G17</f>
        <v>0</v>
      </c>
      <c r="H17" s="6">
        <f>+Enero!H17+Febrero!H17+MARZO!H17</f>
        <v>0</v>
      </c>
      <c r="I17" s="6">
        <f>+Enero!I17+Febrero!I17+MARZO!I17</f>
        <v>0</v>
      </c>
      <c r="J17" s="6">
        <f>+Enero!J17+Febrero!J17+MARZO!J17</f>
        <v>0</v>
      </c>
      <c r="K17" s="6">
        <f>+Enero!K17+Febrero!K17+MARZO!K17</f>
        <v>0</v>
      </c>
      <c r="L17" s="6">
        <f>+Enero!L17+Febrero!L17+MARZO!L17</f>
        <v>0</v>
      </c>
      <c r="M17" s="6">
        <f>+Enero!M17+Febrero!M17+MARZO!M17</f>
        <v>0</v>
      </c>
      <c r="N17" s="6">
        <f>+Enero!N17+Febrero!N17+MARZO!N17</f>
        <v>0</v>
      </c>
      <c r="O17" s="6">
        <f>+Enero!O17+Febrero!O17+MARZO!O17</f>
        <v>0</v>
      </c>
      <c r="P17" s="6">
        <f>+Enero!P17+Febrero!P17+MARZO!P17</f>
        <v>0</v>
      </c>
      <c r="Q17" s="6">
        <f>+Enero!Q17+Febrero!Q17+MARZO!Q17</f>
        <v>0</v>
      </c>
      <c r="R17" s="6">
        <f>+Enero!R17+Febrero!R17+MARZO!R17</f>
        <v>0</v>
      </c>
      <c r="S17" s="6">
        <f>+Enero!S17+Febrero!S17+MARZO!S17</f>
        <v>0</v>
      </c>
      <c r="T17" s="6">
        <f>+Enero!T17+Febrero!T17+MARZO!T17</f>
        <v>0</v>
      </c>
      <c r="U17" s="6">
        <f>+Enero!U17+Febrero!U17+MARZO!U17</f>
        <v>0</v>
      </c>
      <c r="V17" s="6">
        <f>+Enero!V17+Febrero!V17+MARZO!V17</f>
        <v>0</v>
      </c>
      <c r="W17" s="6">
        <f>+Enero!W17+Febrero!W17+MARZO!W17</f>
        <v>0</v>
      </c>
      <c r="X17" s="6">
        <f>+Enero!X17+Febrero!X17+MARZO!X17</f>
        <v>0</v>
      </c>
      <c r="Y17" s="6">
        <f>+Enero!Y17+Febrero!Y17+MARZO!Y17</f>
        <v>0</v>
      </c>
      <c r="Z17" s="6">
        <f>+Enero!Z17+Febrero!Z17+MARZO!Z17</f>
        <v>0</v>
      </c>
      <c r="AA17" s="6">
        <f>+Enero!AA17+Febrero!AA17+MARZO!AA17</f>
        <v>0</v>
      </c>
      <c r="AB17" s="6">
        <f>+Enero!AB17+Febrero!AB17+MARZO!AB17</f>
        <v>0</v>
      </c>
      <c r="AC17" s="6">
        <f>+Enero!AC17+Febrero!AC17+MARZO!AC17</f>
        <v>0</v>
      </c>
      <c r="AD17" s="6">
        <f>+Enero!AD17+Febrero!AD17+MARZO!AD17</f>
        <v>0</v>
      </c>
      <c r="AE17" s="6">
        <f>+Enero!AE17+Febrero!AE17+MARZO!AE17</f>
        <v>0</v>
      </c>
      <c r="AF17" s="6">
        <f>+Enero!AF17+Febrero!AF17+MARZO!AF17</f>
        <v>0</v>
      </c>
      <c r="AG17" s="6">
        <f>+Enero!AG17+Febrero!AG17+MARZO!AG17</f>
        <v>0</v>
      </c>
      <c r="AH17" s="6">
        <f>+Enero!AH17+Febrero!AH17+MARZO!AH17</f>
        <v>0</v>
      </c>
      <c r="AI17" s="6">
        <f>+Enero!AI17+Febrero!AI17+MARZO!AI17</f>
        <v>0</v>
      </c>
      <c r="AJ17" s="6">
        <f>+Enero!AJ17+Febrero!AJ17+MARZO!AJ17</f>
        <v>0</v>
      </c>
      <c r="AK17" s="6">
        <f>+Enero!AK17+Febrero!AK17+MARZO!AK17</f>
        <v>0</v>
      </c>
      <c r="AL17" s="6">
        <f>+Enero!AL17+Febrero!AL17+MARZO!AL17</f>
        <v>0</v>
      </c>
      <c r="AM17" s="6">
        <f>+Enero!AM17+Febrero!AM17+MARZO!AM17</f>
        <v>0</v>
      </c>
      <c r="AN17" s="6">
        <f>+Enero!AN17+Febrero!AN17+MARZO!AN17</f>
        <v>0</v>
      </c>
      <c r="AO17" s="6">
        <f>+Enero!AO17+Febrero!AO17+MARZO!AO17</f>
        <v>0</v>
      </c>
      <c r="AP17" s="6">
        <f>+Enero!AP17+Febrero!AP17+MARZO!AP17</f>
        <v>0</v>
      </c>
      <c r="AQ17" s="6">
        <f>+Enero!AQ17+Febrero!AQ17+MARZO!AQ17</f>
        <v>0</v>
      </c>
      <c r="AR17" s="6">
        <f>+Enero!AR17+Febrero!AR17+MARZO!AR17</f>
        <v>0</v>
      </c>
      <c r="AS17" s="6">
        <f>+Enero!AS17+Febrero!AS17+MARZO!AS17</f>
        <v>0</v>
      </c>
      <c r="AT17" s="6">
        <f>+Enero!AT17+Febrero!AT17+MARZO!AT17</f>
        <v>0</v>
      </c>
      <c r="AU17" s="334"/>
    </row>
    <row r="18" spans="1:88" x14ac:dyDescent="0.2">
      <c r="A18" s="96" t="s">
        <v>96</v>
      </c>
      <c r="B18" s="349">
        <f t="shared" si="0"/>
        <v>0</v>
      </c>
      <c r="C18" s="349">
        <f t="shared" si="1"/>
        <v>0</v>
      </c>
      <c r="D18" s="345">
        <f t="shared" si="1"/>
        <v>0</v>
      </c>
      <c r="E18" s="6">
        <f>+Enero!E18+Febrero!E18+MARZO!E18</f>
        <v>0</v>
      </c>
      <c r="F18" s="6">
        <f>+Enero!F18+Febrero!F18+MARZO!F18</f>
        <v>0</v>
      </c>
      <c r="G18" s="6">
        <f>+Enero!G18+Febrero!G18+MARZO!G18</f>
        <v>0</v>
      </c>
      <c r="H18" s="6">
        <f>+Enero!H18+Febrero!H18+MARZO!H18</f>
        <v>0</v>
      </c>
      <c r="I18" s="6">
        <f>+Enero!I18+Febrero!I18+MARZO!I18</f>
        <v>0</v>
      </c>
      <c r="J18" s="6">
        <f>+Enero!J18+Febrero!J18+MARZO!J18</f>
        <v>0</v>
      </c>
      <c r="K18" s="6">
        <f>+Enero!K18+Febrero!K18+MARZO!K18</f>
        <v>0</v>
      </c>
      <c r="L18" s="6">
        <f>+Enero!L18+Febrero!L18+MARZO!L18</f>
        <v>0</v>
      </c>
      <c r="M18" s="6">
        <f>+Enero!M18+Febrero!M18+MARZO!M18</f>
        <v>0</v>
      </c>
      <c r="N18" s="6">
        <f>+Enero!N18+Febrero!N18+MARZO!N18</f>
        <v>0</v>
      </c>
      <c r="O18" s="6">
        <f>+Enero!O18+Febrero!O18+MARZO!O18</f>
        <v>0</v>
      </c>
      <c r="P18" s="6">
        <f>+Enero!P18+Febrero!P18+MARZO!P18</f>
        <v>0</v>
      </c>
      <c r="Q18" s="6">
        <f>+Enero!Q18+Febrero!Q18+MARZO!Q18</f>
        <v>0</v>
      </c>
      <c r="R18" s="6">
        <f>+Enero!R18+Febrero!R18+MARZO!R18</f>
        <v>0</v>
      </c>
      <c r="S18" s="6">
        <f>+Enero!S18+Febrero!S18+MARZO!S18</f>
        <v>0</v>
      </c>
      <c r="T18" s="6">
        <f>+Enero!T18+Febrero!T18+MARZO!T18</f>
        <v>0</v>
      </c>
      <c r="U18" s="6">
        <f>+Enero!U18+Febrero!U18+MARZO!U18</f>
        <v>0</v>
      </c>
      <c r="V18" s="6">
        <f>+Enero!V18+Febrero!V18+MARZO!V18</f>
        <v>0</v>
      </c>
      <c r="W18" s="6">
        <f>+Enero!W18+Febrero!W18+MARZO!W18</f>
        <v>0</v>
      </c>
      <c r="X18" s="6">
        <f>+Enero!X18+Febrero!X18+MARZO!X18</f>
        <v>0</v>
      </c>
      <c r="Y18" s="6">
        <f>+Enero!Y18+Febrero!Y18+MARZO!Y18</f>
        <v>0</v>
      </c>
      <c r="Z18" s="6">
        <f>+Enero!Z18+Febrero!Z18+MARZO!Z18</f>
        <v>0</v>
      </c>
      <c r="AA18" s="6">
        <f>+Enero!AA18+Febrero!AA18+MARZO!AA18</f>
        <v>0</v>
      </c>
      <c r="AB18" s="6">
        <f>+Enero!AB18+Febrero!AB18+MARZO!AB18</f>
        <v>0</v>
      </c>
      <c r="AC18" s="6">
        <f>+Enero!AC18+Febrero!AC18+MARZO!AC18</f>
        <v>0</v>
      </c>
      <c r="AD18" s="6">
        <f>+Enero!AD18+Febrero!AD18+MARZO!AD18</f>
        <v>0</v>
      </c>
      <c r="AE18" s="6">
        <f>+Enero!AE18+Febrero!AE18+MARZO!AE18</f>
        <v>0</v>
      </c>
      <c r="AF18" s="6">
        <f>+Enero!AF18+Febrero!AF18+MARZO!AF18</f>
        <v>0</v>
      </c>
      <c r="AG18" s="6">
        <f>+Enero!AG18+Febrero!AG18+MARZO!AG18</f>
        <v>0</v>
      </c>
      <c r="AH18" s="6">
        <f>+Enero!AH18+Febrero!AH18+MARZO!AH18</f>
        <v>0</v>
      </c>
      <c r="AI18" s="6">
        <f>+Enero!AI18+Febrero!AI18+MARZO!AI18</f>
        <v>0</v>
      </c>
      <c r="AJ18" s="6">
        <f>+Enero!AJ18+Febrero!AJ18+MARZO!AJ18</f>
        <v>0</v>
      </c>
      <c r="AK18" s="6">
        <f>+Enero!AK18+Febrero!AK18+MARZO!AK18</f>
        <v>0</v>
      </c>
      <c r="AL18" s="6">
        <f>+Enero!AL18+Febrero!AL18+MARZO!AL18</f>
        <v>0</v>
      </c>
      <c r="AM18" s="6">
        <f>+Enero!AM18+Febrero!AM18+MARZO!AM18</f>
        <v>0</v>
      </c>
      <c r="AN18" s="6">
        <f>+Enero!AN18+Febrero!AN18+MARZO!AN18</f>
        <v>0</v>
      </c>
      <c r="AO18" s="6">
        <f>+Enero!AO18+Febrero!AO18+MARZO!AO18</f>
        <v>0</v>
      </c>
      <c r="AP18" s="6">
        <f>+Enero!AP18+Febrero!AP18+MARZO!AP18</f>
        <v>0</v>
      </c>
      <c r="AQ18" s="6">
        <f>+Enero!AQ18+Febrero!AQ18+MARZO!AQ18</f>
        <v>0</v>
      </c>
      <c r="AR18" s="6">
        <f>+Enero!AR18+Febrero!AR18+MARZO!AR18</f>
        <v>0</v>
      </c>
      <c r="AS18" s="6">
        <f>+Enero!AS18+Febrero!AS18+MARZO!AS18</f>
        <v>0</v>
      </c>
      <c r="AT18" s="6">
        <f>+Enero!AT18+Febrero!AT18+MARZO!AT18</f>
        <v>0</v>
      </c>
      <c r="AU18" s="334"/>
    </row>
    <row r="19" spans="1:88" x14ac:dyDescent="0.2">
      <c r="A19" s="96" t="s">
        <v>97</v>
      </c>
      <c r="B19" s="349">
        <f t="shared" si="0"/>
        <v>0</v>
      </c>
      <c r="C19" s="348">
        <f t="shared" si="1"/>
        <v>0</v>
      </c>
      <c r="D19" s="355">
        <f t="shared" si="1"/>
        <v>0</v>
      </c>
      <c r="E19" s="6">
        <f>+Enero!E19+Febrero!E19+MARZO!E19</f>
        <v>0</v>
      </c>
      <c r="F19" s="6">
        <f>+Enero!F19+Febrero!F19+MARZO!F19</f>
        <v>0</v>
      </c>
      <c r="G19" s="6">
        <f>+Enero!G19+Febrero!G19+MARZO!G19</f>
        <v>0</v>
      </c>
      <c r="H19" s="6">
        <f>+Enero!H19+Febrero!H19+MARZO!H19</f>
        <v>0</v>
      </c>
      <c r="I19" s="6">
        <f>+Enero!I19+Febrero!I19+MARZO!I19</f>
        <v>0</v>
      </c>
      <c r="J19" s="6">
        <f>+Enero!J19+Febrero!J19+MARZO!J19</f>
        <v>0</v>
      </c>
      <c r="K19" s="6">
        <f>+Enero!K19+Febrero!K19+MARZO!K19</f>
        <v>0</v>
      </c>
      <c r="L19" s="6">
        <f>+Enero!L19+Febrero!L19+MARZO!L19</f>
        <v>0</v>
      </c>
      <c r="M19" s="6">
        <f>+Enero!M19+Febrero!M19+MARZO!M19</f>
        <v>0</v>
      </c>
      <c r="N19" s="6">
        <f>+Enero!N19+Febrero!N19+MARZO!N19</f>
        <v>0</v>
      </c>
      <c r="O19" s="6">
        <f>+Enero!O19+Febrero!O19+MARZO!O19</f>
        <v>0</v>
      </c>
      <c r="P19" s="6">
        <f>+Enero!P19+Febrero!P19+MARZO!P19</f>
        <v>0</v>
      </c>
      <c r="Q19" s="6">
        <f>+Enero!Q19+Febrero!Q19+MARZO!Q19</f>
        <v>0</v>
      </c>
      <c r="R19" s="6">
        <f>+Enero!R19+Febrero!R19+MARZO!R19</f>
        <v>0</v>
      </c>
      <c r="S19" s="6">
        <f>+Enero!S19+Febrero!S19+MARZO!S19</f>
        <v>0</v>
      </c>
      <c r="T19" s="6">
        <f>+Enero!T19+Febrero!T19+MARZO!T19</f>
        <v>0</v>
      </c>
      <c r="U19" s="6">
        <f>+Enero!U19+Febrero!U19+MARZO!U19</f>
        <v>0</v>
      </c>
      <c r="V19" s="6">
        <f>+Enero!V19+Febrero!V19+MARZO!V19</f>
        <v>0</v>
      </c>
      <c r="W19" s="6">
        <f>+Enero!W19+Febrero!W19+MARZO!W19</f>
        <v>0</v>
      </c>
      <c r="X19" s="6">
        <f>+Enero!X19+Febrero!X19+MARZO!X19</f>
        <v>0</v>
      </c>
      <c r="Y19" s="6">
        <f>+Enero!Y19+Febrero!Y19+MARZO!Y19</f>
        <v>0</v>
      </c>
      <c r="Z19" s="6">
        <f>+Enero!Z19+Febrero!Z19+MARZO!Z19</f>
        <v>0</v>
      </c>
      <c r="AA19" s="6">
        <f>+Enero!AA19+Febrero!AA19+MARZO!AA19</f>
        <v>0</v>
      </c>
      <c r="AB19" s="6">
        <f>+Enero!AB19+Febrero!AB19+MARZO!AB19</f>
        <v>0</v>
      </c>
      <c r="AC19" s="6">
        <f>+Enero!AC19+Febrero!AC19+MARZO!AC19</f>
        <v>0</v>
      </c>
      <c r="AD19" s="6">
        <f>+Enero!AD19+Febrero!AD19+MARZO!AD19</f>
        <v>0</v>
      </c>
      <c r="AE19" s="6">
        <f>+Enero!AE19+Febrero!AE19+MARZO!AE19</f>
        <v>0</v>
      </c>
      <c r="AF19" s="6">
        <f>+Enero!AF19+Febrero!AF19+MARZO!AF19</f>
        <v>0</v>
      </c>
      <c r="AG19" s="6">
        <f>+Enero!AG19+Febrero!AG19+MARZO!AG19</f>
        <v>0</v>
      </c>
      <c r="AH19" s="6">
        <f>+Enero!AH19+Febrero!AH19+MARZO!AH19</f>
        <v>0</v>
      </c>
      <c r="AI19" s="6">
        <f>+Enero!AI19+Febrero!AI19+MARZO!AI19</f>
        <v>0</v>
      </c>
      <c r="AJ19" s="6">
        <f>+Enero!AJ19+Febrero!AJ19+MARZO!AJ19</f>
        <v>0</v>
      </c>
      <c r="AK19" s="6">
        <f>+Enero!AK19+Febrero!AK19+MARZO!AK19</f>
        <v>0</v>
      </c>
      <c r="AL19" s="6">
        <f>+Enero!AL19+Febrero!AL19+MARZO!AL19</f>
        <v>0</v>
      </c>
      <c r="AM19" s="6">
        <f>+Enero!AM19+Febrero!AM19+MARZO!AM19</f>
        <v>0</v>
      </c>
      <c r="AN19" s="6">
        <f>+Enero!AN19+Febrero!AN19+MARZO!AN19</f>
        <v>0</v>
      </c>
      <c r="AO19" s="6">
        <f>+Enero!AO19+Febrero!AO19+MARZO!AO19</f>
        <v>0</v>
      </c>
      <c r="AP19" s="6">
        <f>+Enero!AP19+Febrero!AP19+MARZO!AP19</f>
        <v>0</v>
      </c>
      <c r="AQ19" s="6">
        <f>+Enero!AQ19+Febrero!AQ19+MARZO!AQ19</f>
        <v>0</v>
      </c>
      <c r="AR19" s="6">
        <f>+Enero!AR19+Febrero!AR19+MARZO!AR19</f>
        <v>0</v>
      </c>
      <c r="AS19" s="6">
        <f>+Enero!AS19+Febrero!AS19+MARZO!AS19</f>
        <v>0</v>
      </c>
      <c r="AT19" s="6">
        <f>+Enero!AT19+Febrero!AT19+MARZO!AT19</f>
        <v>0</v>
      </c>
      <c r="AU19" s="334"/>
    </row>
    <row r="20" spans="1:88" x14ac:dyDescent="0.2">
      <c r="A20" s="96" t="s">
        <v>18</v>
      </c>
      <c r="B20" s="357">
        <f t="shared" si="0"/>
        <v>0</v>
      </c>
      <c r="C20" s="358">
        <f>SUM(O20+Q20+S20+U20+W20+Y20+AA20+AC20+AE20+AG20+AI20+AK20+AM20+AO20)</f>
        <v>0</v>
      </c>
      <c r="D20" s="359">
        <f>SUM(P20+R20+T20+V20+X20+Z20+AB20+AD20+AF20+AH20+AJ20+AL20+AN20+AP20)</f>
        <v>0</v>
      </c>
      <c r="E20" s="6">
        <f>+Enero!E20+Febrero!E20+MARZO!E20</f>
        <v>0</v>
      </c>
      <c r="F20" s="6">
        <f>+Enero!F20+Febrero!F20+MARZO!F20</f>
        <v>0</v>
      </c>
      <c r="G20" s="6">
        <f>+Enero!G20+Febrero!G20+MARZO!G20</f>
        <v>0</v>
      </c>
      <c r="H20" s="6">
        <f>+Enero!H20+Febrero!H20+MARZO!H20</f>
        <v>0</v>
      </c>
      <c r="I20" s="6">
        <f>+Enero!I20+Febrero!I20+MARZO!I20</f>
        <v>0</v>
      </c>
      <c r="J20" s="6">
        <f>+Enero!J20+Febrero!J20+MARZO!J20</f>
        <v>0</v>
      </c>
      <c r="K20" s="6">
        <f>+Enero!K20+Febrero!K20+MARZO!K20</f>
        <v>0</v>
      </c>
      <c r="L20" s="6">
        <f>+Enero!L20+Febrero!L20+MARZO!L20</f>
        <v>0</v>
      </c>
      <c r="M20" s="6">
        <f>+Enero!M20+Febrero!M20+MARZO!M20</f>
        <v>0</v>
      </c>
      <c r="N20" s="6">
        <f>+Enero!N20+Febrero!N20+MARZO!N20</f>
        <v>0</v>
      </c>
      <c r="O20" s="6">
        <f>+Enero!O20+Febrero!O20+MARZO!O20</f>
        <v>0</v>
      </c>
      <c r="P20" s="6">
        <f>+Enero!P20+Febrero!P20+MARZO!P20</f>
        <v>0</v>
      </c>
      <c r="Q20" s="6">
        <f>+Enero!Q20+Febrero!Q20+MARZO!Q20</f>
        <v>0</v>
      </c>
      <c r="R20" s="6">
        <f>+Enero!R20+Febrero!R20+MARZO!R20</f>
        <v>0</v>
      </c>
      <c r="S20" s="6">
        <f>+Enero!S20+Febrero!S20+MARZO!S20</f>
        <v>0</v>
      </c>
      <c r="T20" s="6">
        <f>+Enero!T20+Febrero!T20+MARZO!T20</f>
        <v>0</v>
      </c>
      <c r="U20" s="6">
        <f>+Enero!U20+Febrero!U20+MARZO!U20</f>
        <v>0</v>
      </c>
      <c r="V20" s="6">
        <f>+Enero!V20+Febrero!V20+MARZO!V20</f>
        <v>0</v>
      </c>
      <c r="W20" s="6">
        <f>+Enero!W20+Febrero!W20+MARZO!W20</f>
        <v>0</v>
      </c>
      <c r="X20" s="6">
        <f>+Enero!X20+Febrero!X20+MARZO!X20</f>
        <v>0</v>
      </c>
      <c r="Y20" s="6">
        <f>+Enero!Y20+Febrero!Y20+MARZO!Y20</f>
        <v>0</v>
      </c>
      <c r="Z20" s="6">
        <f>+Enero!Z20+Febrero!Z20+MARZO!Z20</f>
        <v>0</v>
      </c>
      <c r="AA20" s="6">
        <f>+Enero!AA20+Febrero!AA20+MARZO!AA20</f>
        <v>0</v>
      </c>
      <c r="AB20" s="6">
        <f>+Enero!AB20+Febrero!AB20+MARZO!AB20</f>
        <v>0</v>
      </c>
      <c r="AC20" s="6">
        <f>+Enero!AC20+Febrero!AC20+MARZO!AC20</f>
        <v>0</v>
      </c>
      <c r="AD20" s="6">
        <f>+Enero!AD20+Febrero!AD20+MARZO!AD20</f>
        <v>0</v>
      </c>
      <c r="AE20" s="6">
        <f>+Enero!AE20+Febrero!AE20+MARZO!AE20</f>
        <v>0</v>
      </c>
      <c r="AF20" s="6">
        <f>+Enero!AF20+Febrero!AF20+MARZO!AF20</f>
        <v>0</v>
      </c>
      <c r="AG20" s="6">
        <f>+Enero!AG20+Febrero!AG20+MARZO!AG20</f>
        <v>0</v>
      </c>
      <c r="AH20" s="6">
        <f>+Enero!AH20+Febrero!AH20+MARZO!AH20</f>
        <v>0</v>
      </c>
      <c r="AI20" s="6">
        <f>+Enero!AI20+Febrero!AI20+MARZO!AI20</f>
        <v>0</v>
      </c>
      <c r="AJ20" s="6">
        <f>+Enero!AJ20+Febrero!AJ20+MARZO!AJ20</f>
        <v>0</v>
      </c>
      <c r="AK20" s="6">
        <f>+Enero!AK20+Febrero!AK20+MARZO!AK20</f>
        <v>0</v>
      </c>
      <c r="AL20" s="6">
        <f>+Enero!AL20+Febrero!AL20+MARZO!AL20</f>
        <v>0</v>
      </c>
      <c r="AM20" s="6">
        <f>+Enero!AM20+Febrero!AM20+MARZO!AM20</f>
        <v>0</v>
      </c>
      <c r="AN20" s="6">
        <f>+Enero!AN20+Febrero!AN20+MARZO!AN20</f>
        <v>0</v>
      </c>
      <c r="AO20" s="6">
        <f>+Enero!AO20+Febrero!AO20+MARZO!AO20</f>
        <v>0</v>
      </c>
      <c r="AP20" s="6">
        <f>+Enero!AP20+Febrero!AP20+MARZO!AP20</f>
        <v>0</v>
      </c>
      <c r="AQ20" s="6">
        <f>+Enero!AQ20+Febrero!AQ20+MARZO!AQ20</f>
        <v>0</v>
      </c>
      <c r="AR20" s="6">
        <f>+Enero!AR20+Febrero!AR20+MARZO!AR20</f>
        <v>0</v>
      </c>
      <c r="AS20" s="6">
        <f>+Enero!AS20+Febrero!AS20+MARZO!AS20</f>
        <v>0</v>
      </c>
      <c r="AT20" s="6">
        <f>+Enero!AT20+Febrero!AT20+MARZO!AT20</f>
        <v>0</v>
      </c>
      <c r="AU20" s="334"/>
    </row>
    <row r="21" spans="1:88" x14ac:dyDescent="0.2">
      <c r="A21" s="4" t="s">
        <v>98</v>
      </c>
      <c r="B21" s="357">
        <f t="shared" si="0"/>
        <v>0</v>
      </c>
      <c r="C21" s="357">
        <f>SUM(C22+C23+C24+C25)</f>
        <v>0</v>
      </c>
      <c r="D21" s="338">
        <f>SUM(D22+D23+D24+D25)</f>
        <v>0</v>
      </c>
      <c r="E21" s="365">
        <f t="shared" ref="E21:AT21" si="2">SUM(E22:E24)</f>
        <v>0</v>
      </c>
      <c r="F21" s="366">
        <f t="shared" si="2"/>
        <v>0</v>
      </c>
      <c r="G21" s="365">
        <f t="shared" si="2"/>
        <v>0</v>
      </c>
      <c r="H21" s="367">
        <f t="shared" si="2"/>
        <v>0</v>
      </c>
      <c r="I21" s="365">
        <f t="shared" si="2"/>
        <v>0</v>
      </c>
      <c r="J21" s="367">
        <f t="shared" si="2"/>
        <v>0</v>
      </c>
      <c r="K21" s="365">
        <f t="shared" si="2"/>
        <v>0</v>
      </c>
      <c r="L21" s="367">
        <f t="shared" si="2"/>
        <v>0</v>
      </c>
      <c r="M21" s="365">
        <f t="shared" si="2"/>
        <v>0</v>
      </c>
      <c r="N21" s="367">
        <f t="shared" si="2"/>
        <v>0</v>
      </c>
      <c r="O21" s="365">
        <f t="shared" si="2"/>
        <v>0</v>
      </c>
      <c r="P21" s="367">
        <f t="shared" si="2"/>
        <v>0</v>
      </c>
      <c r="Q21" s="365">
        <f t="shared" si="2"/>
        <v>0</v>
      </c>
      <c r="R21" s="367">
        <f t="shared" si="2"/>
        <v>0</v>
      </c>
      <c r="S21" s="365">
        <f t="shared" si="2"/>
        <v>0</v>
      </c>
      <c r="T21" s="367">
        <f t="shared" si="2"/>
        <v>0</v>
      </c>
      <c r="U21" s="365">
        <f t="shared" si="2"/>
        <v>0</v>
      </c>
      <c r="V21" s="367">
        <f t="shared" si="2"/>
        <v>0</v>
      </c>
      <c r="W21" s="365">
        <f t="shared" si="2"/>
        <v>0</v>
      </c>
      <c r="X21" s="367">
        <f t="shared" si="2"/>
        <v>0</v>
      </c>
      <c r="Y21" s="365">
        <f t="shared" si="2"/>
        <v>0</v>
      </c>
      <c r="Z21" s="367">
        <f t="shared" si="2"/>
        <v>0</v>
      </c>
      <c r="AA21" s="365">
        <f t="shared" si="2"/>
        <v>0</v>
      </c>
      <c r="AB21" s="367">
        <f t="shared" si="2"/>
        <v>0</v>
      </c>
      <c r="AC21" s="365">
        <f t="shared" si="2"/>
        <v>0</v>
      </c>
      <c r="AD21" s="367">
        <f t="shared" si="2"/>
        <v>0</v>
      </c>
      <c r="AE21" s="365">
        <f t="shared" si="2"/>
        <v>0</v>
      </c>
      <c r="AF21" s="367">
        <f t="shared" si="2"/>
        <v>0</v>
      </c>
      <c r="AG21" s="365">
        <f t="shared" si="2"/>
        <v>0</v>
      </c>
      <c r="AH21" s="367">
        <f t="shared" si="2"/>
        <v>0</v>
      </c>
      <c r="AI21" s="365">
        <f t="shared" si="2"/>
        <v>0</v>
      </c>
      <c r="AJ21" s="367">
        <f t="shared" si="2"/>
        <v>0</v>
      </c>
      <c r="AK21" s="365">
        <f t="shared" si="2"/>
        <v>0</v>
      </c>
      <c r="AL21" s="367">
        <f t="shared" si="2"/>
        <v>0</v>
      </c>
      <c r="AM21" s="365">
        <f t="shared" si="2"/>
        <v>0</v>
      </c>
      <c r="AN21" s="367">
        <f t="shared" si="2"/>
        <v>0</v>
      </c>
      <c r="AO21" s="368">
        <f t="shared" si="2"/>
        <v>0</v>
      </c>
      <c r="AP21" s="367">
        <f t="shared" si="2"/>
        <v>0</v>
      </c>
      <c r="AQ21" s="365">
        <f t="shared" si="2"/>
        <v>0</v>
      </c>
      <c r="AR21" s="367">
        <f t="shared" si="2"/>
        <v>0</v>
      </c>
      <c r="AS21" s="367">
        <f t="shared" si="2"/>
        <v>0</v>
      </c>
      <c r="AT21" s="367">
        <f t="shared" si="2"/>
        <v>0</v>
      </c>
      <c r="AU21" s="334"/>
    </row>
    <row r="22" spans="1:88" x14ac:dyDescent="0.2">
      <c r="A22" s="103" t="s">
        <v>38</v>
      </c>
      <c r="B22" s="349">
        <f t="shared" si="0"/>
        <v>0</v>
      </c>
      <c r="C22" s="349">
        <f t="shared" ref="C22:D27" si="3">SUM(E22+G22+I22+K22+M22+O22+Q22+S22+U22+W22+Y22+AA22+AC22+AE22+AG22+AI22+AK22+AM22+AO22)</f>
        <v>0</v>
      </c>
      <c r="D22" s="369">
        <f t="shared" si="3"/>
        <v>0</v>
      </c>
      <c r="E22" s="352">
        <f>+Enero!E22+Febrero!E22+MARZO!E22</f>
        <v>0</v>
      </c>
      <c r="F22" s="63">
        <f>+Enero!F22+Febrero!F22+MARZO!F22</f>
        <v>0</v>
      </c>
      <c r="G22" s="352">
        <f>+Enero!G22+Febrero!G22+MARZO!G22</f>
        <v>0</v>
      </c>
      <c r="H22" s="353">
        <f>+Enero!H22+Febrero!H22+MARZO!H22</f>
        <v>0</v>
      </c>
      <c r="I22" s="352">
        <f>+Enero!I22+Febrero!I22+MARZO!I22</f>
        <v>0</v>
      </c>
      <c r="J22" s="353">
        <f>+Enero!J22+Febrero!J22+MARZO!J22</f>
        <v>0</v>
      </c>
      <c r="K22" s="352">
        <f>+Enero!K22+Febrero!K22+MARZO!K22</f>
        <v>0</v>
      </c>
      <c r="L22" s="353">
        <f>+Enero!L22+Febrero!L22+MARZO!L22</f>
        <v>0</v>
      </c>
      <c r="M22" s="352">
        <f>+Enero!M22+Febrero!M22+MARZO!M22</f>
        <v>0</v>
      </c>
      <c r="N22" s="353">
        <f>+Enero!N22+Febrero!N22+MARZO!N22</f>
        <v>0</v>
      </c>
      <c r="O22" s="352">
        <f>+Enero!O22+Febrero!O22+MARZO!O22</f>
        <v>0</v>
      </c>
      <c r="P22" s="353">
        <f>+Enero!P22+Febrero!P22+MARZO!P22</f>
        <v>0</v>
      </c>
      <c r="Q22" s="352">
        <f>+Enero!Q22+Febrero!Q22+MARZO!Q22</f>
        <v>0</v>
      </c>
      <c r="R22" s="353">
        <f>+Enero!R22+Febrero!R22+MARZO!R22</f>
        <v>0</v>
      </c>
      <c r="S22" s="352">
        <f>+Enero!S22+Febrero!S22+MARZO!S22</f>
        <v>0</v>
      </c>
      <c r="T22" s="353">
        <f>+Enero!T22+Febrero!T22+MARZO!T22</f>
        <v>0</v>
      </c>
      <c r="U22" s="352">
        <f>+Enero!U22+Febrero!U22+MARZO!U22</f>
        <v>0</v>
      </c>
      <c r="V22" s="353">
        <f>+Enero!V22+Febrero!V22+MARZO!V22</f>
        <v>0</v>
      </c>
      <c r="W22" s="352">
        <f>+Enero!W22+Febrero!W22+MARZO!W22</f>
        <v>0</v>
      </c>
      <c r="X22" s="353">
        <f>+Enero!X22+Febrero!X22+MARZO!X22</f>
        <v>0</v>
      </c>
      <c r="Y22" s="352">
        <f>+Enero!Y22+Febrero!Y22+MARZO!Y22</f>
        <v>0</v>
      </c>
      <c r="Z22" s="353">
        <f>+Enero!Z22+Febrero!Z22+MARZO!Z22</f>
        <v>0</v>
      </c>
      <c r="AA22" s="352">
        <f>+Enero!AA22+Febrero!AA22+MARZO!AA22</f>
        <v>0</v>
      </c>
      <c r="AB22" s="353">
        <f>+Enero!AB22+Febrero!AB22+MARZO!AB22</f>
        <v>0</v>
      </c>
      <c r="AC22" s="352">
        <f>+Enero!AC22+Febrero!AC22+MARZO!AC22</f>
        <v>0</v>
      </c>
      <c r="AD22" s="353">
        <f>+Enero!AD22+Febrero!AD22+MARZO!AD22</f>
        <v>0</v>
      </c>
      <c r="AE22" s="352">
        <f>+Enero!AE22+Febrero!AE22+MARZO!AE22</f>
        <v>0</v>
      </c>
      <c r="AF22" s="353">
        <f>+Enero!AF22+Febrero!AF22+MARZO!AF22</f>
        <v>0</v>
      </c>
      <c r="AG22" s="352">
        <f>+Enero!AG22+Febrero!AG22+MARZO!AG22</f>
        <v>0</v>
      </c>
      <c r="AH22" s="353">
        <f>+Enero!AH22+Febrero!AH22+MARZO!AH22</f>
        <v>0</v>
      </c>
      <c r="AI22" s="352">
        <f>+Enero!AI22+Febrero!AI22+MARZO!AI22</f>
        <v>0</v>
      </c>
      <c r="AJ22" s="353">
        <f>+Enero!AJ22+Febrero!AJ22+MARZO!AJ22</f>
        <v>0</v>
      </c>
      <c r="AK22" s="352">
        <f>+Enero!AK22+Febrero!AK22+MARZO!AK22</f>
        <v>0</v>
      </c>
      <c r="AL22" s="353">
        <f>+Enero!AL22+Febrero!AL22+MARZO!AL22</f>
        <v>0</v>
      </c>
      <c r="AM22" s="352">
        <f>+Enero!AM22+Febrero!AM22+MARZO!AM22</f>
        <v>0</v>
      </c>
      <c r="AN22" s="353">
        <f>+Enero!AN22+Febrero!AN22+MARZO!AN22</f>
        <v>0</v>
      </c>
      <c r="AO22" s="217">
        <f>+Enero!AO22+Febrero!AO22+MARZO!AO22</f>
        <v>0</v>
      </c>
      <c r="AP22" s="353">
        <f>+Enero!AP22+Febrero!AP22+MARZO!AP22</f>
        <v>0</v>
      </c>
      <c r="AQ22" s="353">
        <f>+Enero!AQ22+Febrero!AQ22+MARZO!AQ22</f>
        <v>0</v>
      </c>
      <c r="AR22" s="353">
        <f>+Enero!AR22+Febrero!AR22+MARZO!AR22</f>
        <v>0</v>
      </c>
      <c r="AS22" s="353">
        <f>+Enero!AS22+Febrero!AS22+MARZO!AS22</f>
        <v>0</v>
      </c>
      <c r="AT22" s="370">
        <f>+Enero!AT22+Febrero!AT22+MARZO!AT22</f>
        <v>0</v>
      </c>
      <c r="AU22" s="334"/>
    </row>
    <row r="23" spans="1:88" x14ac:dyDescent="0.2">
      <c r="A23" s="96" t="s">
        <v>39</v>
      </c>
      <c r="B23" s="348">
        <f t="shared" si="0"/>
        <v>0</v>
      </c>
      <c r="C23" s="348">
        <f t="shared" si="3"/>
        <v>0</v>
      </c>
      <c r="D23" s="345">
        <f t="shared" si="3"/>
        <v>0</v>
      </c>
      <c r="E23" s="19">
        <f>+Enero!E23+Febrero!E23+MARZO!E23</f>
        <v>0</v>
      </c>
      <c r="F23" s="49">
        <f>+Enero!F23+Febrero!F23+MARZO!F23</f>
        <v>0</v>
      </c>
      <c r="G23" s="19">
        <f>+Enero!G23+Febrero!G23+MARZO!G23</f>
        <v>0</v>
      </c>
      <c r="H23" s="20">
        <f>+Enero!H23+Febrero!H23+MARZO!H23</f>
        <v>0</v>
      </c>
      <c r="I23" s="19">
        <f>+Enero!I23+Febrero!I23+MARZO!I23</f>
        <v>0</v>
      </c>
      <c r="J23" s="20">
        <f>+Enero!J23+Febrero!J23+MARZO!J23</f>
        <v>0</v>
      </c>
      <c r="K23" s="19">
        <f>+Enero!K23+Febrero!K23+MARZO!K23</f>
        <v>0</v>
      </c>
      <c r="L23" s="20">
        <f>+Enero!L23+Febrero!L23+MARZO!L23</f>
        <v>0</v>
      </c>
      <c r="M23" s="19">
        <f>+Enero!M23+Febrero!M23+MARZO!M23</f>
        <v>0</v>
      </c>
      <c r="N23" s="20">
        <f>+Enero!N23+Febrero!N23+MARZO!N23</f>
        <v>0</v>
      </c>
      <c r="O23" s="19">
        <f>+Enero!O23+Febrero!O23+MARZO!O23</f>
        <v>0</v>
      </c>
      <c r="P23" s="20">
        <f>+Enero!P23+Febrero!P23+MARZO!P23</f>
        <v>0</v>
      </c>
      <c r="Q23" s="19">
        <f>+Enero!Q23+Febrero!Q23+MARZO!Q23</f>
        <v>0</v>
      </c>
      <c r="R23" s="20">
        <f>+Enero!R23+Febrero!R23+MARZO!R23</f>
        <v>0</v>
      </c>
      <c r="S23" s="19">
        <f>+Enero!S23+Febrero!S23+MARZO!S23</f>
        <v>0</v>
      </c>
      <c r="T23" s="20">
        <f>+Enero!T23+Febrero!T23+MARZO!T23</f>
        <v>0</v>
      </c>
      <c r="U23" s="19">
        <f>+Enero!U23+Febrero!U23+MARZO!U23</f>
        <v>0</v>
      </c>
      <c r="V23" s="20">
        <f>+Enero!V23+Febrero!V23+MARZO!V23</f>
        <v>0</v>
      </c>
      <c r="W23" s="19">
        <f>+Enero!W23+Febrero!W23+MARZO!W23</f>
        <v>0</v>
      </c>
      <c r="X23" s="20">
        <f>+Enero!X23+Febrero!X23+MARZO!X23</f>
        <v>0</v>
      </c>
      <c r="Y23" s="19">
        <f>+Enero!Y23+Febrero!Y23+MARZO!Y23</f>
        <v>0</v>
      </c>
      <c r="Z23" s="20">
        <f>+Enero!Z23+Febrero!Z23+MARZO!Z23</f>
        <v>0</v>
      </c>
      <c r="AA23" s="19">
        <f>+Enero!AA23+Febrero!AA23+MARZO!AA23</f>
        <v>0</v>
      </c>
      <c r="AB23" s="20">
        <f>+Enero!AB23+Febrero!AB23+MARZO!AB23</f>
        <v>0</v>
      </c>
      <c r="AC23" s="19">
        <f>+Enero!AC23+Febrero!AC23+MARZO!AC23</f>
        <v>0</v>
      </c>
      <c r="AD23" s="20">
        <f>+Enero!AD23+Febrero!AD23+MARZO!AD23</f>
        <v>0</v>
      </c>
      <c r="AE23" s="19">
        <f>+Enero!AE23+Febrero!AE23+MARZO!AE23</f>
        <v>0</v>
      </c>
      <c r="AF23" s="20">
        <f>+Enero!AF23+Febrero!AF23+MARZO!AF23</f>
        <v>0</v>
      </c>
      <c r="AG23" s="19">
        <f>+Enero!AG23+Febrero!AG23+MARZO!AG23</f>
        <v>0</v>
      </c>
      <c r="AH23" s="20">
        <f>+Enero!AH23+Febrero!AH23+MARZO!AH23</f>
        <v>0</v>
      </c>
      <c r="AI23" s="19">
        <f>+Enero!AI23+Febrero!AI23+MARZO!AI23</f>
        <v>0</v>
      </c>
      <c r="AJ23" s="20">
        <f>+Enero!AJ23+Febrero!AJ23+MARZO!AJ23</f>
        <v>0</v>
      </c>
      <c r="AK23" s="19">
        <f>+Enero!AK23+Febrero!AK23+MARZO!AK23</f>
        <v>0</v>
      </c>
      <c r="AL23" s="20">
        <f>+Enero!AL23+Febrero!AL23+MARZO!AL23</f>
        <v>0</v>
      </c>
      <c r="AM23" s="19">
        <f>+Enero!AM23+Febrero!AM23+MARZO!AM23</f>
        <v>0</v>
      </c>
      <c r="AN23" s="20">
        <f>+Enero!AN23+Febrero!AN23+MARZO!AN23</f>
        <v>0</v>
      </c>
      <c r="AO23" s="210">
        <f>+Enero!AO23+Febrero!AO23+MARZO!AO23</f>
        <v>0</v>
      </c>
      <c r="AP23" s="20">
        <f>+Enero!AP23+Febrero!AP23+MARZO!AP23</f>
        <v>0</v>
      </c>
      <c r="AQ23" s="20">
        <f>+Enero!AQ23+Febrero!AQ23+MARZO!AQ23</f>
        <v>0</v>
      </c>
      <c r="AR23" s="20">
        <f>+Enero!AR23+Febrero!AR23+MARZO!AR23</f>
        <v>0</v>
      </c>
      <c r="AS23" s="20">
        <f>+Enero!AS23+Febrero!AS23+MARZO!AS23</f>
        <v>0</v>
      </c>
      <c r="AT23" s="37">
        <f>+Enero!AT23+Febrero!AT23+MARZO!AT23</f>
        <v>0</v>
      </c>
      <c r="AU23" s="334"/>
    </row>
    <row r="24" spans="1:88" x14ac:dyDescent="0.2">
      <c r="A24" s="106" t="s">
        <v>40</v>
      </c>
      <c r="B24" s="351">
        <f t="shared" si="0"/>
        <v>0</v>
      </c>
      <c r="C24" s="351">
        <f t="shared" si="3"/>
        <v>0</v>
      </c>
      <c r="D24" s="355">
        <f t="shared" si="3"/>
        <v>0</v>
      </c>
      <c r="E24" s="356">
        <f>+Enero!E24+Febrero!E24+MARZO!E24</f>
        <v>0</v>
      </c>
      <c r="F24" s="224">
        <f>+Enero!F24+Febrero!F24+MARZO!F24</f>
        <v>0</v>
      </c>
      <c r="G24" s="356">
        <f>+Enero!G24+Febrero!G24+MARZO!G24</f>
        <v>0</v>
      </c>
      <c r="H24" s="354">
        <f>+Enero!H24+Febrero!H24+MARZO!H24</f>
        <v>0</v>
      </c>
      <c r="I24" s="356">
        <f>+Enero!I24+Febrero!I24+MARZO!I24</f>
        <v>0</v>
      </c>
      <c r="J24" s="354">
        <f>+Enero!J24+Febrero!J24+MARZO!J24</f>
        <v>0</v>
      </c>
      <c r="K24" s="356">
        <f>+Enero!K24+Febrero!K24+MARZO!K24</f>
        <v>0</v>
      </c>
      <c r="L24" s="354">
        <f>+Enero!L24+Febrero!L24+MARZO!L24</f>
        <v>0</v>
      </c>
      <c r="M24" s="356">
        <f>+Enero!M24+Febrero!M24+MARZO!M24</f>
        <v>0</v>
      </c>
      <c r="N24" s="354">
        <f>+Enero!N24+Febrero!N24+MARZO!N24</f>
        <v>0</v>
      </c>
      <c r="O24" s="356">
        <f>+Enero!O24+Febrero!O24+MARZO!O24</f>
        <v>0</v>
      </c>
      <c r="P24" s="354">
        <f>+Enero!P24+Febrero!P24+MARZO!P24</f>
        <v>0</v>
      </c>
      <c r="Q24" s="356">
        <f>+Enero!Q24+Febrero!Q24+MARZO!Q24</f>
        <v>0</v>
      </c>
      <c r="R24" s="354">
        <f>+Enero!R24+Febrero!R24+MARZO!R24</f>
        <v>0</v>
      </c>
      <c r="S24" s="356">
        <f>+Enero!S24+Febrero!S24+MARZO!S24</f>
        <v>0</v>
      </c>
      <c r="T24" s="354">
        <f>+Enero!T24+Febrero!T24+MARZO!T24</f>
        <v>0</v>
      </c>
      <c r="U24" s="356">
        <f>+Enero!U24+Febrero!U24+MARZO!U24</f>
        <v>0</v>
      </c>
      <c r="V24" s="354">
        <f>+Enero!V24+Febrero!V24+MARZO!V24</f>
        <v>0</v>
      </c>
      <c r="W24" s="356">
        <f>+Enero!W24+Febrero!W24+MARZO!W24</f>
        <v>0</v>
      </c>
      <c r="X24" s="354">
        <f>+Enero!X24+Febrero!X24+MARZO!X24</f>
        <v>0</v>
      </c>
      <c r="Y24" s="356">
        <f>+Enero!Y24+Febrero!Y24+MARZO!Y24</f>
        <v>0</v>
      </c>
      <c r="Z24" s="354">
        <f>+Enero!Z24+Febrero!Z24+MARZO!Z24</f>
        <v>0</v>
      </c>
      <c r="AA24" s="356">
        <f>+Enero!AA24+Febrero!AA24+MARZO!AA24</f>
        <v>0</v>
      </c>
      <c r="AB24" s="354">
        <f>+Enero!AB24+Febrero!AB24+MARZO!AB24</f>
        <v>0</v>
      </c>
      <c r="AC24" s="356">
        <f>+Enero!AC24+Febrero!AC24+MARZO!AC24</f>
        <v>0</v>
      </c>
      <c r="AD24" s="354">
        <f>+Enero!AD24+Febrero!AD24+MARZO!AD24</f>
        <v>0</v>
      </c>
      <c r="AE24" s="356">
        <f>+Enero!AE24+Febrero!AE24+MARZO!AE24</f>
        <v>0</v>
      </c>
      <c r="AF24" s="354">
        <f>+Enero!AF24+Febrero!AF24+MARZO!AF24</f>
        <v>0</v>
      </c>
      <c r="AG24" s="356">
        <f>+Enero!AG24+Febrero!AG24+MARZO!AG24</f>
        <v>0</v>
      </c>
      <c r="AH24" s="354">
        <f>+Enero!AH24+Febrero!AH24+MARZO!AH24</f>
        <v>0</v>
      </c>
      <c r="AI24" s="356">
        <f>+Enero!AI24+Febrero!AI24+MARZO!AI24</f>
        <v>0</v>
      </c>
      <c r="AJ24" s="354">
        <f>+Enero!AJ24+Febrero!AJ24+MARZO!AJ24</f>
        <v>0</v>
      </c>
      <c r="AK24" s="356">
        <f>+Enero!AK24+Febrero!AK24+MARZO!AK24</f>
        <v>0</v>
      </c>
      <c r="AL24" s="354">
        <f>+Enero!AL24+Febrero!AL24+MARZO!AL24</f>
        <v>0</v>
      </c>
      <c r="AM24" s="356">
        <f>+Enero!AM24+Febrero!AM24+MARZO!AM24</f>
        <v>0</v>
      </c>
      <c r="AN24" s="354">
        <f>+Enero!AN24+Febrero!AN24+MARZO!AN24</f>
        <v>0</v>
      </c>
      <c r="AO24" s="221">
        <f>+Enero!AO24+Febrero!AO24+MARZO!AO24</f>
        <v>0</v>
      </c>
      <c r="AP24" s="354">
        <f>+Enero!AP24+Febrero!AP24+MARZO!AP24</f>
        <v>0</v>
      </c>
      <c r="AQ24" s="354">
        <f>+Enero!AQ24+Febrero!AQ24+MARZO!AQ24</f>
        <v>0</v>
      </c>
      <c r="AR24" s="354">
        <f>+Enero!AR24+Febrero!AR24+MARZO!AR24</f>
        <v>0</v>
      </c>
      <c r="AS24" s="354">
        <f>+Enero!AS24+Febrero!AS24+MARZO!AS24</f>
        <v>0</v>
      </c>
      <c r="AT24" s="220">
        <f>+Enero!AT24+Febrero!AT24+MARZO!AT24</f>
        <v>0</v>
      </c>
      <c r="AU24" s="334"/>
    </row>
    <row r="25" spans="1:88" x14ac:dyDescent="0.2">
      <c r="A25" s="371" t="s">
        <v>203</v>
      </c>
      <c r="B25" s="348">
        <f t="shared" si="0"/>
        <v>0</v>
      </c>
      <c r="C25" s="348">
        <f t="shared" si="3"/>
        <v>0</v>
      </c>
      <c r="D25" s="345">
        <f t="shared" si="3"/>
        <v>0</v>
      </c>
      <c r="E25" s="19">
        <f>+Enero!E25+Febrero!E25+MARZO!E25</f>
        <v>0</v>
      </c>
      <c r="F25" s="49">
        <f>+Enero!F25+Febrero!F25+MARZO!F25</f>
        <v>0</v>
      </c>
      <c r="G25" s="19">
        <f>+Enero!G25+Febrero!G25+MARZO!G25</f>
        <v>0</v>
      </c>
      <c r="H25" s="20">
        <f>+Enero!H25+Febrero!H25+MARZO!H25</f>
        <v>0</v>
      </c>
      <c r="I25" s="19">
        <f>+Enero!I25+Febrero!I25+MARZO!I25</f>
        <v>0</v>
      </c>
      <c r="J25" s="20">
        <f>+Enero!J25+Febrero!J25+MARZO!J25</f>
        <v>0</v>
      </c>
      <c r="K25" s="19">
        <f>+Enero!K25+Febrero!K25+MARZO!K25</f>
        <v>0</v>
      </c>
      <c r="L25" s="20">
        <f>+Enero!L25+Febrero!L25+MARZO!L25</f>
        <v>0</v>
      </c>
      <c r="M25" s="19">
        <f>+Enero!M25+Febrero!M25+MARZO!M25</f>
        <v>0</v>
      </c>
      <c r="N25" s="20">
        <f>+Enero!N25+Febrero!N25+MARZO!N25</f>
        <v>0</v>
      </c>
      <c r="O25" s="19">
        <f>+Enero!O25+Febrero!O25+MARZO!O25</f>
        <v>0</v>
      </c>
      <c r="P25" s="20">
        <f>+Enero!P25+Febrero!P25+MARZO!P25</f>
        <v>0</v>
      </c>
      <c r="Q25" s="19">
        <f>+Enero!Q25+Febrero!Q25+MARZO!Q25</f>
        <v>0</v>
      </c>
      <c r="R25" s="20">
        <f>+Enero!R25+Febrero!R25+MARZO!R25</f>
        <v>0</v>
      </c>
      <c r="S25" s="19">
        <f>+Enero!S25+Febrero!S25+MARZO!S25</f>
        <v>0</v>
      </c>
      <c r="T25" s="20">
        <f>+Enero!T25+Febrero!T25+MARZO!T25</f>
        <v>0</v>
      </c>
      <c r="U25" s="19">
        <f>+Enero!U25+Febrero!U25+MARZO!U25</f>
        <v>0</v>
      </c>
      <c r="V25" s="20">
        <f>+Enero!V25+Febrero!V25+MARZO!V25</f>
        <v>0</v>
      </c>
      <c r="W25" s="19">
        <f>+Enero!W25+Febrero!W25+MARZO!W25</f>
        <v>0</v>
      </c>
      <c r="X25" s="20">
        <f>+Enero!X25+Febrero!X25+MARZO!X25</f>
        <v>0</v>
      </c>
      <c r="Y25" s="19">
        <f>+Enero!Y25+Febrero!Y25+MARZO!Y25</f>
        <v>0</v>
      </c>
      <c r="Z25" s="20">
        <f>+Enero!Z25+Febrero!Z25+MARZO!Z25</f>
        <v>0</v>
      </c>
      <c r="AA25" s="19">
        <f>+Enero!AA25+Febrero!AA25+MARZO!AA25</f>
        <v>0</v>
      </c>
      <c r="AB25" s="20">
        <f>+Enero!AB25+Febrero!AB25+MARZO!AB25</f>
        <v>0</v>
      </c>
      <c r="AC25" s="19">
        <f>+Enero!AC25+Febrero!AC25+MARZO!AC25</f>
        <v>0</v>
      </c>
      <c r="AD25" s="20">
        <f>+Enero!AD25+Febrero!AD25+MARZO!AD25</f>
        <v>0</v>
      </c>
      <c r="AE25" s="19">
        <f>+Enero!AE25+Febrero!AE25+MARZO!AE25</f>
        <v>0</v>
      </c>
      <c r="AF25" s="20">
        <f>+Enero!AF25+Febrero!AF25+MARZO!AF25</f>
        <v>0</v>
      </c>
      <c r="AG25" s="19">
        <f>+Enero!AG25+Febrero!AG25+MARZO!AG25</f>
        <v>0</v>
      </c>
      <c r="AH25" s="20">
        <f>+Enero!AH25+Febrero!AH25+MARZO!AH25</f>
        <v>0</v>
      </c>
      <c r="AI25" s="19">
        <f>+Enero!AI25+Febrero!AI25+MARZO!AI25</f>
        <v>0</v>
      </c>
      <c r="AJ25" s="20">
        <f>+Enero!AJ25+Febrero!AJ25+MARZO!AJ25</f>
        <v>0</v>
      </c>
      <c r="AK25" s="19">
        <f>+Enero!AK25+Febrero!AK25+MARZO!AK25</f>
        <v>0</v>
      </c>
      <c r="AL25" s="20">
        <f>+Enero!AL25+Febrero!AL25+MARZO!AL25</f>
        <v>0</v>
      </c>
      <c r="AM25" s="19">
        <f>+Enero!AM25+Febrero!AM25+MARZO!AM25</f>
        <v>0</v>
      </c>
      <c r="AN25" s="20">
        <f>+Enero!AN25+Febrero!AN25+MARZO!AN25</f>
        <v>0</v>
      </c>
      <c r="AO25" s="210">
        <f>+Enero!AO25+Febrero!AO25+MARZO!AO25</f>
        <v>0</v>
      </c>
      <c r="AP25" s="20">
        <f>+Enero!AP25+Febrero!AP25+MARZO!AP25</f>
        <v>0</v>
      </c>
      <c r="AQ25" s="20">
        <f>+Enero!AQ25+Febrero!AQ25+MARZO!AQ25</f>
        <v>0</v>
      </c>
      <c r="AR25" s="20">
        <f>+Enero!AR25+Febrero!AR25+MARZO!AR25</f>
        <v>0</v>
      </c>
      <c r="AS25" s="20">
        <f>+Enero!AS25+Febrero!AS25+MARZO!AS25</f>
        <v>0</v>
      </c>
      <c r="AT25" s="37">
        <f>+Enero!AT25+Febrero!AT25+MARZO!AT25</f>
        <v>0</v>
      </c>
      <c r="AU25" s="334"/>
    </row>
    <row r="26" spans="1:88" x14ac:dyDescent="0.2">
      <c r="A26" s="372" t="s">
        <v>99</v>
      </c>
      <c r="B26" s="348">
        <f t="shared" si="0"/>
        <v>0</v>
      </c>
      <c r="C26" s="348">
        <f t="shared" si="3"/>
        <v>0</v>
      </c>
      <c r="D26" s="345">
        <f t="shared" si="3"/>
        <v>0</v>
      </c>
      <c r="E26" s="19">
        <f>+Enero!E26+Febrero!E26+MARZO!E26</f>
        <v>0</v>
      </c>
      <c r="F26" s="49">
        <f>+Enero!F26+Febrero!F26+MARZO!F26</f>
        <v>0</v>
      </c>
      <c r="G26" s="19">
        <f>+Enero!G26+Febrero!G26+MARZO!G26</f>
        <v>0</v>
      </c>
      <c r="H26" s="20">
        <f>+Enero!H26+Febrero!H26+MARZO!H26</f>
        <v>0</v>
      </c>
      <c r="I26" s="19">
        <f>+Enero!I26+Febrero!I26+MARZO!I26</f>
        <v>0</v>
      </c>
      <c r="J26" s="20">
        <f>+Enero!J26+Febrero!J26+MARZO!J26</f>
        <v>0</v>
      </c>
      <c r="K26" s="19">
        <f>+Enero!K26+Febrero!K26+MARZO!K26</f>
        <v>0</v>
      </c>
      <c r="L26" s="20">
        <f>+Enero!L26+Febrero!L26+MARZO!L26</f>
        <v>0</v>
      </c>
      <c r="M26" s="19">
        <f>+Enero!M26+Febrero!M26+MARZO!M26</f>
        <v>0</v>
      </c>
      <c r="N26" s="20">
        <f>+Enero!N26+Febrero!N26+MARZO!N26</f>
        <v>0</v>
      </c>
      <c r="O26" s="19">
        <f>+Enero!O26+Febrero!O26+MARZO!O26</f>
        <v>0</v>
      </c>
      <c r="P26" s="20">
        <f>+Enero!P26+Febrero!P26+MARZO!P26</f>
        <v>0</v>
      </c>
      <c r="Q26" s="19">
        <f>+Enero!Q26+Febrero!Q26+MARZO!Q26</f>
        <v>0</v>
      </c>
      <c r="R26" s="20">
        <f>+Enero!R26+Febrero!R26+MARZO!R26</f>
        <v>0</v>
      </c>
      <c r="S26" s="19">
        <f>+Enero!S26+Febrero!S26+MARZO!S26</f>
        <v>0</v>
      </c>
      <c r="T26" s="20">
        <f>+Enero!T26+Febrero!T26+MARZO!T26</f>
        <v>0</v>
      </c>
      <c r="U26" s="19">
        <f>+Enero!U26+Febrero!U26+MARZO!U26</f>
        <v>0</v>
      </c>
      <c r="V26" s="20">
        <f>+Enero!V26+Febrero!V26+MARZO!V26</f>
        <v>0</v>
      </c>
      <c r="W26" s="19">
        <f>+Enero!W26+Febrero!W26+MARZO!W26</f>
        <v>0</v>
      </c>
      <c r="X26" s="20">
        <f>+Enero!X26+Febrero!X26+MARZO!X26</f>
        <v>0</v>
      </c>
      <c r="Y26" s="19">
        <f>+Enero!Y26+Febrero!Y26+MARZO!Y26</f>
        <v>0</v>
      </c>
      <c r="Z26" s="20">
        <f>+Enero!Z26+Febrero!Z26+MARZO!Z26</f>
        <v>0</v>
      </c>
      <c r="AA26" s="19">
        <f>+Enero!AA26+Febrero!AA26+MARZO!AA26</f>
        <v>0</v>
      </c>
      <c r="AB26" s="20">
        <f>+Enero!AB26+Febrero!AB26+MARZO!AB26</f>
        <v>0</v>
      </c>
      <c r="AC26" s="19">
        <f>+Enero!AC26+Febrero!AC26+MARZO!AC26</f>
        <v>0</v>
      </c>
      <c r="AD26" s="20">
        <f>+Enero!AD26+Febrero!AD26+MARZO!AD26</f>
        <v>0</v>
      </c>
      <c r="AE26" s="19">
        <f>+Enero!AE26+Febrero!AE26+MARZO!AE26</f>
        <v>0</v>
      </c>
      <c r="AF26" s="20">
        <f>+Enero!AF26+Febrero!AF26+MARZO!AF26</f>
        <v>0</v>
      </c>
      <c r="AG26" s="19">
        <f>+Enero!AG26+Febrero!AG26+MARZO!AG26</f>
        <v>0</v>
      </c>
      <c r="AH26" s="20">
        <f>+Enero!AH26+Febrero!AH26+MARZO!AH26</f>
        <v>0</v>
      </c>
      <c r="AI26" s="19">
        <f>+Enero!AI26+Febrero!AI26+MARZO!AI26</f>
        <v>0</v>
      </c>
      <c r="AJ26" s="20">
        <f>+Enero!AJ26+Febrero!AJ26+MARZO!AJ26</f>
        <v>0</v>
      </c>
      <c r="AK26" s="19">
        <f>+Enero!AK26+Febrero!AK26+MARZO!AK26</f>
        <v>0</v>
      </c>
      <c r="AL26" s="20">
        <f>+Enero!AL26+Febrero!AL26+MARZO!AL26</f>
        <v>0</v>
      </c>
      <c r="AM26" s="19">
        <f>+Enero!AM26+Febrero!AM26+MARZO!AM26</f>
        <v>0</v>
      </c>
      <c r="AN26" s="20">
        <f>+Enero!AN26+Febrero!AN26+MARZO!AN26</f>
        <v>0</v>
      </c>
      <c r="AO26" s="210">
        <f>+Enero!AO26+Febrero!AO26+MARZO!AO26</f>
        <v>0</v>
      </c>
      <c r="AP26" s="20">
        <f>+Enero!AP26+Febrero!AP26+MARZO!AP26</f>
        <v>0</v>
      </c>
      <c r="AQ26" s="20">
        <f>+Enero!AQ26+Febrero!AQ26+MARZO!AQ26</f>
        <v>0</v>
      </c>
      <c r="AR26" s="20">
        <f>+Enero!AR26+Febrero!AR26+MARZO!AR26</f>
        <v>0</v>
      </c>
      <c r="AS26" s="20">
        <f>+Enero!AS26+Febrero!AS26+MARZO!AS26</f>
        <v>0</v>
      </c>
      <c r="AT26" s="37">
        <f>+Enero!AT26+Febrero!AT26+MARZO!AT26</f>
        <v>0</v>
      </c>
      <c r="AU26" s="334"/>
    </row>
    <row r="27" spans="1:88" x14ac:dyDescent="0.2">
      <c r="A27" s="373" t="s">
        <v>100</v>
      </c>
      <c r="B27" s="357">
        <f t="shared" si="0"/>
        <v>0</v>
      </c>
      <c r="C27" s="357">
        <f t="shared" si="3"/>
        <v>0</v>
      </c>
      <c r="D27" s="374">
        <f t="shared" si="3"/>
        <v>0</v>
      </c>
      <c r="E27" s="56">
        <f>+Enero!E27+Febrero!E27+MARZO!E27</f>
        <v>0</v>
      </c>
      <c r="F27" s="375">
        <f>+Enero!F27+Febrero!F27+MARZO!F27</f>
        <v>0</v>
      </c>
      <c r="G27" s="56">
        <f>+Enero!G27+Febrero!G27+MARZO!G27</f>
        <v>0</v>
      </c>
      <c r="H27" s="58">
        <f>+Enero!H27+Febrero!H27+MARZO!H27</f>
        <v>0</v>
      </c>
      <c r="I27" s="56">
        <f>+Enero!I27+Febrero!I27+MARZO!I27</f>
        <v>0</v>
      </c>
      <c r="J27" s="58">
        <f>+Enero!J27+Febrero!J27+MARZO!J27</f>
        <v>0</v>
      </c>
      <c r="K27" s="56">
        <f>+Enero!K27+Febrero!K27+MARZO!K27</f>
        <v>0</v>
      </c>
      <c r="L27" s="58">
        <f>+Enero!L27+Febrero!L27+MARZO!L27</f>
        <v>0</v>
      </c>
      <c r="M27" s="56">
        <f>+Enero!M27+Febrero!M27+MARZO!M27</f>
        <v>0</v>
      </c>
      <c r="N27" s="58">
        <f>+Enero!N27+Febrero!N27+MARZO!N27</f>
        <v>0</v>
      </c>
      <c r="O27" s="56">
        <f>+Enero!O27+Febrero!O27+MARZO!O27</f>
        <v>0</v>
      </c>
      <c r="P27" s="58">
        <f>+Enero!P27+Febrero!P27+MARZO!P27</f>
        <v>0</v>
      </c>
      <c r="Q27" s="56">
        <f>+Enero!Q27+Febrero!Q27+MARZO!Q27</f>
        <v>0</v>
      </c>
      <c r="R27" s="58">
        <f>+Enero!R27+Febrero!R27+MARZO!R27</f>
        <v>0</v>
      </c>
      <c r="S27" s="56">
        <f>+Enero!S27+Febrero!S27+MARZO!S27</f>
        <v>0</v>
      </c>
      <c r="T27" s="58">
        <f>+Enero!T27+Febrero!T27+MARZO!T27</f>
        <v>0</v>
      </c>
      <c r="U27" s="56">
        <f>+Enero!U27+Febrero!U27+MARZO!U27</f>
        <v>0</v>
      </c>
      <c r="V27" s="58">
        <f>+Enero!V27+Febrero!V27+MARZO!V27</f>
        <v>0</v>
      </c>
      <c r="W27" s="56">
        <f>+Enero!W27+Febrero!W27+MARZO!W27</f>
        <v>0</v>
      </c>
      <c r="X27" s="58">
        <f>+Enero!X27+Febrero!X27+MARZO!X27</f>
        <v>0</v>
      </c>
      <c r="Y27" s="56">
        <f>+Enero!Y27+Febrero!Y27+MARZO!Y27</f>
        <v>0</v>
      </c>
      <c r="Z27" s="58">
        <f>+Enero!Z27+Febrero!Z27+MARZO!Z27</f>
        <v>0</v>
      </c>
      <c r="AA27" s="56">
        <f>+Enero!AA27+Febrero!AA27+MARZO!AA27</f>
        <v>0</v>
      </c>
      <c r="AB27" s="58">
        <f>+Enero!AB27+Febrero!AB27+MARZO!AB27</f>
        <v>0</v>
      </c>
      <c r="AC27" s="56">
        <f>+Enero!AC27+Febrero!AC27+MARZO!AC27</f>
        <v>0</v>
      </c>
      <c r="AD27" s="58">
        <f>+Enero!AD27+Febrero!AD27+MARZO!AD27</f>
        <v>0</v>
      </c>
      <c r="AE27" s="56">
        <f>+Enero!AE27+Febrero!AE27+MARZO!AE27</f>
        <v>0</v>
      </c>
      <c r="AF27" s="58">
        <f>+Enero!AF27+Febrero!AF27+MARZO!AF27</f>
        <v>0</v>
      </c>
      <c r="AG27" s="56">
        <f>+Enero!AG27+Febrero!AG27+MARZO!AG27</f>
        <v>0</v>
      </c>
      <c r="AH27" s="58">
        <f>+Enero!AH27+Febrero!AH27+MARZO!AH27</f>
        <v>0</v>
      </c>
      <c r="AI27" s="56">
        <f>+Enero!AI27+Febrero!AI27+MARZO!AI27</f>
        <v>0</v>
      </c>
      <c r="AJ27" s="58">
        <f>+Enero!AJ27+Febrero!AJ27+MARZO!AJ27</f>
        <v>0</v>
      </c>
      <c r="AK27" s="56">
        <f>+Enero!AK27+Febrero!AK27+MARZO!AK27</f>
        <v>0</v>
      </c>
      <c r="AL27" s="58">
        <f>+Enero!AL27+Febrero!AL27+MARZO!AL27</f>
        <v>0</v>
      </c>
      <c r="AM27" s="56">
        <f>+Enero!AM27+Febrero!AM27+MARZO!AM27</f>
        <v>0</v>
      </c>
      <c r="AN27" s="58">
        <f>+Enero!AN27+Febrero!AN27+MARZO!AN27</f>
        <v>0</v>
      </c>
      <c r="AO27" s="364">
        <f>+Enero!AO27+Febrero!AO27+MARZO!AO27</f>
        <v>0</v>
      </c>
      <c r="AP27" s="58">
        <f>+Enero!AP27+Febrero!AP27+MARZO!AP27</f>
        <v>0</v>
      </c>
      <c r="AQ27" s="58">
        <f>+Enero!AQ27+Febrero!AQ27+MARZO!AQ27</f>
        <v>0</v>
      </c>
      <c r="AR27" s="58">
        <f>+Enero!AR27+Febrero!AR27+MARZO!AR27</f>
        <v>0</v>
      </c>
      <c r="AS27" s="58">
        <f>+Enero!AS27+Febrero!AS27+MARZO!AS27</f>
        <v>0</v>
      </c>
      <c r="AT27" s="58">
        <f>+Enero!AT27+Febrero!AT27+MARZO!AT27</f>
        <v>0</v>
      </c>
      <c r="AU27" s="334"/>
    </row>
    <row r="28" spans="1:88" x14ac:dyDescent="0.2">
      <c r="A28" s="110" t="s">
        <v>101</v>
      </c>
      <c r="B28" s="110"/>
      <c r="C28" s="77"/>
      <c r="D28" s="110"/>
      <c r="E28" s="110"/>
      <c r="F28" s="77"/>
      <c r="G28" s="77"/>
      <c r="H28" s="77"/>
      <c r="I28" s="77"/>
    </row>
    <row r="29" spans="1:88" ht="31.5" x14ac:dyDescent="0.2">
      <c r="A29" s="325" t="s">
        <v>102</v>
      </c>
      <c r="B29" s="831" t="s">
        <v>41</v>
      </c>
      <c r="C29" s="832"/>
      <c r="D29" s="320" t="s">
        <v>1</v>
      </c>
      <c r="E29" s="114" t="s">
        <v>35</v>
      </c>
      <c r="F29" s="114" t="s">
        <v>42</v>
      </c>
      <c r="G29" s="114" t="s">
        <v>37</v>
      </c>
      <c r="H29" s="328" t="s">
        <v>13</v>
      </c>
      <c r="I29" s="329" t="s">
        <v>98</v>
      </c>
    </row>
    <row r="30" spans="1:88" x14ac:dyDescent="0.2">
      <c r="A30" s="833" t="s">
        <v>43</v>
      </c>
      <c r="B30" s="834"/>
      <c r="C30" s="835"/>
      <c r="D30" s="376">
        <f t="shared" ref="D30:D50" si="4">SUM(E30:H30)</f>
        <v>0</v>
      </c>
      <c r="E30" s="116">
        <f>+Enero!E30+Febrero!E30+MARZO!E30</f>
        <v>0</v>
      </c>
      <c r="F30" s="117">
        <f>+Enero!F30+Febrero!F30+MARZO!F30</f>
        <v>0</v>
      </c>
      <c r="G30" s="118">
        <f>+Enero!G30+Febrero!G30+MARZO!G30</f>
        <v>0</v>
      </c>
      <c r="H30" s="119">
        <f>+Enero!H30+Febrero!H30+MARZO!H30</f>
        <v>0</v>
      </c>
      <c r="I30" s="377">
        <f>+Enero!I30+Febrero!I30+MARZO!I30</f>
        <v>0</v>
      </c>
      <c r="J30" s="378" t="s">
        <v>103</v>
      </c>
      <c r="CA30" s="334" t="str">
        <f>IF(E30&lt;MAX(E31:E49),"EN RBC existen patologías que son mayores a los Ingresos-personas","")</f>
        <v/>
      </c>
      <c r="CB30" s="334" t="str">
        <f>IF(F30&lt;MAX(F31:F49),"EN RI existen patologías que son mayores a los Ingresos-personas","")</f>
        <v/>
      </c>
      <c r="CC30" s="334" t="str">
        <f>IF(G30&lt;MAX(G31:G49),"EN RR existen patologías que son mayores a los Ingresos-personas","")</f>
        <v/>
      </c>
      <c r="CD30" s="334" t="str">
        <f>IF(H30&lt;MAX(H31:H49),"EN Otros existen patologías que son mayores a los Ingresos-personas","")</f>
        <v/>
      </c>
      <c r="CG30" s="334" t="str">
        <f>IF(E30&lt;MAX(E31:E49),1,"")</f>
        <v/>
      </c>
      <c r="CH30" s="334" t="str">
        <f>IF(F30&lt;MAX(F31:F49),1,"")</f>
        <v/>
      </c>
      <c r="CI30" s="334" t="str">
        <f>IF(G30&lt;MAX(G31:G49),1,"")</f>
        <v/>
      </c>
      <c r="CJ30" s="334" t="str">
        <f>IF(H30&lt;MAX(H31:H49),1,"")</f>
        <v/>
      </c>
    </row>
    <row r="31" spans="1:88" ht="14.25" customHeight="1" x14ac:dyDescent="0.2">
      <c r="A31" s="849" t="s">
        <v>104</v>
      </c>
      <c r="B31" s="825" t="s">
        <v>105</v>
      </c>
      <c r="C31" s="826"/>
      <c r="D31" s="379">
        <f t="shared" si="4"/>
        <v>0</v>
      </c>
      <c r="E31" s="127">
        <f>+Enero!E31+Febrero!E31+MARZO!E31</f>
        <v>0</v>
      </c>
      <c r="F31" s="128">
        <f>+Enero!F31+Febrero!F31+MARZO!F31</f>
        <v>0</v>
      </c>
      <c r="G31" s="129">
        <f>+Enero!G31+Febrero!G31+MARZO!G31</f>
        <v>0</v>
      </c>
      <c r="H31" s="130">
        <f>+Enero!H31+Febrero!H31+MARZO!H31</f>
        <v>0</v>
      </c>
      <c r="I31" s="130">
        <f>+Enero!I31+Febrero!I31+MARZO!I31</f>
        <v>0</v>
      </c>
      <c r="J31" s="378"/>
      <c r="CA31" s="334" t="str">
        <f>IF(D30&lt;&gt;B13,"EL NÚMERO DE INGRESOS NO PUEDE SER DISTINTO AL TOTAL DE INGRESOS DE LA SECCION A.1","")</f>
        <v/>
      </c>
      <c r="CG31" s="334" t="str">
        <f>IF(D30&lt;&gt;B13,1,"")</f>
        <v/>
      </c>
    </row>
    <row r="32" spans="1:88" ht="14.25" customHeight="1" x14ac:dyDescent="0.2">
      <c r="A32" s="850"/>
      <c r="B32" s="823" t="s">
        <v>106</v>
      </c>
      <c r="C32" s="824"/>
      <c r="D32" s="380">
        <f t="shared" si="4"/>
        <v>0</v>
      </c>
      <c r="E32" s="127">
        <f>+Enero!E32+Febrero!E32+MARZO!E32</f>
        <v>0</v>
      </c>
      <c r="F32" s="128">
        <f>+Enero!F32+Febrero!F32+MARZO!F32</f>
        <v>0</v>
      </c>
      <c r="G32" s="129">
        <f>+Enero!G32+Febrero!G32+MARZO!G32</f>
        <v>0</v>
      </c>
      <c r="H32" s="130">
        <f>+Enero!H32+Febrero!H32+MARZO!H32</f>
        <v>0</v>
      </c>
      <c r="I32" s="130">
        <f>+Enero!I32+Febrero!I32+MARZO!I32</f>
        <v>0</v>
      </c>
      <c r="J32" s="378"/>
    </row>
    <row r="33" spans="1:87" ht="14.25" customHeight="1" x14ac:dyDescent="0.2">
      <c r="A33" s="850"/>
      <c r="B33" s="827" t="s">
        <v>44</v>
      </c>
      <c r="C33" s="828"/>
      <c r="D33" s="380">
        <f t="shared" si="4"/>
        <v>0</v>
      </c>
      <c r="E33" s="127">
        <f>+Enero!E33+Febrero!E33+MARZO!E33</f>
        <v>0</v>
      </c>
      <c r="F33" s="128">
        <f>+Enero!F33+Febrero!F33+MARZO!F33</f>
        <v>0</v>
      </c>
      <c r="G33" s="129">
        <f>+Enero!G33+Febrero!G33+MARZO!G33</f>
        <v>0</v>
      </c>
      <c r="H33" s="130">
        <f>+Enero!H33+Febrero!H33+MARZO!H33</f>
        <v>0</v>
      </c>
      <c r="I33" s="130">
        <f>+Enero!I33+Febrero!I33+MARZO!I33</f>
        <v>0</v>
      </c>
      <c r="J33" s="378"/>
    </row>
    <row r="34" spans="1:87" ht="14.25" customHeight="1" x14ac:dyDescent="0.2">
      <c r="A34" s="850"/>
      <c r="B34" s="823" t="s">
        <v>107</v>
      </c>
      <c r="C34" s="824"/>
      <c r="D34" s="380">
        <f t="shared" si="4"/>
        <v>0</v>
      </c>
      <c r="E34" s="127">
        <f>+Enero!E34+Febrero!E34+MARZO!E34</f>
        <v>0</v>
      </c>
      <c r="F34" s="128">
        <f>+Enero!F34+Febrero!F34+MARZO!F34</f>
        <v>0</v>
      </c>
      <c r="G34" s="129">
        <f>+Enero!G34+Febrero!G34+MARZO!G34</f>
        <v>0</v>
      </c>
      <c r="H34" s="130">
        <f>+Enero!H34+Febrero!H34+MARZO!H34</f>
        <v>0</v>
      </c>
      <c r="I34" s="130">
        <f>+Enero!I34+Febrero!I34+MARZO!I34</f>
        <v>0</v>
      </c>
      <c r="J34" s="378"/>
    </row>
    <row r="35" spans="1:87" ht="14.25" customHeight="1" x14ac:dyDescent="0.2">
      <c r="A35" s="850"/>
      <c r="B35" s="823" t="s">
        <v>108</v>
      </c>
      <c r="C35" s="824"/>
      <c r="D35" s="380">
        <f t="shared" si="4"/>
        <v>0</v>
      </c>
      <c r="E35" s="127">
        <f>+Enero!E35+Febrero!E35+MARZO!E35</f>
        <v>0</v>
      </c>
      <c r="F35" s="128">
        <f>+Enero!F35+Febrero!F35+MARZO!F35</f>
        <v>0</v>
      </c>
      <c r="G35" s="129">
        <f>+Enero!G35+Febrero!G35+MARZO!G35</f>
        <v>0</v>
      </c>
      <c r="H35" s="130">
        <f>+Enero!H35+Febrero!H35+MARZO!H35</f>
        <v>0</v>
      </c>
      <c r="I35" s="130">
        <f>+Enero!I35+Febrero!I35+MARZO!I35</f>
        <v>0</v>
      </c>
      <c r="J35" s="378"/>
    </row>
    <row r="36" spans="1:87" ht="14.25" customHeight="1" x14ac:dyDescent="0.2">
      <c r="A36" s="850"/>
      <c r="B36" s="823" t="s">
        <v>109</v>
      </c>
      <c r="C36" s="824"/>
      <c r="D36" s="380">
        <f t="shared" si="4"/>
        <v>0</v>
      </c>
      <c r="E36" s="127">
        <f>+Enero!E36+Febrero!E36+MARZO!E36</f>
        <v>0</v>
      </c>
      <c r="F36" s="128">
        <f>+Enero!F36+Febrero!F36+MARZO!F36</f>
        <v>0</v>
      </c>
      <c r="G36" s="129">
        <f>+Enero!G36+Febrero!G36+MARZO!G36</f>
        <v>0</v>
      </c>
      <c r="H36" s="130">
        <f>+Enero!H36+Febrero!H36+MARZO!H36</f>
        <v>0</v>
      </c>
      <c r="I36" s="130">
        <f>+Enero!I36+Febrero!I36+MARZO!I36</f>
        <v>0</v>
      </c>
      <c r="J36" s="378"/>
    </row>
    <row r="37" spans="1:87" ht="14.25" customHeight="1" x14ac:dyDescent="0.2">
      <c r="A37" s="850"/>
      <c r="B37" s="823" t="s">
        <v>45</v>
      </c>
      <c r="C37" s="824"/>
      <c r="D37" s="380">
        <f t="shared" si="4"/>
        <v>0</v>
      </c>
      <c r="E37" s="127">
        <f>+Enero!E37+Febrero!E37+MARZO!E37</f>
        <v>0</v>
      </c>
      <c r="F37" s="128">
        <f>+Enero!F37+Febrero!F37+MARZO!F37</f>
        <v>0</v>
      </c>
      <c r="G37" s="129">
        <f>+Enero!G37+Febrero!G37+MARZO!G37</f>
        <v>0</v>
      </c>
      <c r="H37" s="130">
        <f>+Enero!H37+Febrero!H37+MARZO!H37</f>
        <v>0</v>
      </c>
      <c r="I37" s="130">
        <f>+Enero!I37+Febrero!I37+MARZO!I37</f>
        <v>0</v>
      </c>
      <c r="J37" s="378"/>
    </row>
    <row r="38" spans="1:87" ht="14.25" customHeight="1" x14ac:dyDescent="0.2">
      <c r="A38" s="850"/>
      <c r="B38" s="823" t="s">
        <v>46</v>
      </c>
      <c r="C38" s="824"/>
      <c r="D38" s="380">
        <f t="shared" si="4"/>
        <v>0</v>
      </c>
      <c r="E38" s="127">
        <f>+Enero!E38+Febrero!E38+MARZO!E38</f>
        <v>0</v>
      </c>
      <c r="F38" s="128">
        <f>+Enero!F38+Febrero!F38+MARZO!F38</f>
        <v>0</v>
      </c>
      <c r="G38" s="129">
        <f>+Enero!G38+Febrero!G38+MARZO!G38</f>
        <v>0</v>
      </c>
      <c r="H38" s="130">
        <f>+Enero!H38+Febrero!H38+MARZO!H38</f>
        <v>0</v>
      </c>
      <c r="I38" s="130">
        <f>+Enero!I38+Febrero!I38+MARZO!I38</f>
        <v>0</v>
      </c>
      <c r="J38" s="378"/>
    </row>
    <row r="39" spans="1:87" ht="25.5" customHeight="1" x14ac:dyDescent="0.2">
      <c r="A39" s="850"/>
      <c r="B39" s="823" t="s">
        <v>110</v>
      </c>
      <c r="C39" s="824"/>
      <c r="D39" s="380">
        <f t="shared" si="4"/>
        <v>0</v>
      </c>
      <c r="E39" s="127">
        <f>+Enero!E39+Febrero!E39+MARZO!E39</f>
        <v>0</v>
      </c>
      <c r="F39" s="128">
        <f>+Enero!F39+Febrero!F39+MARZO!F39</f>
        <v>0</v>
      </c>
      <c r="G39" s="129">
        <f>+Enero!G39+Febrero!G39+MARZO!G39</f>
        <v>0</v>
      </c>
      <c r="H39" s="130">
        <f>+Enero!H39+Febrero!H39+MARZO!H39</f>
        <v>0</v>
      </c>
      <c r="I39" s="130">
        <f>+Enero!I39+Febrero!I39+MARZO!I39</f>
        <v>0</v>
      </c>
      <c r="J39" s="378"/>
    </row>
    <row r="40" spans="1:87" ht="27.75" customHeight="1" x14ac:dyDescent="0.2">
      <c r="A40" s="850"/>
      <c r="B40" s="823" t="s">
        <v>111</v>
      </c>
      <c r="C40" s="824"/>
      <c r="D40" s="380">
        <f t="shared" si="4"/>
        <v>0</v>
      </c>
      <c r="E40" s="127">
        <f>+Enero!E40+Febrero!E40+MARZO!E40</f>
        <v>0</v>
      </c>
      <c r="F40" s="128">
        <f>+Enero!F40+Febrero!F40+MARZO!F40</f>
        <v>0</v>
      </c>
      <c r="G40" s="129">
        <f>+Enero!G40+Febrero!G40+MARZO!G40</f>
        <v>0</v>
      </c>
      <c r="H40" s="130">
        <f>+Enero!H40+Febrero!H40+MARZO!H40</f>
        <v>0</v>
      </c>
      <c r="I40" s="130">
        <f>+Enero!I40+Febrero!I40+MARZO!I40</f>
        <v>0</v>
      </c>
      <c r="J40" s="378"/>
    </row>
    <row r="41" spans="1:87" ht="26.25" customHeight="1" x14ac:dyDescent="0.2">
      <c r="A41" s="850"/>
      <c r="B41" s="823" t="s">
        <v>112</v>
      </c>
      <c r="C41" s="824"/>
      <c r="D41" s="380">
        <f t="shared" si="4"/>
        <v>0</v>
      </c>
      <c r="E41" s="127">
        <f>+Enero!E41+Febrero!E41+MARZO!E41</f>
        <v>0</v>
      </c>
      <c r="F41" s="128">
        <f>+Enero!F41+Febrero!F41+MARZO!F41</f>
        <v>0</v>
      </c>
      <c r="G41" s="129">
        <f>+Enero!G41+Febrero!G41+MARZO!G41</f>
        <v>0</v>
      </c>
      <c r="H41" s="130">
        <f>+Enero!H41+Febrero!H41+MARZO!H41</f>
        <v>0</v>
      </c>
      <c r="I41" s="130">
        <f>+Enero!I41+Febrero!I41+MARZO!I41</f>
        <v>0</v>
      </c>
      <c r="J41" s="378"/>
    </row>
    <row r="42" spans="1:87" x14ac:dyDescent="0.2">
      <c r="A42" s="850"/>
      <c r="B42" s="823" t="s">
        <v>113</v>
      </c>
      <c r="C42" s="824"/>
      <c r="D42" s="380">
        <f t="shared" si="4"/>
        <v>0</v>
      </c>
      <c r="E42" s="127">
        <f>+Enero!E42+Febrero!E42+MARZO!E42</f>
        <v>0</v>
      </c>
      <c r="F42" s="128">
        <f>+Enero!F42+Febrero!F42+MARZO!F42</f>
        <v>0</v>
      </c>
      <c r="G42" s="129">
        <f>+Enero!G42+Febrero!G42+MARZO!G42</f>
        <v>0</v>
      </c>
      <c r="H42" s="130">
        <f>+Enero!H42+Febrero!H42+MARZO!H42</f>
        <v>0</v>
      </c>
      <c r="I42" s="130">
        <f>+Enero!I42+Febrero!I42+MARZO!I42</f>
        <v>0</v>
      </c>
      <c r="J42" s="378"/>
      <c r="CG42" s="334">
        <v>0</v>
      </c>
      <c r="CH42" s="334">
        <v>0</v>
      </c>
      <c r="CI42" s="334">
        <v>0</v>
      </c>
    </row>
    <row r="43" spans="1:87" x14ac:dyDescent="0.2">
      <c r="A43" s="851"/>
      <c r="B43" s="852" t="s">
        <v>13</v>
      </c>
      <c r="C43" s="853"/>
      <c r="D43" s="380">
        <f t="shared" si="4"/>
        <v>0</v>
      </c>
      <c r="E43" s="381">
        <f>+Enero!E43+Febrero!E43+MARZO!E43</f>
        <v>0</v>
      </c>
      <c r="F43" s="382">
        <f>+Enero!F43+Febrero!F43+MARZO!F43</f>
        <v>0</v>
      </c>
      <c r="G43" s="383">
        <f>+Enero!G43+Febrero!G43+MARZO!G43</f>
        <v>0</v>
      </c>
      <c r="H43" s="384">
        <f>+Enero!H43+Febrero!H43+MARZO!H43</f>
        <v>0</v>
      </c>
      <c r="I43" s="384">
        <f>+Enero!I43+Febrero!I43+MARZO!I43</f>
        <v>0</v>
      </c>
      <c r="J43" s="378"/>
    </row>
    <row r="44" spans="1:87" x14ac:dyDescent="0.2">
      <c r="A44" s="849" t="s">
        <v>114</v>
      </c>
      <c r="B44" s="825" t="s">
        <v>115</v>
      </c>
      <c r="C44" s="826"/>
      <c r="D44" s="379">
        <f t="shared" si="4"/>
        <v>0</v>
      </c>
      <c r="E44" s="139">
        <f>+Enero!E44+Febrero!E44+MARZO!E44</f>
        <v>0</v>
      </c>
      <c r="F44" s="140">
        <f>+Enero!F44+Febrero!F44+MARZO!F44</f>
        <v>0</v>
      </c>
      <c r="G44" s="141">
        <f>+Enero!G44+Febrero!G44+MARZO!G44</f>
        <v>0</v>
      </c>
      <c r="H44" s="142">
        <f>+Enero!H44+Febrero!H44+MARZO!H44</f>
        <v>0</v>
      </c>
      <c r="I44" s="142">
        <f>+Enero!I44+Febrero!I44+MARZO!I44</f>
        <v>0</v>
      </c>
      <c r="J44" s="378"/>
    </row>
    <row r="45" spans="1:87" x14ac:dyDescent="0.2">
      <c r="A45" s="850"/>
      <c r="B45" s="823" t="s">
        <v>47</v>
      </c>
      <c r="C45" s="824"/>
      <c r="D45" s="380">
        <f t="shared" si="4"/>
        <v>0</v>
      </c>
      <c r="E45" s="127">
        <f>+Enero!E45+Febrero!E45+MARZO!E45</f>
        <v>0</v>
      </c>
      <c r="F45" s="128">
        <f>+Enero!F45+Febrero!F45+MARZO!F45</f>
        <v>0</v>
      </c>
      <c r="G45" s="129">
        <f>+Enero!G45+Febrero!G45+MARZO!G45</f>
        <v>0</v>
      </c>
      <c r="H45" s="130">
        <f>+Enero!H45+Febrero!H45+MARZO!H45</f>
        <v>0</v>
      </c>
      <c r="I45" s="130">
        <f>+Enero!I45+Febrero!I45+MARZO!I45</f>
        <v>0</v>
      </c>
      <c r="J45" s="378"/>
    </row>
    <row r="46" spans="1:87" x14ac:dyDescent="0.2">
      <c r="A46" s="850"/>
      <c r="B46" s="829" t="s">
        <v>13</v>
      </c>
      <c r="C46" s="830"/>
      <c r="D46" s="385">
        <f t="shared" si="4"/>
        <v>0</v>
      </c>
      <c r="E46" s="127">
        <f>+Enero!E46+Febrero!E46+MARZO!E46</f>
        <v>0</v>
      </c>
      <c r="F46" s="128">
        <f>+Enero!F46+Febrero!F46+MARZO!F46</f>
        <v>0</v>
      </c>
      <c r="G46" s="129">
        <f>+Enero!G46+Febrero!G46+MARZO!G46</f>
        <v>0</v>
      </c>
      <c r="H46" s="130">
        <f>+Enero!H46+Febrero!H46+MARZO!H46</f>
        <v>0</v>
      </c>
      <c r="I46" s="130">
        <f>+Enero!I46+Febrero!I46+MARZO!I46</f>
        <v>0</v>
      </c>
      <c r="J46" s="378"/>
    </row>
    <row r="47" spans="1:87" x14ac:dyDescent="0.2">
      <c r="A47" s="849" t="s">
        <v>116</v>
      </c>
      <c r="B47" s="825" t="s">
        <v>115</v>
      </c>
      <c r="C47" s="826"/>
      <c r="D47" s="379">
        <f t="shared" si="4"/>
        <v>0</v>
      </c>
      <c r="E47" s="139">
        <f>+Enero!E47+Febrero!E47+MARZO!E47</f>
        <v>0</v>
      </c>
      <c r="F47" s="140">
        <f>+Enero!F47+Febrero!F47+MARZO!F47</f>
        <v>0</v>
      </c>
      <c r="G47" s="141">
        <f>+Enero!G47+Febrero!G47+MARZO!G47</f>
        <v>0</v>
      </c>
      <c r="H47" s="142">
        <f>+Enero!H47+Febrero!H47+MARZO!H47</f>
        <v>0</v>
      </c>
      <c r="I47" s="142">
        <f>+Enero!I47+Febrero!I47+MARZO!I47</f>
        <v>0</v>
      </c>
      <c r="J47" s="378"/>
    </row>
    <row r="48" spans="1:87" x14ac:dyDescent="0.2">
      <c r="A48" s="850"/>
      <c r="B48" s="823" t="s">
        <v>47</v>
      </c>
      <c r="C48" s="824"/>
      <c r="D48" s="380">
        <f t="shared" si="4"/>
        <v>0</v>
      </c>
      <c r="E48" s="127">
        <f>+Enero!E48+Febrero!E48+MARZO!E48</f>
        <v>0</v>
      </c>
      <c r="F48" s="128">
        <f>+Enero!F48+Febrero!F48+MARZO!F48</f>
        <v>0</v>
      </c>
      <c r="G48" s="129">
        <f>+Enero!G48+Febrero!G48+MARZO!G48</f>
        <v>0</v>
      </c>
      <c r="H48" s="130">
        <f>+Enero!H48+Febrero!H48+MARZO!H48</f>
        <v>0</v>
      </c>
      <c r="I48" s="130">
        <f>+Enero!I48+Febrero!I48+MARZO!I48</f>
        <v>0</v>
      </c>
      <c r="J48" s="378"/>
    </row>
    <row r="49" spans="1:48" x14ac:dyDescent="0.2">
      <c r="A49" s="851"/>
      <c r="B49" s="852" t="s">
        <v>13</v>
      </c>
      <c r="C49" s="853"/>
      <c r="D49" s="385">
        <f t="shared" si="4"/>
        <v>0</v>
      </c>
      <c r="E49" s="135">
        <f>+Enero!E49+Febrero!E49+MARZO!E49</f>
        <v>0</v>
      </c>
      <c r="F49" s="136">
        <f>+Enero!F49+Febrero!F49+MARZO!F49</f>
        <v>0</v>
      </c>
      <c r="G49" s="137">
        <f>+Enero!G49+Febrero!G49+MARZO!G49</f>
        <v>0</v>
      </c>
      <c r="H49" s="138">
        <f>+Enero!H49+Febrero!H49+MARZO!H49</f>
        <v>0</v>
      </c>
      <c r="I49" s="138">
        <f>+Enero!I49+Febrero!I49+MARZO!I49</f>
        <v>0</v>
      </c>
      <c r="J49" s="378"/>
    </row>
    <row r="50" spans="1:48" x14ac:dyDescent="0.2">
      <c r="A50" s="321" t="s">
        <v>117</v>
      </c>
      <c r="B50" s="864" t="s">
        <v>48</v>
      </c>
      <c r="C50" s="865"/>
      <c r="D50" s="386">
        <f t="shared" si="4"/>
        <v>0</v>
      </c>
      <c r="E50" s="145">
        <f>+Enero!E50+Febrero!E50+MARZO!E50</f>
        <v>0</v>
      </c>
      <c r="F50" s="146">
        <f>+Enero!F50+Febrero!F50+MARZO!F50</f>
        <v>0</v>
      </c>
      <c r="G50" s="147">
        <f>+Enero!G50+Febrero!G50+MARZO!G50</f>
        <v>0</v>
      </c>
      <c r="H50" s="148">
        <f>+Enero!H50+Febrero!H50+MARZO!H50</f>
        <v>0</v>
      </c>
      <c r="I50" s="148">
        <f>+Enero!I50+Febrero!I50+MARZO!I50</f>
        <v>0</v>
      </c>
      <c r="J50" s="378"/>
    </row>
    <row r="51" spans="1:48" x14ac:dyDescent="0.2">
      <c r="A51" s="387" t="s">
        <v>118</v>
      </c>
      <c r="B51" s="149"/>
      <c r="C51" s="149"/>
      <c r="D51" s="149"/>
      <c r="E51" s="149"/>
      <c r="F51" s="149"/>
      <c r="G51" s="149"/>
      <c r="H51" s="77"/>
      <c r="I51" s="77"/>
    </row>
    <row r="52" spans="1:48" x14ac:dyDescent="0.2">
      <c r="A52" s="849" t="s">
        <v>49</v>
      </c>
      <c r="B52" s="867" t="s">
        <v>50</v>
      </c>
      <c r="C52" s="868"/>
      <c r="D52" s="868"/>
      <c r="E52" s="871" t="s">
        <v>14</v>
      </c>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3"/>
      <c r="AQ52" s="836" t="s">
        <v>119</v>
      </c>
      <c r="AR52" s="860" t="s">
        <v>33</v>
      </c>
      <c r="AS52" s="861"/>
      <c r="AT52" s="874"/>
      <c r="AU52" s="841" t="s">
        <v>13</v>
      </c>
    </row>
    <row r="53" spans="1:48" x14ac:dyDescent="0.2">
      <c r="A53" s="850"/>
      <c r="B53" s="869"/>
      <c r="C53" s="870"/>
      <c r="D53" s="870"/>
      <c r="E53" s="831" t="s">
        <v>19</v>
      </c>
      <c r="F53" s="832"/>
      <c r="G53" s="831" t="s">
        <v>20</v>
      </c>
      <c r="H53" s="832"/>
      <c r="I53" s="862" t="s">
        <v>21</v>
      </c>
      <c r="J53" s="863"/>
      <c r="K53" s="862" t="s">
        <v>22</v>
      </c>
      <c r="L53" s="863"/>
      <c r="M53" s="862" t="s">
        <v>23</v>
      </c>
      <c r="N53" s="863"/>
      <c r="O53" s="831" t="s">
        <v>24</v>
      </c>
      <c r="P53" s="832"/>
      <c r="Q53" s="831" t="s">
        <v>25</v>
      </c>
      <c r="R53" s="832"/>
      <c r="S53" s="831" t="s">
        <v>26</v>
      </c>
      <c r="T53" s="832"/>
      <c r="U53" s="831" t="s">
        <v>27</v>
      </c>
      <c r="V53" s="832"/>
      <c r="W53" s="831" t="s">
        <v>2</v>
      </c>
      <c r="X53" s="832"/>
      <c r="Y53" s="831" t="s">
        <v>3</v>
      </c>
      <c r="Z53" s="832"/>
      <c r="AA53" s="831" t="s">
        <v>28</v>
      </c>
      <c r="AB53" s="876"/>
      <c r="AC53" s="831" t="s">
        <v>4</v>
      </c>
      <c r="AD53" s="832"/>
      <c r="AE53" s="831" t="s">
        <v>5</v>
      </c>
      <c r="AF53" s="832"/>
      <c r="AG53" s="831" t="s">
        <v>6</v>
      </c>
      <c r="AH53" s="832"/>
      <c r="AI53" s="831" t="s">
        <v>7</v>
      </c>
      <c r="AJ53" s="832"/>
      <c r="AK53" s="831" t="s">
        <v>8</v>
      </c>
      <c r="AL53" s="832"/>
      <c r="AM53" s="831" t="s">
        <v>9</v>
      </c>
      <c r="AN53" s="832"/>
      <c r="AO53" s="846" t="s">
        <v>10</v>
      </c>
      <c r="AP53" s="847"/>
      <c r="AQ53" s="837"/>
      <c r="AR53" s="854" t="s">
        <v>35</v>
      </c>
      <c r="AS53" s="856" t="s">
        <v>36</v>
      </c>
      <c r="AT53" s="856" t="s">
        <v>37</v>
      </c>
      <c r="AU53" s="844"/>
    </row>
    <row r="54" spans="1:48" x14ac:dyDescent="0.2">
      <c r="A54" s="866"/>
      <c r="B54" s="325" t="s">
        <v>94</v>
      </c>
      <c r="C54" s="325" t="s">
        <v>11</v>
      </c>
      <c r="D54" s="388" t="s">
        <v>12</v>
      </c>
      <c r="E54" s="67" t="s">
        <v>11</v>
      </c>
      <c r="F54" s="389" t="s">
        <v>12</v>
      </c>
      <c r="G54" s="67" t="s">
        <v>11</v>
      </c>
      <c r="H54" s="389" t="s">
        <v>12</v>
      </c>
      <c r="I54" s="67" t="s">
        <v>11</v>
      </c>
      <c r="J54" s="389" t="s">
        <v>12</v>
      </c>
      <c r="K54" s="67" t="s">
        <v>11</v>
      </c>
      <c r="L54" s="389" t="s">
        <v>12</v>
      </c>
      <c r="M54" s="65" t="s">
        <v>11</v>
      </c>
      <c r="N54" s="68" t="s">
        <v>12</v>
      </c>
      <c r="O54" s="67" t="s">
        <v>11</v>
      </c>
      <c r="P54" s="389" t="s">
        <v>12</v>
      </c>
      <c r="Q54" s="65" t="s">
        <v>11</v>
      </c>
      <c r="R54" s="68" t="s">
        <v>12</v>
      </c>
      <c r="S54" s="65" t="s">
        <v>11</v>
      </c>
      <c r="T54" s="68" t="s">
        <v>12</v>
      </c>
      <c r="U54" s="67" t="s">
        <v>11</v>
      </c>
      <c r="V54" s="68" t="s">
        <v>12</v>
      </c>
      <c r="W54" s="67" t="s">
        <v>11</v>
      </c>
      <c r="X54" s="389" t="s">
        <v>12</v>
      </c>
      <c r="Y54" s="65" t="s">
        <v>11</v>
      </c>
      <c r="Z54" s="68" t="s">
        <v>12</v>
      </c>
      <c r="AA54" s="67" t="s">
        <v>11</v>
      </c>
      <c r="AB54" s="390" t="s">
        <v>12</v>
      </c>
      <c r="AC54" s="67" t="s">
        <v>11</v>
      </c>
      <c r="AD54" s="389" t="s">
        <v>12</v>
      </c>
      <c r="AE54" s="67" t="s">
        <v>11</v>
      </c>
      <c r="AF54" s="389" t="s">
        <v>12</v>
      </c>
      <c r="AG54" s="67" t="s">
        <v>11</v>
      </c>
      <c r="AH54" s="389" t="s">
        <v>12</v>
      </c>
      <c r="AI54" s="65" t="s">
        <v>11</v>
      </c>
      <c r="AJ54" s="68" t="s">
        <v>12</v>
      </c>
      <c r="AK54" s="67" t="s">
        <v>11</v>
      </c>
      <c r="AL54" s="389" t="s">
        <v>12</v>
      </c>
      <c r="AM54" s="65" t="s">
        <v>11</v>
      </c>
      <c r="AN54" s="68" t="s">
        <v>12</v>
      </c>
      <c r="AO54" s="151" t="s">
        <v>11</v>
      </c>
      <c r="AP54" s="68" t="s">
        <v>12</v>
      </c>
      <c r="AQ54" s="838"/>
      <c r="AR54" s="855"/>
      <c r="AS54" s="857"/>
      <c r="AT54" s="857"/>
      <c r="AU54" s="875"/>
    </row>
    <row r="55" spans="1:48" x14ac:dyDescent="0.2">
      <c r="A55" s="152" t="s">
        <v>51</v>
      </c>
      <c r="B55" s="391">
        <f>SUM(C55+D55)</f>
        <v>0</v>
      </c>
      <c r="C55" s="391">
        <f t="shared" ref="C55:D59" si="5">SUM(E55+G55+I55+K55+M55+O55+Q55+S55+U55+W55+Y55+AA55+AC55+AE55+AG55+AI55+AK55+AM55+AO55)</f>
        <v>0</v>
      </c>
      <c r="D55" s="392">
        <f t="shared" si="5"/>
        <v>0</v>
      </c>
      <c r="E55" s="12">
        <f>+Enero!E55+Febrero!E55+MARZO!E55</f>
        <v>0</v>
      </c>
      <c r="F55" s="342">
        <f>+Enero!F55+Febrero!F55+MARZO!F55</f>
        <v>0</v>
      </c>
      <c r="G55" s="12">
        <f>+Enero!G55+Febrero!G55+MARZO!G55</f>
        <v>0</v>
      </c>
      <c r="H55" s="13">
        <f>+Enero!H55+Febrero!H55+MARZO!H55</f>
        <v>0</v>
      </c>
      <c r="I55" s="12">
        <f>+Enero!I55+Febrero!I55+MARZO!I55</f>
        <v>0</v>
      </c>
      <c r="J55" s="13">
        <f>+Enero!J55+Febrero!J55+MARZO!J55</f>
        <v>0</v>
      </c>
      <c r="K55" s="12">
        <f>+Enero!K55+Febrero!K55+MARZO!K55</f>
        <v>0</v>
      </c>
      <c r="L55" s="13">
        <f>+Enero!L55+Febrero!L55+MARZO!L55</f>
        <v>0</v>
      </c>
      <c r="M55" s="12">
        <f>+Enero!M55+Febrero!M55+MARZO!M55</f>
        <v>0</v>
      </c>
      <c r="N55" s="13">
        <f>+Enero!N55+Febrero!N55+MARZO!N55</f>
        <v>0</v>
      </c>
      <c r="O55" s="12">
        <f>+Enero!O55+Febrero!O55+MARZO!O55</f>
        <v>0</v>
      </c>
      <c r="P55" s="13">
        <f>+Enero!P55+Febrero!P55+MARZO!P55</f>
        <v>0</v>
      </c>
      <c r="Q55" s="12">
        <f>+Enero!Q55+Febrero!Q55+MARZO!Q55</f>
        <v>0</v>
      </c>
      <c r="R55" s="13">
        <f>+Enero!R55+Febrero!R55+MARZO!R55</f>
        <v>0</v>
      </c>
      <c r="S55" s="12">
        <f>+Enero!S55+Febrero!S55+MARZO!S55</f>
        <v>0</v>
      </c>
      <c r="T55" s="13">
        <f>+Enero!T55+Febrero!T55+MARZO!T55</f>
        <v>0</v>
      </c>
      <c r="U55" s="12">
        <f>+Enero!U55+Febrero!U55+MARZO!U55</f>
        <v>0</v>
      </c>
      <c r="V55" s="13">
        <f>+Enero!V55+Febrero!V55+MARZO!V55</f>
        <v>0</v>
      </c>
      <c r="W55" s="12">
        <f>+Enero!W55+Febrero!W55+MARZO!W55</f>
        <v>0</v>
      </c>
      <c r="X55" s="13">
        <f>+Enero!X55+Febrero!X55+MARZO!X55</f>
        <v>0</v>
      </c>
      <c r="Y55" s="343">
        <f>+Enero!Y55+Febrero!Y55+MARZO!Y55</f>
        <v>0</v>
      </c>
      <c r="Z55" s="13">
        <f>+Enero!Z55+Febrero!Z55+MARZO!Z55</f>
        <v>0</v>
      </c>
      <c r="AA55" s="343">
        <f>+Enero!AA55+Febrero!AA55+MARZO!AA55</f>
        <v>0</v>
      </c>
      <c r="AB55" s="11">
        <f>+Enero!AB55+Febrero!AB55+MARZO!AB55</f>
        <v>0</v>
      </c>
      <c r="AC55" s="343">
        <f>+Enero!AC55+Febrero!AC55+MARZO!AC55</f>
        <v>0</v>
      </c>
      <c r="AD55" s="13">
        <f>+Enero!AD55+Febrero!AD55+MARZO!AD55</f>
        <v>0</v>
      </c>
      <c r="AE55" s="343">
        <f>+Enero!AE55+Febrero!AE55+MARZO!AE55</f>
        <v>0</v>
      </c>
      <c r="AF55" s="13">
        <f>+Enero!AF55+Febrero!AF55+MARZO!AF55</f>
        <v>0</v>
      </c>
      <c r="AG55" s="343">
        <f>+Enero!AG55+Febrero!AG55+MARZO!AG55</f>
        <v>0</v>
      </c>
      <c r="AH55" s="13">
        <f>+Enero!AH55+Febrero!AH55+MARZO!AH55</f>
        <v>0</v>
      </c>
      <c r="AI55" s="343">
        <f>+Enero!AI55+Febrero!AI55+MARZO!AI55</f>
        <v>0</v>
      </c>
      <c r="AJ55" s="13">
        <f>+Enero!AJ55+Febrero!AJ55+MARZO!AJ55</f>
        <v>0</v>
      </c>
      <c r="AK55" s="343">
        <f>+Enero!AK55+Febrero!AK55+MARZO!AK55</f>
        <v>0</v>
      </c>
      <c r="AL55" s="13">
        <f>+Enero!AL55+Febrero!AL55+MARZO!AL55</f>
        <v>0</v>
      </c>
      <c r="AM55" s="343">
        <f>+Enero!AM55+Febrero!AM55+MARZO!AM55</f>
        <v>0</v>
      </c>
      <c r="AN55" s="13">
        <f>+Enero!AN55+Febrero!AN55+MARZO!AN55</f>
        <v>0</v>
      </c>
      <c r="AO55" s="393">
        <f>+Enero!AO55+Febrero!AO55+MARZO!AO55</f>
        <v>0</v>
      </c>
      <c r="AP55" s="11">
        <f>+Enero!AP55+Febrero!AP55+MARZO!AP55</f>
        <v>0</v>
      </c>
      <c r="AQ55" s="394">
        <f>+Enero!AQ55+Febrero!AQ55+MARZO!AQ55</f>
        <v>0</v>
      </c>
      <c r="AR55" s="153">
        <f>+Enero!AR55+Febrero!AR55+MARZO!AR55</f>
        <v>0</v>
      </c>
      <c r="AS55" s="153">
        <f>+Enero!AS55+Febrero!AS55+MARZO!AS55</f>
        <v>0</v>
      </c>
      <c r="AT55" s="153">
        <f>+Enero!AT55+Febrero!AT55+MARZO!AT55</f>
        <v>0</v>
      </c>
      <c r="AU55" s="153">
        <f>+Enero!AU55+Febrero!AU55+MARZO!AU55</f>
        <v>0</v>
      </c>
      <c r="AV55" s="378" t="s">
        <v>120</v>
      </c>
    </row>
    <row r="56" spans="1:48" x14ac:dyDescent="0.2">
      <c r="A56" s="152" t="s">
        <v>52</v>
      </c>
      <c r="B56" s="395">
        <f>SUM(C56+D56)</f>
        <v>0</v>
      </c>
      <c r="C56" s="395">
        <f t="shared" si="5"/>
        <v>0</v>
      </c>
      <c r="D56" s="396">
        <f t="shared" si="5"/>
        <v>0</v>
      </c>
      <c r="E56" s="19">
        <f>+Enero!E56+Febrero!E56+MARZO!E56</f>
        <v>0</v>
      </c>
      <c r="F56" s="49">
        <f>+Enero!F56+Febrero!F56+MARZO!F56</f>
        <v>0</v>
      </c>
      <c r="G56" s="19">
        <f>+Enero!G56+Febrero!G56+MARZO!G56</f>
        <v>0</v>
      </c>
      <c r="H56" s="20">
        <f>+Enero!H56+Febrero!H56+MARZO!H56</f>
        <v>0</v>
      </c>
      <c r="I56" s="19">
        <f>+Enero!I56+Febrero!I56+MARZO!I56</f>
        <v>0</v>
      </c>
      <c r="J56" s="20">
        <f>+Enero!J56+Febrero!J56+MARZO!J56</f>
        <v>0</v>
      </c>
      <c r="K56" s="19">
        <f>+Enero!K56+Febrero!K56+MARZO!K56</f>
        <v>0</v>
      </c>
      <c r="L56" s="20">
        <f>+Enero!L56+Febrero!L56+MARZO!L56</f>
        <v>0</v>
      </c>
      <c r="M56" s="19">
        <f>+Enero!M56+Febrero!M56+MARZO!M56</f>
        <v>0</v>
      </c>
      <c r="N56" s="20">
        <f>+Enero!N56+Febrero!N56+MARZO!N56</f>
        <v>0</v>
      </c>
      <c r="O56" s="19">
        <f>+Enero!O56+Febrero!O56+MARZO!O56</f>
        <v>0</v>
      </c>
      <c r="P56" s="20">
        <f>+Enero!P56+Febrero!P56+MARZO!P56</f>
        <v>0</v>
      </c>
      <c r="Q56" s="19">
        <f>+Enero!Q56+Febrero!Q56+MARZO!Q56</f>
        <v>0</v>
      </c>
      <c r="R56" s="20">
        <f>+Enero!R56+Febrero!R56+MARZO!R56</f>
        <v>0</v>
      </c>
      <c r="S56" s="19">
        <f>+Enero!S56+Febrero!S56+MARZO!S56</f>
        <v>0</v>
      </c>
      <c r="T56" s="20">
        <f>+Enero!T56+Febrero!T56+MARZO!T56</f>
        <v>0</v>
      </c>
      <c r="U56" s="19">
        <f>+Enero!U56+Febrero!U56+MARZO!U56</f>
        <v>0</v>
      </c>
      <c r="V56" s="20">
        <f>+Enero!V56+Febrero!V56+MARZO!V56</f>
        <v>0</v>
      </c>
      <c r="W56" s="19">
        <f>+Enero!W56+Febrero!W56+MARZO!W56</f>
        <v>0</v>
      </c>
      <c r="X56" s="20">
        <f>+Enero!X56+Febrero!X56+MARZO!X56</f>
        <v>0</v>
      </c>
      <c r="Y56" s="210">
        <f>+Enero!Y56+Febrero!Y56+MARZO!Y56</f>
        <v>0</v>
      </c>
      <c r="Z56" s="20">
        <f>+Enero!Z56+Febrero!Z56+MARZO!Z56</f>
        <v>0</v>
      </c>
      <c r="AA56" s="210">
        <f>+Enero!AA56+Febrero!AA56+MARZO!AA56</f>
        <v>0</v>
      </c>
      <c r="AB56" s="22">
        <f>+Enero!AB56+Febrero!AB56+MARZO!AB56</f>
        <v>0</v>
      </c>
      <c r="AC56" s="210">
        <f>+Enero!AC56+Febrero!AC56+MARZO!AC56</f>
        <v>0</v>
      </c>
      <c r="AD56" s="20">
        <f>+Enero!AD56+Febrero!AD56+MARZO!AD56</f>
        <v>0</v>
      </c>
      <c r="AE56" s="210">
        <f>+Enero!AE56+Febrero!AE56+MARZO!AE56</f>
        <v>0</v>
      </c>
      <c r="AF56" s="20">
        <f>+Enero!AF56+Febrero!AF56+MARZO!AF56</f>
        <v>0</v>
      </c>
      <c r="AG56" s="210">
        <f>+Enero!AG56+Febrero!AG56+MARZO!AG56</f>
        <v>0</v>
      </c>
      <c r="AH56" s="20">
        <f>+Enero!AH56+Febrero!AH56+MARZO!AH56</f>
        <v>0</v>
      </c>
      <c r="AI56" s="210">
        <f>+Enero!AI56+Febrero!AI56+MARZO!AI56</f>
        <v>0</v>
      </c>
      <c r="AJ56" s="20">
        <f>+Enero!AJ56+Febrero!AJ56+MARZO!AJ56</f>
        <v>0</v>
      </c>
      <c r="AK56" s="210">
        <f>+Enero!AK56+Febrero!AK56+MARZO!AK56</f>
        <v>0</v>
      </c>
      <c r="AL56" s="20">
        <f>+Enero!AL56+Febrero!AL56+MARZO!AL56</f>
        <v>0</v>
      </c>
      <c r="AM56" s="210">
        <f>+Enero!AM56+Febrero!AM56+MARZO!AM56</f>
        <v>0</v>
      </c>
      <c r="AN56" s="20">
        <f>+Enero!AN56+Febrero!AN56+MARZO!AN56</f>
        <v>0</v>
      </c>
      <c r="AO56" s="397">
        <f>+Enero!AO56+Febrero!AO56+MARZO!AO56</f>
        <v>0</v>
      </c>
      <c r="AP56" s="22">
        <f>+Enero!AP56+Febrero!AP56+MARZO!AP56</f>
        <v>0</v>
      </c>
      <c r="AQ56" s="153">
        <f>+Enero!AQ56+Febrero!AQ56+MARZO!AQ56</f>
        <v>0</v>
      </c>
      <c r="AR56" s="153">
        <f>+Enero!AR56+Febrero!AR56+MARZO!AR56</f>
        <v>0</v>
      </c>
      <c r="AS56" s="153">
        <f>+Enero!AS56+Febrero!AS56+MARZO!AS56</f>
        <v>0</v>
      </c>
      <c r="AT56" s="153">
        <f>+Enero!AT56+Febrero!AT56+MARZO!AT56</f>
        <v>0</v>
      </c>
      <c r="AU56" s="153">
        <f>+Enero!AU56+Febrero!AU56+MARZO!AU56</f>
        <v>0</v>
      </c>
      <c r="AV56" s="378" t="s">
        <v>120</v>
      </c>
    </row>
    <row r="57" spans="1:48" x14ac:dyDescent="0.2">
      <c r="A57" s="152" t="s">
        <v>53</v>
      </c>
      <c r="B57" s="395">
        <f>SUM(C57+D57)</f>
        <v>0</v>
      </c>
      <c r="C57" s="395">
        <f t="shared" si="5"/>
        <v>0</v>
      </c>
      <c r="D57" s="396">
        <f t="shared" si="5"/>
        <v>0</v>
      </c>
      <c r="E57" s="19">
        <f>+Enero!E57+Febrero!E57+MARZO!E57</f>
        <v>0</v>
      </c>
      <c r="F57" s="49">
        <f>+Enero!F57+Febrero!F57+MARZO!F57</f>
        <v>0</v>
      </c>
      <c r="G57" s="19">
        <f>+Enero!G57+Febrero!G57+MARZO!G57</f>
        <v>0</v>
      </c>
      <c r="H57" s="20">
        <f>+Enero!H57+Febrero!H57+MARZO!H57</f>
        <v>0</v>
      </c>
      <c r="I57" s="19">
        <f>+Enero!I57+Febrero!I57+MARZO!I57</f>
        <v>0</v>
      </c>
      <c r="J57" s="20">
        <f>+Enero!J57+Febrero!J57+MARZO!J57</f>
        <v>0</v>
      </c>
      <c r="K57" s="19">
        <f>+Enero!K57+Febrero!K57+MARZO!K57</f>
        <v>0</v>
      </c>
      <c r="L57" s="20">
        <f>+Enero!L57+Febrero!L57+MARZO!L57</f>
        <v>0</v>
      </c>
      <c r="M57" s="19">
        <f>+Enero!M57+Febrero!M57+MARZO!M57</f>
        <v>0</v>
      </c>
      <c r="N57" s="20">
        <f>+Enero!N57+Febrero!N57+MARZO!N57</f>
        <v>0</v>
      </c>
      <c r="O57" s="19">
        <f>+Enero!O57+Febrero!O57+MARZO!O57</f>
        <v>0</v>
      </c>
      <c r="P57" s="20">
        <f>+Enero!P57+Febrero!P57+MARZO!P57</f>
        <v>0</v>
      </c>
      <c r="Q57" s="19">
        <f>+Enero!Q57+Febrero!Q57+MARZO!Q57</f>
        <v>0</v>
      </c>
      <c r="R57" s="20">
        <f>+Enero!R57+Febrero!R57+MARZO!R57</f>
        <v>0</v>
      </c>
      <c r="S57" s="19">
        <f>+Enero!S57+Febrero!S57+MARZO!S57</f>
        <v>0</v>
      </c>
      <c r="T57" s="20">
        <f>+Enero!T57+Febrero!T57+MARZO!T57</f>
        <v>0</v>
      </c>
      <c r="U57" s="19">
        <f>+Enero!U57+Febrero!U57+MARZO!U57</f>
        <v>0</v>
      </c>
      <c r="V57" s="20">
        <f>+Enero!V57+Febrero!V57+MARZO!V57</f>
        <v>0</v>
      </c>
      <c r="W57" s="19">
        <f>+Enero!W57+Febrero!W57+MARZO!W57</f>
        <v>0</v>
      </c>
      <c r="X57" s="20">
        <f>+Enero!X57+Febrero!X57+MARZO!X57</f>
        <v>0</v>
      </c>
      <c r="Y57" s="210">
        <f>+Enero!Y57+Febrero!Y57+MARZO!Y57</f>
        <v>0</v>
      </c>
      <c r="Z57" s="20">
        <f>+Enero!Z57+Febrero!Z57+MARZO!Z57</f>
        <v>0</v>
      </c>
      <c r="AA57" s="210">
        <f>+Enero!AA57+Febrero!AA57+MARZO!AA57</f>
        <v>0</v>
      </c>
      <c r="AB57" s="22">
        <f>+Enero!AB57+Febrero!AB57+MARZO!AB57</f>
        <v>0</v>
      </c>
      <c r="AC57" s="210">
        <f>+Enero!AC57+Febrero!AC57+MARZO!AC57</f>
        <v>0</v>
      </c>
      <c r="AD57" s="20">
        <f>+Enero!AD57+Febrero!AD57+MARZO!AD57</f>
        <v>0</v>
      </c>
      <c r="AE57" s="210">
        <f>+Enero!AE57+Febrero!AE57+MARZO!AE57</f>
        <v>0</v>
      </c>
      <c r="AF57" s="20">
        <f>+Enero!AF57+Febrero!AF57+MARZO!AF57</f>
        <v>0</v>
      </c>
      <c r="AG57" s="210">
        <f>+Enero!AG57+Febrero!AG57+MARZO!AG57</f>
        <v>0</v>
      </c>
      <c r="AH57" s="20">
        <f>+Enero!AH57+Febrero!AH57+MARZO!AH57</f>
        <v>0</v>
      </c>
      <c r="AI57" s="210">
        <f>+Enero!AI57+Febrero!AI57+MARZO!AI57</f>
        <v>0</v>
      </c>
      <c r="AJ57" s="20">
        <f>+Enero!AJ57+Febrero!AJ57+MARZO!AJ57</f>
        <v>0</v>
      </c>
      <c r="AK57" s="210">
        <f>+Enero!AK57+Febrero!AK57+MARZO!AK57</f>
        <v>0</v>
      </c>
      <c r="AL57" s="20">
        <f>+Enero!AL57+Febrero!AL57+MARZO!AL57</f>
        <v>0</v>
      </c>
      <c r="AM57" s="210">
        <f>+Enero!AM57+Febrero!AM57+MARZO!AM57</f>
        <v>0</v>
      </c>
      <c r="AN57" s="20">
        <f>+Enero!AN57+Febrero!AN57+MARZO!AN57</f>
        <v>0</v>
      </c>
      <c r="AO57" s="397">
        <f>+Enero!AO57+Febrero!AO57+MARZO!AO57</f>
        <v>0</v>
      </c>
      <c r="AP57" s="22">
        <f>+Enero!AP57+Febrero!AP57+MARZO!AP57</f>
        <v>0</v>
      </c>
      <c r="AQ57" s="153">
        <f>+Enero!AQ57+Febrero!AQ57+MARZO!AQ57</f>
        <v>0</v>
      </c>
      <c r="AR57" s="153">
        <f>+Enero!AR57+Febrero!AR57+MARZO!AR57</f>
        <v>0</v>
      </c>
      <c r="AS57" s="153">
        <f>+Enero!AS57+Febrero!AS57+MARZO!AS57</f>
        <v>0</v>
      </c>
      <c r="AT57" s="153">
        <f>+Enero!AT57+Febrero!AT57+MARZO!AT57</f>
        <v>0</v>
      </c>
      <c r="AU57" s="153">
        <f>+Enero!AU57+Febrero!AU57+MARZO!AU57</f>
        <v>0</v>
      </c>
      <c r="AV57" s="378" t="s">
        <v>120</v>
      </c>
    </row>
    <row r="58" spans="1:48" x14ac:dyDescent="0.2">
      <c r="A58" s="152" t="s">
        <v>54</v>
      </c>
      <c r="B58" s="395">
        <f>SUM(C58+D58)</f>
        <v>0</v>
      </c>
      <c r="C58" s="395">
        <f t="shared" si="5"/>
        <v>0</v>
      </c>
      <c r="D58" s="396">
        <f t="shared" si="5"/>
        <v>0</v>
      </c>
      <c r="E58" s="19">
        <f>+Enero!E58+Febrero!E58+MARZO!E58</f>
        <v>0</v>
      </c>
      <c r="F58" s="49">
        <f>+Enero!F58+Febrero!F58+MARZO!F58</f>
        <v>0</v>
      </c>
      <c r="G58" s="19">
        <f>+Enero!G58+Febrero!G58+MARZO!G58</f>
        <v>0</v>
      </c>
      <c r="H58" s="20">
        <f>+Enero!H58+Febrero!H58+MARZO!H58</f>
        <v>0</v>
      </c>
      <c r="I58" s="19">
        <f>+Enero!I58+Febrero!I58+MARZO!I58</f>
        <v>0</v>
      </c>
      <c r="J58" s="20">
        <f>+Enero!J58+Febrero!J58+MARZO!J58</f>
        <v>0</v>
      </c>
      <c r="K58" s="19">
        <f>+Enero!K58+Febrero!K58+MARZO!K58</f>
        <v>0</v>
      </c>
      <c r="L58" s="20">
        <f>+Enero!L58+Febrero!L58+MARZO!L58</f>
        <v>0</v>
      </c>
      <c r="M58" s="19">
        <f>+Enero!M58+Febrero!M58+MARZO!M58</f>
        <v>0</v>
      </c>
      <c r="N58" s="20">
        <f>+Enero!N58+Febrero!N58+MARZO!N58</f>
        <v>0</v>
      </c>
      <c r="O58" s="19">
        <f>+Enero!O58+Febrero!O58+MARZO!O58</f>
        <v>0</v>
      </c>
      <c r="P58" s="20">
        <f>+Enero!P58+Febrero!P58+MARZO!P58</f>
        <v>0</v>
      </c>
      <c r="Q58" s="19">
        <f>+Enero!Q58+Febrero!Q58+MARZO!Q58</f>
        <v>0</v>
      </c>
      <c r="R58" s="20">
        <f>+Enero!R58+Febrero!R58+MARZO!R58</f>
        <v>0</v>
      </c>
      <c r="S58" s="19">
        <f>+Enero!S58+Febrero!S58+MARZO!S58</f>
        <v>0</v>
      </c>
      <c r="T58" s="20">
        <f>+Enero!T58+Febrero!T58+MARZO!T58</f>
        <v>0</v>
      </c>
      <c r="U58" s="19">
        <f>+Enero!U58+Febrero!U58+MARZO!U58</f>
        <v>0</v>
      </c>
      <c r="V58" s="20">
        <f>+Enero!V58+Febrero!V58+MARZO!V58</f>
        <v>0</v>
      </c>
      <c r="W58" s="19">
        <f>+Enero!W58+Febrero!W58+MARZO!W58</f>
        <v>0</v>
      </c>
      <c r="X58" s="20">
        <f>+Enero!X58+Febrero!X58+MARZO!X58</f>
        <v>0</v>
      </c>
      <c r="Y58" s="210">
        <f>+Enero!Y58+Febrero!Y58+MARZO!Y58</f>
        <v>0</v>
      </c>
      <c r="Z58" s="20">
        <f>+Enero!Z58+Febrero!Z58+MARZO!Z58</f>
        <v>0</v>
      </c>
      <c r="AA58" s="210">
        <f>+Enero!AA58+Febrero!AA58+MARZO!AA58</f>
        <v>0</v>
      </c>
      <c r="AB58" s="22">
        <f>+Enero!AB58+Febrero!AB58+MARZO!AB58</f>
        <v>0</v>
      </c>
      <c r="AC58" s="210">
        <f>+Enero!AC58+Febrero!AC58+MARZO!AC58</f>
        <v>0</v>
      </c>
      <c r="AD58" s="20">
        <f>+Enero!AD58+Febrero!AD58+MARZO!AD58</f>
        <v>0</v>
      </c>
      <c r="AE58" s="210">
        <f>+Enero!AE58+Febrero!AE58+MARZO!AE58</f>
        <v>0</v>
      </c>
      <c r="AF58" s="20">
        <f>+Enero!AF58+Febrero!AF58+MARZO!AF58</f>
        <v>0</v>
      </c>
      <c r="AG58" s="210">
        <f>+Enero!AG58+Febrero!AG58+MARZO!AG58</f>
        <v>0</v>
      </c>
      <c r="AH58" s="20">
        <f>+Enero!AH58+Febrero!AH58+MARZO!AH58</f>
        <v>0</v>
      </c>
      <c r="AI58" s="210">
        <f>+Enero!AI58+Febrero!AI58+MARZO!AI58</f>
        <v>0</v>
      </c>
      <c r="AJ58" s="20">
        <f>+Enero!AJ58+Febrero!AJ58+MARZO!AJ58</f>
        <v>0</v>
      </c>
      <c r="AK58" s="210">
        <f>+Enero!AK58+Febrero!AK58+MARZO!AK58</f>
        <v>0</v>
      </c>
      <c r="AL58" s="20">
        <f>+Enero!AL58+Febrero!AL58+MARZO!AL58</f>
        <v>0</v>
      </c>
      <c r="AM58" s="210">
        <f>+Enero!AM58+Febrero!AM58+MARZO!AM58</f>
        <v>0</v>
      </c>
      <c r="AN58" s="20">
        <f>+Enero!AN58+Febrero!AN58+MARZO!AN58</f>
        <v>0</v>
      </c>
      <c r="AO58" s="397">
        <f>+Enero!AO58+Febrero!AO58+MARZO!AO58</f>
        <v>0</v>
      </c>
      <c r="AP58" s="22">
        <f>+Enero!AP58+Febrero!AP58+MARZO!AP58</f>
        <v>0</v>
      </c>
      <c r="AQ58" s="153">
        <f>+Enero!AQ58+Febrero!AQ58+MARZO!AQ58</f>
        <v>0</v>
      </c>
      <c r="AR58" s="153">
        <f>+Enero!AR58+Febrero!AR58+MARZO!AR58</f>
        <v>0</v>
      </c>
      <c r="AS58" s="153">
        <f>+Enero!AS58+Febrero!AS58+MARZO!AS58</f>
        <v>0</v>
      </c>
      <c r="AT58" s="153">
        <f>+Enero!AT58+Febrero!AT58+MARZO!AT58</f>
        <v>0</v>
      </c>
      <c r="AU58" s="153">
        <f>+Enero!AU58+Febrero!AU58+MARZO!AU58</f>
        <v>0</v>
      </c>
      <c r="AV58" s="378" t="s">
        <v>120</v>
      </c>
    </row>
    <row r="59" spans="1:48" x14ac:dyDescent="0.2">
      <c r="A59" s="155" t="s">
        <v>55</v>
      </c>
      <c r="B59" s="398">
        <f>SUM(C59+D59)</f>
        <v>0</v>
      </c>
      <c r="C59" s="398">
        <f t="shared" si="5"/>
        <v>0</v>
      </c>
      <c r="D59" s="399">
        <f t="shared" si="5"/>
        <v>0</v>
      </c>
      <c r="E59" s="27">
        <f>+Enero!E59+Febrero!E59+MARZO!E59</f>
        <v>0</v>
      </c>
      <c r="F59" s="50">
        <f>+Enero!F59+Febrero!F59+MARZO!F59</f>
        <v>0</v>
      </c>
      <c r="G59" s="27">
        <f>+Enero!G59+Febrero!G59+MARZO!G59</f>
        <v>0</v>
      </c>
      <c r="H59" s="28">
        <f>+Enero!H59+Febrero!H59+MARZO!H59</f>
        <v>0</v>
      </c>
      <c r="I59" s="27">
        <f>+Enero!I59+Febrero!I59+MARZO!I59</f>
        <v>0</v>
      </c>
      <c r="J59" s="28">
        <f>+Enero!J59+Febrero!J59+MARZO!J59</f>
        <v>0</v>
      </c>
      <c r="K59" s="27">
        <f>+Enero!K59+Febrero!K59+MARZO!K59</f>
        <v>0</v>
      </c>
      <c r="L59" s="28">
        <f>+Enero!L59+Febrero!L59+MARZO!L59</f>
        <v>0</v>
      </c>
      <c r="M59" s="27">
        <f>+Enero!M59+Febrero!M59+MARZO!M59</f>
        <v>0</v>
      </c>
      <c r="N59" s="28">
        <f>+Enero!N59+Febrero!N59+MARZO!N59</f>
        <v>0</v>
      </c>
      <c r="O59" s="27">
        <f>+Enero!O59+Febrero!O59+MARZO!O59</f>
        <v>0</v>
      </c>
      <c r="P59" s="28">
        <f>+Enero!P59+Febrero!P59+MARZO!P59</f>
        <v>0</v>
      </c>
      <c r="Q59" s="27">
        <f>+Enero!Q59+Febrero!Q59+MARZO!Q59</f>
        <v>0</v>
      </c>
      <c r="R59" s="28">
        <f>+Enero!R59+Febrero!R59+MARZO!R59</f>
        <v>0</v>
      </c>
      <c r="S59" s="27">
        <f>+Enero!S59+Febrero!S59+MARZO!S59</f>
        <v>0</v>
      </c>
      <c r="T59" s="28">
        <f>+Enero!T59+Febrero!T59+MARZO!T59</f>
        <v>0</v>
      </c>
      <c r="U59" s="27">
        <f>+Enero!U59+Febrero!U59+MARZO!U59</f>
        <v>0</v>
      </c>
      <c r="V59" s="28">
        <f>+Enero!V59+Febrero!V59+MARZO!V59</f>
        <v>0</v>
      </c>
      <c r="W59" s="27">
        <f>+Enero!W59+Febrero!W59+MARZO!W59</f>
        <v>0</v>
      </c>
      <c r="X59" s="28">
        <f>+Enero!X59+Febrero!X59+MARZO!X59</f>
        <v>0</v>
      </c>
      <c r="Y59" s="213">
        <f>+Enero!Y59+Febrero!Y59+MARZO!Y59</f>
        <v>0</v>
      </c>
      <c r="Z59" s="28">
        <f>+Enero!Z59+Febrero!Z59+MARZO!Z59</f>
        <v>0</v>
      </c>
      <c r="AA59" s="213">
        <f>+Enero!AA59+Febrero!AA59+MARZO!AA59</f>
        <v>0</v>
      </c>
      <c r="AB59" s="26">
        <f>+Enero!AB59+Febrero!AB59+MARZO!AB59</f>
        <v>0</v>
      </c>
      <c r="AC59" s="213">
        <f>+Enero!AC59+Febrero!AC59+MARZO!AC59</f>
        <v>0</v>
      </c>
      <c r="AD59" s="28">
        <f>+Enero!AD59+Febrero!AD59+MARZO!AD59</f>
        <v>0</v>
      </c>
      <c r="AE59" s="213">
        <f>+Enero!AE59+Febrero!AE59+MARZO!AE59</f>
        <v>0</v>
      </c>
      <c r="AF59" s="28">
        <f>+Enero!AF59+Febrero!AF59+MARZO!AF59</f>
        <v>0</v>
      </c>
      <c r="AG59" s="213">
        <f>+Enero!AG59+Febrero!AG59+MARZO!AG59</f>
        <v>0</v>
      </c>
      <c r="AH59" s="28">
        <f>+Enero!AH59+Febrero!AH59+MARZO!AH59</f>
        <v>0</v>
      </c>
      <c r="AI59" s="213">
        <f>+Enero!AI59+Febrero!AI59+MARZO!AI59</f>
        <v>0</v>
      </c>
      <c r="AJ59" s="28">
        <f>+Enero!AJ59+Febrero!AJ59+MARZO!AJ59</f>
        <v>0</v>
      </c>
      <c r="AK59" s="213">
        <f>+Enero!AK59+Febrero!AK59+MARZO!AK59</f>
        <v>0</v>
      </c>
      <c r="AL59" s="28">
        <f>+Enero!AL59+Febrero!AL59+MARZO!AL59</f>
        <v>0</v>
      </c>
      <c r="AM59" s="213">
        <f>+Enero!AM59+Febrero!AM59+MARZO!AM59</f>
        <v>0</v>
      </c>
      <c r="AN59" s="28">
        <f>+Enero!AN59+Febrero!AN59+MARZO!AN59</f>
        <v>0</v>
      </c>
      <c r="AO59" s="400">
        <f>+Enero!AO59+Febrero!AO59+MARZO!AO59</f>
        <v>0</v>
      </c>
      <c r="AP59" s="26">
        <f>+Enero!AP59+Febrero!AP59+MARZO!AP59</f>
        <v>0</v>
      </c>
      <c r="AQ59" s="156">
        <f>+Enero!AQ59+Febrero!AQ59+MARZO!AQ59</f>
        <v>0</v>
      </c>
      <c r="AR59" s="156">
        <f>+Enero!AR59+Febrero!AR59+MARZO!AR59</f>
        <v>0</v>
      </c>
      <c r="AS59" s="156">
        <f>+Enero!AS59+Febrero!AS59+MARZO!AS59</f>
        <v>0</v>
      </c>
      <c r="AT59" s="156">
        <f>+Enero!AT59+Febrero!AT59+MARZO!AT59</f>
        <v>0</v>
      </c>
      <c r="AU59" s="156">
        <f>+Enero!AU59+Febrero!AU59+MARZO!AU59</f>
        <v>0</v>
      </c>
      <c r="AV59" s="378" t="s">
        <v>120</v>
      </c>
    </row>
    <row r="60" spans="1:48" x14ac:dyDescent="0.2">
      <c r="A60" s="157" t="s">
        <v>1</v>
      </c>
      <c r="B60" s="401">
        <f t="shared" ref="B60:AU60" si="6">SUM(B55:B59)</f>
        <v>0</v>
      </c>
      <c r="C60" s="402">
        <f t="shared" si="6"/>
        <v>0</v>
      </c>
      <c r="D60" s="402">
        <f t="shared" si="6"/>
        <v>0</v>
      </c>
      <c r="E60" s="403">
        <f t="shared" si="6"/>
        <v>0</v>
      </c>
      <c r="F60" s="404">
        <f t="shared" si="6"/>
        <v>0</v>
      </c>
      <c r="G60" s="403">
        <f t="shared" si="6"/>
        <v>0</v>
      </c>
      <c r="H60" s="405">
        <f t="shared" si="6"/>
        <v>0</v>
      </c>
      <c r="I60" s="403">
        <f t="shared" si="6"/>
        <v>0</v>
      </c>
      <c r="J60" s="405">
        <f t="shared" si="6"/>
        <v>0</v>
      </c>
      <c r="K60" s="403">
        <f t="shared" si="6"/>
        <v>0</v>
      </c>
      <c r="L60" s="405">
        <f t="shared" si="6"/>
        <v>0</v>
      </c>
      <c r="M60" s="403">
        <f t="shared" si="6"/>
        <v>0</v>
      </c>
      <c r="N60" s="405">
        <f t="shared" si="6"/>
        <v>0</v>
      </c>
      <c r="O60" s="403">
        <f t="shared" si="6"/>
        <v>0</v>
      </c>
      <c r="P60" s="405">
        <f t="shared" si="6"/>
        <v>0</v>
      </c>
      <c r="Q60" s="403">
        <f t="shared" si="6"/>
        <v>0</v>
      </c>
      <c r="R60" s="405">
        <f t="shared" si="6"/>
        <v>0</v>
      </c>
      <c r="S60" s="403">
        <f t="shared" si="6"/>
        <v>0</v>
      </c>
      <c r="T60" s="405">
        <f t="shared" si="6"/>
        <v>0</v>
      </c>
      <c r="U60" s="403">
        <f t="shared" si="6"/>
        <v>0</v>
      </c>
      <c r="V60" s="405">
        <f t="shared" si="6"/>
        <v>0</v>
      </c>
      <c r="W60" s="403">
        <f t="shared" si="6"/>
        <v>0</v>
      </c>
      <c r="X60" s="405">
        <f t="shared" si="6"/>
        <v>0</v>
      </c>
      <c r="Y60" s="406">
        <f t="shared" si="6"/>
        <v>0</v>
      </c>
      <c r="Z60" s="405">
        <f t="shared" si="6"/>
        <v>0</v>
      </c>
      <c r="AA60" s="407">
        <f t="shared" si="6"/>
        <v>0</v>
      </c>
      <c r="AB60" s="408">
        <f t="shared" si="6"/>
        <v>0</v>
      </c>
      <c r="AC60" s="406">
        <f t="shared" si="6"/>
        <v>0</v>
      </c>
      <c r="AD60" s="405">
        <f t="shared" si="6"/>
        <v>0</v>
      </c>
      <c r="AE60" s="406">
        <f t="shared" si="6"/>
        <v>0</v>
      </c>
      <c r="AF60" s="405">
        <f t="shared" si="6"/>
        <v>0</v>
      </c>
      <c r="AG60" s="406">
        <f t="shared" si="6"/>
        <v>0</v>
      </c>
      <c r="AH60" s="405">
        <f t="shared" si="6"/>
        <v>0</v>
      </c>
      <c r="AI60" s="406">
        <f t="shared" si="6"/>
        <v>0</v>
      </c>
      <c r="AJ60" s="405">
        <f t="shared" si="6"/>
        <v>0</v>
      </c>
      <c r="AK60" s="406">
        <f t="shared" si="6"/>
        <v>0</v>
      </c>
      <c r="AL60" s="405">
        <f t="shared" si="6"/>
        <v>0</v>
      </c>
      <c r="AM60" s="406">
        <f t="shared" si="6"/>
        <v>0</v>
      </c>
      <c r="AN60" s="405">
        <f t="shared" si="6"/>
        <v>0</v>
      </c>
      <c r="AO60" s="407">
        <f t="shared" si="6"/>
        <v>0</v>
      </c>
      <c r="AP60" s="408">
        <f t="shared" si="6"/>
        <v>0</v>
      </c>
      <c r="AQ60" s="409">
        <f t="shared" si="6"/>
        <v>0</v>
      </c>
      <c r="AR60" s="409">
        <f t="shared" si="6"/>
        <v>0</v>
      </c>
      <c r="AS60" s="409">
        <f t="shared" si="6"/>
        <v>0</v>
      </c>
      <c r="AT60" s="409">
        <f t="shared" si="6"/>
        <v>0</v>
      </c>
      <c r="AU60" s="409">
        <f t="shared" si="6"/>
        <v>0</v>
      </c>
      <c r="AV60" s="378"/>
    </row>
    <row r="61" spans="1:48" x14ac:dyDescent="0.2">
      <c r="A61" s="164" t="s">
        <v>121</v>
      </c>
      <c r="B61" s="3"/>
      <c r="C61" s="149"/>
      <c r="D61" s="149"/>
      <c r="E61" s="149"/>
      <c r="F61" s="149"/>
      <c r="G61" s="149"/>
      <c r="H61" s="149"/>
      <c r="I61" s="149"/>
      <c r="J61" s="149"/>
      <c r="K61" s="149"/>
    </row>
    <row r="62" spans="1:48" x14ac:dyDescent="0.2">
      <c r="A62" s="325" t="s">
        <v>49</v>
      </c>
      <c r="B62" s="114" t="s">
        <v>50</v>
      </c>
      <c r="C62" s="80"/>
      <c r="D62" s="80"/>
      <c r="E62" s="80"/>
      <c r="F62" s="80"/>
      <c r="G62" s="80"/>
      <c r="H62" s="80"/>
      <c r="I62" s="80"/>
      <c r="J62" s="80"/>
      <c r="K62" s="80"/>
    </row>
    <row r="63" spans="1:48" x14ac:dyDescent="0.2">
      <c r="A63" s="166" t="s">
        <v>52</v>
      </c>
      <c r="B63" s="46">
        <f>+Enero!B63+Febrero!B63+MARZO!B63</f>
        <v>0</v>
      </c>
      <c r="C63" s="410"/>
      <c r="D63" s="80"/>
      <c r="E63" s="80"/>
      <c r="F63" s="80"/>
      <c r="G63" s="80"/>
      <c r="H63" s="80"/>
      <c r="I63" s="80"/>
      <c r="J63" s="80"/>
      <c r="K63" s="80"/>
    </row>
    <row r="64" spans="1:48" x14ac:dyDescent="0.2">
      <c r="A64" s="152" t="s">
        <v>53</v>
      </c>
      <c r="B64" s="37">
        <f>+Enero!B64+Febrero!B64+MARZO!B64</f>
        <v>0</v>
      </c>
      <c r="C64" s="410"/>
      <c r="D64" s="80"/>
      <c r="E64" s="80"/>
      <c r="F64" s="80"/>
      <c r="G64" s="80"/>
      <c r="H64" s="80"/>
      <c r="I64" s="80"/>
      <c r="J64" s="80"/>
      <c r="K64" s="80"/>
    </row>
    <row r="65" spans="1:11" x14ac:dyDescent="0.2">
      <c r="A65" s="152" t="s">
        <v>54</v>
      </c>
      <c r="B65" s="37">
        <f>+Enero!B65+Febrero!B65+MARZO!B65</f>
        <v>0</v>
      </c>
      <c r="C65" s="410"/>
      <c r="D65" s="80"/>
      <c r="E65" s="80"/>
      <c r="F65" s="80"/>
      <c r="G65" s="80"/>
      <c r="H65" s="80"/>
      <c r="I65" s="80"/>
      <c r="J65" s="80"/>
      <c r="K65" s="80"/>
    </row>
    <row r="66" spans="1:11" x14ac:dyDescent="0.2">
      <c r="A66" s="155" t="s">
        <v>55</v>
      </c>
      <c r="B66" s="48">
        <f>+Enero!B66+Febrero!B66+MARZO!B66</f>
        <v>0</v>
      </c>
      <c r="C66" s="410"/>
      <c r="D66" s="80"/>
      <c r="E66" s="80"/>
      <c r="F66" s="80"/>
      <c r="G66" s="80"/>
      <c r="H66" s="80"/>
      <c r="I66" s="80"/>
      <c r="J66" s="80"/>
      <c r="K66" s="80"/>
    </row>
    <row r="67" spans="1:11" x14ac:dyDescent="0.2">
      <c r="A67" s="157" t="s">
        <v>1</v>
      </c>
      <c r="B67" s="411">
        <f>SUM(B63:B66)</f>
        <v>0</v>
      </c>
      <c r="C67" s="410"/>
      <c r="D67" s="80"/>
      <c r="E67" s="80"/>
      <c r="F67" s="80"/>
      <c r="G67" s="80"/>
      <c r="H67" s="80"/>
      <c r="I67" s="80"/>
      <c r="J67" s="80"/>
      <c r="K67" s="80"/>
    </row>
    <row r="68" spans="1:11" x14ac:dyDescent="0.2">
      <c r="A68" s="164" t="s">
        <v>122</v>
      </c>
      <c r="B68" s="164"/>
      <c r="C68" s="80"/>
      <c r="D68" s="80"/>
      <c r="E68" s="80"/>
      <c r="F68" s="80"/>
      <c r="G68" s="80"/>
      <c r="H68" s="80"/>
      <c r="I68" s="80"/>
      <c r="J68" s="80"/>
      <c r="K68" s="80"/>
    </row>
    <row r="69" spans="1:11" x14ac:dyDescent="0.2">
      <c r="A69" s="325" t="s">
        <v>49</v>
      </c>
      <c r="B69" s="114" t="s">
        <v>50</v>
      </c>
      <c r="C69" s="80"/>
      <c r="D69" s="80"/>
      <c r="E69" s="80"/>
      <c r="F69" s="80"/>
      <c r="G69" s="80"/>
      <c r="H69" s="80"/>
      <c r="I69" s="80"/>
      <c r="J69" s="80"/>
      <c r="K69" s="80"/>
    </row>
    <row r="70" spans="1:11" x14ac:dyDescent="0.2">
      <c r="A70" s="166" t="s">
        <v>52</v>
      </c>
      <c r="B70" s="46">
        <f>+Enero!B70+Febrero!B70+MARZO!B70</f>
        <v>0</v>
      </c>
      <c r="C70" s="410"/>
      <c r="D70" s="80"/>
      <c r="E70" s="80"/>
      <c r="F70" s="80"/>
      <c r="G70" s="80"/>
      <c r="H70" s="80"/>
      <c r="I70" s="80"/>
      <c r="J70" s="80"/>
      <c r="K70" s="80"/>
    </row>
    <row r="71" spans="1:11" x14ac:dyDescent="0.2">
      <c r="A71" s="152" t="s">
        <v>53</v>
      </c>
      <c r="B71" s="37">
        <f>+Enero!B71+Febrero!B71+MARZO!B71</f>
        <v>0</v>
      </c>
      <c r="C71" s="410"/>
      <c r="D71" s="80"/>
      <c r="E71" s="80"/>
      <c r="F71" s="80"/>
      <c r="G71" s="80"/>
      <c r="H71" s="80"/>
      <c r="I71" s="80"/>
      <c r="J71" s="80"/>
      <c r="K71" s="80"/>
    </row>
    <row r="72" spans="1:11" x14ac:dyDescent="0.2">
      <c r="A72" s="152" t="s">
        <v>54</v>
      </c>
      <c r="B72" s="37">
        <f>+Enero!B72+Febrero!B72+MARZO!B72</f>
        <v>0</v>
      </c>
      <c r="C72" s="410"/>
      <c r="D72" s="80"/>
      <c r="E72" s="80"/>
      <c r="F72" s="80"/>
      <c r="G72" s="80"/>
      <c r="H72" s="80"/>
      <c r="I72" s="80"/>
      <c r="J72" s="80"/>
      <c r="K72" s="80"/>
    </row>
    <row r="73" spans="1:11" x14ac:dyDescent="0.2">
      <c r="A73" s="155" t="s">
        <v>55</v>
      </c>
      <c r="B73" s="48">
        <f>+Enero!B73+Febrero!B73+MARZO!B73</f>
        <v>0</v>
      </c>
      <c r="C73" s="410"/>
      <c r="D73" s="80"/>
      <c r="E73" s="80"/>
      <c r="F73" s="80"/>
      <c r="G73" s="80"/>
      <c r="H73" s="80"/>
      <c r="I73" s="80"/>
      <c r="J73" s="80"/>
      <c r="K73" s="80"/>
    </row>
    <row r="74" spans="1:11" x14ac:dyDescent="0.2">
      <c r="A74" s="157" t="s">
        <v>1</v>
      </c>
      <c r="B74" s="411">
        <f>SUM(B70:B73)</f>
        <v>0</v>
      </c>
      <c r="C74" s="410"/>
      <c r="D74" s="80"/>
      <c r="E74" s="80"/>
      <c r="F74" s="80"/>
      <c r="G74" s="80"/>
      <c r="H74" s="80"/>
      <c r="I74" s="80"/>
      <c r="J74" s="80"/>
      <c r="K74" s="80"/>
    </row>
    <row r="75" spans="1:11" x14ac:dyDescent="0.2">
      <c r="A75" s="412" t="s">
        <v>123</v>
      </c>
      <c r="B75" s="170"/>
      <c r="C75" s="171"/>
      <c r="D75" s="77"/>
    </row>
    <row r="76" spans="1:11" ht="21" x14ac:dyDescent="0.2">
      <c r="A76" s="323" t="s">
        <v>56</v>
      </c>
      <c r="B76" s="172" t="s">
        <v>57</v>
      </c>
      <c r="C76" s="173" t="s">
        <v>58</v>
      </c>
      <c r="D76" s="173" t="s">
        <v>59</v>
      </c>
      <c r="E76" s="173" t="s">
        <v>13</v>
      </c>
    </row>
    <row r="77" spans="1:11" x14ac:dyDescent="0.2">
      <c r="A77" s="174" t="s">
        <v>124</v>
      </c>
      <c r="B77" s="46">
        <f>+Enero!B77+Febrero!B77+MARZO!B77</f>
        <v>0</v>
      </c>
      <c r="C77" s="46">
        <f>+Enero!C77+Febrero!C77+MARZO!C77</f>
        <v>0</v>
      </c>
      <c r="D77" s="46">
        <f>+Enero!D77+Febrero!D77+MARZO!D77</f>
        <v>0</v>
      </c>
      <c r="E77" s="46">
        <f>+Enero!E77+Febrero!E77+MARZO!E77</f>
        <v>0</v>
      </c>
      <c r="F77" s="334"/>
    </row>
    <row r="78" spans="1:11" x14ac:dyDescent="0.2">
      <c r="A78" s="175" t="s">
        <v>125</v>
      </c>
      <c r="B78" s="37">
        <f>+Enero!B78+Febrero!B78+MARZO!B78</f>
        <v>0</v>
      </c>
      <c r="C78" s="37">
        <f>+Enero!C78+Febrero!C78+MARZO!C78</f>
        <v>0</v>
      </c>
      <c r="D78" s="37">
        <f>+Enero!D78+Febrero!D78+MARZO!D78</f>
        <v>0</v>
      </c>
      <c r="E78" s="37">
        <f>+Enero!E78+Febrero!E78+MARZO!E78</f>
        <v>0</v>
      </c>
      <c r="F78" s="334"/>
    </row>
    <row r="79" spans="1:11" x14ac:dyDescent="0.2">
      <c r="A79" s="175" t="s">
        <v>126</v>
      </c>
      <c r="B79" s="37">
        <f>+Enero!B79+Febrero!B79+MARZO!B79</f>
        <v>0</v>
      </c>
      <c r="C79" s="37">
        <f>+Enero!C79+Febrero!C79+MARZO!C79</f>
        <v>0</v>
      </c>
      <c r="D79" s="37">
        <f>+Enero!D79+Febrero!D79+MARZO!D79</f>
        <v>0</v>
      </c>
      <c r="E79" s="37">
        <f>+Enero!E79+Febrero!E79+MARZO!E79</f>
        <v>0</v>
      </c>
      <c r="F79" s="334"/>
    </row>
    <row r="80" spans="1:11" x14ac:dyDescent="0.2">
      <c r="A80" s="175" t="s">
        <v>127</v>
      </c>
      <c r="B80" s="37">
        <f>+Enero!B80+Febrero!B80+MARZO!B80</f>
        <v>0</v>
      </c>
      <c r="C80" s="37">
        <f>+Enero!C80+Febrero!C80+MARZO!C80</f>
        <v>0</v>
      </c>
      <c r="D80" s="37">
        <f>+Enero!D80+Febrero!D80+MARZO!D80</f>
        <v>0</v>
      </c>
      <c r="E80" s="37">
        <f>+Enero!E80+Febrero!E80+MARZO!E80</f>
        <v>0</v>
      </c>
      <c r="F80" s="334"/>
    </row>
    <row r="81" spans="1:47" x14ac:dyDescent="0.2">
      <c r="A81" s="175" t="s">
        <v>128</v>
      </c>
      <c r="B81" s="37">
        <f>+Enero!B81+Febrero!B81+MARZO!B81</f>
        <v>0</v>
      </c>
      <c r="C81" s="37">
        <f>+Enero!C81+Febrero!C81+MARZO!C81</f>
        <v>0</v>
      </c>
      <c r="D81" s="37">
        <f>+Enero!D81+Febrero!D81+MARZO!D81</f>
        <v>0</v>
      </c>
      <c r="E81" s="37">
        <f>+Enero!E81+Febrero!E81+MARZO!E81</f>
        <v>0</v>
      </c>
      <c r="F81" s="334"/>
    </row>
    <row r="82" spans="1:47" x14ac:dyDescent="0.2">
      <c r="A82" s="176" t="s">
        <v>129</v>
      </c>
      <c r="B82" s="37">
        <f>+Enero!B82+Febrero!B82+MARZO!B82</f>
        <v>0</v>
      </c>
      <c r="C82" s="37">
        <f>+Enero!C82+Febrero!C82+MARZO!C82</f>
        <v>0</v>
      </c>
      <c r="D82" s="37">
        <f>+Enero!D82+Febrero!D82+MARZO!D82</f>
        <v>0</v>
      </c>
      <c r="E82" s="37">
        <f>+Enero!E82+Febrero!E82+MARZO!E82</f>
        <v>0</v>
      </c>
      <c r="F82" s="334"/>
    </row>
    <row r="83" spans="1:47" x14ac:dyDescent="0.2">
      <c r="A83" s="175" t="s">
        <v>130</v>
      </c>
      <c r="B83" s="37">
        <f>+Enero!B83+Febrero!B83+MARZO!B83</f>
        <v>0</v>
      </c>
      <c r="C83" s="37">
        <f>+Enero!C83+Febrero!C83+MARZO!C83</f>
        <v>0</v>
      </c>
      <c r="D83" s="37">
        <f>+Enero!D83+Febrero!D83+MARZO!D83</f>
        <v>0</v>
      </c>
      <c r="E83" s="37">
        <f>+Enero!E83+Febrero!E83+MARZO!E83</f>
        <v>0</v>
      </c>
      <c r="F83" s="334"/>
    </row>
    <row r="84" spans="1:47" x14ac:dyDescent="0.2">
      <c r="A84" s="175" t="s">
        <v>131</v>
      </c>
      <c r="B84" s="37">
        <f>+Enero!B84+Febrero!B84+MARZO!B84</f>
        <v>0</v>
      </c>
      <c r="C84" s="37">
        <f>+Enero!C84+Febrero!C84+MARZO!C84</f>
        <v>0</v>
      </c>
      <c r="D84" s="37">
        <f>+Enero!D84+Febrero!D84+MARZO!D84</f>
        <v>0</v>
      </c>
      <c r="E84" s="37">
        <f>+Enero!E84+Febrero!E84+MARZO!E84</f>
        <v>0</v>
      </c>
      <c r="F84" s="334"/>
    </row>
    <row r="85" spans="1:47" x14ac:dyDescent="0.2">
      <c r="A85" s="175" t="s">
        <v>132</v>
      </c>
      <c r="B85" s="37">
        <f>+Enero!B85+Febrero!B85+MARZO!B85</f>
        <v>0</v>
      </c>
      <c r="C85" s="37">
        <f>+Enero!C85+Febrero!C85+MARZO!C85</f>
        <v>0</v>
      </c>
      <c r="D85" s="37">
        <f>+Enero!D85+Febrero!D85+MARZO!D85</f>
        <v>0</v>
      </c>
      <c r="E85" s="37">
        <f>+Enero!E85+Febrero!E85+MARZO!E85</f>
        <v>0</v>
      </c>
      <c r="F85" s="334"/>
    </row>
    <row r="86" spans="1:47" x14ac:dyDescent="0.2">
      <c r="A86" s="175" t="s">
        <v>133</v>
      </c>
      <c r="B86" s="37">
        <f>+Enero!B86+Febrero!B86+MARZO!B86</f>
        <v>0</v>
      </c>
      <c r="C86" s="37">
        <f>+Enero!C86+Febrero!C86+MARZO!C86</f>
        <v>0</v>
      </c>
      <c r="D86" s="37">
        <f>+Enero!D86+Febrero!D86+MARZO!D86</f>
        <v>0</v>
      </c>
      <c r="E86" s="37">
        <f>+Enero!E86+Febrero!E86+MARZO!E86</f>
        <v>0</v>
      </c>
      <c r="F86" s="334"/>
    </row>
    <row r="87" spans="1:47" x14ac:dyDescent="0.2">
      <c r="A87" s="177" t="s">
        <v>134</v>
      </c>
      <c r="B87" s="37">
        <f>+Enero!B87+Febrero!B87+MARZO!B87</f>
        <v>0</v>
      </c>
      <c r="C87" s="41">
        <f>+Enero!C87+Febrero!C87+MARZO!C87</f>
        <v>0</v>
      </c>
      <c r="D87" s="41">
        <f>+Enero!D87+Febrero!D87+MARZO!D87</f>
        <v>0</v>
      </c>
      <c r="E87" s="41">
        <f>+Enero!E87+Febrero!E87+MARZO!E87</f>
        <v>0</v>
      </c>
      <c r="F87" s="334"/>
    </row>
    <row r="88" spans="1:47" x14ac:dyDescent="0.2">
      <c r="A88" s="413" t="s">
        <v>135</v>
      </c>
      <c r="B88" s="37">
        <f>+Enero!B88+Febrero!B88+MARZO!B88</f>
        <v>0</v>
      </c>
      <c r="C88" s="41">
        <f>+Enero!C88+Febrero!C88+MARZO!C88</f>
        <v>0</v>
      </c>
      <c r="D88" s="41">
        <f>+Enero!D88+Febrero!D88+MARZO!D88</f>
        <v>0</v>
      </c>
      <c r="E88" s="41">
        <f>+Enero!E88+Febrero!E88+MARZO!E88</f>
        <v>0</v>
      </c>
      <c r="F88" s="334"/>
    </row>
    <row r="89" spans="1:47" x14ac:dyDescent="0.2">
      <c r="A89" s="414" t="s">
        <v>136</v>
      </c>
      <c r="B89" s="220">
        <f>+Enero!B89+Febrero!B89+MARZO!B89</f>
        <v>0</v>
      </c>
      <c r="C89" s="41">
        <f>+Enero!C89+Febrero!C89+MARZO!C89</f>
        <v>0</v>
      </c>
      <c r="D89" s="41">
        <f>+Enero!D89+Febrero!D89+MARZO!D89</f>
        <v>0</v>
      </c>
      <c r="E89" s="41">
        <f>+Enero!E89+Febrero!E89+MARZO!E89</f>
        <v>0</v>
      </c>
      <c r="F89" s="334"/>
    </row>
    <row r="90" spans="1:47" x14ac:dyDescent="0.2">
      <c r="A90" s="414" t="s">
        <v>137</v>
      </c>
      <c r="B90" s="37">
        <f>+Enero!B90+Febrero!B90+MARZO!B90</f>
        <v>0</v>
      </c>
      <c r="C90" s="41">
        <f>+Enero!C90+Febrero!C90+MARZO!C90</f>
        <v>0</v>
      </c>
      <c r="D90" s="41">
        <f>+Enero!D90+Febrero!D90+MARZO!D90</f>
        <v>0</v>
      </c>
      <c r="E90" s="41">
        <f>+Enero!E90+Febrero!E90+MARZO!E90</f>
        <v>0</v>
      </c>
      <c r="F90" s="334"/>
    </row>
    <row r="91" spans="1:47" x14ac:dyDescent="0.2">
      <c r="A91" s="415" t="s">
        <v>138</v>
      </c>
      <c r="B91" s="416">
        <f>+Enero!B91+Febrero!B91+MARZO!B91</f>
        <v>0</v>
      </c>
      <c r="C91" s="48">
        <f>+Enero!C91+Febrero!C91+MARZO!C91</f>
        <v>0</v>
      </c>
      <c r="D91" s="48">
        <f>+Enero!D91+Febrero!D91+MARZO!D91</f>
        <v>0</v>
      </c>
      <c r="E91" s="48">
        <f>+Enero!E91+Febrero!E91+MARZO!E91</f>
        <v>0</v>
      </c>
      <c r="F91" s="334"/>
    </row>
    <row r="92" spans="1:47" x14ac:dyDescent="0.2">
      <c r="A92" s="327" t="s">
        <v>1</v>
      </c>
      <c r="B92" s="411">
        <f>SUM(B77:B91)</f>
        <v>0</v>
      </c>
      <c r="C92" s="411">
        <f>SUM(C77:C91)</f>
        <v>0</v>
      </c>
      <c r="D92" s="411">
        <f>SUM(D77:D91)</f>
        <v>0</v>
      </c>
      <c r="E92" s="411">
        <f>SUM(E77:E91)</f>
        <v>0</v>
      </c>
      <c r="F92" s="334"/>
    </row>
    <row r="93" spans="1:47" x14ac:dyDescent="0.2">
      <c r="A93" s="169" t="s">
        <v>139</v>
      </c>
      <c r="B93" s="178"/>
      <c r="C93" s="178"/>
      <c r="D93" s="69"/>
      <c r="E93" s="69"/>
      <c r="F93" s="69"/>
      <c r="G93" s="69"/>
      <c r="H93" s="69"/>
      <c r="I93" s="69"/>
      <c r="J93" s="69"/>
      <c r="K93" s="69"/>
      <c r="L93" s="69"/>
      <c r="M93" s="69"/>
      <c r="N93" s="69"/>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2"/>
      <c r="AT93" s="72"/>
      <c r="AU93" s="72"/>
    </row>
    <row r="94" spans="1:47" ht="24.75" x14ac:dyDescent="0.3">
      <c r="A94" s="179" t="s">
        <v>49</v>
      </c>
      <c r="B94" s="173" t="s">
        <v>57</v>
      </c>
      <c r="C94" s="173" t="s">
        <v>58</v>
      </c>
      <c r="D94" s="173" t="s">
        <v>59</v>
      </c>
      <c r="E94" s="173" t="s">
        <v>13</v>
      </c>
      <c r="F94" s="180"/>
      <c r="G94" s="180"/>
      <c r="H94" s="69"/>
      <c r="I94" s="69"/>
      <c r="J94" s="69"/>
      <c r="K94" s="69"/>
      <c r="L94" s="69"/>
      <c r="M94" s="69"/>
      <c r="N94" s="69"/>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2"/>
      <c r="AT94" s="72"/>
      <c r="AU94" s="72"/>
    </row>
    <row r="95" spans="1:47" x14ac:dyDescent="0.2">
      <c r="A95" s="181" t="s">
        <v>52</v>
      </c>
      <c r="B95" s="49">
        <f>+Enero!B95+Febrero!B95+MARZO!B95</f>
        <v>0</v>
      </c>
      <c r="C95" s="49">
        <f>+Enero!C95+Febrero!C95+MARZO!C95</f>
        <v>0</v>
      </c>
      <c r="D95" s="49">
        <f>+Enero!D95+Febrero!D95+MARZO!D95</f>
        <v>0</v>
      </c>
      <c r="E95" s="49">
        <f>+Enero!E95+Febrero!E95+MARZO!E95</f>
        <v>0</v>
      </c>
      <c r="F95" s="417"/>
      <c r="G95" s="69"/>
      <c r="H95" s="69"/>
      <c r="I95" s="69"/>
      <c r="J95" s="69"/>
      <c r="K95" s="69"/>
      <c r="L95" s="69"/>
      <c r="M95" s="69"/>
      <c r="N95" s="69"/>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2"/>
      <c r="AT95" s="72"/>
      <c r="AU95" s="72"/>
    </row>
    <row r="96" spans="1:47" x14ac:dyDescent="0.2">
      <c r="A96" s="182" t="s">
        <v>53</v>
      </c>
      <c r="B96" s="49">
        <f>+Enero!B96+Febrero!B96+MARZO!B96</f>
        <v>0</v>
      </c>
      <c r="C96" s="49">
        <f>+Enero!C96+Febrero!C96+MARZO!C96</f>
        <v>0</v>
      </c>
      <c r="D96" s="49">
        <f>+Enero!D96+Febrero!D96+MARZO!D96</f>
        <v>0</v>
      </c>
      <c r="E96" s="49">
        <f>+Enero!E96+Febrero!E96+MARZO!E96</f>
        <v>0</v>
      </c>
      <c r="F96" s="417"/>
      <c r="G96" s="69"/>
      <c r="H96" s="69"/>
      <c r="I96" s="69"/>
      <c r="J96" s="69"/>
      <c r="K96" s="69"/>
      <c r="L96" s="69"/>
      <c r="M96" s="69"/>
      <c r="N96" s="69"/>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2"/>
      <c r="AT96" s="72"/>
      <c r="AU96" s="72"/>
    </row>
    <row r="97" spans="1:47" x14ac:dyDescent="0.2">
      <c r="A97" s="182" t="s">
        <v>54</v>
      </c>
      <c r="B97" s="49">
        <f>+Enero!B97+Febrero!B97+MARZO!B97</f>
        <v>0</v>
      </c>
      <c r="C97" s="49">
        <f>+Enero!C97+Febrero!C97+MARZO!C97</f>
        <v>0</v>
      </c>
      <c r="D97" s="49">
        <f>+Enero!D97+Febrero!D97+MARZO!D97</f>
        <v>0</v>
      </c>
      <c r="E97" s="49">
        <f>+Enero!E97+Febrero!E97+MARZO!E97</f>
        <v>0</v>
      </c>
      <c r="F97" s="417"/>
      <c r="G97" s="69"/>
      <c r="H97" s="69"/>
      <c r="I97" s="69"/>
      <c r="J97" s="69"/>
      <c r="K97" s="69"/>
      <c r="L97" s="69"/>
      <c r="M97" s="69"/>
      <c r="N97" s="69"/>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2"/>
      <c r="AT97" s="72"/>
      <c r="AU97" s="72"/>
    </row>
    <row r="98" spans="1:47" x14ac:dyDescent="0.2">
      <c r="A98" s="182" t="s">
        <v>55</v>
      </c>
      <c r="B98" s="49">
        <f>+Enero!B98+Febrero!B98+MARZO!B98</f>
        <v>0</v>
      </c>
      <c r="C98" s="49">
        <f>+Enero!C98+Febrero!C98+MARZO!C98</f>
        <v>0</v>
      </c>
      <c r="D98" s="49">
        <f>+Enero!D98+Febrero!D98+MARZO!D98</f>
        <v>0</v>
      </c>
      <c r="E98" s="49">
        <f>+Enero!E98+Febrero!E98+MARZO!E98</f>
        <v>0</v>
      </c>
      <c r="F98" s="417"/>
      <c r="G98" s="69"/>
      <c r="H98" s="69"/>
      <c r="I98" s="69"/>
      <c r="J98" s="69"/>
      <c r="K98" s="69"/>
      <c r="L98" s="69"/>
      <c r="M98" s="69"/>
      <c r="N98" s="69"/>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2"/>
      <c r="AT98" s="72"/>
      <c r="AU98" s="72"/>
    </row>
    <row r="99" spans="1:47" x14ac:dyDescent="0.2">
      <c r="A99" s="183" t="s">
        <v>60</v>
      </c>
      <c r="B99" s="50">
        <f>+Enero!B99+Febrero!B99+MARZO!B99</f>
        <v>0</v>
      </c>
      <c r="C99" s="50">
        <f>+Enero!C99+Febrero!C99+MARZO!C99</f>
        <v>0</v>
      </c>
      <c r="D99" s="50">
        <f>+Enero!D99+Febrero!D99+MARZO!D99</f>
        <v>0</v>
      </c>
      <c r="E99" s="50">
        <f>+Enero!E99+Febrero!E99+MARZO!E99</f>
        <v>0</v>
      </c>
      <c r="F99" s="417"/>
      <c r="G99" s="69"/>
      <c r="H99" s="69"/>
      <c r="I99" s="69"/>
      <c r="J99" s="69"/>
      <c r="K99" s="69"/>
      <c r="L99" s="69"/>
      <c r="M99" s="69"/>
      <c r="N99" s="69"/>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2"/>
      <c r="AT99" s="72"/>
      <c r="AU99" s="72"/>
    </row>
    <row r="100" spans="1:47" x14ac:dyDescent="0.2">
      <c r="A100" s="157" t="s">
        <v>1</v>
      </c>
      <c r="B100" s="411">
        <f>SUM(B95:B99)</f>
        <v>0</v>
      </c>
      <c r="C100" s="411">
        <f>SUM(C95:C99)</f>
        <v>0</v>
      </c>
      <c r="D100" s="411">
        <f>SUM(D95:D99)</f>
        <v>0</v>
      </c>
      <c r="E100" s="411">
        <f>SUM(E95:E99)</f>
        <v>0</v>
      </c>
      <c r="F100" s="417"/>
      <c r="G100" s="69"/>
      <c r="H100" s="69"/>
      <c r="I100" s="69"/>
      <c r="J100" s="69"/>
      <c r="K100" s="69"/>
      <c r="L100" s="69"/>
      <c r="M100" s="69"/>
      <c r="N100" s="69"/>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2"/>
      <c r="AT100" s="72"/>
      <c r="AU100" s="72"/>
    </row>
    <row r="101" spans="1:47" x14ac:dyDescent="0.2">
      <c r="A101" s="169" t="s">
        <v>140</v>
      </c>
      <c r="B101" s="184"/>
      <c r="C101" s="185"/>
      <c r="D101" s="69"/>
      <c r="E101" s="69"/>
      <c r="F101" s="69"/>
      <c r="G101" s="69"/>
      <c r="H101" s="69"/>
      <c r="I101" s="69"/>
      <c r="J101" s="69"/>
      <c r="K101" s="69"/>
      <c r="L101" s="69"/>
      <c r="M101" s="69"/>
      <c r="N101" s="69"/>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2"/>
      <c r="AT101" s="72"/>
      <c r="AU101" s="72"/>
    </row>
    <row r="102" spans="1:47" ht="21" x14ac:dyDescent="0.2">
      <c r="A102" s="179" t="s">
        <v>49</v>
      </c>
      <c r="B102" s="173" t="s">
        <v>57</v>
      </c>
      <c r="C102" s="173" t="s">
        <v>58</v>
      </c>
      <c r="D102" s="173" t="s">
        <v>59</v>
      </c>
      <c r="E102" s="173" t="s">
        <v>13</v>
      </c>
      <c r="F102" s="69"/>
      <c r="G102" s="69"/>
      <c r="H102" s="69"/>
      <c r="I102" s="69"/>
      <c r="J102" s="69"/>
      <c r="K102" s="69"/>
      <c r="L102" s="69"/>
      <c r="M102" s="69"/>
      <c r="N102" s="69"/>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2"/>
      <c r="AT102" s="72"/>
      <c r="AU102" s="72"/>
    </row>
    <row r="103" spans="1:47" x14ac:dyDescent="0.2">
      <c r="A103" s="181" t="s">
        <v>52</v>
      </c>
      <c r="B103" s="49">
        <f>+Enero!B103+Febrero!B103+MARZO!B103</f>
        <v>0</v>
      </c>
      <c r="C103" s="49">
        <f>+Enero!C103+Febrero!C103+MARZO!C103</f>
        <v>0</v>
      </c>
      <c r="D103" s="49">
        <f>+Enero!D103+Febrero!D103+MARZO!D103</f>
        <v>0</v>
      </c>
      <c r="E103" s="49">
        <f>+Enero!E103+Febrero!E103+MARZO!E103</f>
        <v>0</v>
      </c>
      <c r="F103" s="417"/>
      <c r="G103" s="69"/>
      <c r="H103" s="69"/>
      <c r="I103" s="69"/>
      <c r="J103" s="69"/>
      <c r="K103" s="69"/>
      <c r="L103" s="69"/>
      <c r="M103" s="69"/>
      <c r="N103" s="69"/>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2"/>
      <c r="AT103" s="72"/>
      <c r="AU103" s="72"/>
    </row>
    <row r="104" spans="1:47" x14ac:dyDescent="0.2">
      <c r="A104" s="182" t="s">
        <v>53</v>
      </c>
      <c r="B104" s="49">
        <f>+Enero!B104+Febrero!B104+MARZO!B104</f>
        <v>0</v>
      </c>
      <c r="C104" s="49">
        <f>+Enero!C104+Febrero!C104+MARZO!C104</f>
        <v>0</v>
      </c>
      <c r="D104" s="49">
        <f>+Enero!D104+Febrero!D104+MARZO!D104</f>
        <v>0</v>
      </c>
      <c r="E104" s="49">
        <f>+Enero!E104+Febrero!E104+MARZO!E104</f>
        <v>0</v>
      </c>
      <c r="F104" s="417"/>
      <c r="G104" s="69"/>
      <c r="H104" s="69"/>
      <c r="I104" s="69"/>
      <c r="J104" s="69"/>
      <c r="K104" s="69"/>
      <c r="L104" s="69"/>
      <c r="M104" s="69"/>
      <c r="N104" s="69"/>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2"/>
      <c r="AT104" s="72"/>
      <c r="AU104" s="72"/>
    </row>
    <row r="105" spans="1:47" x14ac:dyDescent="0.2">
      <c r="A105" s="182" t="s">
        <v>54</v>
      </c>
      <c r="B105" s="49">
        <f>+Enero!B105+Febrero!B105+MARZO!B105</f>
        <v>0</v>
      </c>
      <c r="C105" s="49">
        <f>+Enero!C105+Febrero!C105+MARZO!C105</f>
        <v>0</v>
      </c>
      <c r="D105" s="49">
        <f>+Enero!D105+Febrero!D105+MARZO!D105</f>
        <v>0</v>
      </c>
      <c r="E105" s="49">
        <f>+Enero!E105+Febrero!E105+MARZO!E105</f>
        <v>0</v>
      </c>
      <c r="F105" s="417"/>
      <c r="G105" s="69"/>
      <c r="H105" s="69"/>
      <c r="I105" s="69"/>
      <c r="J105" s="69"/>
      <c r="K105" s="69"/>
      <c r="L105" s="69"/>
      <c r="M105" s="69"/>
      <c r="N105" s="69"/>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2"/>
      <c r="AT105" s="72"/>
      <c r="AU105" s="72"/>
    </row>
    <row r="106" spans="1:47" x14ac:dyDescent="0.2">
      <c r="A106" s="182" t="s">
        <v>55</v>
      </c>
      <c r="B106" s="49">
        <f>+Enero!B106+Febrero!B106+MARZO!B106</f>
        <v>0</v>
      </c>
      <c r="C106" s="49">
        <f>+Enero!C106+Febrero!C106+MARZO!C106</f>
        <v>0</v>
      </c>
      <c r="D106" s="49">
        <f>+Enero!D106+Febrero!D106+MARZO!D106</f>
        <v>0</v>
      </c>
      <c r="E106" s="49">
        <f>+Enero!E106+Febrero!E106+MARZO!E106</f>
        <v>0</v>
      </c>
      <c r="F106" s="417"/>
      <c r="G106" s="69"/>
      <c r="H106" s="69"/>
      <c r="I106" s="69"/>
      <c r="J106" s="69"/>
      <c r="K106" s="69"/>
      <c r="L106" s="69"/>
      <c r="M106" s="69"/>
      <c r="N106" s="69"/>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2"/>
      <c r="AT106" s="72"/>
      <c r="AU106" s="72"/>
    </row>
    <row r="107" spans="1:47" x14ac:dyDescent="0.2">
      <c r="A107" s="183" t="s">
        <v>60</v>
      </c>
      <c r="B107" s="50">
        <f>+Enero!B107+Febrero!B107+MARZO!B107</f>
        <v>0</v>
      </c>
      <c r="C107" s="50">
        <f>+Enero!C107+Febrero!C107+MARZO!C107</f>
        <v>0</v>
      </c>
      <c r="D107" s="50">
        <f>+Enero!D107+Febrero!D107+MARZO!D107</f>
        <v>0</v>
      </c>
      <c r="E107" s="50">
        <f>+Enero!E107+Febrero!E107+MARZO!E107</f>
        <v>0</v>
      </c>
      <c r="F107" s="417"/>
      <c r="G107" s="69"/>
      <c r="H107" s="69"/>
      <c r="I107" s="69"/>
      <c r="J107" s="69"/>
      <c r="K107" s="69"/>
      <c r="L107" s="69"/>
      <c r="M107" s="69"/>
      <c r="N107" s="69"/>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2"/>
      <c r="AT107" s="72"/>
      <c r="AU107" s="72"/>
    </row>
    <row r="108" spans="1:47" x14ac:dyDescent="0.2">
      <c r="A108" s="157" t="s">
        <v>1</v>
      </c>
      <c r="B108" s="411">
        <f>SUM(B103:B107)</f>
        <v>0</v>
      </c>
      <c r="C108" s="411">
        <f>SUM(C103:C107)</f>
        <v>0</v>
      </c>
      <c r="D108" s="411">
        <f>SUM(D103:D107)</f>
        <v>0</v>
      </c>
      <c r="E108" s="411">
        <f>SUM(E103:E107)</f>
        <v>0</v>
      </c>
      <c r="F108" s="417"/>
      <c r="G108" s="69"/>
      <c r="H108" s="69"/>
      <c r="I108" s="69"/>
      <c r="J108" s="69"/>
      <c r="K108" s="69"/>
      <c r="L108" s="69"/>
      <c r="M108" s="69"/>
      <c r="N108" s="69"/>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2"/>
      <c r="AT108" s="72"/>
      <c r="AU108" s="72"/>
    </row>
    <row r="109" spans="1:47" x14ac:dyDescent="0.2">
      <c r="A109" s="169" t="s">
        <v>141</v>
      </c>
      <c r="B109" s="184"/>
      <c r="C109" s="185"/>
      <c r="D109" s="69"/>
      <c r="E109" s="69"/>
      <c r="F109" s="69"/>
      <c r="G109" s="70"/>
      <c r="H109" s="70"/>
      <c r="I109" s="70"/>
      <c r="J109" s="70"/>
      <c r="K109" s="69"/>
      <c r="L109" s="69"/>
      <c r="M109" s="69"/>
      <c r="N109" s="69"/>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2"/>
      <c r="AT109" s="72"/>
      <c r="AU109" s="72"/>
    </row>
    <row r="110" spans="1:47" x14ac:dyDescent="0.2">
      <c r="A110" s="889" t="s">
        <v>61</v>
      </c>
      <c r="B110" s="890"/>
      <c r="C110" s="887" t="s">
        <v>1</v>
      </c>
      <c r="D110" s="860" t="s">
        <v>33</v>
      </c>
      <c r="E110" s="861"/>
      <c r="F110" s="861"/>
      <c r="G110" s="836" t="s">
        <v>34</v>
      </c>
      <c r="H110" s="70"/>
      <c r="I110" s="70"/>
      <c r="J110" s="70"/>
      <c r="K110" s="69"/>
      <c r="L110" s="69"/>
      <c r="M110" s="69"/>
      <c r="N110" s="69"/>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2"/>
      <c r="AT110" s="72"/>
      <c r="AU110" s="72"/>
    </row>
    <row r="111" spans="1:47" ht="21" x14ac:dyDescent="0.2">
      <c r="A111" s="891"/>
      <c r="B111" s="892"/>
      <c r="C111" s="888"/>
      <c r="D111" s="324" t="s">
        <v>35</v>
      </c>
      <c r="E111" s="324" t="s">
        <v>36</v>
      </c>
      <c r="F111" s="324" t="s">
        <v>37</v>
      </c>
      <c r="G111" s="838"/>
      <c r="H111" s="69"/>
      <c r="I111" s="69"/>
      <c r="J111" s="69"/>
      <c r="K111" s="69"/>
      <c r="L111" s="69"/>
      <c r="M111" s="69"/>
      <c r="N111" s="69"/>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2"/>
      <c r="AT111" s="72"/>
      <c r="AU111" s="72"/>
    </row>
    <row r="112" spans="1:47" x14ac:dyDescent="0.2">
      <c r="A112" s="877" t="s">
        <v>62</v>
      </c>
      <c r="B112" s="878"/>
      <c r="C112" s="411">
        <f>SUM(D112:G112)</f>
        <v>0</v>
      </c>
      <c r="D112" s="6">
        <f>+Enero!D112+Febrero!D112+MARZO!D112</f>
        <v>0</v>
      </c>
      <c r="E112" s="5">
        <f>+Enero!E112+Febrero!E112+MARZO!E112</f>
        <v>0</v>
      </c>
      <c r="F112" s="7">
        <f>+Enero!F112+Febrero!F112+MARZO!F112</f>
        <v>0</v>
      </c>
      <c r="G112" s="7">
        <f>+Enero!G112+Febrero!G112+MARZO!G112</f>
        <v>0</v>
      </c>
      <c r="H112" s="417"/>
      <c r="I112" s="69"/>
      <c r="J112" s="69"/>
      <c r="K112" s="69"/>
      <c r="L112" s="69"/>
      <c r="M112" s="69"/>
      <c r="N112" s="69"/>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2"/>
      <c r="AT112" s="72"/>
      <c r="AU112" s="72"/>
    </row>
    <row r="113" spans="1:47" x14ac:dyDescent="0.2">
      <c r="A113" s="879" t="s">
        <v>63</v>
      </c>
      <c r="B113" s="880"/>
      <c r="C113" s="338">
        <f>SUM(D113:G113)</f>
        <v>0</v>
      </c>
      <c r="D113" s="6">
        <f>+Enero!D113+Febrero!D113+MARZO!D113</f>
        <v>0</v>
      </c>
      <c r="E113" s="5">
        <f>+Enero!E113+Febrero!E113+MARZO!E113</f>
        <v>0</v>
      </c>
      <c r="F113" s="7">
        <f>+Enero!F113+Febrero!F113+MARZO!F113</f>
        <v>0</v>
      </c>
      <c r="G113" s="7">
        <f>+Enero!G113+Febrero!G113+MARZO!G113</f>
        <v>0</v>
      </c>
      <c r="H113" s="417"/>
      <c r="I113" s="69"/>
      <c r="J113" s="69"/>
      <c r="K113" s="69"/>
      <c r="L113" s="69"/>
      <c r="M113" s="69"/>
      <c r="N113" s="69"/>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2"/>
      <c r="AT113" s="72"/>
      <c r="AU113" s="72"/>
    </row>
    <row r="114" spans="1:47" ht="15" x14ac:dyDescent="0.2">
      <c r="A114" s="412" t="s">
        <v>142</v>
      </c>
      <c r="B114" s="331"/>
      <c r="C114" s="331"/>
      <c r="D114" s="331"/>
      <c r="E114" s="69"/>
      <c r="F114" s="69"/>
      <c r="G114" s="69"/>
      <c r="H114" s="69"/>
      <c r="I114" s="69"/>
      <c r="J114" s="69"/>
      <c r="K114" s="69"/>
      <c r="L114" s="69"/>
      <c r="M114" s="69"/>
      <c r="N114" s="69"/>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2"/>
      <c r="AT114" s="72"/>
      <c r="AU114" s="72"/>
    </row>
    <row r="115" spans="1:47" x14ac:dyDescent="0.2">
      <c r="A115" s="881" t="s">
        <v>64</v>
      </c>
      <c r="B115" s="882"/>
      <c r="C115" s="883"/>
      <c r="D115" s="887" t="s">
        <v>1</v>
      </c>
      <c r="E115" s="860" t="s">
        <v>33</v>
      </c>
      <c r="F115" s="861"/>
      <c r="G115" s="861"/>
      <c r="H115" s="836" t="s">
        <v>34</v>
      </c>
      <c r="I115" s="69"/>
      <c r="J115" s="69"/>
      <c r="K115" s="69"/>
      <c r="L115" s="69"/>
      <c r="M115" s="69"/>
      <c r="N115" s="69"/>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2"/>
      <c r="AT115" s="72"/>
      <c r="AU115" s="72"/>
    </row>
    <row r="116" spans="1:47" ht="31.5" x14ac:dyDescent="0.2">
      <c r="A116" s="884"/>
      <c r="B116" s="885"/>
      <c r="C116" s="886"/>
      <c r="D116" s="888"/>
      <c r="E116" s="324" t="s">
        <v>35</v>
      </c>
      <c r="F116" s="324" t="s">
        <v>36</v>
      </c>
      <c r="G116" s="324" t="s">
        <v>37</v>
      </c>
      <c r="H116" s="838"/>
      <c r="I116" s="69"/>
      <c r="J116" s="69"/>
      <c r="K116" s="69"/>
      <c r="L116" s="69"/>
      <c r="M116" s="69"/>
      <c r="N116" s="69"/>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2"/>
      <c r="AT116" s="72"/>
      <c r="AU116" s="72"/>
    </row>
    <row r="117" spans="1:47" x14ac:dyDescent="0.2">
      <c r="A117" s="188" t="s">
        <v>143</v>
      </c>
      <c r="B117" s="189"/>
      <c r="C117" s="190"/>
      <c r="D117" s="411">
        <f>SUM(E117:H117)</f>
        <v>0</v>
      </c>
      <c r="E117" s="6">
        <f>+Enero!E117+Febrero!E117+MARZO!E117</f>
        <v>0</v>
      </c>
      <c r="F117" s="5">
        <f>+Enero!F117+Febrero!F117+MARZO!F117</f>
        <v>0</v>
      </c>
      <c r="G117" s="7">
        <f>+Enero!G117+Febrero!G117+MARZO!G117</f>
        <v>0</v>
      </c>
      <c r="H117" s="7">
        <f>+Enero!H117+Febrero!H117+MARZO!H117</f>
        <v>0</v>
      </c>
      <c r="I117" s="417"/>
      <c r="J117" s="69"/>
      <c r="K117" s="69"/>
      <c r="L117" s="69"/>
      <c r="M117" s="69"/>
      <c r="N117" s="69"/>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2"/>
      <c r="AT117" s="72"/>
      <c r="AU117" s="72"/>
    </row>
    <row r="118" spans="1:47" x14ac:dyDescent="0.2">
      <c r="A118" s="188" t="s">
        <v>144</v>
      </c>
      <c r="B118" s="189"/>
      <c r="C118" s="418"/>
      <c r="D118" s="411">
        <f>SUM(E118:H118)</f>
        <v>0</v>
      </c>
      <c r="E118" s="6">
        <f>+Enero!E118+Febrero!E118+MARZO!E118</f>
        <v>0</v>
      </c>
      <c r="F118" s="5">
        <f>+Enero!F118+Febrero!F118+MARZO!F118</f>
        <v>0</v>
      </c>
      <c r="G118" s="7">
        <f>+Enero!G118+Febrero!G118+MARZO!G118</f>
        <v>0</v>
      </c>
      <c r="H118" s="7">
        <f>+Enero!H118+Febrero!H118+MARZO!H118</f>
        <v>0</v>
      </c>
      <c r="I118" s="417"/>
      <c r="J118" s="69"/>
      <c r="K118" s="69"/>
      <c r="L118" s="69"/>
      <c r="M118" s="69"/>
      <c r="N118" s="69"/>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2"/>
      <c r="AT118" s="72"/>
      <c r="AU118" s="72"/>
    </row>
    <row r="119" spans="1:47" x14ac:dyDescent="0.2">
      <c r="A119" s="78" t="s">
        <v>145</v>
      </c>
      <c r="B119" s="192"/>
      <c r="C119" s="419"/>
      <c r="D119" s="193"/>
      <c r="E119" s="420"/>
      <c r="F119" s="421"/>
      <c r="G119" s="422"/>
      <c r="H119" s="423"/>
      <c r="I119" s="424"/>
      <c r="J119" s="424"/>
      <c r="K119" s="424"/>
      <c r="L119" s="425"/>
    </row>
    <row r="120" spans="1:47" x14ac:dyDescent="0.2">
      <c r="A120" s="849" t="s">
        <v>65</v>
      </c>
      <c r="B120" s="903" t="s">
        <v>1</v>
      </c>
      <c r="C120" s="912" t="s">
        <v>66</v>
      </c>
      <c r="D120" s="912"/>
      <c r="E120" s="912"/>
      <c r="F120" s="912" t="s">
        <v>67</v>
      </c>
      <c r="G120" s="848" t="s">
        <v>68</v>
      </c>
      <c r="H120" s="874" t="s">
        <v>33</v>
      </c>
      <c r="I120" s="898"/>
      <c r="J120" s="898"/>
      <c r="K120" s="893" t="s">
        <v>13</v>
      </c>
      <c r="L120" s="899" t="s">
        <v>146</v>
      </c>
    </row>
    <row r="121" spans="1:47" ht="60.75" customHeight="1" x14ac:dyDescent="0.2">
      <c r="A121" s="851"/>
      <c r="B121" s="904"/>
      <c r="C121" s="195" t="s">
        <v>147</v>
      </c>
      <c r="D121" s="172" t="s">
        <v>148</v>
      </c>
      <c r="E121" s="206" t="s">
        <v>149</v>
      </c>
      <c r="F121" s="912"/>
      <c r="G121" s="848"/>
      <c r="H121" s="68" t="s">
        <v>35</v>
      </c>
      <c r="I121" s="324" t="s">
        <v>36</v>
      </c>
      <c r="J121" s="324" t="s">
        <v>37</v>
      </c>
      <c r="K121" s="893"/>
      <c r="L121" s="900"/>
    </row>
    <row r="122" spans="1:47" x14ac:dyDescent="0.2">
      <c r="A122" s="196" t="s">
        <v>104</v>
      </c>
      <c r="B122" s="426">
        <f>SUM(C122:G122)</f>
        <v>0</v>
      </c>
      <c r="C122" s="52">
        <f>+Enero!C122+Febrero!C122+MARZO!C122</f>
        <v>0</v>
      </c>
      <c r="D122" s="36">
        <f>+Enero!D122+Febrero!D122+MARZO!D122</f>
        <v>0</v>
      </c>
      <c r="E122" s="54">
        <f>+Enero!E122+Febrero!E122+MARZO!E122</f>
        <v>0</v>
      </c>
      <c r="F122" s="36">
        <f>+Enero!F122+Febrero!F122+MARZO!F122</f>
        <v>0</v>
      </c>
      <c r="G122" s="197">
        <f>+Enero!G122+Febrero!G122+MARZO!G122</f>
        <v>0</v>
      </c>
      <c r="H122" s="54">
        <f>+Enero!H122+Febrero!H122+MARZO!H122</f>
        <v>0</v>
      </c>
      <c r="I122" s="36">
        <f>+Enero!I122+Febrero!I122+MARZO!I122</f>
        <v>0</v>
      </c>
      <c r="J122" s="36">
        <f>+Enero!J122+Febrero!J122+MARZO!J122</f>
        <v>0</v>
      </c>
      <c r="K122" s="36">
        <f>+Enero!K122+Febrero!K122+MARZO!K122</f>
        <v>0</v>
      </c>
      <c r="L122" s="54">
        <f>+Enero!L122+Febrero!L122+MARZO!L122</f>
        <v>0</v>
      </c>
      <c r="M122" s="334"/>
    </row>
    <row r="123" spans="1:47" x14ac:dyDescent="0.2">
      <c r="A123" s="198" t="s">
        <v>114</v>
      </c>
      <c r="B123" s="345">
        <f>SUM(C123:G123)</f>
        <v>0</v>
      </c>
      <c r="C123" s="19">
        <f>+Enero!C123+Febrero!C123+MARZO!C123</f>
        <v>0</v>
      </c>
      <c r="D123" s="37">
        <f>+Enero!D123+Febrero!D123+MARZO!D123</f>
        <v>0</v>
      </c>
      <c r="E123" s="49">
        <f>+Enero!E123+Febrero!E123+MARZO!E123</f>
        <v>0</v>
      </c>
      <c r="F123" s="37">
        <f>+Enero!F123+Febrero!F123+MARZO!F123</f>
        <v>0</v>
      </c>
      <c r="G123" s="199">
        <f>+Enero!G123+Febrero!G123+MARZO!G123</f>
        <v>0</v>
      </c>
      <c r="H123" s="49">
        <f>+Enero!H123+Febrero!H123+MARZO!H123</f>
        <v>0</v>
      </c>
      <c r="I123" s="37">
        <f>+Enero!I123+Febrero!I123+MARZO!I123</f>
        <v>0</v>
      </c>
      <c r="J123" s="37">
        <f>+Enero!J123+Febrero!J123+MARZO!J123</f>
        <v>0</v>
      </c>
      <c r="K123" s="37">
        <f>+Enero!K123+Febrero!K123+MARZO!K123</f>
        <v>0</v>
      </c>
      <c r="L123" s="49">
        <f>+Enero!L123+Febrero!L123+MARZO!L123</f>
        <v>0</v>
      </c>
      <c r="M123" s="334"/>
    </row>
    <row r="124" spans="1:47" x14ac:dyDescent="0.2">
      <c r="A124" s="200" t="s">
        <v>116</v>
      </c>
      <c r="B124" s="359">
        <f>SUM(C124:G124)</f>
        <v>0</v>
      </c>
      <c r="C124" s="27">
        <f>+Enero!C124+Febrero!C124+MARZO!C124</f>
        <v>0</v>
      </c>
      <c r="D124" s="48">
        <f>+Enero!D124+Febrero!D124+MARZO!D124</f>
        <v>0</v>
      </c>
      <c r="E124" s="50">
        <f>+Enero!E124+Febrero!E124+MARZO!E124</f>
        <v>0</v>
      </c>
      <c r="F124" s="48">
        <f>+Enero!F124+Febrero!F124+MARZO!F124</f>
        <v>0</v>
      </c>
      <c r="G124" s="201">
        <f>+Enero!G124+Febrero!G124+MARZO!G124</f>
        <v>0</v>
      </c>
      <c r="H124" s="50">
        <f>+Enero!H124+Febrero!H124+MARZO!H124</f>
        <v>0</v>
      </c>
      <c r="I124" s="48">
        <f>+Enero!I124+Febrero!I124+MARZO!I124</f>
        <v>0</v>
      </c>
      <c r="J124" s="48">
        <f>+Enero!J124+Febrero!J124+MARZO!J124</f>
        <v>0</v>
      </c>
      <c r="K124" s="48">
        <f>+Enero!K124+Febrero!K124+MARZO!K124</f>
        <v>0</v>
      </c>
      <c r="L124" s="50">
        <f>+Enero!L124+Febrero!L124+MARZO!L124</f>
        <v>0</v>
      </c>
      <c r="M124" s="334"/>
    </row>
    <row r="125" spans="1:47" ht="15" x14ac:dyDescent="0.2">
      <c r="A125" s="169" t="s">
        <v>150</v>
      </c>
      <c r="B125" s="331"/>
      <c r="C125" s="331"/>
      <c r="D125" s="331"/>
      <c r="E125" s="331"/>
      <c r="F125" s="331"/>
      <c r="G125" s="331"/>
      <c r="H125" s="331"/>
      <c r="I125" s="331"/>
      <c r="J125" s="331"/>
      <c r="K125" s="331"/>
      <c r="L125" s="331"/>
    </row>
    <row r="126" spans="1:47" ht="15" x14ac:dyDescent="0.2">
      <c r="A126" s="901" t="s">
        <v>69</v>
      </c>
      <c r="B126" s="903" t="s">
        <v>70</v>
      </c>
      <c r="C126" s="905" t="s">
        <v>151</v>
      </c>
      <c r="D126" s="906"/>
      <c r="E126" s="907" t="s">
        <v>152</v>
      </c>
      <c r="F126" s="906"/>
      <c r="G126" s="907" t="s">
        <v>153</v>
      </c>
      <c r="H126" s="906"/>
      <c r="I126" s="907" t="s">
        <v>154</v>
      </c>
      <c r="J126" s="906"/>
      <c r="K126" s="331"/>
      <c r="L126" s="331"/>
      <c r="M126" s="331"/>
      <c r="N126" s="69"/>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2"/>
      <c r="AT126" s="72"/>
      <c r="AU126" s="72"/>
    </row>
    <row r="127" spans="1:47" ht="15" x14ac:dyDescent="0.2">
      <c r="A127" s="902"/>
      <c r="B127" s="904"/>
      <c r="C127" s="326" t="s">
        <v>155</v>
      </c>
      <c r="D127" s="427" t="s">
        <v>156</v>
      </c>
      <c r="E127" s="206" t="s">
        <v>155</v>
      </c>
      <c r="F127" s="203" t="s">
        <v>156</v>
      </c>
      <c r="G127" s="204" t="s">
        <v>155</v>
      </c>
      <c r="H127" s="427" t="s">
        <v>156</v>
      </c>
      <c r="I127" s="206" t="s">
        <v>155</v>
      </c>
      <c r="J127" s="427" t="s">
        <v>156</v>
      </c>
      <c r="K127" s="331"/>
      <c r="L127" s="331"/>
      <c r="M127" s="331"/>
      <c r="N127" s="69"/>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2"/>
      <c r="AT127" s="72"/>
      <c r="AU127" s="72"/>
    </row>
    <row r="128" spans="1:47" ht="18.75" customHeight="1" x14ac:dyDescent="0.2">
      <c r="A128" s="836" t="s">
        <v>157</v>
      </c>
      <c r="B128" s="196" t="s">
        <v>71</v>
      </c>
      <c r="C128" s="36">
        <f>+Enero!C128+Febrero!C128+MARZO!C128</f>
        <v>0</v>
      </c>
      <c r="D128" s="207">
        <f>+Enero!D128+Febrero!D128+MARZO!D128</f>
        <v>0</v>
      </c>
      <c r="E128" s="208">
        <f>+Enero!E128+Febrero!E128+MARZO!E128</f>
        <v>0</v>
      </c>
      <c r="F128" s="209">
        <f>+Enero!F128+Febrero!F128+MARZO!F128</f>
        <v>0</v>
      </c>
      <c r="G128" s="54">
        <f>+Enero!G128+Febrero!G128+MARZO!G128</f>
        <v>0</v>
      </c>
      <c r="H128" s="209">
        <f>+Enero!H128+Febrero!H128+MARZO!H128</f>
        <v>0</v>
      </c>
      <c r="I128" s="54">
        <f>+Enero!I128+Febrero!I128+MARZO!I128</f>
        <v>0</v>
      </c>
      <c r="J128" s="209">
        <f>+Enero!J128+Febrero!J128+MARZO!J128</f>
        <v>0</v>
      </c>
      <c r="K128" s="428"/>
      <c r="L128" s="331"/>
      <c r="M128" s="331"/>
      <c r="N128" s="69"/>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2"/>
      <c r="AT128" s="72"/>
      <c r="AU128" s="72"/>
    </row>
    <row r="129" spans="1:47" ht="21" customHeight="1" x14ac:dyDescent="0.2">
      <c r="A129" s="837"/>
      <c r="B129" s="198" t="s">
        <v>72</v>
      </c>
      <c r="C129" s="37">
        <f>+Enero!C129+Febrero!C129+MARZO!C129</f>
        <v>0</v>
      </c>
      <c r="D129" s="210">
        <f>+Enero!D129+Febrero!D129+MARZO!D129</f>
        <v>0</v>
      </c>
      <c r="E129" s="211">
        <f>+Enero!E129+Febrero!E129+MARZO!E129</f>
        <v>0</v>
      </c>
      <c r="F129" s="212">
        <f>+Enero!F129+Febrero!F129+MARZO!F129</f>
        <v>0</v>
      </c>
      <c r="G129" s="49">
        <f>+Enero!G129+Febrero!G129+MARZO!G129</f>
        <v>0</v>
      </c>
      <c r="H129" s="212">
        <f>+Enero!H129+Febrero!H129+MARZO!H129</f>
        <v>0</v>
      </c>
      <c r="I129" s="49">
        <f>+Enero!I129+Febrero!I129+MARZO!I129</f>
        <v>0</v>
      </c>
      <c r="J129" s="212">
        <f>+Enero!J129+Febrero!J129+MARZO!J129</f>
        <v>0</v>
      </c>
      <c r="K129" s="428"/>
      <c r="L129" s="331"/>
      <c r="M129" s="331"/>
      <c r="N129" s="69"/>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2"/>
      <c r="AT129" s="72"/>
      <c r="AU129" s="72"/>
    </row>
    <row r="130" spans="1:47" ht="18.75" customHeight="1" x14ac:dyDescent="0.2">
      <c r="A130" s="837"/>
      <c r="B130" s="198" t="s">
        <v>73</v>
      </c>
      <c r="C130" s="37">
        <f>+Enero!C130+Febrero!C130+MARZO!C130</f>
        <v>0</v>
      </c>
      <c r="D130" s="210">
        <f>+Enero!D130+Febrero!D130+MARZO!D130</f>
        <v>0</v>
      </c>
      <c r="E130" s="211">
        <f>+Enero!E130+Febrero!E130+MARZO!E130</f>
        <v>0</v>
      </c>
      <c r="F130" s="212">
        <f>+Enero!F130+Febrero!F130+MARZO!F130</f>
        <v>0</v>
      </c>
      <c r="G130" s="49">
        <f>+Enero!G130+Febrero!G130+MARZO!G130</f>
        <v>0</v>
      </c>
      <c r="H130" s="212">
        <f>+Enero!H130+Febrero!H130+MARZO!H130</f>
        <v>0</v>
      </c>
      <c r="I130" s="49">
        <f>+Enero!I130+Febrero!I130+MARZO!I130</f>
        <v>0</v>
      </c>
      <c r="J130" s="212">
        <f>+Enero!J130+Febrero!J130+MARZO!J130</f>
        <v>0</v>
      </c>
      <c r="K130" s="428"/>
      <c r="L130" s="331"/>
      <c r="M130" s="331"/>
      <c r="N130" s="69"/>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2"/>
      <c r="AT130" s="72"/>
      <c r="AU130" s="72"/>
    </row>
    <row r="131" spans="1:47" ht="18.75" customHeight="1" x14ac:dyDescent="0.2">
      <c r="A131" s="838"/>
      <c r="B131" s="198" t="s">
        <v>74</v>
      </c>
      <c r="C131" s="48">
        <f>+Enero!C131+Febrero!C131+MARZO!C131</f>
        <v>0</v>
      </c>
      <c r="D131" s="213">
        <f>+Enero!D131+Febrero!D131+MARZO!D131</f>
        <v>0</v>
      </c>
      <c r="E131" s="214">
        <f>+Enero!E131+Febrero!E131+MARZO!E131</f>
        <v>0</v>
      </c>
      <c r="F131" s="215">
        <f>+Enero!F131+Febrero!F131+MARZO!F131</f>
        <v>0</v>
      </c>
      <c r="G131" s="50">
        <f>+Enero!G131+Febrero!G131+MARZO!G131</f>
        <v>0</v>
      </c>
      <c r="H131" s="215">
        <f>+Enero!H131+Febrero!H131+MARZO!H131</f>
        <v>0</v>
      </c>
      <c r="I131" s="50">
        <f>+Enero!I131+Febrero!I131+MARZO!I131</f>
        <v>0</v>
      </c>
      <c r="J131" s="215">
        <f>+Enero!J131+Febrero!J131+MARZO!J131</f>
        <v>0</v>
      </c>
      <c r="K131" s="428"/>
      <c r="L131" s="331"/>
      <c r="M131" s="331"/>
      <c r="N131" s="69"/>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2"/>
      <c r="AT131" s="72"/>
      <c r="AU131" s="72"/>
    </row>
    <row r="132" spans="1:47" ht="15" x14ac:dyDescent="0.2">
      <c r="A132" s="893" t="s">
        <v>75</v>
      </c>
      <c r="B132" s="196" t="s">
        <v>76</v>
      </c>
      <c r="C132" s="36">
        <f>+Enero!C132+Febrero!C132+MARZO!C132</f>
        <v>0</v>
      </c>
      <c r="D132" s="207">
        <f>+Enero!D132+Febrero!D132+MARZO!D132</f>
        <v>0</v>
      </c>
      <c r="E132" s="208">
        <f>+Enero!E132+Febrero!E132+MARZO!E132</f>
        <v>0</v>
      </c>
      <c r="F132" s="209">
        <f>+Enero!F132+Febrero!F132+MARZO!F132</f>
        <v>0</v>
      </c>
      <c r="G132" s="54">
        <f>+Enero!G132+Febrero!G132+MARZO!G132</f>
        <v>0</v>
      </c>
      <c r="H132" s="209">
        <f>+Enero!H132+Febrero!H132+MARZO!H132</f>
        <v>0</v>
      </c>
      <c r="I132" s="54">
        <f>+Enero!I132+Febrero!I132+MARZO!I132</f>
        <v>0</v>
      </c>
      <c r="J132" s="209">
        <f>+Enero!J132+Febrero!J132+MARZO!J132</f>
        <v>0</v>
      </c>
      <c r="K132" s="428"/>
      <c r="L132" s="331"/>
      <c r="M132" s="331"/>
      <c r="N132" s="69"/>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2"/>
      <c r="AT132" s="72"/>
      <c r="AU132" s="72"/>
    </row>
    <row r="133" spans="1:47" ht="21.75" customHeight="1" x14ac:dyDescent="0.2">
      <c r="A133" s="894"/>
      <c r="B133" s="198" t="s">
        <v>77</v>
      </c>
      <c r="C133" s="37">
        <f>+Enero!C133+Febrero!C133+MARZO!C133</f>
        <v>0</v>
      </c>
      <c r="D133" s="210">
        <f>+Enero!D133+Febrero!D133+MARZO!D133</f>
        <v>0</v>
      </c>
      <c r="E133" s="211">
        <f>+Enero!E133+Febrero!E133+MARZO!E133</f>
        <v>0</v>
      </c>
      <c r="F133" s="212">
        <f>+Enero!F133+Febrero!F133+MARZO!F133</f>
        <v>0</v>
      </c>
      <c r="G133" s="49">
        <f>+Enero!G133+Febrero!G133+MARZO!G133</f>
        <v>0</v>
      </c>
      <c r="H133" s="212">
        <f>+Enero!H133+Febrero!H133+MARZO!H133</f>
        <v>0</v>
      </c>
      <c r="I133" s="49">
        <f>+Enero!I133+Febrero!I133+MARZO!I133</f>
        <v>0</v>
      </c>
      <c r="J133" s="212">
        <f>+Enero!J133+Febrero!J133+MARZO!J133</f>
        <v>0</v>
      </c>
      <c r="K133" s="428"/>
      <c r="L133" s="331"/>
      <c r="M133" s="331"/>
      <c r="N133" s="69"/>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2"/>
      <c r="AT133" s="72"/>
      <c r="AU133" s="72"/>
    </row>
    <row r="134" spans="1:47" ht="15" x14ac:dyDescent="0.2">
      <c r="A134" s="894"/>
      <c r="B134" s="198" t="s">
        <v>74</v>
      </c>
      <c r="C134" s="37">
        <f>+Enero!C134+Febrero!C134+MARZO!C134</f>
        <v>0</v>
      </c>
      <c r="D134" s="210">
        <f>+Enero!D134+Febrero!D134+MARZO!D134</f>
        <v>0</v>
      </c>
      <c r="E134" s="211">
        <f>+Enero!E134+Febrero!E134+MARZO!E134</f>
        <v>0</v>
      </c>
      <c r="F134" s="212">
        <f>+Enero!F134+Febrero!F134+MARZO!F134</f>
        <v>0</v>
      </c>
      <c r="G134" s="49">
        <f>+Enero!G134+Febrero!G134+MARZO!G134</f>
        <v>0</v>
      </c>
      <c r="H134" s="212">
        <f>+Enero!H134+Febrero!H134+MARZO!H134</f>
        <v>0</v>
      </c>
      <c r="I134" s="49">
        <f>+Enero!I134+Febrero!I134+MARZO!I134</f>
        <v>0</v>
      </c>
      <c r="J134" s="212">
        <f>+Enero!J134+Febrero!J134+MARZO!J134</f>
        <v>0</v>
      </c>
      <c r="K134" s="428"/>
      <c r="L134" s="331"/>
      <c r="M134" s="331"/>
      <c r="N134" s="69"/>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2"/>
      <c r="AT134" s="72"/>
      <c r="AU134" s="72"/>
    </row>
    <row r="135" spans="1:47" ht="15" x14ac:dyDescent="0.2">
      <c r="A135" s="894"/>
      <c r="B135" s="216" t="s">
        <v>78</v>
      </c>
      <c r="C135" s="41">
        <f>+Enero!C135+Febrero!C135+MARZO!C135</f>
        <v>0</v>
      </c>
      <c r="D135" s="217">
        <f>+Enero!D135+Febrero!D135+MARZO!D135</f>
        <v>0</v>
      </c>
      <c r="E135" s="218">
        <f>+Enero!E135+Febrero!E135+MARZO!E135</f>
        <v>0</v>
      </c>
      <c r="F135" s="219">
        <f>+Enero!F135+Febrero!F135+MARZO!F135</f>
        <v>0</v>
      </c>
      <c r="G135" s="63">
        <f>+Enero!G135+Febrero!G135+MARZO!G135</f>
        <v>0</v>
      </c>
      <c r="H135" s="219">
        <f>+Enero!H135+Febrero!H135+MARZO!H135</f>
        <v>0</v>
      </c>
      <c r="I135" s="63">
        <f>+Enero!I135+Febrero!I135+MARZO!I135</f>
        <v>0</v>
      </c>
      <c r="J135" s="219">
        <f>+Enero!J135+Febrero!J135+MARZO!J135</f>
        <v>0</v>
      </c>
      <c r="K135" s="428"/>
      <c r="L135" s="331"/>
      <c r="M135" s="331"/>
      <c r="N135" s="69"/>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2"/>
      <c r="AT135" s="72"/>
      <c r="AU135" s="72"/>
    </row>
    <row r="136" spans="1:47" ht="15" x14ac:dyDescent="0.2">
      <c r="A136" s="894"/>
      <c r="B136" s="200" t="s">
        <v>48</v>
      </c>
      <c r="C136" s="48">
        <f>+Enero!C136+Febrero!C136+MARZO!C136</f>
        <v>0</v>
      </c>
      <c r="D136" s="213">
        <f>+Enero!D136+Febrero!D136+MARZO!D136</f>
        <v>0</v>
      </c>
      <c r="E136" s="214">
        <f>+Enero!E136+Febrero!E136+MARZO!E136</f>
        <v>0</v>
      </c>
      <c r="F136" s="215">
        <f>+Enero!F136+Febrero!F136+MARZO!F136</f>
        <v>0</v>
      </c>
      <c r="G136" s="50">
        <f>+Enero!G136+Febrero!G136+MARZO!G136</f>
        <v>0</v>
      </c>
      <c r="H136" s="215">
        <f>+Enero!H136+Febrero!H136+MARZO!H136</f>
        <v>0</v>
      </c>
      <c r="I136" s="50">
        <f>+Enero!I136+Febrero!I136+MARZO!I136</f>
        <v>0</v>
      </c>
      <c r="J136" s="215">
        <f>+Enero!J136+Febrero!J136+MARZO!J136</f>
        <v>0</v>
      </c>
      <c r="K136" s="428"/>
      <c r="L136" s="331"/>
      <c r="M136" s="331"/>
      <c r="N136" s="69"/>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2"/>
      <c r="AT136" s="72"/>
      <c r="AU136" s="72"/>
    </row>
    <row r="137" spans="1:47" ht="15" x14ac:dyDescent="0.2">
      <c r="A137" s="836" t="s">
        <v>79</v>
      </c>
      <c r="B137" s="196" t="s">
        <v>80</v>
      </c>
      <c r="C137" s="36">
        <f>+Enero!C137+Febrero!C137+MARZO!C137</f>
        <v>0</v>
      </c>
      <c r="D137" s="207">
        <f>+Enero!D137+Febrero!D137+MARZO!D137</f>
        <v>0</v>
      </c>
      <c r="E137" s="208">
        <f>+Enero!E137+Febrero!E137+MARZO!E137</f>
        <v>0</v>
      </c>
      <c r="F137" s="209">
        <f>+Enero!F137+Febrero!F137+MARZO!F137</f>
        <v>0</v>
      </c>
      <c r="G137" s="54">
        <f>+Enero!G137+Febrero!G137+MARZO!G137</f>
        <v>0</v>
      </c>
      <c r="H137" s="209">
        <f>+Enero!H137+Febrero!H137+MARZO!H137</f>
        <v>0</v>
      </c>
      <c r="I137" s="54">
        <f>+Enero!I137+Febrero!I137+MARZO!I137</f>
        <v>0</v>
      </c>
      <c r="J137" s="209">
        <f>+Enero!J137+Febrero!J137+MARZO!J137</f>
        <v>0</v>
      </c>
      <c r="K137" s="428"/>
      <c r="L137" s="331"/>
      <c r="M137" s="331"/>
      <c r="N137" s="69"/>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2"/>
      <c r="AT137" s="72"/>
      <c r="AU137" s="72"/>
    </row>
    <row r="138" spans="1:47" ht="20.25" customHeight="1" x14ac:dyDescent="0.2">
      <c r="A138" s="837"/>
      <c r="B138" s="198" t="s">
        <v>77</v>
      </c>
      <c r="C138" s="37">
        <f>+Enero!C138+Febrero!C138+MARZO!C138</f>
        <v>0</v>
      </c>
      <c r="D138" s="210">
        <f>+Enero!D138+Febrero!D138+MARZO!D138</f>
        <v>0</v>
      </c>
      <c r="E138" s="211">
        <f>+Enero!E138+Febrero!E138+MARZO!E138</f>
        <v>0</v>
      </c>
      <c r="F138" s="212">
        <f>+Enero!F138+Febrero!F138+MARZO!F138</f>
        <v>0</v>
      </c>
      <c r="G138" s="49">
        <f>+Enero!G138+Febrero!G138+MARZO!G138</f>
        <v>0</v>
      </c>
      <c r="H138" s="212">
        <f>+Enero!H138+Febrero!H138+MARZO!H138</f>
        <v>0</v>
      </c>
      <c r="I138" s="49">
        <f>+Enero!I138+Febrero!I138+MARZO!I138</f>
        <v>0</v>
      </c>
      <c r="J138" s="212">
        <f>+Enero!J138+Febrero!J138+MARZO!J138</f>
        <v>0</v>
      </c>
      <c r="K138" s="428"/>
      <c r="L138" s="331"/>
      <c r="M138" s="331"/>
      <c r="N138" s="69"/>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2"/>
      <c r="AT138" s="72"/>
      <c r="AU138" s="72"/>
    </row>
    <row r="139" spans="1:47" x14ac:dyDescent="0.2">
      <c r="A139" s="837"/>
      <c r="B139" s="198" t="s">
        <v>74</v>
      </c>
      <c r="C139" s="37">
        <f>+Enero!C139+Febrero!C139+MARZO!C139</f>
        <v>0</v>
      </c>
      <c r="D139" s="210">
        <f>+Enero!D139+Febrero!D139+MARZO!D139</f>
        <v>0</v>
      </c>
      <c r="E139" s="211">
        <f>+Enero!E139+Febrero!E139+MARZO!E139</f>
        <v>0</v>
      </c>
      <c r="F139" s="212">
        <f>+Enero!F139+Febrero!F139+MARZO!F139</f>
        <v>0</v>
      </c>
      <c r="G139" s="49">
        <f>+Enero!G139+Febrero!G139+MARZO!G139</f>
        <v>0</v>
      </c>
      <c r="H139" s="212">
        <f>+Enero!H139+Febrero!H139+MARZO!H139</f>
        <v>0</v>
      </c>
      <c r="I139" s="49">
        <f>+Enero!I139+Febrero!I139+MARZO!I139</f>
        <v>0</v>
      </c>
      <c r="J139" s="212">
        <f>+Enero!J139+Febrero!J139+MARZO!J139</f>
        <v>0</v>
      </c>
      <c r="K139" s="417"/>
      <c r="L139" s="69"/>
      <c r="M139" s="69"/>
      <c r="N139" s="69"/>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2"/>
      <c r="AT139" s="72"/>
      <c r="AU139" s="72"/>
    </row>
    <row r="140" spans="1:47" x14ac:dyDescent="0.2">
      <c r="A140" s="837"/>
      <c r="B140" s="216" t="s">
        <v>81</v>
      </c>
      <c r="C140" s="37">
        <f>+Enero!C140+Febrero!C140+MARZO!C140</f>
        <v>0</v>
      </c>
      <c r="D140" s="210">
        <f>+Enero!D140+Febrero!D140+MARZO!D140</f>
        <v>0</v>
      </c>
      <c r="E140" s="211">
        <f>+Enero!E140+Febrero!E140+MARZO!E140</f>
        <v>0</v>
      </c>
      <c r="F140" s="212">
        <f>+Enero!F140+Febrero!F140+MARZO!F140</f>
        <v>0</v>
      </c>
      <c r="G140" s="49">
        <f>+Enero!G140+Febrero!G140+MARZO!G140</f>
        <v>0</v>
      </c>
      <c r="H140" s="212">
        <f>+Enero!H140+Febrero!H140+MARZO!H140</f>
        <v>0</v>
      </c>
      <c r="I140" s="49">
        <f>+Enero!I140+Febrero!I140+MARZO!I140</f>
        <v>0</v>
      </c>
      <c r="J140" s="212">
        <f>+Enero!J140+Febrero!J140+MARZO!J140</f>
        <v>0</v>
      </c>
      <c r="K140" s="417"/>
      <c r="L140" s="69"/>
      <c r="M140" s="69"/>
      <c r="N140" s="69"/>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2"/>
      <c r="AT140" s="72"/>
      <c r="AU140" s="72"/>
    </row>
    <row r="141" spans="1:47" x14ac:dyDescent="0.2">
      <c r="A141" s="837"/>
      <c r="B141" s="216" t="s">
        <v>78</v>
      </c>
      <c r="C141" s="37">
        <f>+Enero!C141+Febrero!C141+MARZO!C141</f>
        <v>0</v>
      </c>
      <c r="D141" s="210">
        <f>+Enero!D141+Febrero!D141+MARZO!D141</f>
        <v>0</v>
      </c>
      <c r="E141" s="211">
        <f>+Enero!E141+Febrero!E141+MARZO!E141</f>
        <v>0</v>
      </c>
      <c r="F141" s="212">
        <f>+Enero!F141+Febrero!F141+MARZO!F141</f>
        <v>0</v>
      </c>
      <c r="G141" s="49">
        <f>+Enero!G141+Febrero!G141+MARZO!G141</f>
        <v>0</v>
      </c>
      <c r="H141" s="212">
        <f>+Enero!H141+Febrero!H141+MARZO!H141</f>
        <v>0</v>
      </c>
      <c r="I141" s="49">
        <f>+Enero!I141+Febrero!I141+MARZO!I141</f>
        <v>0</v>
      </c>
      <c r="J141" s="212">
        <f>+Enero!J141+Febrero!J141+MARZO!J141</f>
        <v>0</v>
      </c>
      <c r="K141" s="417"/>
      <c r="L141" s="69"/>
      <c r="M141" s="69"/>
      <c r="N141" s="69"/>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2"/>
      <c r="AT141" s="72"/>
      <c r="AU141" s="72"/>
    </row>
    <row r="142" spans="1:47" x14ac:dyDescent="0.2">
      <c r="A142" s="838"/>
      <c r="B142" s="200" t="s">
        <v>48</v>
      </c>
      <c r="C142" s="220">
        <f>+Enero!C142+Febrero!C142+MARZO!C142</f>
        <v>0</v>
      </c>
      <c r="D142" s="221">
        <f>+Enero!D142+Febrero!D142+MARZO!D142</f>
        <v>0</v>
      </c>
      <c r="E142" s="222">
        <f>+Enero!E142+Febrero!E142+MARZO!E142</f>
        <v>0</v>
      </c>
      <c r="F142" s="223">
        <f>+Enero!F142+Febrero!F142+MARZO!F142</f>
        <v>0</v>
      </c>
      <c r="G142" s="224">
        <f>+Enero!G142+Febrero!G142+MARZO!G142</f>
        <v>0</v>
      </c>
      <c r="H142" s="223">
        <f>+Enero!H142+Febrero!H142+MARZO!H142</f>
        <v>0</v>
      </c>
      <c r="I142" s="224">
        <f>+Enero!I142+Febrero!I142+MARZO!I142</f>
        <v>0</v>
      </c>
      <c r="J142" s="223">
        <f>+Enero!J142+Febrero!J142+MARZO!J142</f>
        <v>0</v>
      </c>
      <c r="K142" s="417"/>
      <c r="L142" s="69"/>
      <c r="M142" s="69"/>
      <c r="N142" s="69"/>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2"/>
      <c r="AT142" s="72"/>
      <c r="AU142" s="72"/>
    </row>
    <row r="143" spans="1:47" x14ac:dyDescent="0.2">
      <c r="A143" s="893" t="s">
        <v>82</v>
      </c>
      <c r="B143" s="196" t="s">
        <v>83</v>
      </c>
      <c r="C143" s="36">
        <f>+Enero!C143+Febrero!C143+MARZO!C143</f>
        <v>0</v>
      </c>
      <c r="D143" s="207">
        <f>+Enero!D143+Febrero!D143+MARZO!D143</f>
        <v>0</v>
      </c>
      <c r="E143" s="208">
        <f>+Enero!E143+Febrero!E143+MARZO!E143</f>
        <v>0</v>
      </c>
      <c r="F143" s="209">
        <f>+Enero!F143+Febrero!F143+MARZO!F143</f>
        <v>0</v>
      </c>
      <c r="G143" s="54">
        <f>+Enero!G143+Febrero!G143+MARZO!G143</f>
        <v>0</v>
      </c>
      <c r="H143" s="209">
        <f>+Enero!H143+Febrero!H143+MARZO!H143</f>
        <v>0</v>
      </c>
      <c r="I143" s="54">
        <f>+Enero!I143+Febrero!I143+MARZO!I143</f>
        <v>0</v>
      </c>
      <c r="J143" s="209">
        <f>+Enero!J143+Febrero!J143+MARZO!J143</f>
        <v>0</v>
      </c>
      <c r="K143" s="417"/>
      <c r="L143" s="69"/>
      <c r="M143" s="69"/>
      <c r="N143" s="69"/>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2"/>
      <c r="AT143" s="72"/>
      <c r="AU143" s="72"/>
    </row>
    <row r="144" spans="1:47" ht="21" x14ac:dyDescent="0.2">
      <c r="A144" s="894"/>
      <c r="B144" s="200" t="s">
        <v>84</v>
      </c>
      <c r="C144" s="48">
        <f>+Enero!C144+Febrero!C144+MARZO!C144</f>
        <v>0</v>
      </c>
      <c r="D144" s="213">
        <f>+Enero!D144+Febrero!D144+MARZO!D144</f>
        <v>0</v>
      </c>
      <c r="E144" s="214">
        <f>+Enero!E144+Febrero!E144+MARZO!E144</f>
        <v>0</v>
      </c>
      <c r="F144" s="215">
        <f>+Enero!F144+Febrero!F144+MARZO!F144</f>
        <v>0</v>
      </c>
      <c r="G144" s="50">
        <f>+Enero!G144+Febrero!G144+MARZO!G144</f>
        <v>0</v>
      </c>
      <c r="H144" s="215">
        <f>+Enero!H144+Febrero!H144+MARZO!H144</f>
        <v>0</v>
      </c>
      <c r="I144" s="50">
        <f>+Enero!I144+Febrero!I144+MARZO!I144</f>
        <v>0</v>
      </c>
      <c r="J144" s="215">
        <f>+Enero!J144+Febrero!J144+MARZO!J144</f>
        <v>0</v>
      </c>
      <c r="K144" s="417"/>
      <c r="L144" s="69"/>
      <c r="M144" s="69"/>
      <c r="N144" s="69"/>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2"/>
      <c r="AT144" s="72"/>
      <c r="AU144" s="72"/>
    </row>
    <row r="145" spans="1:102" x14ac:dyDescent="0.2">
      <c r="A145" s="225" t="s">
        <v>158</v>
      </c>
      <c r="B145" s="226"/>
      <c r="C145" s="227"/>
      <c r="D145" s="227"/>
      <c r="E145" s="227"/>
      <c r="F145" s="227"/>
      <c r="G145" s="227"/>
      <c r="H145" s="227"/>
      <c r="I145" s="227"/>
      <c r="J145" s="227"/>
      <c r="K145" s="227"/>
      <c r="L145" s="227"/>
      <c r="M145" s="227"/>
      <c r="N145" s="227"/>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BY145" s="333"/>
      <c r="BZ145" s="333"/>
      <c r="CA145" s="333"/>
      <c r="CB145" s="333"/>
      <c r="CC145" s="333"/>
      <c r="CD145" s="333"/>
      <c r="CE145" s="333"/>
      <c r="CF145" s="333"/>
      <c r="CG145" s="333"/>
    </row>
    <row r="146" spans="1:102" s="436" customFormat="1" x14ac:dyDescent="0.2">
      <c r="A146" s="78" t="s">
        <v>159</v>
      </c>
      <c r="B146" s="429"/>
      <c r="C146" s="254"/>
      <c r="D146" s="254"/>
      <c r="E146" s="430"/>
      <c r="F146" s="254"/>
      <c r="G146" s="430"/>
      <c r="H146" s="430"/>
      <c r="I146" s="254"/>
      <c r="J146" s="431"/>
      <c r="K146" s="431"/>
      <c r="L146" s="431"/>
      <c r="M146" s="431"/>
      <c r="N146" s="431"/>
      <c r="O146" s="432"/>
      <c r="P146" s="432"/>
      <c r="Q146" s="432"/>
      <c r="R146" s="433"/>
      <c r="S146" s="73"/>
      <c r="T146" s="432"/>
      <c r="U146" s="432"/>
      <c r="V146" s="433"/>
      <c r="W146" s="433"/>
      <c r="X146" s="73"/>
      <c r="Y146" s="432"/>
      <c r="Z146" s="433"/>
      <c r="AA146" s="433"/>
      <c r="AB146" s="73"/>
      <c r="AC146" s="432"/>
      <c r="AD146" s="432"/>
      <c r="AE146" s="432"/>
      <c r="AF146" s="432"/>
      <c r="AG146" s="433"/>
      <c r="AH146" s="434"/>
      <c r="AI146" s="73"/>
      <c r="AJ146" s="433"/>
      <c r="AK146" s="433"/>
      <c r="AL146" s="433"/>
      <c r="AM146" s="433"/>
      <c r="AN146" s="433"/>
      <c r="AO146" s="434"/>
      <c r="AP146" s="73"/>
      <c r="AQ146" s="433"/>
      <c r="AR146" s="433"/>
      <c r="AS146" s="4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435"/>
      <c r="CI146" s="435"/>
      <c r="CJ146" s="435"/>
      <c r="CK146" s="435"/>
      <c r="CL146" s="435"/>
      <c r="CM146" s="435"/>
      <c r="CN146" s="435"/>
      <c r="CO146" s="435"/>
      <c r="CP146" s="435"/>
      <c r="CQ146" s="435"/>
      <c r="CR146" s="435"/>
      <c r="CS146" s="435"/>
      <c r="CT146" s="435"/>
      <c r="CU146" s="435"/>
      <c r="CV146" s="435"/>
      <c r="CW146" s="435"/>
      <c r="CX146" s="435"/>
    </row>
    <row r="147" spans="1:102" x14ac:dyDescent="0.2">
      <c r="A147" s="895" t="s">
        <v>29</v>
      </c>
      <c r="B147" s="839" t="s">
        <v>1</v>
      </c>
      <c r="C147" s="840"/>
      <c r="D147" s="841"/>
      <c r="E147" s="871" t="s">
        <v>14</v>
      </c>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2"/>
      <c r="AK147" s="872"/>
      <c r="AL147" s="872"/>
      <c r="AM147" s="872"/>
      <c r="AN147" s="872"/>
      <c r="AO147" s="872"/>
      <c r="AP147" s="910"/>
      <c r="AQ147" s="913" t="s">
        <v>85</v>
      </c>
      <c r="AR147" s="913"/>
      <c r="AS147" s="914"/>
      <c r="BY147" s="333"/>
      <c r="BZ147" s="333"/>
      <c r="CA147" s="333"/>
      <c r="CB147" s="333"/>
      <c r="CC147" s="333"/>
      <c r="CD147" s="333"/>
      <c r="CE147" s="333"/>
      <c r="CF147" s="333"/>
      <c r="CG147" s="333"/>
    </row>
    <row r="148" spans="1:102" x14ac:dyDescent="0.2">
      <c r="A148" s="896"/>
      <c r="B148" s="908"/>
      <c r="C148" s="909"/>
      <c r="D148" s="875"/>
      <c r="E148" s="831" t="s">
        <v>19</v>
      </c>
      <c r="F148" s="832"/>
      <c r="G148" s="831" t="s">
        <v>20</v>
      </c>
      <c r="H148" s="832"/>
      <c r="I148" s="862" t="s">
        <v>21</v>
      </c>
      <c r="J148" s="863"/>
      <c r="K148" s="862" t="s">
        <v>22</v>
      </c>
      <c r="L148" s="863"/>
      <c r="M148" s="862" t="s">
        <v>23</v>
      </c>
      <c r="N148" s="863"/>
      <c r="O148" s="831" t="s">
        <v>24</v>
      </c>
      <c r="P148" s="832"/>
      <c r="Q148" s="831" t="s">
        <v>25</v>
      </c>
      <c r="R148" s="832"/>
      <c r="S148" s="831" t="s">
        <v>26</v>
      </c>
      <c r="T148" s="832"/>
      <c r="U148" s="831" t="s">
        <v>27</v>
      </c>
      <c r="V148" s="832"/>
      <c r="W148" s="831" t="s">
        <v>2</v>
      </c>
      <c r="X148" s="832"/>
      <c r="Y148" s="831" t="s">
        <v>3</v>
      </c>
      <c r="Z148" s="832"/>
      <c r="AA148" s="831" t="s">
        <v>28</v>
      </c>
      <c r="AB148" s="832"/>
      <c r="AC148" s="831" t="s">
        <v>4</v>
      </c>
      <c r="AD148" s="832"/>
      <c r="AE148" s="831" t="s">
        <v>5</v>
      </c>
      <c r="AF148" s="832"/>
      <c r="AG148" s="831" t="s">
        <v>6</v>
      </c>
      <c r="AH148" s="832"/>
      <c r="AI148" s="831" t="s">
        <v>7</v>
      </c>
      <c r="AJ148" s="832"/>
      <c r="AK148" s="831" t="s">
        <v>8</v>
      </c>
      <c r="AL148" s="832"/>
      <c r="AM148" s="831" t="s">
        <v>9</v>
      </c>
      <c r="AN148" s="832"/>
      <c r="AO148" s="845" t="s">
        <v>10</v>
      </c>
      <c r="AP148" s="911"/>
      <c r="AQ148" s="915" t="s">
        <v>160</v>
      </c>
      <c r="AR148" s="845" t="s">
        <v>161</v>
      </c>
      <c r="AS148" s="846"/>
      <c r="AT148" s="437"/>
      <c r="AU148" s="438"/>
    </row>
    <row r="149" spans="1:102" ht="31.5" x14ac:dyDescent="0.2">
      <c r="A149" s="897"/>
      <c r="B149" s="439" t="s">
        <v>94</v>
      </c>
      <c r="C149" s="440" t="s">
        <v>11</v>
      </c>
      <c r="D149" s="441" t="s">
        <v>12</v>
      </c>
      <c r="E149" s="31" t="s">
        <v>11</v>
      </c>
      <c r="F149" s="329" t="s">
        <v>12</v>
      </c>
      <c r="G149" s="31" t="s">
        <v>11</v>
      </c>
      <c r="H149" s="329" t="s">
        <v>12</v>
      </c>
      <c r="I149" s="31" t="s">
        <v>11</v>
      </c>
      <c r="J149" s="329" t="s">
        <v>12</v>
      </c>
      <c r="K149" s="31" t="s">
        <v>11</v>
      </c>
      <c r="L149" s="329" t="s">
        <v>12</v>
      </c>
      <c r="M149" s="31" t="s">
        <v>11</v>
      </c>
      <c r="N149" s="329" t="s">
        <v>12</v>
      </c>
      <c r="O149" s="31" t="s">
        <v>11</v>
      </c>
      <c r="P149" s="329" t="s">
        <v>12</v>
      </c>
      <c r="Q149" s="31" t="s">
        <v>11</v>
      </c>
      <c r="R149" s="329" t="s">
        <v>12</v>
      </c>
      <c r="S149" s="31" t="s">
        <v>11</v>
      </c>
      <c r="T149" s="329" t="s">
        <v>12</v>
      </c>
      <c r="U149" s="31" t="s">
        <v>11</v>
      </c>
      <c r="V149" s="329" t="s">
        <v>12</v>
      </c>
      <c r="W149" s="31" t="s">
        <v>11</v>
      </c>
      <c r="X149" s="329" t="s">
        <v>12</v>
      </c>
      <c r="Y149" s="31" t="s">
        <v>11</v>
      </c>
      <c r="Z149" s="329" t="s">
        <v>12</v>
      </c>
      <c r="AA149" s="31" t="s">
        <v>11</v>
      </c>
      <c r="AB149" s="329" t="s">
        <v>12</v>
      </c>
      <c r="AC149" s="31" t="s">
        <v>11</v>
      </c>
      <c r="AD149" s="329" t="s">
        <v>12</v>
      </c>
      <c r="AE149" s="31" t="s">
        <v>11</v>
      </c>
      <c r="AF149" s="329" t="s">
        <v>12</v>
      </c>
      <c r="AG149" s="31" t="s">
        <v>11</v>
      </c>
      <c r="AH149" s="329" t="s">
        <v>12</v>
      </c>
      <c r="AI149" s="31" t="s">
        <v>11</v>
      </c>
      <c r="AJ149" s="329" t="s">
        <v>12</v>
      </c>
      <c r="AK149" s="31" t="s">
        <v>11</v>
      </c>
      <c r="AL149" s="329" t="s">
        <v>12</v>
      </c>
      <c r="AM149" s="31" t="s">
        <v>11</v>
      </c>
      <c r="AN149" s="329" t="s">
        <v>12</v>
      </c>
      <c r="AO149" s="31" t="s">
        <v>11</v>
      </c>
      <c r="AP149" s="330" t="s">
        <v>12</v>
      </c>
      <c r="AQ149" s="916"/>
      <c r="AR149" s="324" t="s">
        <v>162</v>
      </c>
      <c r="AS149" s="68" t="s">
        <v>163</v>
      </c>
      <c r="AT149" s="77"/>
      <c r="AU149" s="79"/>
    </row>
    <row r="150" spans="1:102" x14ac:dyDescent="0.2">
      <c r="A150" s="233" t="s">
        <v>43</v>
      </c>
      <c r="B150" s="401">
        <f t="shared" ref="B150:B168" si="7">SUM(C150+D150)</f>
        <v>654</v>
      </c>
      <c r="C150" s="402">
        <f t="shared" ref="C150:D168" si="8">SUM(E150+G150+I150+K150+M150+O150+Q150+S150+U150+W150+Y150+AA150+AC150+AE150+AG150+AI150+AK150+AM150+AO150)</f>
        <v>247</v>
      </c>
      <c r="D150" s="442">
        <f t="shared" si="8"/>
        <v>407</v>
      </c>
      <c r="E150" s="6">
        <f>+Enero!E150+Febrero!E150+MARZO!E150</f>
        <v>3</v>
      </c>
      <c r="F150" s="90">
        <f>+Enero!F150+Febrero!F150+MARZO!F150</f>
        <v>2</v>
      </c>
      <c r="G150" s="6">
        <f>+Enero!G150+Febrero!G150+MARZO!G150</f>
        <v>1</v>
      </c>
      <c r="H150" s="7">
        <f>+Enero!H150+Febrero!H150+MARZO!H150</f>
        <v>3</v>
      </c>
      <c r="I150" s="6">
        <f>+Enero!I150+Febrero!I150+MARZO!I150</f>
        <v>4</v>
      </c>
      <c r="J150" s="7">
        <f>+Enero!J150+Febrero!J150+MARZO!J150</f>
        <v>5</v>
      </c>
      <c r="K150" s="6">
        <f>+Enero!K150+Febrero!K150+MARZO!K150</f>
        <v>7</v>
      </c>
      <c r="L150" s="7">
        <f>+Enero!L150+Febrero!L150+MARZO!L150</f>
        <v>8</v>
      </c>
      <c r="M150" s="6">
        <f>+Enero!M150+Febrero!M150+MARZO!M150</f>
        <v>8</v>
      </c>
      <c r="N150" s="7">
        <f>+Enero!N150+Febrero!N150+MARZO!N150</f>
        <v>3</v>
      </c>
      <c r="O150" s="6">
        <f>+Enero!O150+Febrero!O150+MARZO!O150</f>
        <v>5</v>
      </c>
      <c r="P150" s="7">
        <f>+Enero!P150+Febrero!P150+MARZO!P150</f>
        <v>9</v>
      </c>
      <c r="Q150" s="6">
        <f>+Enero!Q150+Febrero!Q150+MARZO!Q150</f>
        <v>5</v>
      </c>
      <c r="R150" s="7">
        <f>+Enero!R150+Febrero!R150+MARZO!R150</f>
        <v>9</v>
      </c>
      <c r="S150" s="6">
        <f>+Enero!S150+Febrero!S150+MARZO!S150</f>
        <v>6</v>
      </c>
      <c r="T150" s="7">
        <f>+Enero!T150+Febrero!T150+MARZO!T150</f>
        <v>7</v>
      </c>
      <c r="U150" s="6">
        <f>+Enero!U150+Febrero!U150+MARZO!U150</f>
        <v>4</v>
      </c>
      <c r="V150" s="7">
        <f>+Enero!V150+Febrero!V150+MARZO!V150</f>
        <v>8</v>
      </c>
      <c r="W150" s="6">
        <f>+Enero!W150+Febrero!W150+MARZO!W150</f>
        <v>5</v>
      </c>
      <c r="X150" s="7">
        <f>+Enero!X150+Febrero!X150+MARZO!X150</f>
        <v>9</v>
      </c>
      <c r="Y150" s="6">
        <f>+Enero!Y150+Febrero!Y150+MARZO!Y150</f>
        <v>8</v>
      </c>
      <c r="Z150" s="7">
        <f>+Enero!Z150+Febrero!Z150+MARZO!Z150</f>
        <v>24</v>
      </c>
      <c r="AA150" s="6">
        <f>+Enero!AA150+Febrero!AA150+MARZO!AA150</f>
        <v>13</v>
      </c>
      <c r="AB150" s="7">
        <f>+Enero!AB150+Febrero!AB150+MARZO!AB150</f>
        <v>23</v>
      </c>
      <c r="AC150" s="6">
        <f>+Enero!AC150+Febrero!AC150+MARZO!AC150</f>
        <v>15</v>
      </c>
      <c r="AD150" s="7">
        <f>+Enero!AD150+Febrero!AD150+MARZO!AD150</f>
        <v>31</v>
      </c>
      <c r="AE150" s="6">
        <f>+Enero!AE150+Febrero!AE150+MARZO!AE150</f>
        <v>14</v>
      </c>
      <c r="AF150" s="7">
        <f>+Enero!AF150+Febrero!AF150+MARZO!AF150</f>
        <v>31</v>
      </c>
      <c r="AG150" s="6">
        <f>+Enero!AG150+Febrero!AG150+MARZO!AG150</f>
        <v>28</v>
      </c>
      <c r="AH150" s="7">
        <f>+Enero!AH150+Febrero!AH150+MARZO!AH150</f>
        <v>40</v>
      </c>
      <c r="AI150" s="6">
        <f>+Enero!AI150+Febrero!AI150+MARZO!AI150</f>
        <v>21</v>
      </c>
      <c r="AJ150" s="7">
        <f>+Enero!AJ150+Febrero!AJ150+MARZO!AJ150</f>
        <v>43</v>
      </c>
      <c r="AK150" s="6">
        <f>+Enero!AK150+Febrero!AK150+MARZO!AK150</f>
        <v>23</v>
      </c>
      <c r="AL150" s="7">
        <f>+Enero!AL150+Febrero!AL150+MARZO!AL150</f>
        <v>41</v>
      </c>
      <c r="AM150" s="6">
        <f>+Enero!AM150+Febrero!AM150+MARZO!AM150</f>
        <v>27</v>
      </c>
      <c r="AN150" s="7">
        <f>+Enero!AN150+Febrero!AN150+MARZO!AN150</f>
        <v>37</v>
      </c>
      <c r="AO150" s="339">
        <f>+Enero!AO150+Febrero!AO150+MARZO!AO150</f>
        <v>50</v>
      </c>
      <c r="AP150" s="477">
        <f>+Enero!AP150+Febrero!AP150+MARZO!AP150</f>
        <v>74</v>
      </c>
      <c r="AQ150" s="443">
        <f>+Enero!AQ150+Febrero!AQ150+MARZO!AQ150</f>
        <v>323</v>
      </c>
      <c r="AR150" s="191">
        <f>+Enero!AR150+Febrero!AR150+MARZO!AR150</f>
        <v>209</v>
      </c>
      <c r="AS150" s="90">
        <f>+Enero!AS150+Febrero!AS150+MARZO!AS150</f>
        <v>122</v>
      </c>
      <c r="AT150" s="444" t="s">
        <v>120</v>
      </c>
      <c r="AU150" s="80"/>
      <c r="CA150" s="334" t="str">
        <f t="shared" ref="CA150:CA168" si="9">IF(B150&lt;&gt;SUM(AQ150+AR150+AS150)," El número de consultas según tipo atención NO puede ser diferente al Total.","")</f>
        <v/>
      </c>
      <c r="CB150" s="334"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Total de ingreso debe ser igual o menor al desagregado por condición</v>
      </c>
      <c r="CG150" s="334">
        <f t="shared" ref="CG150:CG168" si="10">IF(B150&lt;&gt;SUM(AQ150+AR150+AS150),1,0)</f>
        <v>0</v>
      </c>
    </row>
    <row r="151" spans="1:102" x14ac:dyDescent="0.2">
      <c r="A151" s="234" t="s">
        <v>30</v>
      </c>
      <c r="B151" s="445">
        <f t="shared" si="7"/>
        <v>489</v>
      </c>
      <c r="C151" s="446">
        <f t="shared" si="8"/>
        <v>181</v>
      </c>
      <c r="D151" s="447">
        <f t="shared" si="8"/>
        <v>308</v>
      </c>
      <c r="E151" s="56">
        <f>+Enero!E151+Febrero!E151+MARZO!E151</f>
        <v>3</v>
      </c>
      <c r="F151" s="375">
        <f>+Enero!F151+Febrero!F151+MARZO!F151</f>
        <v>1</v>
      </c>
      <c r="G151" s="56">
        <f>+Enero!G151+Febrero!G151+MARZO!G151</f>
        <v>1</v>
      </c>
      <c r="H151" s="58">
        <f>+Enero!H151+Febrero!H151+MARZO!H151</f>
        <v>2</v>
      </c>
      <c r="I151" s="56">
        <f>+Enero!I151+Febrero!I151+MARZO!I151</f>
        <v>3</v>
      </c>
      <c r="J151" s="58">
        <f>+Enero!J151+Febrero!J151+MARZO!J151</f>
        <v>4</v>
      </c>
      <c r="K151" s="56">
        <f>+Enero!K151+Febrero!K151+MARZO!K151</f>
        <v>6</v>
      </c>
      <c r="L151" s="58">
        <f>+Enero!L151+Febrero!L151+MARZO!L151</f>
        <v>6</v>
      </c>
      <c r="M151" s="56">
        <f>+Enero!M151+Febrero!M151+MARZO!M151</f>
        <v>8</v>
      </c>
      <c r="N151" s="58">
        <f>+Enero!N151+Febrero!N151+MARZO!N151</f>
        <v>3</v>
      </c>
      <c r="O151" s="56">
        <f>+Enero!O151+Febrero!O151+MARZO!O151</f>
        <v>3</v>
      </c>
      <c r="P151" s="58">
        <f>+Enero!P151+Febrero!P151+MARZO!P151</f>
        <v>6</v>
      </c>
      <c r="Q151" s="56">
        <f>+Enero!Q151+Febrero!Q151+MARZO!Q151</f>
        <v>3</v>
      </c>
      <c r="R151" s="58">
        <f>+Enero!R151+Febrero!R151+MARZO!R151</f>
        <v>7</v>
      </c>
      <c r="S151" s="56">
        <f>+Enero!S151+Febrero!S151+MARZO!S151</f>
        <v>5</v>
      </c>
      <c r="T151" s="58">
        <f>+Enero!T151+Febrero!T151+MARZO!T151</f>
        <v>5</v>
      </c>
      <c r="U151" s="56">
        <f>+Enero!U151+Febrero!U151+MARZO!U151</f>
        <v>3</v>
      </c>
      <c r="V151" s="58">
        <f>+Enero!V151+Febrero!V151+MARZO!V151</f>
        <v>6</v>
      </c>
      <c r="W151" s="56">
        <f>+Enero!W151+Febrero!W151+MARZO!W151</f>
        <v>4</v>
      </c>
      <c r="X151" s="58">
        <f>+Enero!X151+Febrero!X151+MARZO!X151</f>
        <v>6</v>
      </c>
      <c r="Y151" s="56">
        <f>+Enero!Y151+Febrero!Y151+MARZO!Y151</f>
        <v>7</v>
      </c>
      <c r="Z151" s="58">
        <f>+Enero!Z151+Febrero!Z151+MARZO!Z151</f>
        <v>20</v>
      </c>
      <c r="AA151" s="56">
        <f>+Enero!AA151+Febrero!AA151+MARZO!AA151</f>
        <v>12</v>
      </c>
      <c r="AB151" s="58">
        <f>+Enero!AB151+Febrero!AB151+MARZO!AB151</f>
        <v>19</v>
      </c>
      <c r="AC151" s="56">
        <f>+Enero!AC151+Febrero!AC151+MARZO!AC151</f>
        <v>10</v>
      </c>
      <c r="AD151" s="58">
        <f>+Enero!AD151+Febrero!AD151+MARZO!AD151</f>
        <v>20</v>
      </c>
      <c r="AE151" s="56">
        <f>+Enero!AE151+Febrero!AE151+MARZO!AE151</f>
        <v>9</v>
      </c>
      <c r="AF151" s="58">
        <f>+Enero!AF151+Febrero!AF151+MARZO!AF151</f>
        <v>24</v>
      </c>
      <c r="AG151" s="56">
        <f>+Enero!AG151+Febrero!AG151+MARZO!AG151</f>
        <v>21</v>
      </c>
      <c r="AH151" s="58">
        <f>+Enero!AH151+Febrero!AH151+MARZO!AH151</f>
        <v>26</v>
      </c>
      <c r="AI151" s="56">
        <f>+Enero!AI151+Febrero!AI151+MARZO!AI151</f>
        <v>15</v>
      </c>
      <c r="AJ151" s="58">
        <f>+Enero!AJ151+Febrero!AJ151+MARZO!AJ151</f>
        <v>33</v>
      </c>
      <c r="AK151" s="56">
        <f>+Enero!AK151+Febrero!AK151+MARZO!AK151</f>
        <v>14</v>
      </c>
      <c r="AL151" s="58">
        <f>+Enero!AL151+Febrero!AL151+MARZO!AL151</f>
        <v>32</v>
      </c>
      <c r="AM151" s="56">
        <f>+Enero!AM151+Febrero!AM151+MARZO!AM151</f>
        <v>20</v>
      </c>
      <c r="AN151" s="58">
        <f>+Enero!AN151+Febrero!AN151+MARZO!AN151</f>
        <v>30</v>
      </c>
      <c r="AO151" s="364">
        <f>+Enero!AO151+Febrero!AO151+MARZO!AO151</f>
        <v>34</v>
      </c>
      <c r="AP151" s="478">
        <f>+Enero!AP151+Febrero!AP151+MARZO!AP151</f>
        <v>58</v>
      </c>
      <c r="AQ151" s="448">
        <f>+Enero!AQ151+Febrero!AQ151+MARZO!AQ151</f>
        <v>249</v>
      </c>
      <c r="AR151" s="416">
        <f>+Enero!AR151+Febrero!AR151+MARZO!AR151</f>
        <v>148</v>
      </c>
      <c r="AS151" s="375">
        <f>+Enero!AS151+Febrero!AS151+MARZO!AS151</f>
        <v>92</v>
      </c>
      <c r="AT151" s="444"/>
      <c r="AU151" s="80"/>
      <c r="CA151" s="334" t="str">
        <f t="shared" si="9"/>
        <v/>
      </c>
      <c r="CG151" s="334">
        <f t="shared" si="10"/>
        <v>0</v>
      </c>
    </row>
    <row r="152" spans="1:102" ht="21.75" x14ac:dyDescent="0.2">
      <c r="A152" s="235" t="s">
        <v>164</v>
      </c>
      <c r="B152" s="449">
        <f t="shared" si="7"/>
        <v>0</v>
      </c>
      <c r="C152" s="450">
        <f t="shared" si="8"/>
        <v>0</v>
      </c>
      <c r="D152" s="451">
        <f t="shared" si="8"/>
        <v>0</v>
      </c>
      <c r="E152" s="12">
        <f>+Enero!E152+Febrero!E152+MARZO!E152</f>
        <v>0</v>
      </c>
      <c r="F152" s="342">
        <f>+Enero!F152+Febrero!F152+MARZO!F152</f>
        <v>0</v>
      </c>
      <c r="G152" s="12">
        <f>+Enero!G152+Febrero!G152+MARZO!G152</f>
        <v>0</v>
      </c>
      <c r="H152" s="13">
        <f>+Enero!H152+Febrero!H152+MARZO!H152</f>
        <v>0</v>
      </c>
      <c r="I152" s="12">
        <f>+Enero!I152+Febrero!I152+MARZO!I152</f>
        <v>0</v>
      </c>
      <c r="J152" s="13">
        <f>+Enero!J152+Febrero!J152+MARZO!J152</f>
        <v>0</v>
      </c>
      <c r="K152" s="12">
        <f>+Enero!K152+Febrero!K152+MARZO!K152</f>
        <v>0</v>
      </c>
      <c r="L152" s="13">
        <f>+Enero!L152+Febrero!L152+MARZO!L152</f>
        <v>0</v>
      </c>
      <c r="M152" s="12">
        <f>+Enero!M152+Febrero!M152+MARZO!M152</f>
        <v>0</v>
      </c>
      <c r="N152" s="13">
        <f>+Enero!N152+Febrero!N152+MARZO!N152</f>
        <v>0</v>
      </c>
      <c r="O152" s="12">
        <f>+Enero!O152+Febrero!O152+MARZO!O152</f>
        <v>0</v>
      </c>
      <c r="P152" s="13">
        <f>+Enero!P152+Febrero!P152+MARZO!P152</f>
        <v>0</v>
      </c>
      <c r="Q152" s="12">
        <f>+Enero!Q152+Febrero!Q152+MARZO!Q152</f>
        <v>0</v>
      </c>
      <c r="R152" s="13">
        <f>+Enero!R152+Febrero!R152+MARZO!R152</f>
        <v>0</v>
      </c>
      <c r="S152" s="12">
        <f>+Enero!S152+Febrero!S152+MARZO!S152</f>
        <v>0</v>
      </c>
      <c r="T152" s="13">
        <f>+Enero!T152+Febrero!T152+MARZO!T152</f>
        <v>0</v>
      </c>
      <c r="U152" s="12">
        <f>+Enero!U152+Febrero!U152+MARZO!U152</f>
        <v>0</v>
      </c>
      <c r="V152" s="13">
        <f>+Enero!V152+Febrero!V152+MARZO!V152</f>
        <v>0</v>
      </c>
      <c r="W152" s="12">
        <f>+Enero!W152+Febrero!W152+MARZO!W152</f>
        <v>0</v>
      </c>
      <c r="X152" s="13">
        <f>+Enero!X152+Febrero!X152+MARZO!X152</f>
        <v>0</v>
      </c>
      <c r="Y152" s="12">
        <f>+Enero!Y152+Febrero!Y152+MARZO!Y152</f>
        <v>0</v>
      </c>
      <c r="Z152" s="13">
        <f>+Enero!Z152+Febrero!Z152+MARZO!Z152</f>
        <v>0</v>
      </c>
      <c r="AA152" s="12">
        <f>+Enero!AA152+Febrero!AA152+MARZO!AA152</f>
        <v>0</v>
      </c>
      <c r="AB152" s="13">
        <f>+Enero!AB152+Febrero!AB152+MARZO!AB152</f>
        <v>0</v>
      </c>
      <c r="AC152" s="12">
        <f>+Enero!AC152+Febrero!AC152+MARZO!AC152</f>
        <v>0</v>
      </c>
      <c r="AD152" s="13">
        <f>+Enero!AD152+Febrero!AD152+MARZO!AD152</f>
        <v>0</v>
      </c>
      <c r="AE152" s="12">
        <f>+Enero!AE152+Febrero!AE152+MARZO!AE152</f>
        <v>0</v>
      </c>
      <c r="AF152" s="13">
        <f>+Enero!AF152+Febrero!AF152+MARZO!AF152</f>
        <v>0</v>
      </c>
      <c r="AG152" s="12">
        <f>+Enero!AG152+Febrero!AG152+MARZO!AG152</f>
        <v>0</v>
      </c>
      <c r="AH152" s="13">
        <f>+Enero!AH152+Febrero!AH152+MARZO!AH152</f>
        <v>0</v>
      </c>
      <c r="AI152" s="12">
        <f>+Enero!AI152+Febrero!AI152+MARZO!AI152</f>
        <v>0</v>
      </c>
      <c r="AJ152" s="13">
        <f>+Enero!AJ152+Febrero!AJ152+MARZO!AJ152</f>
        <v>0</v>
      </c>
      <c r="AK152" s="12">
        <f>+Enero!AK152+Febrero!AK152+MARZO!AK152</f>
        <v>0</v>
      </c>
      <c r="AL152" s="13">
        <f>+Enero!AL152+Febrero!AL152+MARZO!AL152</f>
        <v>0</v>
      </c>
      <c r="AM152" s="12">
        <f>+Enero!AM152+Febrero!AM152+MARZO!AM152</f>
        <v>0</v>
      </c>
      <c r="AN152" s="13">
        <f>+Enero!AN152+Febrero!AN152+MARZO!AN152</f>
        <v>0</v>
      </c>
      <c r="AO152" s="343">
        <f>+Enero!AO152+Febrero!AO152+MARZO!AO152</f>
        <v>0</v>
      </c>
      <c r="AP152" s="479">
        <f>+Enero!AP152+Febrero!AP152+MARZO!AP152</f>
        <v>0</v>
      </c>
      <c r="AQ152" s="393">
        <f>+Enero!AQ152+Febrero!AQ152+MARZO!AQ152</f>
        <v>0</v>
      </c>
      <c r="AR152" s="46">
        <f>+Enero!AR152+Febrero!AR152+MARZO!AR152</f>
        <v>0</v>
      </c>
      <c r="AS152" s="342">
        <f>+Enero!AS152+Febrero!AS152+MARZO!AS152</f>
        <v>0</v>
      </c>
      <c r="AT152" s="444"/>
      <c r="AU152" s="80"/>
      <c r="CA152" s="334" t="str">
        <f t="shared" si="9"/>
        <v/>
      </c>
      <c r="CG152" s="334">
        <f t="shared" si="10"/>
        <v>0</v>
      </c>
    </row>
    <row r="153" spans="1:102" x14ac:dyDescent="0.2">
      <c r="A153" s="236" t="s">
        <v>165</v>
      </c>
      <c r="B153" s="452">
        <f t="shared" si="7"/>
        <v>0</v>
      </c>
      <c r="C153" s="453">
        <f t="shared" si="8"/>
        <v>0</v>
      </c>
      <c r="D153" s="454">
        <f t="shared" si="8"/>
        <v>0</v>
      </c>
      <c r="E153" s="19">
        <f>+Enero!E153+Febrero!E153+MARZO!E153</f>
        <v>0</v>
      </c>
      <c r="F153" s="49">
        <f>+Enero!F153+Febrero!F153+MARZO!F153</f>
        <v>0</v>
      </c>
      <c r="G153" s="19">
        <f>+Enero!G153+Febrero!G153+MARZO!G153</f>
        <v>0</v>
      </c>
      <c r="H153" s="49">
        <f>+Enero!H153+Febrero!H153+MARZO!H153</f>
        <v>0</v>
      </c>
      <c r="I153" s="19">
        <f>+Enero!I153+Febrero!I153+MARZO!I153</f>
        <v>0</v>
      </c>
      <c r="J153" s="49">
        <f>+Enero!J153+Febrero!J153+MARZO!J153</f>
        <v>0</v>
      </c>
      <c r="K153" s="19">
        <f>+Enero!K153+Febrero!K153+MARZO!K153</f>
        <v>0</v>
      </c>
      <c r="L153" s="20">
        <f>+Enero!L153+Febrero!L153+MARZO!L153</f>
        <v>0</v>
      </c>
      <c r="M153" s="19">
        <f>+Enero!M153+Febrero!M153+MARZO!M153</f>
        <v>0</v>
      </c>
      <c r="N153" s="20">
        <f>+Enero!N153+Febrero!N153+MARZO!N153</f>
        <v>0</v>
      </c>
      <c r="O153" s="19">
        <f>+Enero!O153+Febrero!O153+MARZO!O153</f>
        <v>0</v>
      </c>
      <c r="P153" s="20">
        <f>+Enero!P153+Febrero!P153+MARZO!P153</f>
        <v>0</v>
      </c>
      <c r="Q153" s="19">
        <f>+Enero!Q153+Febrero!Q153+MARZO!Q153</f>
        <v>0</v>
      </c>
      <c r="R153" s="20">
        <f>+Enero!R153+Febrero!R153+MARZO!R153</f>
        <v>0</v>
      </c>
      <c r="S153" s="19">
        <f>+Enero!S153+Febrero!S153+MARZO!S153</f>
        <v>0</v>
      </c>
      <c r="T153" s="20">
        <f>+Enero!T153+Febrero!T153+MARZO!T153</f>
        <v>0</v>
      </c>
      <c r="U153" s="19">
        <f>+Enero!U153+Febrero!U153+MARZO!U153</f>
        <v>0</v>
      </c>
      <c r="V153" s="20">
        <f>+Enero!V153+Febrero!V153+MARZO!V153</f>
        <v>0</v>
      </c>
      <c r="W153" s="19">
        <f>+Enero!W153+Febrero!W153+MARZO!W153</f>
        <v>0</v>
      </c>
      <c r="X153" s="20">
        <f>+Enero!X153+Febrero!X153+MARZO!X153</f>
        <v>0</v>
      </c>
      <c r="Y153" s="19">
        <f>+Enero!Y153+Febrero!Y153+MARZO!Y153</f>
        <v>0</v>
      </c>
      <c r="Z153" s="20">
        <f>+Enero!Z153+Febrero!Z153+MARZO!Z153</f>
        <v>0</v>
      </c>
      <c r="AA153" s="19">
        <f>+Enero!AA153+Febrero!AA153+MARZO!AA153</f>
        <v>0</v>
      </c>
      <c r="AB153" s="49">
        <f>+Enero!AB153+Febrero!AB153+MARZO!AB153</f>
        <v>0</v>
      </c>
      <c r="AC153" s="19">
        <f>+Enero!AC153+Febrero!AC153+MARZO!AC153</f>
        <v>0</v>
      </c>
      <c r="AD153" s="49">
        <f>+Enero!AD153+Febrero!AD153+MARZO!AD153</f>
        <v>0</v>
      </c>
      <c r="AE153" s="19">
        <f>+Enero!AE153+Febrero!AE153+MARZO!AE153</f>
        <v>0</v>
      </c>
      <c r="AF153" s="20">
        <f>+Enero!AF153+Febrero!AF153+MARZO!AF153</f>
        <v>0</v>
      </c>
      <c r="AG153" s="19">
        <f>+Enero!AG153+Febrero!AG153+MARZO!AG153</f>
        <v>0</v>
      </c>
      <c r="AH153" s="20">
        <f>+Enero!AH153+Febrero!AH153+MARZO!AH153</f>
        <v>0</v>
      </c>
      <c r="AI153" s="19">
        <f>+Enero!AI153+Febrero!AI153+MARZO!AI153</f>
        <v>0</v>
      </c>
      <c r="AJ153" s="20">
        <f>+Enero!AJ153+Febrero!AJ153+MARZO!AJ153</f>
        <v>0</v>
      </c>
      <c r="AK153" s="19">
        <f>+Enero!AK153+Febrero!AK153+MARZO!AK153</f>
        <v>0</v>
      </c>
      <c r="AL153" s="20">
        <f>+Enero!AL153+Febrero!AL153+MARZO!AL153</f>
        <v>0</v>
      </c>
      <c r="AM153" s="19">
        <f>+Enero!AM153+Febrero!AM153+MARZO!AM153</f>
        <v>0</v>
      </c>
      <c r="AN153" s="20">
        <f>+Enero!AN153+Febrero!AN153+MARZO!AN153</f>
        <v>0</v>
      </c>
      <c r="AO153" s="210">
        <f>+Enero!AO153+Febrero!AO153+MARZO!AO153</f>
        <v>0</v>
      </c>
      <c r="AP153" s="480">
        <f>+Enero!AP153+Febrero!AP153+MARZO!AP153</f>
        <v>0</v>
      </c>
      <c r="AQ153" s="397">
        <f>+Enero!AQ153+Febrero!AQ153+MARZO!AQ153</f>
        <v>0</v>
      </c>
      <c r="AR153" s="37">
        <f>+Enero!AR153+Febrero!AR153+MARZO!AR153</f>
        <v>0</v>
      </c>
      <c r="AS153" s="49">
        <f>+Enero!AS153+Febrero!AS153+MARZO!AS153</f>
        <v>0</v>
      </c>
      <c r="AT153" s="444"/>
      <c r="AU153" s="80"/>
      <c r="CA153" s="334" t="str">
        <f t="shared" si="9"/>
        <v/>
      </c>
      <c r="CG153" s="334">
        <f t="shared" si="10"/>
        <v>0</v>
      </c>
    </row>
    <row r="154" spans="1:102" x14ac:dyDescent="0.2">
      <c r="A154" s="236" t="s">
        <v>166</v>
      </c>
      <c r="B154" s="452">
        <f t="shared" si="7"/>
        <v>98</v>
      </c>
      <c r="C154" s="453">
        <f t="shared" si="8"/>
        <v>51</v>
      </c>
      <c r="D154" s="454">
        <f t="shared" si="8"/>
        <v>47</v>
      </c>
      <c r="E154" s="19">
        <f>+Enero!E154+Febrero!E154+MARZO!E154</f>
        <v>0</v>
      </c>
      <c r="F154" s="49">
        <f>+Enero!F154+Febrero!F154+MARZO!F154</f>
        <v>0</v>
      </c>
      <c r="G154" s="19">
        <f>+Enero!G154+Febrero!G154+MARZO!G154</f>
        <v>0</v>
      </c>
      <c r="H154" s="49">
        <f>+Enero!H154+Febrero!H154+MARZO!H154</f>
        <v>0</v>
      </c>
      <c r="I154" s="19">
        <f>+Enero!I154+Febrero!I154+MARZO!I154</f>
        <v>0</v>
      </c>
      <c r="J154" s="49">
        <f>+Enero!J154+Febrero!J154+MARZO!J154</f>
        <v>0</v>
      </c>
      <c r="K154" s="19">
        <f>+Enero!K154+Febrero!K154+MARZO!K154</f>
        <v>0</v>
      </c>
      <c r="L154" s="20">
        <f>+Enero!L154+Febrero!L154+MARZO!L154</f>
        <v>0</v>
      </c>
      <c r="M154" s="19">
        <f>+Enero!M154+Febrero!M154+MARZO!M154</f>
        <v>0</v>
      </c>
      <c r="N154" s="20">
        <f>+Enero!N154+Febrero!N154+MARZO!N154</f>
        <v>0</v>
      </c>
      <c r="O154" s="19">
        <f>+Enero!O154+Febrero!O154+MARZO!O154</f>
        <v>0</v>
      </c>
      <c r="P154" s="20">
        <f>+Enero!P154+Febrero!P154+MARZO!P154</f>
        <v>0</v>
      </c>
      <c r="Q154" s="19">
        <f>+Enero!Q154+Febrero!Q154+MARZO!Q154</f>
        <v>0</v>
      </c>
      <c r="R154" s="20">
        <f>+Enero!R154+Febrero!R154+MARZO!R154</f>
        <v>0</v>
      </c>
      <c r="S154" s="19">
        <f>+Enero!S154+Febrero!S154+MARZO!S154</f>
        <v>0</v>
      </c>
      <c r="T154" s="20">
        <f>+Enero!T154+Febrero!T154+MARZO!T154</f>
        <v>0</v>
      </c>
      <c r="U154" s="19">
        <f>+Enero!U154+Febrero!U154+MARZO!U154</f>
        <v>0</v>
      </c>
      <c r="V154" s="20">
        <f>+Enero!V154+Febrero!V154+MARZO!V154</f>
        <v>0</v>
      </c>
      <c r="W154" s="19">
        <f>+Enero!W154+Febrero!W154+MARZO!W154</f>
        <v>1</v>
      </c>
      <c r="X154" s="20">
        <f>+Enero!X154+Febrero!X154+MARZO!X154</f>
        <v>0</v>
      </c>
      <c r="Y154" s="19">
        <f>+Enero!Y154+Febrero!Y154+MARZO!Y154</f>
        <v>0</v>
      </c>
      <c r="Z154" s="20">
        <f>+Enero!Z154+Febrero!Z154+MARZO!Z154</f>
        <v>1</v>
      </c>
      <c r="AA154" s="19">
        <f>+Enero!AA154+Febrero!AA154+MARZO!AA154</f>
        <v>3</v>
      </c>
      <c r="AB154" s="49">
        <f>+Enero!AB154+Febrero!AB154+MARZO!AB154</f>
        <v>2</v>
      </c>
      <c r="AC154" s="19">
        <f>+Enero!AC154+Febrero!AC154+MARZO!AC154</f>
        <v>6</v>
      </c>
      <c r="AD154" s="49">
        <f>+Enero!AD154+Febrero!AD154+MARZO!AD154</f>
        <v>4</v>
      </c>
      <c r="AE154" s="19">
        <f>+Enero!AE154+Febrero!AE154+MARZO!AE154</f>
        <v>0</v>
      </c>
      <c r="AF154" s="20">
        <f>+Enero!AF154+Febrero!AF154+MARZO!AF154</f>
        <v>1</v>
      </c>
      <c r="AG154" s="19">
        <f>+Enero!AG154+Febrero!AG154+MARZO!AG154</f>
        <v>10</v>
      </c>
      <c r="AH154" s="20">
        <f>+Enero!AH154+Febrero!AH154+MARZO!AH154</f>
        <v>5</v>
      </c>
      <c r="AI154" s="19">
        <f>+Enero!AI154+Febrero!AI154+MARZO!AI154</f>
        <v>5</v>
      </c>
      <c r="AJ154" s="20">
        <f>+Enero!AJ154+Febrero!AJ154+MARZO!AJ154</f>
        <v>3</v>
      </c>
      <c r="AK154" s="19">
        <f>+Enero!AK154+Febrero!AK154+MARZO!AK154</f>
        <v>9</v>
      </c>
      <c r="AL154" s="20">
        <f>+Enero!AL154+Febrero!AL154+MARZO!AL154</f>
        <v>10</v>
      </c>
      <c r="AM154" s="19">
        <f>+Enero!AM154+Febrero!AM154+MARZO!AM154</f>
        <v>6</v>
      </c>
      <c r="AN154" s="20">
        <f>+Enero!AN154+Febrero!AN154+MARZO!AN154</f>
        <v>6</v>
      </c>
      <c r="AO154" s="210">
        <f>+Enero!AO154+Febrero!AO154+MARZO!AO154</f>
        <v>11</v>
      </c>
      <c r="AP154" s="480">
        <f>+Enero!AP154+Febrero!AP154+MARZO!AP154</f>
        <v>15</v>
      </c>
      <c r="AQ154" s="397">
        <f>+Enero!AQ154+Febrero!AQ154+MARZO!AQ154</f>
        <v>26</v>
      </c>
      <c r="AR154" s="37">
        <f>+Enero!AR154+Febrero!AR154+MARZO!AR154</f>
        <v>55</v>
      </c>
      <c r="AS154" s="49">
        <f>+Enero!AS154+Febrero!AS154+MARZO!AS154</f>
        <v>17</v>
      </c>
      <c r="AT154" s="444"/>
      <c r="AU154" s="80"/>
      <c r="CA154" s="334" t="str">
        <f t="shared" si="9"/>
        <v/>
      </c>
      <c r="CG154" s="334">
        <f t="shared" si="10"/>
        <v>0</v>
      </c>
    </row>
    <row r="155" spans="1:102" x14ac:dyDescent="0.2">
      <c r="A155" s="236" t="s">
        <v>167</v>
      </c>
      <c r="B155" s="452">
        <f t="shared" si="7"/>
        <v>0</v>
      </c>
      <c r="C155" s="453">
        <f t="shared" si="8"/>
        <v>0</v>
      </c>
      <c r="D155" s="454">
        <f t="shared" si="8"/>
        <v>0</v>
      </c>
      <c r="E155" s="19">
        <f>+Enero!E155+Febrero!E155+MARZO!E155</f>
        <v>0</v>
      </c>
      <c r="F155" s="49">
        <f>+Enero!F155+Febrero!F155+MARZO!F155</f>
        <v>0</v>
      </c>
      <c r="G155" s="19">
        <f>+Enero!G155+Febrero!G155+MARZO!G155</f>
        <v>0</v>
      </c>
      <c r="H155" s="49">
        <f>+Enero!H155+Febrero!H155+MARZO!H155</f>
        <v>0</v>
      </c>
      <c r="I155" s="19">
        <f>+Enero!I155+Febrero!I155+MARZO!I155</f>
        <v>0</v>
      </c>
      <c r="J155" s="49">
        <f>+Enero!J155+Febrero!J155+MARZO!J155</f>
        <v>0</v>
      </c>
      <c r="K155" s="19">
        <f>+Enero!K155+Febrero!K155+MARZO!K155</f>
        <v>0</v>
      </c>
      <c r="L155" s="20">
        <f>+Enero!L155+Febrero!L155+MARZO!L155</f>
        <v>0</v>
      </c>
      <c r="M155" s="19">
        <f>+Enero!M155+Febrero!M155+MARZO!M155</f>
        <v>0</v>
      </c>
      <c r="N155" s="20">
        <f>+Enero!N155+Febrero!N155+MARZO!N155</f>
        <v>0</v>
      </c>
      <c r="O155" s="19">
        <f>+Enero!O155+Febrero!O155+MARZO!O155</f>
        <v>0</v>
      </c>
      <c r="P155" s="20">
        <f>+Enero!P155+Febrero!P155+MARZO!P155</f>
        <v>0</v>
      </c>
      <c r="Q155" s="19">
        <f>+Enero!Q155+Febrero!Q155+MARZO!Q155</f>
        <v>0</v>
      </c>
      <c r="R155" s="20">
        <f>+Enero!R155+Febrero!R155+MARZO!R155</f>
        <v>0</v>
      </c>
      <c r="S155" s="19">
        <f>+Enero!S155+Febrero!S155+MARZO!S155</f>
        <v>0</v>
      </c>
      <c r="T155" s="20">
        <f>+Enero!T155+Febrero!T155+MARZO!T155</f>
        <v>0</v>
      </c>
      <c r="U155" s="19">
        <f>+Enero!U155+Febrero!U155+MARZO!U155</f>
        <v>0</v>
      </c>
      <c r="V155" s="20">
        <f>+Enero!V155+Febrero!V155+MARZO!V155</f>
        <v>0</v>
      </c>
      <c r="W155" s="19">
        <f>+Enero!W155+Febrero!W155+MARZO!W155</f>
        <v>0</v>
      </c>
      <c r="X155" s="20">
        <f>+Enero!X155+Febrero!X155+MARZO!X155</f>
        <v>0</v>
      </c>
      <c r="Y155" s="19">
        <f>+Enero!Y155+Febrero!Y155+MARZO!Y155</f>
        <v>0</v>
      </c>
      <c r="Z155" s="20">
        <f>+Enero!Z155+Febrero!Z155+MARZO!Z155</f>
        <v>0</v>
      </c>
      <c r="AA155" s="19">
        <f>+Enero!AA155+Febrero!AA155+MARZO!AA155</f>
        <v>0</v>
      </c>
      <c r="AB155" s="49">
        <f>+Enero!AB155+Febrero!AB155+MARZO!AB155</f>
        <v>0</v>
      </c>
      <c r="AC155" s="19">
        <f>+Enero!AC155+Febrero!AC155+MARZO!AC155</f>
        <v>0</v>
      </c>
      <c r="AD155" s="49">
        <f>+Enero!AD155+Febrero!AD155+MARZO!AD155</f>
        <v>0</v>
      </c>
      <c r="AE155" s="19">
        <f>+Enero!AE155+Febrero!AE155+MARZO!AE155</f>
        <v>0</v>
      </c>
      <c r="AF155" s="20">
        <f>+Enero!AF155+Febrero!AF155+MARZO!AF155</f>
        <v>0</v>
      </c>
      <c r="AG155" s="19">
        <f>+Enero!AG155+Febrero!AG155+MARZO!AG155</f>
        <v>0</v>
      </c>
      <c r="AH155" s="20">
        <f>+Enero!AH155+Febrero!AH155+MARZO!AH155</f>
        <v>0</v>
      </c>
      <c r="AI155" s="19">
        <f>+Enero!AI155+Febrero!AI155+MARZO!AI155</f>
        <v>0</v>
      </c>
      <c r="AJ155" s="20">
        <f>+Enero!AJ155+Febrero!AJ155+MARZO!AJ155</f>
        <v>0</v>
      </c>
      <c r="AK155" s="19">
        <f>+Enero!AK155+Febrero!AK155+MARZO!AK155</f>
        <v>0</v>
      </c>
      <c r="AL155" s="20">
        <f>+Enero!AL155+Febrero!AL155+MARZO!AL155</f>
        <v>0</v>
      </c>
      <c r="AM155" s="19">
        <f>+Enero!AM155+Febrero!AM155+MARZO!AM155</f>
        <v>0</v>
      </c>
      <c r="AN155" s="20">
        <f>+Enero!AN155+Febrero!AN155+MARZO!AN155</f>
        <v>0</v>
      </c>
      <c r="AO155" s="210">
        <f>+Enero!AO155+Febrero!AO155+MARZO!AO155</f>
        <v>0</v>
      </c>
      <c r="AP155" s="480">
        <f>+Enero!AP155+Febrero!AP155+MARZO!AP155</f>
        <v>0</v>
      </c>
      <c r="AQ155" s="397">
        <f>+Enero!AQ155+Febrero!AQ155+MARZO!AQ155</f>
        <v>0</v>
      </c>
      <c r="AR155" s="37">
        <f>+Enero!AR155+Febrero!AR155+MARZO!AR155</f>
        <v>0</v>
      </c>
      <c r="AS155" s="49">
        <f>+Enero!AS155+Febrero!AS155+MARZO!AS155</f>
        <v>0</v>
      </c>
      <c r="AT155" s="444"/>
      <c r="AU155" s="80"/>
      <c r="CA155" s="334" t="str">
        <f t="shared" si="9"/>
        <v/>
      </c>
      <c r="CG155" s="334">
        <f t="shared" si="10"/>
        <v>0</v>
      </c>
    </row>
    <row r="156" spans="1:102" x14ac:dyDescent="0.2">
      <c r="A156" s="236" t="s">
        <v>168</v>
      </c>
      <c r="B156" s="452">
        <f t="shared" si="7"/>
        <v>0</v>
      </c>
      <c r="C156" s="453">
        <f t="shared" si="8"/>
        <v>0</v>
      </c>
      <c r="D156" s="454">
        <f t="shared" si="8"/>
        <v>0</v>
      </c>
      <c r="E156" s="19">
        <f>+Enero!E156+Febrero!E156+MARZO!E156</f>
        <v>0</v>
      </c>
      <c r="F156" s="49">
        <f>+Enero!F156+Febrero!F156+MARZO!F156</f>
        <v>0</v>
      </c>
      <c r="G156" s="19">
        <f>+Enero!G156+Febrero!G156+MARZO!G156</f>
        <v>0</v>
      </c>
      <c r="H156" s="49">
        <f>+Enero!H156+Febrero!H156+MARZO!H156</f>
        <v>0</v>
      </c>
      <c r="I156" s="19">
        <f>+Enero!I156+Febrero!I156+MARZO!I156</f>
        <v>0</v>
      </c>
      <c r="J156" s="49">
        <f>+Enero!J156+Febrero!J156+MARZO!J156</f>
        <v>0</v>
      </c>
      <c r="K156" s="19">
        <f>+Enero!K156+Febrero!K156+MARZO!K156</f>
        <v>0</v>
      </c>
      <c r="L156" s="20">
        <f>+Enero!L156+Febrero!L156+MARZO!L156</f>
        <v>0</v>
      </c>
      <c r="M156" s="19">
        <f>+Enero!M156+Febrero!M156+MARZO!M156</f>
        <v>0</v>
      </c>
      <c r="N156" s="20">
        <f>+Enero!N156+Febrero!N156+MARZO!N156</f>
        <v>0</v>
      </c>
      <c r="O156" s="19">
        <f>+Enero!O156+Febrero!O156+MARZO!O156</f>
        <v>0</v>
      </c>
      <c r="P156" s="20">
        <f>+Enero!P156+Febrero!P156+MARZO!P156</f>
        <v>0</v>
      </c>
      <c r="Q156" s="19">
        <f>+Enero!Q156+Febrero!Q156+MARZO!Q156</f>
        <v>0</v>
      </c>
      <c r="R156" s="20">
        <f>+Enero!R156+Febrero!R156+MARZO!R156</f>
        <v>0</v>
      </c>
      <c r="S156" s="19">
        <f>+Enero!S156+Febrero!S156+MARZO!S156</f>
        <v>0</v>
      </c>
      <c r="T156" s="20">
        <f>+Enero!T156+Febrero!T156+MARZO!T156</f>
        <v>0</v>
      </c>
      <c r="U156" s="19">
        <f>+Enero!U156+Febrero!U156+MARZO!U156</f>
        <v>0</v>
      </c>
      <c r="V156" s="20">
        <f>+Enero!V156+Febrero!V156+MARZO!V156</f>
        <v>0</v>
      </c>
      <c r="W156" s="19">
        <f>+Enero!W156+Febrero!W156+MARZO!W156</f>
        <v>0</v>
      </c>
      <c r="X156" s="20">
        <f>+Enero!X156+Febrero!X156+MARZO!X156</f>
        <v>0</v>
      </c>
      <c r="Y156" s="19">
        <f>+Enero!Y156+Febrero!Y156+MARZO!Y156</f>
        <v>0</v>
      </c>
      <c r="Z156" s="20">
        <f>+Enero!Z156+Febrero!Z156+MARZO!Z156</f>
        <v>0</v>
      </c>
      <c r="AA156" s="19">
        <f>+Enero!AA156+Febrero!AA156+MARZO!AA156</f>
        <v>0</v>
      </c>
      <c r="AB156" s="49">
        <f>+Enero!AB156+Febrero!AB156+MARZO!AB156</f>
        <v>0</v>
      </c>
      <c r="AC156" s="19">
        <f>+Enero!AC156+Febrero!AC156+MARZO!AC156</f>
        <v>0</v>
      </c>
      <c r="AD156" s="49">
        <f>+Enero!AD156+Febrero!AD156+MARZO!AD156</f>
        <v>0</v>
      </c>
      <c r="AE156" s="19">
        <f>+Enero!AE156+Febrero!AE156+MARZO!AE156</f>
        <v>0</v>
      </c>
      <c r="AF156" s="20">
        <f>+Enero!AF156+Febrero!AF156+MARZO!AF156</f>
        <v>0</v>
      </c>
      <c r="AG156" s="19">
        <f>+Enero!AG156+Febrero!AG156+MARZO!AG156</f>
        <v>0</v>
      </c>
      <c r="AH156" s="20">
        <f>+Enero!AH156+Febrero!AH156+MARZO!AH156</f>
        <v>0</v>
      </c>
      <c r="AI156" s="19">
        <f>+Enero!AI156+Febrero!AI156+MARZO!AI156</f>
        <v>0</v>
      </c>
      <c r="AJ156" s="20">
        <f>+Enero!AJ156+Febrero!AJ156+MARZO!AJ156</f>
        <v>0</v>
      </c>
      <c r="AK156" s="19">
        <f>+Enero!AK156+Febrero!AK156+MARZO!AK156</f>
        <v>0</v>
      </c>
      <c r="AL156" s="20">
        <f>+Enero!AL156+Febrero!AL156+MARZO!AL156</f>
        <v>0</v>
      </c>
      <c r="AM156" s="19">
        <f>+Enero!AM156+Febrero!AM156+MARZO!AM156</f>
        <v>0</v>
      </c>
      <c r="AN156" s="20">
        <f>+Enero!AN156+Febrero!AN156+MARZO!AN156</f>
        <v>0</v>
      </c>
      <c r="AO156" s="210">
        <f>+Enero!AO156+Febrero!AO156+MARZO!AO156</f>
        <v>0</v>
      </c>
      <c r="AP156" s="480">
        <f>+Enero!AP156+Febrero!AP156+MARZO!AP156</f>
        <v>0</v>
      </c>
      <c r="AQ156" s="397">
        <f>+Enero!AQ156+Febrero!AQ156+MARZO!AQ156</f>
        <v>0</v>
      </c>
      <c r="AR156" s="37">
        <f>+Enero!AR156+Febrero!AR156+MARZO!AR156</f>
        <v>0</v>
      </c>
      <c r="AS156" s="49">
        <f>+Enero!AS156+Febrero!AS156+MARZO!AS156</f>
        <v>0</v>
      </c>
      <c r="AT156" s="444"/>
      <c r="AU156" s="80"/>
      <c r="CA156" s="334" t="str">
        <f t="shared" si="9"/>
        <v/>
      </c>
      <c r="CG156" s="334">
        <f t="shared" si="10"/>
        <v>0</v>
      </c>
    </row>
    <row r="157" spans="1:102" x14ac:dyDescent="0.2">
      <c r="A157" s="236" t="s">
        <v>169</v>
      </c>
      <c r="B157" s="452">
        <f t="shared" si="7"/>
        <v>0</v>
      </c>
      <c r="C157" s="453">
        <f t="shared" si="8"/>
        <v>0</v>
      </c>
      <c r="D157" s="454">
        <f t="shared" si="8"/>
        <v>0</v>
      </c>
      <c r="E157" s="19">
        <f>+Enero!E157+Febrero!E157+MARZO!E157</f>
        <v>0</v>
      </c>
      <c r="F157" s="49">
        <f>+Enero!F157+Febrero!F157+MARZO!F157</f>
        <v>0</v>
      </c>
      <c r="G157" s="19">
        <f>+Enero!G157+Febrero!G157+MARZO!G157</f>
        <v>0</v>
      </c>
      <c r="H157" s="49">
        <f>+Enero!H157+Febrero!H157+MARZO!H157</f>
        <v>0</v>
      </c>
      <c r="I157" s="19">
        <f>+Enero!I157+Febrero!I157+MARZO!I157</f>
        <v>0</v>
      </c>
      <c r="J157" s="49">
        <f>+Enero!J157+Febrero!J157+MARZO!J157</f>
        <v>0</v>
      </c>
      <c r="K157" s="19">
        <f>+Enero!K157+Febrero!K157+MARZO!K157</f>
        <v>0</v>
      </c>
      <c r="L157" s="20">
        <f>+Enero!L157+Febrero!L157+MARZO!L157</f>
        <v>0</v>
      </c>
      <c r="M157" s="19">
        <f>+Enero!M157+Febrero!M157+MARZO!M157</f>
        <v>0</v>
      </c>
      <c r="N157" s="20">
        <f>+Enero!N157+Febrero!N157+MARZO!N157</f>
        <v>0</v>
      </c>
      <c r="O157" s="19">
        <f>+Enero!O157+Febrero!O157+MARZO!O157</f>
        <v>0</v>
      </c>
      <c r="P157" s="20">
        <f>+Enero!P157+Febrero!P157+MARZO!P157</f>
        <v>0</v>
      </c>
      <c r="Q157" s="19">
        <f>+Enero!Q157+Febrero!Q157+MARZO!Q157</f>
        <v>0</v>
      </c>
      <c r="R157" s="20">
        <f>+Enero!R157+Febrero!R157+MARZO!R157</f>
        <v>0</v>
      </c>
      <c r="S157" s="19">
        <f>+Enero!S157+Febrero!S157+MARZO!S157</f>
        <v>0</v>
      </c>
      <c r="T157" s="20">
        <f>+Enero!T157+Febrero!T157+MARZO!T157</f>
        <v>0</v>
      </c>
      <c r="U157" s="19">
        <f>+Enero!U157+Febrero!U157+MARZO!U157</f>
        <v>0</v>
      </c>
      <c r="V157" s="20">
        <f>+Enero!V157+Febrero!V157+MARZO!V157</f>
        <v>0</v>
      </c>
      <c r="W157" s="19">
        <f>+Enero!W157+Febrero!W157+MARZO!W157</f>
        <v>0</v>
      </c>
      <c r="X157" s="20">
        <f>+Enero!X157+Febrero!X157+MARZO!X157</f>
        <v>0</v>
      </c>
      <c r="Y157" s="19">
        <f>+Enero!Y157+Febrero!Y157+MARZO!Y157</f>
        <v>0</v>
      </c>
      <c r="Z157" s="20">
        <f>+Enero!Z157+Febrero!Z157+MARZO!Z157</f>
        <v>0</v>
      </c>
      <c r="AA157" s="19">
        <f>+Enero!AA157+Febrero!AA157+MARZO!AA157</f>
        <v>0</v>
      </c>
      <c r="AB157" s="49">
        <f>+Enero!AB157+Febrero!AB157+MARZO!AB157</f>
        <v>0</v>
      </c>
      <c r="AC157" s="19">
        <f>+Enero!AC157+Febrero!AC157+MARZO!AC157</f>
        <v>0</v>
      </c>
      <c r="AD157" s="49">
        <f>+Enero!AD157+Febrero!AD157+MARZO!AD157</f>
        <v>0</v>
      </c>
      <c r="AE157" s="19">
        <f>+Enero!AE157+Febrero!AE157+MARZO!AE157</f>
        <v>0</v>
      </c>
      <c r="AF157" s="20">
        <f>+Enero!AF157+Febrero!AF157+MARZO!AF157</f>
        <v>0</v>
      </c>
      <c r="AG157" s="19">
        <f>+Enero!AG157+Febrero!AG157+MARZO!AG157</f>
        <v>0</v>
      </c>
      <c r="AH157" s="20">
        <f>+Enero!AH157+Febrero!AH157+MARZO!AH157</f>
        <v>0</v>
      </c>
      <c r="AI157" s="19">
        <f>+Enero!AI157+Febrero!AI157+MARZO!AI157</f>
        <v>0</v>
      </c>
      <c r="AJ157" s="20">
        <f>+Enero!AJ157+Febrero!AJ157+MARZO!AJ157</f>
        <v>0</v>
      </c>
      <c r="AK157" s="19">
        <f>+Enero!AK157+Febrero!AK157+MARZO!AK157</f>
        <v>0</v>
      </c>
      <c r="AL157" s="20">
        <f>+Enero!AL157+Febrero!AL157+MARZO!AL157</f>
        <v>0</v>
      </c>
      <c r="AM157" s="19">
        <f>+Enero!AM157+Febrero!AM157+MARZO!AM157</f>
        <v>0</v>
      </c>
      <c r="AN157" s="20">
        <f>+Enero!AN157+Febrero!AN157+MARZO!AN157</f>
        <v>0</v>
      </c>
      <c r="AO157" s="210">
        <f>+Enero!AO157+Febrero!AO157+MARZO!AO157</f>
        <v>0</v>
      </c>
      <c r="AP157" s="480">
        <f>+Enero!AP157+Febrero!AP157+MARZO!AP157</f>
        <v>0</v>
      </c>
      <c r="AQ157" s="397">
        <f>+Enero!AQ157+Febrero!AQ157+MARZO!AQ157</f>
        <v>0</v>
      </c>
      <c r="AR157" s="37">
        <f>+Enero!AR157+Febrero!AR157+MARZO!AR157</f>
        <v>0</v>
      </c>
      <c r="AS157" s="49">
        <f>+Enero!AS157+Febrero!AS157+MARZO!AS157</f>
        <v>0</v>
      </c>
      <c r="AT157" s="444"/>
      <c r="AU157" s="80"/>
      <c r="CA157" s="334" t="str">
        <f t="shared" si="9"/>
        <v/>
      </c>
      <c r="CG157" s="334">
        <f t="shared" si="10"/>
        <v>0</v>
      </c>
    </row>
    <row r="158" spans="1:102" x14ac:dyDescent="0.2">
      <c r="A158" s="236" t="s">
        <v>170</v>
      </c>
      <c r="B158" s="452">
        <f t="shared" si="7"/>
        <v>0</v>
      </c>
      <c r="C158" s="453">
        <f t="shared" si="8"/>
        <v>0</v>
      </c>
      <c r="D158" s="454">
        <f t="shared" si="8"/>
        <v>0</v>
      </c>
      <c r="E158" s="19">
        <f>+Enero!E158+Febrero!E158+MARZO!E158</f>
        <v>0</v>
      </c>
      <c r="F158" s="49">
        <f>+Enero!F158+Febrero!F158+MARZO!F158</f>
        <v>0</v>
      </c>
      <c r="G158" s="19">
        <f>+Enero!G158+Febrero!G158+MARZO!G158</f>
        <v>0</v>
      </c>
      <c r="H158" s="49">
        <f>+Enero!H158+Febrero!H158+MARZO!H158</f>
        <v>0</v>
      </c>
      <c r="I158" s="19">
        <f>+Enero!I158+Febrero!I158+MARZO!I158</f>
        <v>0</v>
      </c>
      <c r="J158" s="49">
        <f>+Enero!J158+Febrero!J158+MARZO!J158</f>
        <v>0</v>
      </c>
      <c r="K158" s="19">
        <f>+Enero!K158+Febrero!K158+MARZO!K158</f>
        <v>0</v>
      </c>
      <c r="L158" s="20">
        <f>+Enero!L158+Febrero!L158+MARZO!L158</f>
        <v>0</v>
      </c>
      <c r="M158" s="19">
        <f>+Enero!M158+Febrero!M158+MARZO!M158</f>
        <v>0</v>
      </c>
      <c r="N158" s="20">
        <f>+Enero!N158+Febrero!N158+MARZO!N158</f>
        <v>0</v>
      </c>
      <c r="O158" s="19">
        <f>+Enero!O158+Febrero!O158+MARZO!O158</f>
        <v>0</v>
      </c>
      <c r="P158" s="20">
        <f>+Enero!P158+Febrero!P158+MARZO!P158</f>
        <v>0</v>
      </c>
      <c r="Q158" s="19">
        <f>+Enero!Q158+Febrero!Q158+MARZO!Q158</f>
        <v>0</v>
      </c>
      <c r="R158" s="20">
        <f>+Enero!R158+Febrero!R158+MARZO!R158</f>
        <v>0</v>
      </c>
      <c r="S158" s="19">
        <f>+Enero!S158+Febrero!S158+MARZO!S158</f>
        <v>0</v>
      </c>
      <c r="T158" s="20">
        <f>+Enero!T158+Febrero!T158+MARZO!T158</f>
        <v>0</v>
      </c>
      <c r="U158" s="19">
        <f>+Enero!U158+Febrero!U158+MARZO!U158</f>
        <v>0</v>
      </c>
      <c r="V158" s="20">
        <f>+Enero!V158+Febrero!V158+MARZO!V158</f>
        <v>0</v>
      </c>
      <c r="W158" s="19">
        <f>+Enero!W158+Febrero!W158+MARZO!W158</f>
        <v>0</v>
      </c>
      <c r="X158" s="20">
        <f>+Enero!X158+Febrero!X158+MARZO!X158</f>
        <v>0</v>
      </c>
      <c r="Y158" s="19">
        <f>+Enero!Y158+Febrero!Y158+MARZO!Y158</f>
        <v>0</v>
      </c>
      <c r="Z158" s="20">
        <f>+Enero!Z158+Febrero!Z158+MARZO!Z158</f>
        <v>0</v>
      </c>
      <c r="AA158" s="19">
        <f>+Enero!AA158+Febrero!AA158+MARZO!AA158</f>
        <v>0</v>
      </c>
      <c r="AB158" s="49">
        <f>+Enero!AB158+Febrero!AB158+MARZO!AB158</f>
        <v>0</v>
      </c>
      <c r="AC158" s="19">
        <f>+Enero!AC158+Febrero!AC158+MARZO!AC158</f>
        <v>0</v>
      </c>
      <c r="AD158" s="49">
        <f>+Enero!AD158+Febrero!AD158+MARZO!AD158</f>
        <v>0</v>
      </c>
      <c r="AE158" s="19">
        <f>+Enero!AE158+Febrero!AE158+MARZO!AE158</f>
        <v>0</v>
      </c>
      <c r="AF158" s="20">
        <f>+Enero!AF158+Febrero!AF158+MARZO!AF158</f>
        <v>0</v>
      </c>
      <c r="AG158" s="19">
        <f>+Enero!AG158+Febrero!AG158+MARZO!AG158</f>
        <v>0</v>
      </c>
      <c r="AH158" s="20">
        <f>+Enero!AH158+Febrero!AH158+MARZO!AH158</f>
        <v>0</v>
      </c>
      <c r="AI158" s="19">
        <f>+Enero!AI158+Febrero!AI158+MARZO!AI158</f>
        <v>0</v>
      </c>
      <c r="AJ158" s="20">
        <f>+Enero!AJ158+Febrero!AJ158+MARZO!AJ158</f>
        <v>0</v>
      </c>
      <c r="AK158" s="19">
        <f>+Enero!AK158+Febrero!AK158+MARZO!AK158</f>
        <v>0</v>
      </c>
      <c r="AL158" s="20">
        <f>+Enero!AL158+Febrero!AL158+MARZO!AL158</f>
        <v>0</v>
      </c>
      <c r="AM158" s="19">
        <f>+Enero!AM158+Febrero!AM158+MARZO!AM158</f>
        <v>0</v>
      </c>
      <c r="AN158" s="20">
        <f>+Enero!AN158+Febrero!AN158+MARZO!AN158</f>
        <v>0</v>
      </c>
      <c r="AO158" s="210">
        <f>+Enero!AO158+Febrero!AO158+MARZO!AO158</f>
        <v>0</v>
      </c>
      <c r="AP158" s="480">
        <f>+Enero!AP158+Febrero!AP158+MARZO!AP158</f>
        <v>0</v>
      </c>
      <c r="AQ158" s="397">
        <f>+Enero!AQ158+Febrero!AQ158+MARZO!AQ158</f>
        <v>0</v>
      </c>
      <c r="AR158" s="37">
        <f>+Enero!AR158+Febrero!AR158+MARZO!AR158</f>
        <v>0</v>
      </c>
      <c r="AS158" s="49">
        <f>+Enero!AS158+Febrero!AS158+MARZO!AS158</f>
        <v>0</v>
      </c>
      <c r="AT158" s="444"/>
      <c r="AU158" s="80"/>
      <c r="CA158" s="334" t="str">
        <f t="shared" si="9"/>
        <v/>
      </c>
      <c r="CG158" s="334">
        <f t="shared" si="10"/>
        <v>0</v>
      </c>
    </row>
    <row r="159" spans="1:102" x14ac:dyDescent="0.2">
      <c r="A159" s="236" t="s">
        <v>171</v>
      </c>
      <c r="B159" s="452">
        <f t="shared" si="7"/>
        <v>0</v>
      </c>
      <c r="C159" s="453">
        <f t="shared" si="8"/>
        <v>0</v>
      </c>
      <c r="D159" s="454">
        <f t="shared" si="8"/>
        <v>0</v>
      </c>
      <c r="E159" s="19">
        <f>+Enero!E159+Febrero!E159+MARZO!E159</f>
        <v>0</v>
      </c>
      <c r="F159" s="49">
        <f>+Enero!F159+Febrero!F159+MARZO!F159</f>
        <v>0</v>
      </c>
      <c r="G159" s="19">
        <f>+Enero!G159+Febrero!G159+MARZO!G159</f>
        <v>0</v>
      </c>
      <c r="H159" s="49">
        <f>+Enero!H159+Febrero!H159+MARZO!H159</f>
        <v>0</v>
      </c>
      <c r="I159" s="19">
        <f>+Enero!I159+Febrero!I159+MARZO!I159</f>
        <v>0</v>
      </c>
      <c r="J159" s="49">
        <f>+Enero!J159+Febrero!J159+MARZO!J159</f>
        <v>0</v>
      </c>
      <c r="K159" s="19">
        <f>+Enero!K159+Febrero!K159+MARZO!K159</f>
        <v>0</v>
      </c>
      <c r="L159" s="20">
        <f>+Enero!L159+Febrero!L159+MARZO!L159</f>
        <v>0</v>
      </c>
      <c r="M159" s="19">
        <f>+Enero!M159+Febrero!M159+MARZO!M159</f>
        <v>0</v>
      </c>
      <c r="N159" s="20">
        <f>+Enero!N159+Febrero!N159+MARZO!N159</f>
        <v>0</v>
      </c>
      <c r="O159" s="19">
        <f>+Enero!O159+Febrero!O159+MARZO!O159</f>
        <v>0</v>
      </c>
      <c r="P159" s="20">
        <f>+Enero!P159+Febrero!P159+MARZO!P159</f>
        <v>0</v>
      </c>
      <c r="Q159" s="19">
        <f>+Enero!Q159+Febrero!Q159+MARZO!Q159</f>
        <v>0</v>
      </c>
      <c r="R159" s="20">
        <f>+Enero!R159+Febrero!R159+MARZO!R159</f>
        <v>0</v>
      </c>
      <c r="S159" s="19">
        <f>+Enero!S159+Febrero!S159+MARZO!S159</f>
        <v>0</v>
      </c>
      <c r="T159" s="20">
        <f>+Enero!T159+Febrero!T159+MARZO!T159</f>
        <v>0</v>
      </c>
      <c r="U159" s="19">
        <f>+Enero!U159+Febrero!U159+MARZO!U159</f>
        <v>0</v>
      </c>
      <c r="V159" s="20">
        <f>+Enero!V159+Febrero!V159+MARZO!V159</f>
        <v>0</v>
      </c>
      <c r="W159" s="19">
        <f>+Enero!W159+Febrero!W159+MARZO!W159</f>
        <v>0</v>
      </c>
      <c r="X159" s="20">
        <f>+Enero!X159+Febrero!X159+MARZO!X159</f>
        <v>0</v>
      </c>
      <c r="Y159" s="19">
        <f>+Enero!Y159+Febrero!Y159+MARZO!Y159</f>
        <v>0</v>
      </c>
      <c r="Z159" s="20">
        <f>+Enero!Z159+Febrero!Z159+MARZO!Z159</f>
        <v>0</v>
      </c>
      <c r="AA159" s="19">
        <f>+Enero!AA159+Febrero!AA159+MARZO!AA159</f>
        <v>0</v>
      </c>
      <c r="AB159" s="49">
        <f>+Enero!AB159+Febrero!AB159+MARZO!AB159</f>
        <v>0</v>
      </c>
      <c r="AC159" s="19">
        <f>+Enero!AC159+Febrero!AC159+MARZO!AC159</f>
        <v>0</v>
      </c>
      <c r="AD159" s="49">
        <f>+Enero!AD159+Febrero!AD159+MARZO!AD159</f>
        <v>0</v>
      </c>
      <c r="AE159" s="19">
        <f>+Enero!AE159+Febrero!AE159+MARZO!AE159</f>
        <v>0</v>
      </c>
      <c r="AF159" s="20">
        <f>+Enero!AF159+Febrero!AF159+MARZO!AF159</f>
        <v>0</v>
      </c>
      <c r="AG159" s="19">
        <f>+Enero!AG159+Febrero!AG159+MARZO!AG159</f>
        <v>0</v>
      </c>
      <c r="AH159" s="20">
        <f>+Enero!AH159+Febrero!AH159+MARZO!AH159</f>
        <v>0</v>
      </c>
      <c r="AI159" s="19">
        <f>+Enero!AI159+Febrero!AI159+MARZO!AI159</f>
        <v>0</v>
      </c>
      <c r="AJ159" s="20">
        <f>+Enero!AJ159+Febrero!AJ159+MARZO!AJ159</f>
        <v>0</v>
      </c>
      <c r="AK159" s="19">
        <f>+Enero!AK159+Febrero!AK159+MARZO!AK159</f>
        <v>0</v>
      </c>
      <c r="AL159" s="20">
        <f>+Enero!AL159+Febrero!AL159+MARZO!AL159</f>
        <v>0</v>
      </c>
      <c r="AM159" s="19">
        <f>+Enero!AM159+Febrero!AM159+MARZO!AM159</f>
        <v>0</v>
      </c>
      <c r="AN159" s="20">
        <f>+Enero!AN159+Febrero!AN159+MARZO!AN159</f>
        <v>0</v>
      </c>
      <c r="AO159" s="210">
        <f>+Enero!AO159+Febrero!AO159+MARZO!AO159</f>
        <v>0</v>
      </c>
      <c r="AP159" s="480">
        <f>+Enero!AP159+Febrero!AP159+MARZO!AP159</f>
        <v>0</v>
      </c>
      <c r="AQ159" s="397">
        <f>+Enero!AQ159+Febrero!AQ159+MARZO!AQ159</f>
        <v>0</v>
      </c>
      <c r="AR159" s="37">
        <f>+Enero!AR159+Febrero!AR159+MARZO!AR159</f>
        <v>0</v>
      </c>
      <c r="AS159" s="49">
        <f>+Enero!AS159+Febrero!AS159+MARZO!AS159</f>
        <v>0</v>
      </c>
      <c r="AT159" s="444"/>
      <c r="AU159" s="80"/>
      <c r="CA159" s="334" t="str">
        <f t="shared" si="9"/>
        <v/>
      </c>
      <c r="CG159" s="334">
        <f t="shared" si="10"/>
        <v>0</v>
      </c>
    </row>
    <row r="160" spans="1:102" x14ac:dyDescent="0.2">
      <c r="A160" s="236" t="s">
        <v>172</v>
      </c>
      <c r="B160" s="452">
        <f t="shared" si="7"/>
        <v>253</v>
      </c>
      <c r="C160" s="453">
        <f t="shared" si="8"/>
        <v>70</v>
      </c>
      <c r="D160" s="454">
        <f t="shared" si="8"/>
        <v>183</v>
      </c>
      <c r="E160" s="19">
        <f>+Enero!E160+Febrero!E160+MARZO!E160</f>
        <v>1</v>
      </c>
      <c r="F160" s="49">
        <f>+Enero!F160+Febrero!F160+MARZO!F160</f>
        <v>0</v>
      </c>
      <c r="G160" s="19">
        <f>+Enero!G160+Febrero!G160+MARZO!G160</f>
        <v>0</v>
      </c>
      <c r="H160" s="49">
        <f>+Enero!H160+Febrero!H160+MARZO!H160</f>
        <v>1</v>
      </c>
      <c r="I160" s="19">
        <f>+Enero!I160+Febrero!I160+MARZO!I160</f>
        <v>0</v>
      </c>
      <c r="J160" s="49">
        <f>+Enero!J160+Febrero!J160+MARZO!J160</f>
        <v>1</v>
      </c>
      <c r="K160" s="19">
        <f>+Enero!K160+Febrero!K160+MARZO!K160</f>
        <v>5</v>
      </c>
      <c r="L160" s="20">
        <f>+Enero!L160+Febrero!L160+MARZO!L160</f>
        <v>5</v>
      </c>
      <c r="M160" s="19">
        <f>+Enero!M160+Febrero!M160+MARZO!M160</f>
        <v>6</v>
      </c>
      <c r="N160" s="20">
        <f>+Enero!N160+Febrero!N160+MARZO!N160</f>
        <v>3</v>
      </c>
      <c r="O160" s="19">
        <f>+Enero!O160+Febrero!O160+MARZO!O160</f>
        <v>4</v>
      </c>
      <c r="P160" s="20">
        <f>+Enero!P160+Febrero!P160+MARZO!P160</f>
        <v>5</v>
      </c>
      <c r="Q160" s="19">
        <f>+Enero!Q160+Febrero!Q160+MARZO!Q160</f>
        <v>3</v>
      </c>
      <c r="R160" s="20">
        <f>+Enero!R160+Febrero!R160+MARZO!R160</f>
        <v>8</v>
      </c>
      <c r="S160" s="19">
        <f>+Enero!S160+Febrero!S160+MARZO!S160</f>
        <v>3</v>
      </c>
      <c r="T160" s="20">
        <f>+Enero!T160+Febrero!T160+MARZO!T160</f>
        <v>5</v>
      </c>
      <c r="U160" s="19">
        <f>+Enero!U160+Febrero!U160+MARZO!U160</f>
        <v>2</v>
      </c>
      <c r="V160" s="20">
        <f>+Enero!V160+Febrero!V160+MARZO!V160</f>
        <v>6</v>
      </c>
      <c r="W160" s="19">
        <f>+Enero!W160+Febrero!W160+MARZO!W160</f>
        <v>3</v>
      </c>
      <c r="X160" s="20">
        <f>+Enero!X160+Febrero!X160+MARZO!X160</f>
        <v>5</v>
      </c>
      <c r="Y160" s="19">
        <f>+Enero!Y160+Febrero!Y160+MARZO!Y160</f>
        <v>5</v>
      </c>
      <c r="Z160" s="20">
        <f>+Enero!Z160+Febrero!Z160+MARZO!Z160</f>
        <v>16</v>
      </c>
      <c r="AA160" s="19">
        <f>+Enero!AA160+Febrero!AA160+MARZO!AA160</f>
        <v>7</v>
      </c>
      <c r="AB160" s="49">
        <f>+Enero!AB160+Febrero!AB160+MARZO!AB160</f>
        <v>14</v>
      </c>
      <c r="AC160" s="19">
        <f>+Enero!AC160+Febrero!AC160+MARZO!AC160</f>
        <v>8</v>
      </c>
      <c r="AD160" s="49">
        <f>+Enero!AD160+Febrero!AD160+MARZO!AD160</f>
        <v>17</v>
      </c>
      <c r="AE160" s="19">
        <f>+Enero!AE160+Febrero!AE160+MARZO!AE160</f>
        <v>6</v>
      </c>
      <c r="AF160" s="20">
        <f>+Enero!AF160+Febrero!AF160+MARZO!AF160</f>
        <v>16</v>
      </c>
      <c r="AG160" s="19">
        <f>+Enero!AG160+Febrero!AG160+MARZO!AG160</f>
        <v>6</v>
      </c>
      <c r="AH160" s="20">
        <f>+Enero!AH160+Febrero!AH160+MARZO!AH160</f>
        <v>18</v>
      </c>
      <c r="AI160" s="19">
        <f>+Enero!AI160+Febrero!AI160+MARZO!AI160</f>
        <v>6</v>
      </c>
      <c r="AJ160" s="20">
        <f>+Enero!AJ160+Febrero!AJ160+MARZO!AJ160</f>
        <v>22</v>
      </c>
      <c r="AK160" s="19">
        <f>+Enero!AK160+Febrero!AK160+MARZO!AK160</f>
        <v>1</v>
      </c>
      <c r="AL160" s="20">
        <f>+Enero!AL160+Febrero!AL160+MARZO!AL160</f>
        <v>11</v>
      </c>
      <c r="AM160" s="19">
        <f>+Enero!AM160+Febrero!AM160+MARZO!AM160</f>
        <v>2</v>
      </c>
      <c r="AN160" s="20">
        <f>+Enero!AN160+Febrero!AN160+MARZO!AN160</f>
        <v>10</v>
      </c>
      <c r="AO160" s="210">
        <f>+Enero!AO160+Febrero!AO160+MARZO!AO160</f>
        <v>2</v>
      </c>
      <c r="AP160" s="480">
        <f>+Enero!AP160+Febrero!AP160+MARZO!AP160</f>
        <v>20</v>
      </c>
      <c r="AQ160" s="397">
        <f>+Enero!AQ160+Febrero!AQ160+MARZO!AQ160</f>
        <v>234</v>
      </c>
      <c r="AR160" s="37">
        <f>+Enero!AR160+Febrero!AR160+MARZO!AR160</f>
        <v>0</v>
      </c>
      <c r="AS160" s="49">
        <f>+Enero!AS160+Febrero!AS160+MARZO!AS160</f>
        <v>19</v>
      </c>
      <c r="AT160" s="444"/>
      <c r="AU160" s="80"/>
      <c r="CA160" s="334" t="str">
        <f t="shared" si="9"/>
        <v/>
      </c>
      <c r="CG160" s="334">
        <f t="shared" si="10"/>
        <v>0</v>
      </c>
    </row>
    <row r="161" spans="1:85" x14ac:dyDescent="0.2">
      <c r="A161" s="236" t="s">
        <v>173</v>
      </c>
      <c r="B161" s="452">
        <f t="shared" si="7"/>
        <v>6</v>
      </c>
      <c r="C161" s="453">
        <f t="shared" si="8"/>
        <v>2</v>
      </c>
      <c r="D161" s="454">
        <f t="shared" si="8"/>
        <v>4</v>
      </c>
      <c r="E161" s="19">
        <f>+Enero!E161+Febrero!E161+MARZO!E161</f>
        <v>0</v>
      </c>
      <c r="F161" s="49">
        <f>+Enero!F161+Febrero!F161+MARZO!F161</f>
        <v>0</v>
      </c>
      <c r="G161" s="19">
        <f>+Enero!G161+Febrero!G161+MARZO!G161</f>
        <v>0</v>
      </c>
      <c r="H161" s="49">
        <f>+Enero!H161+Febrero!H161+MARZO!H161</f>
        <v>0</v>
      </c>
      <c r="I161" s="19">
        <f>+Enero!I161+Febrero!I161+MARZO!I161</f>
        <v>0</v>
      </c>
      <c r="J161" s="49">
        <f>+Enero!J161+Febrero!J161+MARZO!J161</f>
        <v>0</v>
      </c>
      <c r="K161" s="19">
        <f>+Enero!K161+Febrero!K161+MARZO!K161</f>
        <v>0</v>
      </c>
      <c r="L161" s="20">
        <f>+Enero!L161+Febrero!L161+MARZO!L161</f>
        <v>0</v>
      </c>
      <c r="M161" s="19">
        <f>+Enero!M161+Febrero!M161+MARZO!M161</f>
        <v>0</v>
      </c>
      <c r="N161" s="20">
        <f>+Enero!N161+Febrero!N161+MARZO!N161</f>
        <v>0</v>
      </c>
      <c r="O161" s="19">
        <f>+Enero!O161+Febrero!O161+MARZO!O161</f>
        <v>0</v>
      </c>
      <c r="P161" s="20">
        <f>+Enero!P161+Febrero!P161+MARZO!P161</f>
        <v>0</v>
      </c>
      <c r="Q161" s="19">
        <f>+Enero!Q161+Febrero!Q161+MARZO!Q161</f>
        <v>0</v>
      </c>
      <c r="R161" s="20">
        <f>+Enero!R161+Febrero!R161+MARZO!R161</f>
        <v>0</v>
      </c>
      <c r="S161" s="19">
        <f>+Enero!S161+Febrero!S161+MARZO!S161</f>
        <v>0</v>
      </c>
      <c r="T161" s="20">
        <f>+Enero!T161+Febrero!T161+MARZO!T161</f>
        <v>0</v>
      </c>
      <c r="U161" s="19">
        <f>+Enero!U161+Febrero!U161+MARZO!U161</f>
        <v>0</v>
      </c>
      <c r="V161" s="20">
        <f>+Enero!V161+Febrero!V161+MARZO!V161</f>
        <v>0</v>
      </c>
      <c r="W161" s="19">
        <f>+Enero!W161+Febrero!W161+MARZO!W161</f>
        <v>0</v>
      </c>
      <c r="X161" s="20">
        <f>+Enero!X161+Febrero!X161+MARZO!X161</f>
        <v>0</v>
      </c>
      <c r="Y161" s="19">
        <f>+Enero!Y161+Febrero!Y161+MARZO!Y161</f>
        <v>0</v>
      </c>
      <c r="Z161" s="20">
        <f>+Enero!Z161+Febrero!Z161+MARZO!Z161</f>
        <v>0</v>
      </c>
      <c r="AA161" s="19">
        <f>+Enero!AA161+Febrero!AA161+MARZO!AA161</f>
        <v>0</v>
      </c>
      <c r="AB161" s="49">
        <f>+Enero!AB161+Febrero!AB161+MARZO!AB161</f>
        <v>0</v>
      </c>
      <c r="AC161" s="19">
        <f>+Enero!AC161+Febrero!AC161+MARZO!AC161</f>
        <v>0</v>
      </c>
      <c r="AD161" s="49">
        <f>+Enero!AD161+Febrero!AD161+MARZO!AD161</f>
        <v>0</v>
      </c>
      <c r="AE161" s="19">
        <f>+Enero!AE161+Febrero!AE161+MARZO!AE161</f>
        <v>0</v>
      </c>
      <c r="AF161" s="20">
        <f>+Enero!AF161+Febrero!AF161+MARZO!AF161</f>
        <v>0</v>
      </c>
      <c r="AG161" s="19">
        <f>+Enero!AG161+Febrero!AG161+MARZO!AG161</f>
        <v>0</v>
      </c>
      <c r="AH161" s="20">
        <f>+Enero!AH161+Febrero!AH161+MARZO!AH161</f>
        <v>1</v>
      </c>
      <c r="AI161" s="19">
        <f>+Enero!AI161+Febrero!AI161+MARZO!AI161</f>
        <v>0</v>
      </c>
      <c r="AJ161" s="20">
        <f>+Enero!AJ161+Febrero!AJ161+MARZO!AJ161</f>
        <v>1</v>
      </c>
      <c r="AK161" s="19">
        <f>+Enero!AK161+Febrero!AK161+MARZO!AK161</f>
        <v>0</v>
      </c>
      <c r="AL161" s="20">
        <f>+Enero!AL161+Febrero!AL161+MARZO!AL161</f>
        <v>0</v>
      </c>
      <c r="AM161" s="19">
        <f>+Enero!AM161+Febrero!AM161+MARZO!AM161</f>
        <v>0</v>
      </c>
      <c r="AN161" s="20">
        <f>+Enero!AN161+Febrero!AN161+MARZO!AN161</f>
        <v>1</v>
      </c>
      <c r="AO161" s="210">
        <f>+Enero!AO161+Febrero!AO161+MARZO!AO161</f>
        <v>2</v>
      </c>
      <c r="AP161" s="480">
        <f>+Enero!AP161+Febrero!AP161+MARZO!AP161</f>
        <v>1</v>
      </c>
      <c r="AQ161" s="397">
        <f>+Enero!AQ161+Febrero!AQ161+MARZO!AQ161</f>
        <v>5</v>
      </c>
      <c r="AR161" s="37">
        <f>+Enero!AR161+Febrero!AR161+MARZO!AR161</f>
        <v>0</v>
      </c>
      <c r="AS161" s="49">
        <f>+Enero!AS161+Febrero!AS161+MARZO!AS161</f>
        <v>1</v>
      </c>
      <c r="AT161" s="444"/>
      <c r="AU161" s="80"/>
      <c r="CA161" s="334" t="str">
        <f t="shared" si="9"/>
        <v/>
      </c>
      <c r="CG161" s="334">
        <f t="shared" si="10"/>
        <v>0</v>
      </c>
    </row>
    <row r="162" spans="1:85" x14ac:dyDescent="0.2">
      <c r="A162" s="236" t="s">
        <v>174</v>
      </c>
      <c r="B162" s="452">
        <f t="shared" si="7"/>
        <v>0</v>
      </c>
      <c r="C162" s="453">
        <f t="shared" si="8"/>
        <v>0</v>
      </c>
      <c r="D162" s="454">
        <f t="shared" si="8"/>
        <v>0</v>
      </c>
      <c r="E162" s="19">
        <f>+Enero!E162+Febrero!E162+MARZO!E162</f>
        <v>0</v>
      </c>
      <c r="F162" s="49">
        <f>+Enero!F162+Febrero!F162+MARZO!F162</f>
        <v>0</v>
      </c>
      <c r="G162" s="19">
        <f>+Enero!G162+Febrero!G162+MARZO!G162</f>
        <v>0</v>
      </c>
      <c r="H162" s="49">
        <f>+Enero!H162+Febrero!H162+MARZO!H162</f>
        <v>0</v>
      </c>
      <c r="I162" s="19">
        <f>+Enero!I162+Febrero!I162+MARZO!I162</f>
        <v>0</v>
      </c>
      <c r="J162" s="49">
        <f>+Enero!J162+Febrero!J162+MARZO!J162</f>
        <v>0</v>
      </c>
      <c r="K162" s="19">
        <f>+Enero!K162+Febrero!K162+MARZO!K162</f>
        <v>0</v>
      </c>
      <c r="L162" s="20">
        <f>+Enero!L162+Febrero!L162+MARZO!L162</f>
        <v>0</v>
      </c>
      <c r="M162" s="19">
        <f>+Enero!M162+Febrero!M162+MARZO!M162</f>
        <v>0</v>
      </c>
      <c r="N162" s="20">
        <f>+Enero!N162+Febrero!N162+MARZO!N162</f>
        <v>0</v>
      </c>
      <c r="O162" s="19">
        <f>+Enero!O162+Febrero!O162+MARZO!O162</f>
        <v>0</v>
      </c>
      <c r="P162" s="20">
        <f>+Enero!P162+Febrero!P162+MARZO!P162</f>
        <v>0</v>
      </c>
      <c r="Q162" s="19">
        <f>+Enero!Q162+Febrero!Q162+MARZO!Q162</f>
        <v>0</v>
      </c>
      <c r="R162" s="20">
        <f>+Enero!R162+Febrero!R162+MARZO!R162</f>
        <v>0</v>
      </c>
      <c r="S162" s="19">
        <f>+Enero!S162+Febrero!S162+MARZO!S162</f>
        <v>0</v>
      </c>
      <c r="T162" s="20">
        <f>+Enero!T162+Febrero!T162+MARZO!T162</f>
        <v>0</v>
      </c>
      <c r="U162" s="19">
        <f>+Enero!U162+Febrero!U162+MARZO!U162</f>
        <v>0</v>
      </c>
      <c r="V162" s="20">
        <f>+Enero!V162+Febrero!V162+MARZO!V162</f>
        <v>0</v>
      </c>
      <c r="W162" s="19">
        <f>+Enero!W162+Febrero!W162+MARZO!W162</f>
        <v>0</v>
      </c>
      <c r="X162" s="20">
        <f>+Enero!X162+Febrero!X162+MARZO!X162</f>
        <v>0</v>
      </c>
      <c r="Y162" s="19">
        <f>+Enero!Y162+Febrero!Y162+MARZO!Y162</f>
        <v>0</v>
      </c>
      <c r="Z162" s="20">
        <f>+Enero!Z162+Febrero!Z162+MARZO!Z162</f>
        <v>0</v>
      </c>
      <c r="AA162" s="19">
        <f>+Enero!AA162+Febrero!AA162+MARZO!AA162</f>
        <v>0</v>
      </c>
      <c r="AB162" s="49">
        <f>+Enero!AB162+Febrero!AB162+MARZO!AB162</f>
        <v>0</v>
      </c>
      <c r="AC162" s="19">
        <f>+Enero!AC162+Febrero!AC162+MARZO!AC162</f>
        <v>0</v>
      </c>
      <c r="AD162" s="49">
        <f>+Enero!AD162+Febrero!AD162+MARZO!AD162</f>
        <v>0</v>
      </c>
      <c r="AE162" s="19">
        <f>+Enero!AE162+Febrero!AE162+MARZO!AE162</f>
        <v>0</v>
      </c>
      <c r="AF162" s="20">
        <f>+Enero!AF162+Febrero!AF162+MARZO!AF162</f>
        <v>0</v>
      </c>
      <c r="AG162" s="19">
        <f>+Enero!AG162+Febrero!AG162+MARZO!AG162</f>
        <v>0</v>
      </c>
      <c r="AH162" s="20">
        <f>+Enero!AH162+Febrero!AH162+MARZO!AH162</f>
        <v>0</v>
      </c>
      <c r="AI162" s="19">
        <f>+Enero!AI162+Febrero!AI162+MARZO!AI162</f>
        <v>0</v>
      </c>
      <c r="AJ162" s="20">
        <f>+Enero!AJ162+Febrero!AJ162+MARZO!AJ162</f>
        <v>0</v>
      </c>
      <c r="AK162" s="19">
        <f>+Enero!AK162+Febrero!AK162+MARZO!AK162</f>
        <v>0</v>
      </c>
      <c r="AL162" s="20">
        <f>+Enero!AL162+Febrero!AL162+MARZO!AL162</f>
        <v>0</v>
      </c>
      <c r="AM162" s="19">
        <f>+Enero!AM162+Febrero!AM162+MARZO!AM162</f>
        <v>0</v>
      </c>
      <c r="AN162" s="20">
        <f>+Enero!AN162+Febrero!AN162+MARZO!AN162</f>
        <v>0</v>
      </c>
      <c r="AO162" s="210">
        <f>+Enero!AO162+Febrero!AO162+MARZO!AO162</f>
        <v>0</v>
      </c>
      <c r="AP162" s="480">
        <f>+Enero!AP162+Febrero!AP162+MARZO!AP162</f>
        <v>0</v>
      </c>
      <c r="AQ162" s="397">
        <f>+Enero!AQ162+Febrero!AQ162+MARZO!AQ162</f>
        <v>0</v>
      </c>
      <c r="AR162" s="37">
        <f>+Enero!AR162+Febrero!AR162+MARZO!AR162</f>
        <v>0</v>
      </c>
      <c r="AS162" s="49">
        <f>+Enero!AS162+Febrero!AS162+MARZO!AS162</f>
        <v>0</v>
      </c>
      <c r="AT162" s="444"/>
      <c r="AU162" s="80"/>
      <c r="CA162" s="334" t="str">
        <f t="shared" si="9"/>
        <v/>
      </c>
      <c r="CG162" s="334">
        <f t="shared" si="10"/>
        <v>0</v>
      </c>
    </row>
    <row r="163" spans="1:85" x14ac:dyDescent="0.2">
      <c r="A163" s="236" t="s">
        <v>175</v>
      </c>
      <c r="B163" s="452">
        <f t="shared" si="7"/>
        <v>0</v>
      </c>
      <c r="C163" s="453">
        <f t="shared" si="8"/>
        <v>0</v>
      </c>
      <c r="D163" s="454">
        <f t="shared" si="8"/>
        <v>0</v>
      </c>
      <c r="E163" s="19">
        <f>+Enero!E163+Febrero!E163+MARZO!E163</f>
        <v>0</v>
      </c>
      <c r="F163" s="49">
        <f>+Enero!F163+Febrero!F163+MARZO!F163</f>
        <v>0</v>
      </c>
      <c r="G163" s="19">
        <f>+Enero!G163+Febrero!G163+MARZO!G163</f>
        <v>0</v>
      </c>
      <c r="H163" s="49">
        <f>+Enero!H163+Febrero!H163+MARZO!H163</f>
        <v>0</v>
      </c>
      <c r="I163" s="19">
        <f>+Enero!I163+Febrero!I163+MARZO!I163</f>
        <v>0</v>
      </c>
      <c r="J163" s="49">
        <f>+Enero!J163+Febrero!J163+MARZO!J163</f>
        <v>0</v>
      </c>
      <c r="K163" s="19">
        <f>+Enero!K163+Febrero!K163+MARZO!K163</f>
        <v>0</v>
      </c>
      <c r="L163" s="20">
        <f>+Enero!L163+Febrero!L163+MARZO!L163</f>
        <v>0</v>
      </c>
      <c r="M163" s="19">
        <f>+Enero!M163+Febrero!M163+MARZO!M163</f>
        <v>0</v>
      </c>
      <c r="N163" s="20">
        <f>+Enero!N163+Febrero!N163+MARZO!N163</f>
        <v>0</v>
      </c>
      <c r="O163" s="19">
        <f>+Enero!O163+Febrero!O163+MARZO!O163</f>
        <v>0</v>
      </c>
      <c r="P163" s="20">
        <f>+Enero!P163+Febrero!P163+MARZO!P163</f>
        <v>0</v>
      </c>
      <c r="Q163" s="19">
        <f>+Enero!Q163+Febrero!Q163+MARZO!Q163</f>
        <v>0</v>
      </c>
      <c r="R163" s="20">
        <f>+Enero!R163+Febrero!R163+MARZO!R163</f>
        <v>0</v>
      </c>
      <c r="S163" s="19">
        <f>+Enero!S163+Febrero!S163+MARZO!S163</f>
        <v>0</v>
      </c>
      <c r="T163" s="20">
        <f>+Enero!T163+Febrero!T163+MARZO!T163</f>
        <v>0</v>
      </c>
      <c r="U163" s="19">
        <f>+Enero!U163+Febrero!U163+MARZO!U163</f>
        <v>0</v>
      </c>
      <c r="V163" s="20">
        <f>+Enero!V163+Febrero!V163+MARZO!V163</f>
        <v>0</v>
      </c>
      <c r="W163" s="19">
        <f>+Enero!W163+Febrero!W163+MARZO!W163</f>
        <v>0</v>
      </c>
      <c r="X163" s="20">
        <f>+Enero!X163+Febrero!X163+MARZO!X163</f>
        <v>0</v>
      </c>
      <c r="Y163" s="19">
        <f>+Enero!Y163+Febrero!Y163+MARZO!Y163</f>
        <v>0</v>
      </c>
      <c r="Z163" s="20">
        <f>+Enero!Z163+Febrero!Z163+MARZO!Z163</f>
        <v>0</v>
      </c>
      <c r="AA163" s="19">
        <f>+Enero!AA163+Febrero!AA163+MARZO!AA163</f>
        <v>0</v>
      </c>
      <c r="AB163" s="49">
        <f>+Enero!AB163+Febrero!AB163+MARZO!AB163</f>
        <v>0</v>
      </c>
      <c r="AC163" s="19">
        <f>+Enero!AC163+Febrero!AC163+MARZO!AC163</f>
        <v>0</v>
      </c>
      <c r="AD163" s="49">
        <f>+Enero!AD163+Febrero!AD163+MARZO!AD163</f>
        <v>0</v>
      </c>
      <c r="AE163" s="19">
        <f>+Enero!AE163+Febrero!AE163+MARZO!AE163</f>
        <v>0</v>
      </c>
      <c r="AF163" s="20">
        <f>+Enero!AF163+Febrero!AF163+MARZO!AF163</f>
        <v>0</v>
      </c>
      <c r="AG163" s="19">
        <f>+Enero!AG163+Febrero!AG163+MARZO!AG163</f>
        <v>0</v>
      </c>
      <c r="AH163" s="20">
        <f>+Enero!AH163+Febrero!AH163+MARZO!AH163</f>
        <v>0</v>
      </c>
      <c r="AI163" s="19">
        <f>+Enero!AI163+Febrero!AI163+MARZO!AI163</f>
        <v>0</v>
      </c>
      <c r="AJ163" s="20">
        <f>+Enero!AJ163+Febrero!AJ163+MARZO!AJ163</f>
        <v>0</v>
      </c>
      <c r="AK163" s="19">
        <f>+Enero!AK163+Febrero!AK163+MARZO!AK163</f>
        <v>0</v>
      </c>
      <c r="AL163" s="20">
        <f>+Enero!AL163+Febrero!AL163+MARZO!AL163</f>
        <v>0</v>
      </c>
      <c r="AM163" s="19">
        <f>+Enero!AM163+Febrero!AM163+MARZO!AM163</f>
        <v>0</v>
      </c>
      <c r="AN163" s="20">
        <f>+Enero!AN163+Febrero!AN163+MARZO!AN163</f>
        <v>0</v>
      </c>
      <c r="AO163" s="210">
        <f>+Enero!AO163+Febrero!AO163+MARZO!AO163</f>
        <v>0</v>
      </c>
      <c r="AP163" s="480">
        <f>+Enero!AP163+Febrero!AP163+MARZO!AP163</f>
        <v>0</v>
      </c>
      <c r="AQ163" s="397">
        <f>+Enero!AQ163+Febrero!AQ163+MARZO!AQ163</f>
        <v>0</v>
      </c>
      <c r="AR163" s="37">
        <f>+Enero!AR163+Febrero!AR163+MARZO!AR163</f>
        <v>0</v>
      </c>
      <c r="AS163" s="49">
        <f>+Enero!AS163+Febrero!AS163+MARZO!AS163</f>
        <v>0</v>
      </c>
      <c r="AT163" s="444"/>
      <c r="AU163" s="80"/>
      <c r="CA163" s="334" t="str">
        <f t="shared" si="9"/>
        <v/>
      </c>
      <c r="CG163" s="334">
        <f t="shared" si="10"/>
        <v>0</v>
      </c>
    </row>
    <row r="164" spans="1:85" x14ac:dyDescent="0.2">
      <c r="A164" s="236" t="s">
        <v>176</v>
      </c>
      <c r="B164" s="452">
        <f t="shared" si="7"/>
        <v>143</v>
      </c>
      <c r="C164" s="453">
        <f t="shared" si="8"/>
        <v>64</v>
      </c>
      <c r="D164" s="454">
        <f t="shared" si="8"/>
        <v>79</v>
      </c>
      <c r="E164" s="19">
        <f>+Enero!E164+Febrero!E164+MARZO!E164</f>
        <v>1</v>
      </c>
      <c r="F164" s="49">
        <f>+Enero!F164+Febrero!F164+MARZO!F164</f>
        <v>2</v>
      </c>
      <c r="G164" s="19">
        <f>+Enero!G164+Febrero!G164+MARZO!G164</f>
        <v>1</v>
      </c>
      <c r="H164" s="49">
        <f>+Enero!H164+Febrero!H164+MARZO!H164</f>
        <v>1</v>
      </c>
      <c r="I164" s="19">
        <f>+Enero!I164+Febrero!I164+MARZO!I164</f>
        <v>2</v>
      </c>
      <c r="J164" s="49">
        <f>+Enero!J164+Febrero!J164+MARZO!J164</f>
        <v>3</v>
      </c>
      <c r="K164" s="19">
        <f>+Enero!K164+Febrero!K164+MARZO!K164</f>
        <v>0</v>
      </c>
      <c r="L164" s="20">
        <f>+Enero!L164+Febrero!L164+MARZO!L164</f>
        <v>2</v>
      </c>
      <c r="M164" s="19">
        <f>+Enero!M164+Febrero!M164+MARZO!M164</f>
        <v>1</v>
      </c>
      <c r="N164" s="20">
        <f>+Enero!N164+Febrero!N164+MARZO!N164</f>
        <v>0</v>
      </c>
      <c r="O164" s="19">
        <f>+Enero!O164+Febrero!O164+MARZO!O164</f>
        <v>1</v>
      </c>
      <c r="P164" s="20">
        <f>+Enero!P164+Febrero!P164+MARZO!P164</f>
        <v>1</v>
      </c>
      <c r="Q164" s="19">
        <f>+Enero!Q164+Febrero!Q164+MARZO!Q164</f>
        <v>0</v>
      </c>
      <c r="R164" s="20">
        <f>+Enero!R164+Febrero!R164+MARZO!R164</f>
        <v>0</v>
      </c>
      <c r="S164" s="19">
        <f>+Enero!S164+Febrero!S164+MARZO!S164</f>
        <v>0</v>
      </c>
      <c r="T164" s="20">
        <f>+Enero!T164+Febrero!T164+MARZO!T164</f>
        <v>0</v>
      </c>
      <c r="U164" s="19">
        <f>+Enero!U164+Febrero!U164+MARZO!U164</f>
        <v>0</v>
      </c>
      <c r="V164" s="20">
        <f>+Enero!V164+Febrero!V164+MARZO!V164</f>
        <v>1</v>
      </c>
      <c r="W164" s="19">
        <f>+Enero!W164+Febrero!W164+MARZO!W164</f>
        <v>1</v>
      </c>
      <c r="X164" s="20">
        <f>+Enero!X164+Febrero!X164+MARZO!X164</f>
        <v>2</v>
      </c>
      <c r="Y164" s="19">
        <f>+Enero!Y164+Febrero!Y164+MARZO!Y164</f>
        <v>1</v>
      </c>
      <c r="Z164" s="20">
        <f>+Enero!Z164+Febrero!Z164+MARZO!Z164</f>
        <v>1</v>
      </c>
      <c r="AA164" s="19">
        <f>+Enero!AA164+Febrero!AA164+MARZO!AA164</f>
        <v>1</v>
      </c>
      <c r="AB164" s="49">
        <f>+Enero!AB164+Febrero!AB164+MARZO!AB164</f>
        <v>3</v>
      </c>
      <c r="AC164" s="19">
        <f>+Enero!AC164+Febrero!AC164+MARZO!AC164</f>
        <v>1</v>
      </c>
      <c r="AD164" s="49">
        <f>+Enero!AD164+Febrero!AD164+MARZO!AD164</f>
        <v>1</v>
      </c>
      <c r="AE164" s="19">
        <f>+Enero!AE164+Febrero!AE164+MARZO!AE164</f>
        <v>4</v>
      </c>
      <c r="AF164" s="20">
        <f>+Enero!AF164+Febrero!AF164+MARZO!AF164</f>
        <v>5</v>
      </c>
      <c r="AG164" s="19">
        <f>+Enero!AG164+Febrero!AG164+MARZO!AG164</f>
        <v>4</v>
      </c>
      <c r="AH164" s="20">
        <f>+Enero!AH164+Febrero!AH164+MARZO!AH164</f>
        <v>7</v>
      </c>
      <c r="AI164" s="19">
        <f>+Enero!AI164+Febrero!AI164+MARZO!AI164</f>
        <v>6</v>
      </c>
      <c r="AJ164" s="20">
        <f>+Enero!AJ164+Febrero!AJ164+MARZO!AJ164</f>
        <v>7</v>
      </c>
      <c r="AK164" s="19">
        <f>+Enero!AK164+Febrero!AK164+MARZO!AK164</f>
        <v>9</v>
      </c>
      <c r="AL164" s="20">
        <f>+Enero!AL164+Febrero!AL164+MARZO!AL164</f>
        <v>6</v>
      </c>
      <c r="AM164" s="19">
        <f>+Enero!AM164+Febrero!AM164+MARZO!AM164</f>
        <v>11</v>
      </c>
      <c r="AN164" s="20">
        <f>+Enero!AN164+Febrero!AN164+MARZO!AN164</f>
        <v>12</v>
      </c>
      <c r="AO164" s="210">
        <f>+Enero!AO164+Febrero!AO164+MARZO!AO164</f>
        <v>20</v>
      </c>
      <c r="AP164" s="480">
        <f>+Enero!AP164+Febrero!AP164+MARZO!AP164</f>
        <v>25</v>
      </c>
      <c r="AQ164" s="397">
        <f>+Enero!AQ164+Febrero!AQ164+MARZO!AQ164</f>
        <v>18</v>
      </c>
      <c r="AR164" s="37">
        <f>+Enero!AR164+Febrero!AR164+MARZO!AR164</f>
        <v>85</v>
      </c>
      <c r="AS164" s="49">
        <f>+Enero!AS164+Febrero!AS164+MARZO!AS164</f>
        <v>40</v>
      </c>
      <c r="AT164" s="444"/>
      <c r="AU164" s="80"/>
      <c r="CA164" s="334" t="str">
        <f t="shared" si="9"/>
        <v/>
      </c>
      <c r="CG164" s="334">
        <f t="shared" si="10"/>
        <v>0</v>
      </c>
    </row>
    <row r="165" spans="1:85" x14ac:dyDescent="0.2">
      <c r="A165" s="236" t="s">
        <v>177</v>
      </c>
      <c r="B165" s="452">
        <f t="shared" si="7"/>
        <v>0</v>
      </c>
      <c r="C165" s="453">
        <f t="shared" si="8"/>
        <v>0</v>
      </c>
      <c r="D165" s="454">
        <f t="shared" si="8"/>
        <v>0</v>
      </c>
      <c r="E165" s="19">
        <f>+Enero!E165+Febrero!E165+MARZO!E165</f>
        <v>0</v>
      </c>
      <c r="F165" s="49">
        <f>+Enero!F165+Febrero!F165+MARZO!F165</f>
        <v>0</v>
      </c>
      <c r="G165" s="19">
        <f>+Enero!G165+Febrero!G165+MARZO!G165</f>
        <v>0</v>
      </c>
      <c r="H165" s="49">
        <f>+Enero!H165+Febrero!H165+MARZO!H165</f>
        <v>0</v>
      </c>
      <c r="I165" s="19">
        <f>+Enero!I165+Febrero!I165+MARZO!I165</f>
        <v>0</v>
      </c>
      <c r="J165" s="49">
        <f>+Enero!J165+Febrero!J165+MARZO!J165</f>
        <v>0</v>
      </c>
      <c r="K165" s="19">
        <f>+Enero!K165+Febrero!K165+MARZO!K165</f>
        <v>0</v>
      </c>
      <c r="L165" s="20">
        <f>+Enero!L165+Febrero!L165+MARZO!L165</f>
        <v>0</v>
      </c>
      <c r="M165" s="19">
        <f>+Enero!M165+Febrero!M165+MARZO!M165</f>
        <v>0</v>
      </c>
      <c r="N165" s="20">
        <f>+Enero!N165+Febrero!N165+MARZO!N165</f>
        <v>0</v>
      </c>
      <c r="O165" s="19">
        <f>+Enero!O165+Febrero!O165+MARZO!O165</f>
        <v>0</v>
      </c>
      <c r="P165" s="20">
        <f>+Enero!P165+Febrero!P165+MARZO!P165</f>
        <v>0</v>
      </c>
      <c r="Q165" s="19">
        <f>+Enero!Q165+Febrero!Q165+MARZO!Q165</f>
        <v>0</v>
      </c>
      <c r="R165" s="20">
        <f>+Enero!R165+Febrero!R165+MARZO!R165</f>
        <v>0</v>
      </c>
      <c r="S165" s="19">
        <f>+Enero!S165+Febrero!S165+MARZO!S165</f>
        <v>0</v>
      </c>
      <c r="T165" s="20">
        <f>+Enero!T165+Febrero!T165+MARZO!T165</f>
        <v>0</v>
      </c>
      <c r="U165" s="19">
        <f>+Enero!U165+Febrero!U165+MARZO!U165</f>
        <v>0</v>
      </c>
      <c r="V165" s="20">
        <f>+Enero!V165+Febrero!V165+MARZO!V165</f>
        <v>0</v>
      </c>
      <c r="W165" s="19">
        <f>+Enero!W165+Febrero!W165+MARZO!W165</f>
        <v>0</v>
      </c>
      <c r="X165" s="20">
        <f>+Enero!X165+Febrero!X165+MARZO!X165</f>
        <v>0</v>
      </c>
      <c r="Y165" s="19">
        <f>+Enero!Y165+Febrero!Y165+MARZO!Y165</f>
        <v>0</v>
      </c>
      <c r="Z165" s="20">
        <f>+Enero!Z165+Febrero!Z165+MARZO!Z165</f>
        <v>0</v>
      </c>
      <c r="AA165" s="19">
        <f>+Enero!AA165+Febrero!AA165+MARZO!AA165</f>
        <v>0</v>
      </c>
      <c r="AB165" s="49">
        <f>+Enero!AB165+Febrero!AB165+MARZO!AB165</f>
        <v>0</v>
      </c>
      <c r="AC165" s="19">
        <f>+Enero!AC165+Febrero!AC165+MARZO!AC165</f>
        <v>0</v>
      </c>
      <c r="AD165" s="49">
        <f>+Enero!AD165+Febrero!AD165+MARZO!AD165</f>
        <v>0</v>
      </c>
      <c r="AE165" s="19">
        <f>+Enero!AE165+Febrero!AE165+MARZO!AE165</f>
        <v>0</v>
      </c>
      <c r="AF165" s="20">
        <f>+Enero!AF165+Febrero!AF165+MARZO!AF165</f>
        <v>0</v>
      </c>
      <c r="AG165" s="19">
        <f>+Enero!AG165+Febrero!AG165+MARZO!AG165</f>
        <v>0</v>
      </c>
      <c r="AH165" s="20">
        <f>+Enero!AH165+Febrero!AH165+MARZO!AH165</f>
        <v>0</v>
      </c>
      <c r="AI165" s="19">
        <f>+Enero!AI165+Febrero!AI165+MARZO!AI165</f>
        <v>0</v>
      </c>
      <c r="AJ165" s="20">
        <f>+Enero!AJ165+Febrero!AJ165+MARZO!AJ165</f>
        <v>0</v>
      </c>
      <c r="AK165" s="19">
        <f>+Enero!AK165+Febrero!AK165+MARZO!AK165</f>
        <v>0</v>
      </c>
      <c r="AL165" s="20">
        <f>+Enero!AL165+Febrero!AL165+MARZO!AL165</f>
        <v>0</v>
      </c>
      <c r="AM165" s="19">
        <f>+Enero!AM165+Febrero!AM165+MARZO!AM165</f>
        <v>0</v>
      </c>
      <c r="AN165" s="20">
        <f>+Enero!AN165+Febrero!AN165+MARZO!AN165</f>
        <v>0</v>
      </c>
      <c r="AO165" s="210">
        <f>+Enero!AO165+Febrero!AO165+MARZO!AO165</f>
        <v>0</v>
      </c>
      <c r="AP165" s="480">
        <f>+Enero!AP165+Febrero!AP165+MARZO!AP165</f>
        <v>0</v>
      </c>
      <c r="AQ165" s="397">
        <f>+Enero!AQ165+Febrero!AQ165+MARZO!AQ165</f>
        <v>0</v>
      </c>
      <c r="AR165" s="37">
        <f>+Enero!AR165+Febrero!AR165+MARZO!AR165</f>
        <v>0</v>
      </c>
      <c r="AS165" s="49">
        <f>+Enero!AS165+Febrero!AS165+MARZO!AS165</f>
        <v>0</v>
      </c>
      <c r="AT165" s="444"/>
      <c r="AU165" s="80"/>
      <c r="CA165" s="334" t="str">
        <f t="shared" si="9"/>
        <v/>
      </c>
      <c r="CG165" s="334">
        <f t="shared" si="10"/>
        <v>0</v>
      </c>
    </row>
    <row r="166" spans="1:85" x14ac:dyDescent="0.2">
      <c r="A166" s="236" t="s">
        <v>178</v>
      </c>
      <c r="B166" s="452">
        <f t="shared" si="7"/>
        <v>0</v>
      </c>
      <c r="C166" s="453">
        <f t="shared" si="8"/>
        <v>0</v>
      </c>
      <c r="D166" s="454">
        <f t="shared" si="8"/>
        <v>0</v>
      </c>
      <c r="E166" s="19">
        <f>+Enero!E166+Febrero!E166+MARZO!E166</f>
        <v>0</v>
      </c>
      <c r="F166" s="49">
        <f>+Enero!F166+Febrero!F166+MARZO!F166</f>
        <v>0</v>
      </c>
      <c r="G166" s="19">
        <f>+Enero!G166+Febrero!G166+MARZO!G166</f>
        <v>0</v>
      </c>
      <c r="H166" s="49">
        <f>+Enero!H166+Febrero!H166+MARZO!H166</f>
        <v>0</v>
      </c>
      <c r="I166" s="19">
        <f>+Enero!I166+Febrero!I166+MARZO!I166</f>
        <v>0</v>
      </c>
      <c r="J166" s="49">
        <f>+Enero!J166+Febrero!J166+MARZO!J166</f>
        <v>0</v>
      </c>
      <c r="K166" s="19">
        <f>+Enero!K166+Febrero!K166+MARZO!K166</f>
        <v>0</v>
      </c>
      <c r="L166" s="20">
        <f>+Enero!L166+Febrero!L166+MARZO!L166</f>
        <v>0</v>
      </c>
      <c r="M166" s="19">
        <f>+Enero!M166+Febrero!M166+MARZO!M166</f>
        <v>0</v>
      </c>
      <c r="N166" s="20">
        <f>+Enero!N166+Febrero!N166+MARZO!N166</f>
        <v>0</v>
      </c>
      <c r="O166" s="19">
        <f>+Enero!O166+Febrero!O166+MARZO!O166</f>
        <v>0</v>
      </c>
      <c r="P166" s="20">
        <f>+Enero!P166+Febrero!P166+MARZO!P166</f>
        <v>0</v>
      </c>
      <c r="Q166" s="19">
        <f>+Enero!Q166+Febrero!Q166+MARZO!Q166</f>
        <v>0</v>
      </c>
      <c r="R166" s="20">
        <f>+Enero!R166+Febrero!R166+MARZO!R166</f>
        <v>0</v>
      </c>
      <c r="S166" s="19">
        <f>+Enero!S166+Febrero!S166+MARZO!S166</f>
        <v>0</v>
      </c>
      <c r="T166" s="20">
        <f>+Enero!T166+Febrero!T166+MARZO!T166</f>
        <v>0</v>
      </c>
      <c r="U166" s="19">
        <f>+Enero!U166+Febrero!U166+MARZO!U166</f>
        <v>0</v>
      </c>
      <c r="V166" s="20">
        <f>+Enero!V166+Febrero!V166+MARZO!V166</f>
        <v>0</v>
      </c>
      <c r="W166" s="19">
        <f>+Enero!W166+Febrero!W166+MARZO!W166</f>
        <v>0</v>
      </c>
      <c r="X166" s="20">
        <f>+Enero!X166+Febrero!X166+MARZO!X166</f>
        <v>0</v>
      </c>
      <c r="Y166" s="19">
        <f>+Enero!Y166+Febrero!Y166+MARZO!Y166</f>
        <v>0</v>
      </c>
      <c r="Z166" s="20">
        <f>+Enero!Z166+Febrero!Z166+MARZO!Z166</f>
        <v>0</v>
      </c>
      <c r="AA166" s="19">
        <f>+Enero!AA166+Febrero!AA166+MARZO!AA166</f>
        <v>0</v>
      </c>
      <c r="AB166" s="49">
        <f>+Enero!AB166+Febrero!AB166+MARZO!AB166</f>
        <v>0</v>
      </c>
      <c r="AC166" s="19">
        <f>+Enero!AC166+Febrero!AC166+MARZO!AC166</f>
        <v>0</v>
      </c>
      <c r="AD166" s="49">
        <f>+Enero!AD166+Febrero!AD166+MARZO!AD166</f>
        <v>0</v>
      </c>
      <c r="AE166" s="19">
        <f>+Enero!AE166+Febrero!AE166+MARZO!AE166</f>
        <v>0</v>
      </c>
      <c r="AF166" s="20">
        <f>+Enero!AF166+Febrero!AF166+MARZO!AF166</f>
        <v>0</v>
      </c>
      <c r="AG166" s="19">
        <f>+Enero!AG166+Febrero!AG166+MARZO!AG166</f>
        <v>0</v>
      </c>
      <c r="AH166" s="20">
        <f>+Enero!AH166+Febrero!AH166+MARZO!AH166</f>
        <v>0</v>
      </c>
      <c r="AI166" s="19">
        <f>+Enero!AI166+Febrero!AI166+MARZO!AI166</f>
        <v>0</v>
      </c>
      <c r="AJ166" s="20">
        <f>+Enero!AJ166+Febrero!AJ166+MARZO!AJ166</f>
        <v>0</v>
      </c>
      <c r="AK166" s="19">
        <f>+Enero!AK166+Febrero!AK166+MARZO!AK166</f>
        <v>0</v>
      </c>
      <c r="AL166" s="20">
        <f>+Enero!AL166+Febrero!AL166+MARZO!AL166</f>
        <v>0</v>
      </c>
      <c r="AM166" s="19">
        <f>+Enero!AM166+Febrero!AM166+MARZO!AM166</f>
        <v>0</v>
      </c>
      <c r="AN166" s="20">
        <f>+Enero!AN166+Febrero!AN166+MARZO!AN166</f>
        <v>0</v>
      </c>
      <c r="AO166" s="210">
        <f>+Enero!AO166+Febrero!AO166+MARZO!AO166</f>
        <v>0</v>
      </c>
      <c r="AP166" s="480">
        <f>+Enero!AP166+Febrero!AP166+MARZO!AP166</f>
        <v>0</v>
      </c>
      <c r="AQ166" s="397">
        <f>+Enero!AQ166+Febrero!AQ166+MARZO!AQ166</f>
        <v>0</v>
      </c>
      <c r="AR166" s="37">
        <f>+Enero!AR166+Febrero!AR166+MARZO!AR166</f>
        <v>0</v>
      </c>
      <c r="AS166" s="49">
        <f>+Enero!AS166+Febrero!AS166+MARZO!AS166</f>
        <v>0</v>
      </c>
      <c r="AT166" s="455"/>
      <c r="CA166" s="334" t="str">
        <f t="shared" si="9"/>
        <v/>
      </c>
      <c r="CG166" s="334">
        <f t="shared" si="10"/>
        <v>0</v>
      </c>
    </row>
    <row r="167" spans="1:85" x14ac:dyDescent="0.2">
      <c r="A167" s="236" t="s">
        <v>179</v>
      </c>
      <c r="B167" s="452">
        <f t="shared" si="7"/>
        <v>3</v>
      </c>
      <c r="C167" s="453">
        <f t="shared" si="8"/>
        <v>1</v>
      </c>
      <c r="D167" s="454">
        <f t="shared" si="8"/>
        <v>2</v>
      </c>
      <c r="E167" s="19">
        <f>+Enero!E167+Febrero!E167+MARZO!E167</f>
        <v>0</v>
      </c>
      <c r="F167" s="49">
        <f>+Enero!F167+Febrero!F167+MARZO!F167</f>
        <v>0</v>
      </c>
      <c r="G167" s="19">
        <f>+Enero!G167+Febrero!G167+MARZO!G167</f>
        <v>0</v>
      </c>
      <c r="H167" s="49">
        <f>+Enero!H167+Febrero!H167+MARZO!H167</f>
        <v>0</v>
      </c>
      <c r="I167" s="19">
        <f>+Enero!I167+Febrero!I167+MARZO!I167</f>
        <v>0</v>
      </c>
      <c r="J167" s="49">
        <f>+Enero!J167+Febrero!J167+MARZO!J167</f>
        <v>0</v>
      </c>
      <c r="K167" s="19">
        <f>+Enero!K167+Febrero!K167+MARZO!K167</f>
        <v>0</v>
      </c>
      <c r="L167" s="20">
        <f>+Enero!L167+Febrero!L167+MARZO!L167</f>
        <v>0</v>
      </c>
      <c r="M167" s="19">
        <f>+Enero!M167+Febrero!M167+MARZO!M167</f>
        <v>0</v>
      </c>
      <c r="N167" s="20">
        <f>+Enero!N167+Febrero!N167+MARZO!N167</f>
        <v>0</v>
      </c>
      <c r="O167" s="19">
        <f>+Enero!O167+Febrero!O167+MARZO!O167</f>
        <v>0</v>
      </c>
      <c r="P167" s="20">
        <f>+Enero!P167+Febrero!P167+MARZO!P167</f>
        <v>0</v>
      </c>
      <c r="Q167" s="19">
        <f>+Enero!Q167+Febrero!Q167+MARZO!Q167</f>
        <v>0</v>
      </c>
      <c r="R167" s="20">
        <f>+Enero!R167+Febrero!R167+MARZO!R167</f>
        <v>0</v>
      </c>
      <c r="S167" s="19">
        <f>+Enero!S167+Febrero!S167+MARZO!S167</f>
        <v>0</v>
      </c>
      <c r="T167" s="20">
        <f>+Enero!T167+Febrero!T167+MARZO!T167</f>
        <v>0</v>
      </c>
      <c r="U167" s="19">
        <f>+Enero!U167+Febrero!U167+MARZO!U167</f>
        <v>0</v>
      </c>
      <c r="V167" s="20">
        <f>+Enero!V167+Febrero!V167+MARZO!V167</f>
        <v>0</v>
      </c>
      <c r="W167" s="19">
        <f>+Enero!W167+Febrero!W167+MARZO!W167</f>
        <v>0</v>
      </c>
      <c r="X167" s="20">
        <f>+Enero!X167+Febrero!X167+MARZO!X167</f>
        <v>0</v>
      </c>
      <c r="Y167" s="19">
        <f>+Enero!Y167+Febrero!Y167+MARZO!Y167</f>
        <v>0</v>
      </c>
      <c r="Z167" s="20">
        <f>+Enero!Z167+Febrero!Z167+MARZO!Z167</f>
        <v>0</v>
      </c>
      <c r="AA167" s="19">
        <f>+Enero!AA167+Febrero!AA167+MARZO!AA167</f>
        <v>0</v>
      </c>
      <c r="AB167" s="49">
        <f>+Enero!AB167+Febrero!AB167+MARZO!AB167</f>
        <v>0</v>
      </c>
      <c r="AC167" s="19">
        <f>+Enero!AC167+Febrero!AC167+MARZO!AC167</f>
        <v>0</v>
      </c>
      <c r="AD167" s="49">
        <f>+Enero!AD167+Febrero!AD167+MARZO!AD167</f>
        <v>0</v>
      </c>
      <c r="AE167" s="19">
        <f>+Enero!AE167+Febrero!AE167+MARZO!AE167</f>
        <v>1</v>
      </c>
      <c r="AF167" s="20">
        <f>+Enero!AF167+Febrero!AF167+MARZO!AF167</f>
        <v>0</v>
      </c>
      <c r="AG167" s="19">
        <f>+Enero!AG167+Febrero!AG167+MARZO!AG167</f>
        <v>0</v>
      </c>
      <c r="AH167" s="20">
        <f>+Enero!AH167+Febrero!AH167+MARZO!AH167</f>
        <v>0</v>
      </c>
      <c r="AI167" s="19">
        <f>+Enero!AI167+Febrero!AI167+MARZO!AI167</f>
        <v>0</v>
      </c>
      <c r="AJ167" s="20">
        <f>+Enero!AJ167+Febrero!AJ167+MARZO!AJ167</f>
        <v>1</v>
      </c>
      <c r="AK167" s="19">
        <f>+Enero!AK167+Febrero!AK167+MARZO!AK167</f>
        <v>0</v>
      </c>
      <c r="AL167" s="20">
        <f>+Enero!AL167+Febrero!AL167+MARZO!AL167</f>
        <v>1</v>
      </c>
      <c r="AM167" s="19">
        <f>+Enero!AM167+Febrero!AM167+MARZO!AM167</f>
        <v>0</v>
      </c>
      <c r="AN167" s="20">
        <f>+Enero!AN167+Febrero!AN167+MARZO!AN167</f>
        <v>0</v>
      </c>
      <c r="AO167" s="210">
        <f>+Enero!AO167+Febrero!AO167+MARZO!AO167</f>
        <v>0</v>
      </c>
      <c r="AP167" s="480">
        <f>+Enero!AP167+Febrero!AP167+MARZO!AP167</f>
        <v>0</v>
      </c>
      <c r="AQ167" s="397">
        <f>+Enero!AQ167+Febrero!AQ167+MARZO!AQ167</f>
        <v>3</v>
      </c>
      <c r="AR167" s="37">
        <f>+Enero!AR167+Febrero!AR167+MARZO!AR167</f>
        <v>0</v>
      </c>
      <c r="AS167" s="49">
        <f>+Enero!AS167+Febrero!AS167+MARZO!AS167</f>
        <v>0</v>
      </c>
      <c r="AT167" s="455"/>
      <c r="CA167" s="334" t="str">
        <f t="shared" si="9"/>
        <v/>
      </c>
      <c r="CG167" s="334">
        <f t="shared" si="10"/>
        <v>0</v>
      </c>
    </row>
    <row r="168" spans="1:85" x14ac:dyDescent="0.2">
      <c r="A168" s="243" t="s">
        <v>13</v>
      </c>
      <c r="B168" s="456">
        <f t="shared" si="7"/>
        <v>117</v>
      </c>
      <c r="C168" s="457">
        <f t="shared" si="8"/>
        <v>45</v>
      </c>
      <c r="D168" s="458">
        <f t="shared" si="8"/>
        <v>72</v>
      </c>
      <c r="E168" s="352">
        <f>+Enero!E168+Febrero!E168+MARZO!E168</f>
        <v>1</v>
      </c>
      <c r="F168" s="63">
        <f>+Enero!F168+Febrero!F168+MARZO!F168</f>
        <v>0</v>
      </c>
      <c r="G168" s="352">
        <f>+Enero!G168+Febrero!G168+MARZO!G168</f>
        <v>0</v>
      </c>
      <c r="H168" s="353">
        <f>+Enero!H168+Febrero!H168+MARZO!H168</f>
        <v>1</v>
      </c>
      <c r="I168" s="352">
        <f>+Enero!I168+Febrero!I168+MARZO!I168</f>
        <v>1</v>
      </c>
      <c r="J168" s="353">
        <f>+Enero!J168+Febrero!J168+MARZO!J168</f>
        <v>1</v>
      </c>
      <c r="K168" s="352">
        <f>+Enero!K168+Febrero!K168+MARZO!K168</f>
        <v>1</v>
      </c>
      <c r="L168" s="353">
        <f>+Enero!L168+Febrero!L168+MARZO!L168</f>
        <v>2</v>
      </c>
      <c r="M168" s="352">
        <f>+Enero!M168+Febrero!M168+MARZO!M168</f>
        <v>1</v>
      </c>
      <c r="N168" s="353">
        <f>+Enero!N168+Febrero!N168+MARZO!N168</f>
        <v>0</v>
      </c>
      <c r="O168" s="352">
        <f>+Enero!O168+Febrero!O168+MARZO!O168</f>
        <v>0</v>
      </c>
      <c r="P168" s="353">
        <f>+Enero!P168+Febrero!P168+MARZO!P168</f>
        <v>2</v>
      </c>
      <c r="Q168" s="352">
        <f>+Enero!Q168+Febrero!Q168+MARZO!Q168</f>
        <v>1</v>
      </c>
      <c r="R168" s="353">
        <f>+Enero!R168+Febrero!R168+MARZO!R168</f>
        <v>2</v>
      </c>
      <c r="S168" s="352">
        <f>+Enero!S168+Febrero!S168+MARZO!S168</f>
        <v>2</v>
      </c>
      <c r="T168" s="353">
        <f>+Enero!T168+Febrero!T168+MARZO!T168</f>
        <v>1</v>
      </c>
      <c r="U168" s="352">
        <f>+Enero!U168+Febrero!U168+MARZO!U168</f>
        <v>1</v>
      </c>
      <c r="V168" s="353">
        <f>+Enero!V168+Febrero!V168+MARZO!V168</f>
        <v>1</v>
      </c>
      <c r="W168" s="352">
        <f>+Enero!W168+Febrero!W168+MARZO!W168</f>
        <v>1</v>
      </c>
      <c r="X168" s="353">
        <f>+Enero!X168+Febrero!X168+MARZO!X168</f>
        <v>1</v>
      </c>
      <c r="Y168" s="352">
        <f>+Enero!Y168+Febrero!Y168+MARZO!Y168</f>
        <v>2</v>
      </c>
      <c r="Z168" s="353">
        <f>+Enero!Z168+Febrero!Z168+MARZO!Z168</f>
        <v>5</v>
      </c>
      <c r="AA168" s="352">
        <f>+Enero!AA168+Febrero!AA168+MARZO!AA168</f>
        <v>4</v>
      </c>
      <c r="AB168" s="353">
        <f>+Enero!AB168+Febrero!AB168+MARZO!AB168</f>
        <v>2</v>
      </c>
      <c r="AC168" s="352">
        <f>+Enero!AC168+Febrero!AC168+MARZO!AC168</f>
        <v>2</v>
      </c>
      <c r="AD168" s="353">
        <f>+Enero!AD168+Febrero!AD168+MARZO!AD168</f>
        <v>3</v>
      </c>
      <c r="AE168" s="352">
        <f>+Enero!AE168+Febrero!AE168+MARZO!AE168</f>
        <v>2</v>
      </c>
      <c r="AF168" s="353">
        <f>+Enero!AF168+Febrero!AF168+MARZO!AF168</f>
        <v>7</v>
      </c>
      <c r="AG168" s="352">
        <f>+Enero!AG168+Febrero!AG168+MARZO!AG168</f>
        <v>8</v>
      </c>
      <c r="AH168" s="353">
        <f>+Enero!AH168+Febrero!AH168+MARZO!AH168</f>
        <v>4</v>
      </c>
      <c r="AI168" s="352">
        <f>+Enero!AI168+Febrero!AI168+MARZO!AI168</f>
        <v>4</v>
      </c>
      <c r="AJ168" s="353">
        <f>+Enero!AJ168+Febrero!AJ168+MARZO!AJ168</f>
        <v>6</v>
      </c>
      <c r="AK168" s="352">
        <f>+Enero!AK168+Febrero!AK168+MARZO!AK168</f>
        <v>3</v>
      </c>
      <c r="AL168" s="353">
        <f>+Enero!AL168+Febrero!AL168+MARZO!AL168</f>
        <v>9</v>
      </c>
      <c r="AM168" s="352">
        <f>+Enero!AM168+Febrero!AM168+MARZO!AM168</f>
        <v>4</v>
      </c>
      <c r="AN168" s="353">
        <f>+Enero!AN168+Febrero!AN168+MARZO!AN168</f>
        <v>9</v>
      </c>
      <c r="AO168" s="217">
        <f>+Enero!AO168+Febrero!AO168+MARZO!AO168</f>
        <v>7</v>
      </c>
      <c r="AP168" s="481">
        <f>+Enero!AP168+Febrero!AP168+MARZO!AP168</f>
        <v>16</v>
      </c>
      <c r="AQ168" s="459">
        <f>+Enero!AQ168+Febrero!AQ168+MARZO!AQ168</f>
        <v>26</v>
      </c>
      <c r="AR168" s="41">
        <f>+Enero!AR168+Febrero!AR168+MARZO!AR168</f>
        <v>45</v>
      </c>
      <c r="AS168" s="63">
        <f>+Enero!AS168+Febrero!AS168+MARZO!AS168</f>
        <v>46</v>
      </c>
      <c r="AT168" s="455"/>
      <c r="CA168" s="334" t="str">
        <f t="shared" si="9"/>
        <v/>
      </c>
      <c r="CG168" s="334">
        <f t="shared" si="10"/>
        <v>0</v>
      </c>
    </row>
    <row r="169" spans="1:85" x14ac:dyDescent="0.2">
      <c r="A169" s="460" t="s">
        <v>98</v>
      </c>
      <c r="B169" s="401">
        <f t="shared" ref="B169:AS169" si="11">SUM(B170:B174)</f>
        <v>86</v>
      </c>
      <c r="C169" s="402">
        <f t="shared" si="11"/>
        <v>22</v>
      </c>
      <c r="D169" s="442">
        <f t="shared" si="11"/>
        <v>64</v>
      </c>
      <c r="E169" s="482">
        <f t="shared" si="11"/>
        <v>0</v>
      </c>
      <c r="F169" s="461">
        <f t="shared" si="11"/>
        <v>0</v>
      </c>
      <c r="G169" s="461">
        <f t="shared" si="11"/>
        <v>0</v>
      </c>
      <c r="H169" s="367">
        <f t="shared" si="11"/>
        <v>2</v>
      </c>
      <c r="I169" s="365">
        <f t="shared" si="11"/>
        <v>0</v>
      </c>
      <c r="J169" s="367">
        <f t="shared" si="11"/>
        <v>2</v>
      </c>
      <c r="K169" s="365">
        <f t="shared" si="11"/>
        <v>1</v>
      </c>
      <c r="L169" s="367">
        <f t="shared" si="11"/>
        <v>3</v>
      </c>
      <c r="M169" s="365">
        <f t="shared" si="11"/>
        <v>0</v>
      </c>
      <c r="N169" s="367">
        <f t="shared" si="11"/>
        <v>1</v>
      </c>
      <c r="O169" s="365">
        <f t="shared" si="11"/>
        <v>1</v>
      </c>
      <c r="P169" s="367">
        <f t="shared" si="11"/>
        <v>2</v>
      </c>
      <c r="Q169" s="365">
        <f t="shared" si="11"/>
        <v>0</v>
      </c>
      <c r="R169" s="367">
        <f t="shared" si="11"/>
        <v>0</v>
      </c>
      <c r="S169" s="365">
        <f t="shared" si="11"/>
        <v>0</v>
      </c>
      <c r="T169" s="367">
        <f t="shared" si="11"/>
        <v>1</v>
      </c>
      <c r="U169" s="365">
        <f t="shared" si="11"/>
        <v>1</v>
      </c>
      <c r="V169" s="367">
        <f t="shared" si="11"/>
        <v>2</v>
      </c>
      <c r="W169" s="365">
        <f t="shared" si="11"/>
        <v>1</v>
      </c>
      <c r="X169" s="367">
        <f t="shared" si="11"/>
        <v>3</v>
      </c>
      <c r="Y169" s="365">
        <f t="shared" si="11"/>
        <v>1</v>
      </c>
      <c r="Z169" s="367">
        <f t="shared" si="11"/>
        <v>5</v>
      </c>
      <c r="AA169" s="365">
        <f t="shared" si="11"/>
        <v>2</v>
      </c>
      <c r="AB169" s="367">
        <f t="shared" si="11"/>
        <v>8</v>
      </c>
      <c r="AC169" s="365">
        <f t="shared" si="11"/>
        <v>3</v>
      </c>
      <c r="AD169" s="367">
        <f t="shared" si="11"/>
        <v>7</v>
      </c>
      <c r="AE169" s="365">
        <f t="shared" si="11"/>
        <v>0</v>
      </c>
      <c r="AF169" s="367">
        <f t="shared" si="11"/>
        <v>5</v>
      </c>
      <c r="AG169" s="365">
        <f t="shared" si="11"/>
        <v>1</v>
      </c>
      <c r="AH169" s="367">
        <f t="shared" si="11"/>
        <v>4</v>
      </c>
      <c r="AI169" s="365">
        <f t="shared" si="11"/>
        <v>2</v>
      </c>
      <c r="AJ169" s="367">
        <f t="shared" si="11"/>
        <v>5</v>
      </c>
      <c r="AK169" s="365">
        <f t="shared" si="11"/>
        <v>3</v>
      </c>
      <c r="AL169" s="367">
        <f t="shared" si="11"/>
        <v>5</v>
      </c>
      <c r="AM169" s="365">
        <f t="shared" si="11"/>
        <v>2</v>
      </c>
      <c r="AN169" s="367">
        <f t="shared" si="11"/>
        <v>3</v>
      </c>
      <c r="AO169" s="368">
        <f t="shared" si="11"/>
        <v>4</v>
      </c>
      <c r="AP169" s="483">
        <f t="shared" si="11"/>
        <v>6</v>
      </c>
      <c r="AQ169" s="472">
        <f t="shared" si="11"/>
        <v>112</v>
      </c>
      <c r="AR169" s="338">
        <f t="shared" si="11"/>
        <v>102</v>
      </c>
      <c r="AS169" s="366">
        <f t="shared" si="11"/>
        <v>117</v>
      </c>
      <c r="AT169" s="455"/>
    </row>
    <row r="170" spans="1:85" x14ac:dyDescent="0.2">
      <c r="A170" s="93" t="s">
        <v>38</v>
      </c>
      <c r="B170" s="462">
        <f>SUM(C170+D170)</f>
        <v>77</v>
      </c>
      <c r="C170" s="462">
        <f t="shared" ref="C170:D174" si="12">SUM(E170+G170+I170+K170+M170+O170+Q170+S170+U170+W170+Y170+AA170+AC170+AE170+AG170+AI170+AK170+AM170+AO170)</f>
        <v>18</v>
      </c>
      <c r="D170" s="463">
        <f t="shared" si="12"/>
        <v>59</v>
      </c>
      <c r="E170" s="356">
        <f>+Enero!E170+Febrero!E170+MARZO!E170</f>
        <v>0</v>
      </c>
      <c r="F170" s="13">
        <f>+Enero!F170+Febrero!F170+MARZO!F170</f>
        <v>0</v>
      </c>
      <c r="G170" s="356">
        <f>+Enero!G170+Febrero!G170+MARZO!G170</f>
        <v>0</v>
      </c>
      <c r="H170" s="354">
        <f>+Enero!H170+Febrero!H170+MARZO!H170</f>
        <v>2</v>
      </c>
      <c r="I170" s="356">
        <f>+Enero!I170+Febrero!I170+MARZO!I170</f>
        <v>0</v>
      </c>
      <c r="J170" s="354">
        <f>+Enero!J170+Febrero!J170+MARZO!J170</f>
        <v>2</v>
      </c>
      <c r="K170" s="356">
        <f>+Enero!K170+Febrero!K170+MARZO!K170</f>
        <v>1</v>
      </c>
      <c r="L170" s="354">
        <f>+Enero!L170+Febrero!L170+MARZO!L170</f>
        <v>3</v>
      </c>
      <c r="M170" s="356">
        <f>+Enero!M170+Febrero!M170+MARZO!M170</f>
        <v>0</v>
      </c>
      <c r="N170" s="354">
        <f>+Enero!N170+Febrero!N170+MARZO!N170</f>
        <v>1</v>
      </c>
      <c r="O170" s="356">
        <f>+Enero!O170+Febrero!O170+MARZO!O170</f>
        <v>1</v>
      </c>
      <c r="P170" s="354">
        <f>+Enero!P170+Febrero!P170+MARZO!P170</f>
        <v>2</v>
      </c>
      <c r="Q170" s="356">
        <f>+Enero!Q170+Febrero!Q170+MARZO!Q170</f>
        <v>0</v>
      </c>
      <c r="R170" s="354">
        <f>+Enero!R170+Febrero!R170+MARZO!R170</f>
        <v>0</v>
      </c>
      <c r="S170" s="356">
        <f>+Enero!S170+Febrero!S170+MARZO!S170</f>
        <v>0</v>
      </c>
      <c r="T170" s="354">
        <f>+Enero!T170+Febrero!T170+MARZO!T170</f>
        <v>1</v>
      </c>
      <c r="U170" s="356">
        <f>+Enero!U170+Febrero!U170+MARZO!U170</f>
        <v>1</v>
      </c>
      <c r="V170" s="354">
        <f>+Enero!V170+Febrero!V170+MARZO!V170</f>
        <v>2</v>
      </c>
      <c r="W170" s="356">
        <f>+Enero!W170+Febrero!W170+MARZO!W170</f>
        <v>1</v>
      </c>
      <c r="X170" s="354">
        <f>+Enero!X170+Febrero!X170+MARZO!X170</f>
        <v>3</v>
      </c>
      <c r="Y170" s="356">
        <f>+Enero!Y170+Febrero!Y170+MARZO!Y170</f>
        <v>1</v>
      </c>
      <c r="Z170" s="354">
        <f>+Enero!Z170+Febrero!Z170+MARZO!Z170</f>
        <v>5</v>
      </c>
      <c r="AA170" s="356">
        <f>+Enero!AA170+Febrero!AA170+MARZO!AA170</f>
        <v>2</v>
      </c>
      <c r="AB170" s="354">
        <f>+Enero!AB170+Febrero!AB170+MARZO!AB170</f>
        <v>8</v>
      </c>
      <c r="AC170" s="356">
        <f>+Enero!AC170+Febrero!AC170+MARZO!AC170</f>
        <v>3</v>
      </c>
      <c r="AD170" s="354">
        <f>+Enero!AD170+Febrero!AD170+MARZO!AD170</f>
        <v>7</v>
      </c>
      <c r="AE170" s="356">
        <f>+Enero!AE170+Febrero!AE170+MARZO!AE170</f>
        <v>0</v>
      </c>
      <c r="AF170" s="354">
        <f>+Enero!AF170+Febrero!AF170+MARZO!AF170</f>
        <v>5</v>
      </c>
      <c r="AG170" s="356">
        <f>+Enero!AG170+Febrero!AG170+MARZO!AG170</f>
        <v>1</v>
      </c>
      <c r="AH170" s="354">
        <f>+Enero!AH170+Febrero!AH170+MARZO!AH170</f>
        <v>3</v>
      </c>
      <c r="AI170" s="356">
        <f>+Enero!AI170+Febrero!AI170+MARZO!AI170</f>
        <v>2</v>
      </c>
      <c r="AJ170" s="354">
        <f>+Enero!AJ170+Febrero!AJ170+MARZO!AJ170</f>
        <v>4</v>
      </c>
      <c r="AK170" s="356">
        <f>+Enero!AK170+Febrero!AK170+MARZO!AK170</f>
        <v>2</v>
      </c>
      <c r="AL170" s="354">
        <f>+Enero!AL170+Febrero!AL170+MARZO!AL170</f>
        <v>4</v>
      </c>
      <c r="AM170" s="356">
        <f>+Enero!AM170+Febrero!AM170+MARZO!AM170</f>
        <v>1</v>
      </c>
      <c r="AN170" s="354">
        <f>+Enero!AN170+Febrero!AN170+MARZO!AN170</f>
        <v>2</v>
      </c>
      <c r="AO170" s="221">
        <f>+Enero!AO170+Febrero!AO170+MARZO!AO170</f>
        <v>2</v>
      </c>
      <c r="AP170" s="484">
        <f>+Enero!AP170+Febrero!AP170+MARZO!AP170</f>
        <v>5</v>
      </c>
      <c r="AQ170" s="224">
        <f>+Enero!AQ170+Febrero!AQ170+MARZO!AQ170</f>
        <v>111</v>
      </c>
      <c r="AR170" s="354">
        <f>+Enero!AR170+Febrero!AR170+MARZO!AR170</f>
        <v>73</v>
      </c>
      <c r="AS170" s="354">
        <f>+Enero!AS170+Febrero!AS170+MARZO!AS170</f>
        <v>113</v>
      </c>
      <c r="AT170" s="455"/>
    </row>
    <row r="171" spans="1:85" x14ac:dyDescent="0.2">
      <c r="A171" s="96" t="s">
        <v>39</v>
      </c>
      <c r="B171" s="453">
        <f>SUM(C171+D171)</f>
        <v>0</v>
      </c>
      <c r="C171" s="453">
        <f t="shared" si="12"/>
        <v>0</v>
      </c>
      <c r="D171" s="454">
        <f t="shared" si="12"/>
        <v>0</v>
      </c>
      <c r="E171" s="352">
        <f>+Enero!E171+Febrero!E171+MARZO!E171</f>
        <v>0</v>
      </c>
      <c r="F171" s="20">
        <f>+Enero!F171+Febrero!F171+MARZO!F171</f>
        <v>0</v>
      </c>
      <c r="G171" s="19">
        <f>+Enero!G171+Febrero!G171+MARZO!G171</f>
        <v>0</v>
      </c>
      <c r="H171" s="22">
        <f>+Enero!H171+Febrero!H171+MARZO!H171</f>
        <v>0</v>
      </c>
      <c r="I171" s="19">
        <f>+Enero!I171+Febrero!I171+MARZO!I171</f>
        <v>0</v>
      </c>
      <c r="J171" s="20">
        <f>+Enero!J171+Febrero!J171+MARZO!J171</f>
        <v>0</v>
      </c>
      <c r="K171" s="19">
        <f>+Enero!K171+Febrero!K171+MARZO!K171</f>
        <v>0</v>
      </c>
      <c r="L171" s="20">
        <f>+Enero!L171+Febrero!L171+MARZO!L171</f>
        <v>0</v>
      </c>
      <c r="M171" s="19">
        <f>+Enero!M171+Febrero!M171+MARZO!M171</f>
        <v>0</v>
      </c>
      <c r="N171" s="20">
        <f>+Enero!N171+Febrero!N171+MARZO!N171</f>
        <v>0</v>
      </c>
      <c r="O171" s="19">
        <f>+Enero!O171+Febrero!O171+MARZO!O171</f>
        <v>0</v>
      </c>
      <c r="P171" s="20">
        <f>+Enero!P171+Febrero!P171+MARZO!P171</f>
        <v>0</v>
      </c>
      <c r="Q171" s="19">
        <f>+Enero!Q171+Febrero!Q171+MARZO!Q171</f>
        <v>0</v>
      </c>
      <c r="R171" s="20">
        <f>+Enero!R171+Febrero!R171+MARZO!R171</f>
        <v>0</v>
      </c>
      <c r="S171" s="19">
        <f>+Enero!S171+Febrero!S171+MARZO!S171</f>
        <v>0</v>
      </c>
      <c r="T171" s="20">
        <f>+Enero!T171+Febrero!T171+MARZO!T171</f>
        <v>0</v>
      </c>
      <c r="U171" s="19">
        <f>+Enero!U171+Febrero!U171+MARZO!U171</f>
        <v>0</v>
      </c>
      <c r="V171" s="20">
        <f>+Enero!V171+Febrero!V171+MARZO!V171</f>
        <v>0</v>
      </c>
      <c r="W171" s="19">
        <f>+Enero!W171+Febrero!W171+MARZO!W171</f>
        <v>0</v>
      </c>
      <c r="X171" s="20">
        <f>+Enero!X171+Febrero!X171+MARZO!X171</f>
        <v>0</v>
      </c>
      <c r="Y171" s="19">
        <f>+Enero!Y171+Febrero!Y171+MARZO!Y171</f>
        <v>0</v>
      </c>
      <c r="Z171" s="20">
        <f>+Enero!Z171+Febrero!Z171+MARZO!Z171</f>
        <v>0</v>
      </c>
      <c r="AA171" s="19">
        <f>+Enero!AA171+Febrero!AA171+MARZO!AA171</f>
        <v>0</v>
      </c>
      <c r="AB171" s="20">
        <f>+Enero!AB171+Febrero!AB171+MARZO!AB171</f>
        <v>0</v>
      </c>
      <c r="AC171" s="19">
        <f>+Enero!AC171+Febrero!AC171+MARZO!AC171</f>
        <v>0</v>
      </c>
      <c r="AD171" s="20">
        <f>+Enero!AD171+Febrero!AD171+MARZO!AD171</f>
        <v>0</v>
      </c>
      <c r="AE171" s="19">
        <f>+Enero!AE171+Febrero!AE171+MARZO!AE171</f>
        <v>0</v>
      </c>
      <c r="AF171" s="20">
        <f>+Enero!AF171+Febrero!AF171+MARZO!AF171</f>
        <v>0</v>
      </c>
      <c r="AG171" s="19">
        <f>+Enero!AG171+Febrero!AG171+MARZO!AG171</f>
        <v>0</v>
      </c>
      <c r="AH171" s="20">
        <f>+Enero!AH171+Febrero!AH171+MARZO!AH171</f>
        <v>0</v>
      </c>
      <c r="AI171" s="19">
        <f>+Enero!AI171+Febrero!AI171+MARZO!AI171</f>
        <v>0</v>
      </c>
      <c r="AJ171" s="20">
        <f>+Enero!AJ171+Febrero!AJ171+MARZO!AJ171</f>
        <v>0</v>
      </c>
      <c r="AK171" s="19">
        <f>+Enero!AK171+Febrero!AK171+MARZO!AK171</f>
        <v>0</v>
      </c>
      <c r="AL171" s="20">
        <f>+Enero!AL171+Febrero!AL171+MARZO!AL171</f>
        <v>0</v>
      </c>
      <c r="AM171" s="19">
        <f>+Enero!AM171+Febrero!AM171+MARZO!AM171</f>
        <v>0</v>
      </c>
      <c r="AN171" s="20">
        <f>+Enero!AN171+Febrero!AN171+MARZO!AN171</f>
        <v>0</v>
      </c>
      <c r="AO171" s="210">
        <f>+Enero!AO171+Febrero!AO171+MARZO!AO171</f>
        <v>0</v>
      </c>
      <c r="AP171" s="480">
        <f>+Enero!AP171+Febrero!AP171+MARZO!AP171</f>
        <v>0</v>
      </c>
      <c r="AQ171" s="49">
        <f>+Enero!AQ171+Febrero!AQ171+MARZO!AQ171</f>
        <v>0</v>
      </c>
      <c r="AR171" s="20">
        <f>+Enero!AR171+Febrero!AR171+MARZO!AR171</f>
        <v>11</v>
      </c>
      <c r="AS171" s="22">
        <f>+Enero!AS171+Febrero!AS171+MARZO!AS171</f>
        <v>0</v>
      </c>
      <c r="AT171" s="464"/>
    </row>
    <row r="172" spans="1:85" x14ac:dyDescent="0.2">
      <c r="A172" s="106" t="s">
        <v>40</v>
      </c>
      <c r="B172" s="453">
        <f>SUM(C172+D172)</f>
        <v>9</v>
      </c>
      <c r="C172" s="453">
        <f t="shared" si="12"/>
        <v>4</v>
      </c>
      <c r="D172" s="454">
        <f t="shared" si="12"/>
        <v>5</v>
      </c>
      <c r="E172" s="19">
        <f>+Enero!E172+Febrero!E172+MARZO!E172</f>
        <v>0</v>
      </c>
      <c r="F172" s="353">
        <f>+Enero!F172+Febrero!F172+MARZO!F172</f>
        <v>0</v>
      </c>
      <c r="G172" s="352">
        <f>+Enero!G172+Febrero!G172+MARZO!G172</f>
        <v>0</v>
      </c>
      <c r="H172" s="353">
        <f>+Enero!H172+Febrero!H172+MARZO!H172</f>
        <v>0</v>
      </c>
      <c r="I172" s="356">
        <f>+Enero!I172+Febrero!I172+MARZO!I172</f>
        <v>0</v>
      </c>
      <c r="J172" s="354">
        <f>+Enero!J172+Febrero!J172+MARZO!J172</f>
        <v>0</v>
      </c>
      <c r="K172" s="356">
        <f>+Enero!K172+Febrero!K172+MARZO!K172</f>
        <v>0</v>
      </c>
      <c r="L172" s="354">
        <f>+Enero!L172+Febrero!L172+MARZO!L172</f>
        <v>0</v>
      </c>
      <c r="M172" s="356">
        <f>+Enero!M172+Febrero!M172+MARZO!M172</f>
        <v>0</v>
      </c>
      <c r="N172" s="354">
        <f>+Enero!N172+Febrero!N172+MARZO!N172</f>
        <v>0</v>
      </c>
      <c r="O172" s="356">
        <f>+Enero!O172+Febrero!O172+MARZO!O172</f>
        <v>0</v>
      </c>
      <c r="P172" s="354">
        <f>+Enero!P172+Febrero!P172+MARZO!P172</f>
        <v>0</v>
      </c>
      <c r="Q172" s="356">
        <f>+Enero!Q172+Febrero!Q172+MARZO!Q172</f>
        <v>0</v>
      </c>
      <c r="R172" s="354">
        <f>+Enero!R172+Febrero!R172+MARZO!R172</f>
        <v>0</v>
      </c>
      <c r="S172" s="356">
        <f>+Enero!S172+Febrero!S172+MARZO!S172</f>
        <v>0</v>
      </c>
      <c r="T172" s="354">
        <f>+Enero!T172+Febrero!T172+MARZO!T172</f>
        <v>0</v>
      </c>
      <c r="U172" s="356">
        <f>+Enero!U172+Febrero!U172+MARZO!U172</f>
        <v>0</v>
      </c>
      <c r="V172" s="354">
        <f>+Enero!V172+Febrero!V172+MARZO!V172</f>
        <v>0</v>
      </c>
      <c r="W172" s="356">
        <f>+Enero!W172+Febrero!W172+MARZO!W172</f>
        <v>0</v>
      </c>
      <c r="X172" s="354">
        <f>+Enero!X172+Febrero!X172+MARZO!X172</f>
        <v>0</v>
      </c>
      <c r="Y172" s="356">
        <f>+Enero!Y172+Febrero!Y172+MARZO!Y172</f>
        <v>0</v>
      </c>
      <c r="Z172" s="354">
        <f>+Enero!Z172+Febrero!Z172+MARZO!Z172</f>
        <v>0</v>
      </c>
      <c r="AA172" s="356">
        <f>+Enero!AA172+Febrero!AA172+MARZO!AA172</f>
        <v>0</v>
      </c>
      <c r="AB172" s="354">
        <f>+Enero!AB172+Febrero!AB172+MARZO!AB172</f>
        <v>0</v>
      </c>
      <c r="AC172" s="356">
        <f>+Enero!AC172+Febrero!AC172+MARZO!AC172</f>
        <v>0</v>
      </c>
      <c r="AD172" s="354">
        <f>+Enero!AD172+Febrero!AD172+MARZO!AD172</f>
        <v>0</v>
      </c>
      <c r="AE172" s="356">
        <f>+Enero!AE172+Febrero!AE172+MARZO!AE172</f>
        <v>0</v>
      </c>
      <c r="AF172" s="354">
        <f>+Enero!AF172+Febrero!AF172+MARZO!AF172</f>
        <v>0</v>
      </c>
      <c r="AG172" s="356">
        <f>+Enero!AG172+Febrero!AG172+MARZO!AG172</f>
        <v>0</v>
      </c>
      <c r="AH172" s="354">
        <f>+Enero!AH172+Febrero!AH172+MARZO!AH172</f>
        <v>1</v>
      </c>
      <c r="AI172" s="356">
        <f>+Enero!AI172+Febrero!AI172+MARZO!AI172</f>
        <v>0</v>
      </c>
      <c r="AJ172" s="354">
        <f>+Enero!AJ172+Febrero!AJ172+MARZO!AJ172</f>
        <v>1</v>
      </c>
      <c r="AK172" s="356">
        <f>+Enero!AK172+Febrero!AK172+MARZO!AK172</f>
        <v>1</v>
      </c>
      <c r="AL172" s="354">
        <f>+Enero!AL172+Febrero!AL172+MARZO!AL172</f>
        <v>1</v>
      </c>
      <c r="AM172" s="356">
        <f>+Enero!AM172+Febrero!AM172+MARZO!AM172</f>
        <v>1</v>
      </c>
      <c r="AN172" s="354">
        <f>+Enero!AN172+Febrero!AN172+MARZO!AN172</f>
        <v>1</v>
      </c>
      <c r="AO172" s="221">
        <f>+Enero!AO172+Febrero!AO172+MARZO!AO172</f>
        <v>2</v>
      </c>
      <c r="AP172" s="484">
        <f>+Enero!AP172+Febrero!AP172+MARZO!AP172</f>
        <v>1</v>
      </c>
      <c r="AQ172" s="224">
        <f>+Enero!AQ172+Febrero!AQ172+MARZO!AQ172</f>
        <v>1</v>
      </c>
      <c r="AR172" s="354">
        <f>+Enero!AR172+Febrero!AR172+MARZO!AR172</f>
        <v>18</v>
      </c>
      <c r="AS172" s="354">
        <f>+Enero!AS172+Febrero!AS172+MARZO!AS172</f>
        <v>4</v>
      </c>
      <c r="AT172" s="455"/>
    </row>
    <row r="173" spans="1:85" x14ac:dyDescent="0.2">
      <c r="A173" s="465" t="s">
        <v>86</v>
      </c>
      <c r="B173" s="453">
        <f>SUM(C173+D173)</f>
        <v>0</v>
      </c>
      <c r="C173" s="453">
        <f t="shared" si="12"/>
        <v>0</v>
      </c>
      <c r="D173" s="466">
        <f t="shared" si="12"/>
        <v>0</v>
      </c>
      <c r="E173" s="356">
        <f>+Enero!E173+Febrero!E173+MARZO!E173</f>
        <v>0</v>
      </c>
      <c r="F173" s="20">
        <f>+Enero!F173+Febrero!F173+MARZO!F173</f>
        <v>0</v>
      </c>
      <c r="G173" s="19">
        <f>+Enero!G173+Febrero!G173+MARZO!G173</f>
        <v>0</v>
      </c>
      <c r="H173" s="20">
        <f>+Enero!H173+Febrero!H173+MARZO!H173</f>
        <v>0</v>
      </c>
      <c r="I173" s="19">
        <f>+Enero!I173+Febrero!I173+MARZO!I173</f>
        <v>0</v>
      </c>
      <c r="J173" s="20">
        <f>+Enero!J173+Febrero!J173+MARZO!J173</f>
        <v>0</v>
      </c>
      <c r="K173" s="19">
        <f>+Enero!K173+Febrero!K173+MARZO!K173</f>
        <v>0</v>
      </c>
      <c r="L173" s="20">
        <f>+Enero!L173+Febrero!L173+MARZO!L173</f>
        <v>0</v>
      </c>
      <c r="M173" s="19">
        <f>+Enero!M173+Febrero!M173+MARZO!M173</f>
        <v>0</v>
      </c>
      <c r="N173" s="20">
        <f>+Enero!N173+Febrero!N173+MARZO!N173</f>
        <v>0</v>
      </c>
      <c r="O173" s="19">
        <f>+Enero!O173+Febrero!O173+MARZO!O173</f>
        <v>0</v>
      </c>
      <c r="P173" s="20">
        <f>+Enero!P173+Febrero!P173+MARZO!P173</f>
        <v>0</v>
      </c>
      <c r="Q173" s="19">
        <f>+Enero!Q173+Febrero!Q173+MARZO!Q173</f>
        <v>0</v>
      </c>
      <c r="R173" s="20">
        <f>+Enero!R173+Febrero!R173+MARZO!R173</f>
        <v>0</v>
      </c>
      <c r="S173" s="19">
        <f>+Enero!S173+Febrero!S173+MARZO!S173</f>
        <v>0</v>
      </c>
      <c r="T173" s="20">
        <f>+Enero!T173+Febrero!T173+MARZO!T173</f>
        <v>0</v>
      </c>
      <c r="U173" s="19">
        <f>+Enero!U173+Febrero!U173+MARZO!U173</f>
        <v>0</v>
      </c>
      <c r="V173" s="20">
        <f>+Enero!V173+Febrero!V173+MARZO!V173</f>
        <v>0</v>
      </c>
      <c r="W173" s="19">
        <f>+Enero!W173+Febrero!W173+MARZO!W173</f>
        <v>0</v>
      </c>
      <c r="X173" s="20">
        <f>+Enero!X173+Febrero!X173+MARZO!X173</f>
        <v>0</v>
      </c>
      <c r="Y173" s="19">
        <f>+Enero!Y173+Febrero!Y173+MARZO!Y173</f>
        <v>0</v>
      </c>
      <c r="Z173" s="20">
        <f>+Enero!Z173+Febrero!Z173+MARZO!Z173</f>
        <v>0</v>
      </c>
      <c r="AA173" s="19">
        <f>+Enero!AA173+Febrero!AA173+MARZO!AA173</f>
        <v>0</v>
      </c>
      <c r="AB173" s="20">
        <f>+Enero!AB173+Febrero!AB173+MARZO!AB173</f>
        <v>0</v>
      </c>
      <c r="AC173" s="19">
        <f>+Enero!AC173+Febrero!AC173+MARZO!AC173</f>
        <v>0</v>
      </c>
      <c r="AD173" s="20">
        <f>+Enero!AD173+Febrero!AD173+MARZO!AD173</f>
        <v>0</v>
      </c>
      <c r="AE173" s="19">
        <f>+Enero!AE173+Febrero!AE173+MARZO!AE173</f>
        <v>0</v>
      </c>
      <c r="AF173" s="20">
        <f>+Enero!AF173+Febrero!AF173+MARZO!AF173</f>
        <v>0</v>
      </c>
      <c r="AG173" s="19">
        <f>+Enero!AG173+Febrero!AG173+MARZO!AG173</f>
        <v>0</v>
      </c>
      <c r="AH173" s="20">
        <f>+Enero!AH173+Febrero!AH173+MARZO!AH173</f>
        <v>0</v>
      </c>
      <c r="AI173" s="19">
        <f>+Enero!AI173+Febrero!AI173+MARZO!AI173</f>
        <v>0</v>
      </c>
      <c r="AJ173" s="20">
        <f>+Enero!AJ173+Febrero!AJ173+MARZO!AJ173</f>
        <v>0</v>
      </c>
      <c r="AK173" s="19">
        <f>+Enero!AK173+Febrero!AK173+MARZO!AK173</f>
        <v>0</v>
      </c>
      <c r="AL173" s="20">
        <f>+Enero!AL173+Febrero!AL173+MARZO!AL173</f>
        <v>0</v>
      </c>
      <c r="AM173" s="19">
        <f>+Enero!AM173+Febrero!AM173+MARZO!AM173</f>
        <v>0</v>
      </c>
      <c r="AN173" s="20">
        <f>+Enero!AN173+Febrero!AN173+MARZO!AN173</f>
        <v>0</v>
      </c>
      <c r="AO173" s="210">
        <f>+Enero!AO173+Febrero!AO173+MARZO!AO173</f>
        <v>0</v>
      </c>
      <c r="AP173" s="480">
        <f>+Enero!AP173+Febrero!AP173+MARZO!AP173</f>
        <v>0</v>
      </c>
      <c r="AQ173" s="49">
        <f>+Enero!AQ173+Febrero!AQ173+MARZO!AQ173</f>
        <v>0</v>
      </c>
      <c r="AR173" s="20">
        <f>+Enero!AR173+Febrero!AR173+MARZO!AR173</f>
        <v>0</v>
      </c>
      <c r="AS173" s="22">
        <f>+Enero!AS173+Febrero!AS173+MARZO!AS173</f>
        <v>0</v>
      </c>
      <c r="AT173" s="464"/>
    </row>
    <row r="174" spans="1:85" x14ac:dyDescent="0.2">
      <c r="A174" s="108" t="s">
        <v>13</v>
      </c>
      <c r="B174" s="467">
        <f>SUM(C174+D174)</f>
        <v>0</v>
      </c>
      <c r="C174" s="468">
        <f t="shared" si="12"/>
        <v>0</v>
      </c>
      <c r="D174" s="469">
        <f t="shared" si="12"/>
        <v>0</v>
      </c>
      <c r="E174" s="27">
        <f>+Enero!E174+Febrero!E174+MARZO!E174</f>
        <v>0</v>
      </c>
      <c r="F174" s="58">
        <f>+Enero!F174+Febrero!F174+MARZO!F174</f>
        <v>0</v>
      </c>
      <c r="G174" s="56">
        <f>+Enero!G174+Febrero!G174+MARZO!G174</f>
        <v>0</v>
      </c>
      <c r="H174" s="58">
        <f>+Enero!H174+Febrero!H174+MARZO!H174</f>
        <v>0</v>
      </c>
      <c r="I174" s="56">
        <f>+Enero!I174+Febrero!I174+MARZO!I174</f>
        <v>0</v>
      </c>
      <c r="J174" s="58">
        <f>+Enero!J174+Febrero!J174+MARZO!J174</f>
        <v>0</v>
      </c>
      <c r="K174" s="56">
        <f>+Enero!K174+Febrero!K174+MARZO!K174</f>
        <v>0</v>
      </c>
      <c r="L174" s="58">
        <f>+Enero!L174+Febrero!L174+MARZO!L174</f>
        <v>0</v>
      </c>
      <c r="M174" s="56">
        <f>+Enero!M174+Febrero!M174+MARZO!M174</f>
        <v>0</v>
      </c>
      <c r="N174" s="58">
        <f>+Enero!N174+Febrero!N174+MARZO!N174</f>
        <v>0</v>
      </c>
      <c r="O174" s="56">
        <f>+Enero!O174+Febrero!O174+MARZO!O174</f>
        <v>0</v>
      </c>
      <c r="P174" s="58">
        <f>+Enero!P174+Febrero!P174+MARZO!P174</f>
        <v>0</v>
      </c>
      <c r="Q174" s="56">
        <f>+Enero!Q174+Febrero!Q174+MARZO!Q174</f>
        <v>0</v>
      </c>
      <c r="R174" s="58">
        <f>+Enero!R174+Febrero!R174+MARZO!R174</f>
        <v>0</v>
      </c>
      <c r="S174" s="56">
        <f>+Enero!S174+Febrero!S174+MARZO!S174</f>
        <v>0</v>
      </c>
      <c r="T174" s="58">
        <f>+Enero!T174+Febrero!T174+MARZO!T174</f>
        <v>0</v>
      </c>
      <c r="U174" s="56">
        <f>+Enero!U174+Febrero!U174+MARZO!U174</f>
        <v>0</v>
      </c>
      <c r="V174" s="58">
        <f>+Enero!V174+Febrero!V174+MARZO!V174</f>
        <v>0</v>
      </c>
      <c r="W174" s="56">
        <f>+Enero!W174+Febrero!W174+MARZO!W174</f>
        <v>0</v>
      </c>
      <c r="X174" s="58">
        <f>+Enero!X174+Febrero!X174+MARZO!X174</f>
        <v>0</v>
      </c>
      <c r="Y174" s="56">
        <f>+Enero!Y174+Febrero!Y174+MARZO!Y174</f>
        <v>0</v>
      </c>
      <c r="Z174" s="58">
        <f>+Enero!Z174+Febrero!Z174+MARZO!Z174</f>
        <v>0</v>
      </c>
      <c r="AA174" s="56">
        <f>+Enero!AA174+Febrero!AA174+MARZO!AA174</f>
        <v>0</v>
      </c>
      <c r="AB174" s="58">
        <f>+Enero!AB174+Febrero!AB174+MARZO!AB174</f>
        <v>0</v>
      </c>
      <c r="AC174" s="56">
        <f>+Enero!AC174+Febrero!AC174+MARZO!AC174</f>
        <v>0</v>
      </c>
      <c r="AD174" s="58">
        <f>+Enero!AD174+Febrero!AD174+MARZO!AD174</f>
        <v>0</v>
      </c>
      <c r="AE174" s="56">
        <f>+Enero!AE174+Febrero!AE174+MARZO!AE174</f>
        <v>0</v>
      </c>
      <c r="AF174" s="58">
        <f>+Enero!AF174+Febrero!AF174+MARZO!AF174</f>
        <v>0</v>
      </c>
      <c r="AG174" s="56">
        <f>+Enero!AG174+Febrero!AG174+MARZO!AG174</f>
        <v>0</v>
      </c>
      <c r="AH174" s="58">
        <f>+Enero!AH174+Febrero!AH174+MARZO!AH174</f>
        <v>0</v>
      </c>
      <c r="AI174" s="56">
        <f>+Enero!AI174+Febrero!AI174+MARZO!AI174</f>
        <v>0</v>
      </c>
      <c r="AJ174" s="58">
        <f>+Enero!AJ174+Febrero!AJ174+MARZO!AJ174</f>
        <v>0</v>
      </c>
      <c r="AK174" s="56">
        <f>+Enero!AK174+Febrero!AK174+MARZO!AK174</f>
        <v>0</v>
      </c>
      <c r="AL174" s="58">
        <f>+Enero!AL174+Febrero!AL174+MARZO!AL174</f>
        <v>0</v>
      </c>
      <c r="AM174" s="56">
        <f>+Enero!AM174+Febrero!AM174+MARZO!AM174</f>
        <v>0</v>
      </c>
      <c r="AN174" s="58">
        <f>+Enero!AN174+Febrero!AN174+MARZO!AN174</f>
        <v>0</v>
      </c>
      <c r="AO174" s="364">
        <f>+Enero!AO174+Febrero!AO174+MARZO!AO174</f>
        <v>0</v>
      </c>
      <c r="AP174" s="478">
        <f>+Enero!AP174+Febrero!AP174+MARZO!AP174</f>
        <v>0</v>
      </c>
      <c r="AQ174" s="375">
        <f>+Enero!AQ174+Febrero!AQ174+MARZO!AQ174</f>
        <v>0</v>
      </c>
      <c r="AR174" s="58">
        <f>+Enero!AR174+Febrero!AR174+MARZO!AR174</f>
        <v>0</v>
      </c>
      <c r="AS174" s="58">
        <f>+Enero!AS174+Febrero!AS174+MARZO!AS174</f>
        <v>0</v>
      </c>
      <c r="AT174" s="455"/>
    </row>
    <row r="175" spans="1:85" x14ac:dyDescent="0.2">
      <c r="A175" s="149" t="s">
        <v>180</v>
      </c>
      <c r="B175" s="149"/>
      <c r="C175" s="149"/>
      <c r="D175" s="149"/>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5"/>
      <c r="AC175" s="485"/>
      <c r="AD175" s="485"/>
      <c r="AE175" s="485"/>
      <c r="AF175" s="485"/>
      <c r="AG175" s="485"/>
      <c r="AH175" s="485"/>
      <c r="AI175" s="485"/>
      <c r="AJ175" s="485"/>
      <c r="AK175" s="485"/>
      <c r="AL175" s="485"/>
      <c r="AM175" s="485"/>
      <c r="AN175" s="485"/>
      <c r="AO175" s="485"/>
      <c r="AP175" s="485"/>
      <c r="AQ175" s="80"/>
      <c r="AR175" s="80"/>
      <c r="AS175" s="80"/>
      <c r="AT175" s="80"/>
      <c r="AU175" s="80"/>
    </row>
    <row r="176" spans="1:85" ht="21" customHeight="1" x14ac:dyDescent="0.2">
      <c r="A176" s="849" t="s">
        <v>49</v>
      </c>
      <c r="B176" s="867" t="s">
        <v>50</v>
      </c>
      <c r="C176" s="868"/>
      <c r="D176" s="918"/>
      <c r="E176" s="871" t="s">
        <v>14</v>
      </c>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c r="AG176" s="872"/>
      <c r="AH176" s="872"/>
      <c r="AI176" s="872"/>
      <c r="AJ176" s="872"/>
      <c r="AK176" s="872"/>
      <c r="AL176" s="872"/>
      <c r="AM176" s="872"/>
      <c r="AN176" s="872"/>
      <c r="AO176" s="872"/>
      <c r="AP176" s="873"/>
      <c r="AQ176" s="841" t="s">
        <v>119</v>
      </c>
      <c r="AR176" s="841" t="s">
        <v>87</v>
      </c>
      <c r="AS176" s="80"/>
      <c r="AT176" s="80"/>
      <c r="AU176" s="80"/>
    </row>
    <row r="177" spans="1:86" ht="21.75" customHeight="1" x14ac:dyDescent="0.2">
      <c r="A177" s="850"/>
      <c r="B177" s="869"/>
      <c r="C177" s="870"/>
      <c r="D177" s="870"/>
      <c r="E177" s="831" t="s">
        <v>19</v>
      </c>
      <c r="F177" s="832"/>
      <c r="G177" s="831" t="s">
        <v>20</v>
      </c>
      <c r="H177" s="832"/>
      <c r="I177" s="862" t="s">
        <v>21</v>
      </c>
      <c r="J177" s="863"/>
      <c r="K177" s="862" t="s">
        <v>22</v>
      </c>
      <c r="L177" s="863"/>
      <c r="M177" s="862" t="s">
        <v>23</v>
      </c>
      <c r="N177" s="863"/>
      <c r="O177" s="831" t="s">
        <v>24</v>
      </c>
      <c r="P177" s="832"/>
      <c r="Q177" s="831" t="s">
        <v>25</v>
      </c>
      <c r="R177" s="832"/>
      <c r="S177" s="831" t="s">
        <v>26</v>
      </c>
      <c r="T177" s="832"/>
      <c r="U177" s="831" t="s">
        <v>27</v>
      </c>
      <c r="V177" s="832"/>
      <c r="W177" s="831" t="s">
        <v>2</v>
      </c>
      <c r="X177" s="832"/>
      <c r="Y177" s="831" t="s">
        <v>3</v>
      </c>
      <c r="Z177" s="832"/>
      <c r="AA177" s="831" t="s">
        <v>28</v>
      </c>
      <c r="AB177" s="832"/>
      <c r="AC177" s="831" t="s">
        <v>4</v>
      </c>
      <c r="AD177" s="832"/>
      <c r="AE177" s="831" t="s">
        <v>5</v>
      </c>
      <c r="AF177" s="832"/>
      <c r="AG177" s="831" t="s">
        <v>6</v>
      </c>
      <c r="AH177" s="832"/>
      <c r="AI177" s="831" t="s">
        <v>7</v>
      </c>
      <c r="AJ177" s="832"/>
      <c r="AK177" s="831" t="s">
        <v>8</v>
      </c>
      <c r="AL177" s="832"/>
      <c r="AM177" s="831" t="s">
        <v>9</v>
      </c>
      <c r="AN177" s="832"/>
      <c r="AO177" s="845" t="s">
        <v>10</v>
      </c>
      <c r="AP177" s="847"/>
      <c r="AQ177" s="844"/>
      <c r="AR177" s="844"/>
      <c r="AS177" s="80"/>
      <c r="AT177" s="80"/>
      <c r="AU177" s="80"/>
    </row>
    <row r="178" spans="1:86" ht="13.5" customHeight="1" x14ac:dyDescent="0.2">
      <c r="A178" s="917"/>
      <c r="B178" s="325" t="s">
        <v>94</v>
      </c>
      <c r="C178" s="324" t="s">
        <v>11</v>
      </c>
      <c r="D178" s="324" t="s">
        <v>12</v>
      </c>
      <c r="E178" s="65" t="s">
        <v>11</v>
      </c>
      <c r="F178" s="68" t="s">
        <v>12</v>
      </c>
      <c r="G178" s="65" t="s">
        <v>11</v>
      </c>
      <c r="H178" s="68" t="s">
        <v>12</v>
      </c>
      <c r="I178" s="65" t="s">
        <v>11</v>
      </c>
      <c r="J178" s="68" t="s">
        <v>12</v>
      </c>
      <c r="K178" s="65" t="s">
        <v>11</v>
      </c>
      <c r="L178" s="68" t="s">
        <v>12</v>
      </c>
      <c r="M178" s="65" t="s">
        <v>11</v>
      </c>
      <c r="N178" s="68" t="s">
        <v>12</v>
      </c>
      <c r="O178" s="65" t="s">
        <v>11</v>
      </c>
      <c r="P178" s="68" t="s">
        <v>12</v>
      </c>
      <c r="Q178" s="65" t="s">
        <v>11</v>
      </c>
      <c r="R178" s="68" t="s">
        <v>12</v>
      </c>
      <c r="S178" s="65" t="s">
        <v>11</v>
      </c>
      <c r="T178" s="68" t="s">
        <v>12</v>
      </c>
      <c r="U178" s="65" t="s">
        <v>11</v>
      </c>
      <c r="V178" s="68" t="s">
        <v>12</v>
      </c>
      <c r="W178" s="65" t="s">
        <v>11</v>
      </c>
      <c r="X178" s="68" t="s">
        <v>12</v>
      </c>
      <c r="Y178" s="65" t="s">
        <v>11</v>
      </c>
      <c r="Z178" s="68" t="s">
        <v>12</v>
      </c>
      <c r="AA178" s="65" t="s">
        <v>11</v>
      </c>
      <c r="AB178" s="68" t="s">
        <v>12</v>
      </c>
      <c r="AC178" s="65" t="s">
        <v>11</v>
      </c>
      <c r="AD178" s="68" t="s">
        <v>12</v>
      </c>
      <c r="AE178" s="65" t="s">
        <v>11</v>
      </c>
      <c r="AF178" s="68" t="s">
        <v>12</v>
      </c>
      <c r="AG178" s="65" t="s">
        <v>11</v>
      </c>
      <c r="AH178" s="68" t="s">
        <v>12</v>
      </c>
      <c r="AI178" s="65" t="s">
        <v>11</v>
      </c>
      <c r="AJ178" s="68" t="s">
        <v>12</v>
      </c>
      <c r="AK178" s="65" t="s">
        <v>11</v>
      </c>
      <c r="AL178" s="68" t="s">
        <v>12</v>
      </c>
      <c r="AM178" s="65" t="s">
        <v>11</v>
      </c>
      <c r="AN178" s="68" t="s">
        <v>12</v>
      </c>
      <c r="AO178" s="65" t="s">
        <v>11</v>
      </c>
      <c r="AP178" s="68" t="s">
        <v>12</v>
      </c>
      <c r="AQ178" s="875"/>
      <c r="AR178" s="875"/>
      <c r="AS178" s="470"/>
      <c r="AT178" s="80"/>
    </row>
    <row r="179" spans="1:86" x14ac:dyDescent="0.2">
      <c r="A179" s="152" t="s">
        <v>52</v>
      </c>
      <c r="B179" s="462">
        <f>SUM(C179+D179)</f>
        <v>323</v>
      </c>
      <c r="C179" s="462">
        <f t="shared" ref="C179:D183" si="13">SUM(E179+G179+I179+K179+M179+O179+Q179+S179+U179+W179+Y179+AA179+AC179+AE179+AG179+AI179+AK179+AM179+AO179)</f>
        <v>98</v>
      </c>
      <c r="D179" s="463">
        <f t="shared" si="13"/>
        <v>225</v>
      </c>
      <c r="E179" s="12">
        <f>+Enero!E179+Febrero!E179+MARZO!E179</f>
        <v>1</v>
      </c>
      <c r="F179" s="342">
        <f>+Enero!F179+Febrero!F179+MARZO!F179</f>
        <v>0</v>
      </c>
      <c r="G179" s="12">
        <f>+Enero!G179+Febrero!G179+MARZO!G179</f>
        <v>0</v>
      </c>
      <c r="H179" s="13">
        <f>+Enero!H179+Febrero!H179+MARZO!H179</f>
        <v>1</v>
      </c>
      <c r="I179" s="12">
        <f>+Enero!I179+Febrero!I179+MARZO!I179</f>
        <v>0</v>
      </c>
      <c r="J179" s="13">
        <f>+Enero!J179+Febrero!J179+MARZO!J179</f>
        <v>1</v>
      </c>
      <c r="K179" s="12">
        <f>+Enero!K179+Febrero!K179+MARZO!K179</f>
        <v>3</v>
      </c>
      <c r="L179" s="13">
        <f>+Enero!L179+Febrero!L179+MARZO!L179</f>
        <v>7</v>
      </c>
      <c r="M179" s="12">
        <f>+Enero!M179+Febrero!M179+MARZO!M179</f>
        <v>2</v>
      </c>
      <c r="N179" s="13">
        <f>+Enero!N179+Febrero!N179+MARZO!N179</f>
        <v>7</v>
      </c>
      <c r="O179" s="12">
        <f>+Enero!O179+Febrero!O179+MARZO!O179</f>
        <v>4</v>
      </c>
      <c r="P179" s="13">
        <f>+Enero!P179+Febrero!P179+MARZO!P179</f>
        <v>8</v>
      </c>
      <c r="Q179" s="12">
        <f>+Enero!Q179+Febrero!Q179+MARZO!Q179</f>
        <v>3</v>
      </c>
      <c r="R179" s="13">
        <f>+Enero!R179+Febrero!R179+MARZO!R179</f>
        <v>7</v>
      </c>
      <c r="S179" s="12">
        <f>+Enero!S179+Febrero!S179+MARZO!S179</f>
        <v>2</v>
      </c>
      <c r="T179" s="13">
        <f>+Enero!T179+Febrero!T179+MARZO!T179</f>
        <v>6</v>
      </c>
      <c r="U179" s="12">
        <f>+Enero!U179+Febrero!U179+MARZO!U179</f>
        <v>3</v>
      </c>
      <c r="V179" s="13">
        <f>+Enero!V179+Febrero!V179+MARZO!V179</f>
        <v>6</v>
      </c>
      <c r="W179" s="12">
        <f>+Enero!W179+Febrero!W179+MARZO!W179</f>
        <v>1</v>
      </c>
      <c r="X179" s="13">
        <f>+Enero!X179+Febrero!X179+MARZO!X179</f>
        <v>7</v>
      </c>
      <c r="Y179" s="343">
        <f>+Enero!Y179+Febrero!Y179+MARZO!Y179</f>
        <v>6</v>
      </c>
      <c r="Z179" s="13">
        <f>+Enero!Z179+Febrero!Z179+MARZO!Z179</f>
        <v>18</v>
      </c>
      <c r="AA179" s="343">
        <f>+Enero!AA179+Febrero!AA179+MARZO!AA179</f>
        <v>10</v>
      </c>
      <c r="AB179" s="13">
        <f>+Enero!AB179+Febrero!AB179+MARZO!AB179</f>
        <v>12</v>
      </c>
      <c r="AC179" s="343">
        <f>+Enero!AC179+Febrero!AC179+MARZO!AC179</f>
        <v>14</v>
      </c>
      <c r="AD179" s="13">
        <f>+Enero!AD179+Febrero!AD179+MARZO!AD179</f>
        <v>17</v>
      </c>
      <c r="AE179" s="343">
        <f>+Enero!AE179+Febrero!AE179+MARZO!AE179</f>
        <v>10</v>
      </c>
      <c r="AF179" s="13">
        <f>+Enero!AF179+Febrero!AF179+MARZO!AF179</f>
        <v>17</v>
      </c>
      <c r="AG179" s="343">
        <f>+Enero!AG179+Febrero!AG179+MARZO!AG179</f>
        <v>11</v>
      </c>
      <c r="AH179" s="13">
        <f>+Enero!AH179+Febrero!AH179+MARZO!AH179</f>
        <v>29</v>
      </c>
      <c r="AI179" s="343">
        <f>+Enero!AI179+Febrero!AI179+MARZO!AI179</f>
        <v>12</v>
      </c>
      <c r="AJ179" s="13">
        <f>+Enero!AJ179+Febrero!AJ179+MARZO!AJ179</f>
        <v>25</v>
      </c>
      <c r="AK179" s="343">
        <f>+Enero!AK179+Febrero!AK179+MARZO!AK179</f>
        <v>4</v>
      </c>
      <c r="AL179" s="13">
        <f>+Enero!AL179+Febrero!AL179+MARZO!AL179</f>
        <v>15</v>
      </c>
      <c r="AM179" s="343">
        <f>+Enero!AM179+Febrero!AM179+MARZO!AM179</f>
        <v>5</v>
      </c>
      <c r="AN179" s="13">
        <f>+Enero!AN179+Febrero!AN179+MARZO!AN179</f>
        <v>13</v>
      </c>
      <c r="AO179" s="343">
        <f>+Enero!AO179+Febrero!AO179+MARZO!AO179</f>
        <v>7</v>
      </c>
      <c r="AP179" s="13">
        <f>+Enero!AP179+Febrero!AP179+MARZO!AP179</f>
        <v>29</v>
      </c>
      <c r="AQ179" s="245">
        <f>+Enero!AQ179+Febrero!AQ179+MARZO!AQ179</f>
        <v>323</v>
      </c>
      <c r="AR179" s="246">
        <f>+Enero!AR179+Febrero!AR179+MARZO!AR179</f>
        <v>0</v>
      </c>
      <c r="AS179" s="471" t="s">
        <v>120</v>
      </c>
      <c r="AT179" s="80"/>
      <c r="CA179" s="334" t="str">
        <f>IF(B179=0,"",IF(AQ179="",IF(B179="",""," No olvide escribir la columna Beneficiarios."),""))</f>
        <v/>
      </c>
      <c r="CB179" s="334" t="str">
        <f>IF(B179&lt;AQ179," El número de Beneficiarios NO puede ser mayor que el Total.","")</f>
        <v/>
      </c>
      <c r="CG179" s="334">
        <f>IF(B179&lt;AQ179,1,0)</f>
        <v>0</v>
      </c>
      <c r="CH179" s="334">
        <f>IF(B179=0,"",IF(AQ179="",IF(B179="","",1),0))</f>
        <v>0</v>
      </c>
    </row>
    <row r="180" spans="1:86" x14ac:dyDescent="0.2">
      <c r="A180" s="152" t="s">
        <v>53</v>
      </c>
      <c r="B180" s="453">
        <f>SUM(C180+D180)</f>
        <v>0</v>
      </c>
      <c r="C180" s="453">
        <f t="shared" si="13"/>
        <v>0</v>
      </c>
      <c r="D180" s="454">
        <f t="shared" si="13"/>
        <v>0</v>
      </c>
      <c r="E180" s="19">
        <f>+Enero!E180+Febrero!E180+MARZO!E180</f>
        <v>0</v>
      </c>
      <c r="F180" s="49">
        <f>+Enero!F180+Febrero!F180+MARZO!F180</f>
        <v>0</v>
      </c>
      <c r="G180" s="19">
        <f>+Enero!G180+Febrero!G180+MARZO!G180</f>
        <v>0</v>
      </c>
      <c r="H180" s="20">
        <f>+Enero!H180+Febrero!H180+MARZO!H180</f>
        <v>0</v>
      </c>
      <c r="I180" s="19">
        <f>+Enero!I180+Febrero!I180+MARZO!I180</f>
        <v>0</v>
      </c>
      <c r="J180" s="20">
        <f>+Enero!J180+Febrero!J180+MARZO!J180</f>
        <v>0</v>
      </c>
      <c r="K180" s="19">
        <f>+Enero!K180+Febrero!K180+MARZO!K180</f>
        <v>0</v>
      </c>
      <c r="L180" s="20">
        <f>+Enero!L180+Febrero!L180+MARZO!L180</f>
        <v>0</v>
      </c>
      <c r="M180" s="19">
        <f>+Enero!M180+Febrero!M180+MARZO!M180</f>
        <v>0</v>
      </c>
      <c r="N180" s="20">
        <f>+Enero!N180+Febrero!N180+MARZO!N180</f>
        <v>0</v>
      </c>
      <c r="O180" s="19">
        <f>+Enero!O180+Febrero!O180+MARZO!O180</f>
        <v>0</v>
      </c>
      <c r="P180" s="20">
        <f>+Enero!P180+Febrero!P180+MARZO!P180</f>
        <v>0</v>
      </c>
      <c r="Q180" s="19">
        <f>+Enero!Q180+Febrero!Q180+MARZO!Q180</f>
        <v>0</v>
      </c>
      <c r="R180" s="20">
        <f>+Enero!R180+Febrero!R180+MARZO!R180</f>
        <v>0</v>
      </c>
      <c r="S180" s="19">
        <f>+Enero!S180+Febrero!S180+MARZO!S180</f>
        <v>0</v>
      </c>
      <c r="T180" s="20">
        <f>+Enero!T180+Febrero!T180+MARZO!T180</f>
        <v>0</v>
      </c>
      <c r="U180" s="19">
        <f>+Enero!U180+Febrero!U180+MARZO!U180</f>
        <v>0</v>
      </c>
      <c r="V180" s="20">
        <f>+Enero!V180+Febrero!V180+MARZO!V180</f>
        <v>0</v>
      </c>
      <c r="W180" s="19">
        <f>+Enero!W180+Febrero!W180+MARZO!W180</f>
        <v>0</v>
      </c>
      <c r="X180" s="20">
        <f>+Enero!X180+Febrero!X180+MARZO!X180</f>
        <v>0</v>
      </c>
      <c r="Y180" s="210">
        <f>+Enero!Y180+Febrero!Y180+MARZO!Y180</f>
        <v>0</v>
      </c>
      <c r="Z180" s="20">
        <f>+Enero!Z180+Febrero!Z180+MARZO!Z180</f>
        <v>0</v>
      </c>
      <c r="AA180" s="210">
        <f>+Enero!AA180+Febrero!AA180+MARZO!AA180</f>
        <v>0</v>
      </c>
      <c r="AB180" s="20">
        <f>+Enero!AB180+Febrero!AB180+MARZO!AB180</f>
        <v>0</v>
      </c>
      <c r="AC180" s="210">
        <f>+Enero!AC180+Febrero!AC180+MARZO!AC180</f>
        <v>0</v>
      </c>
      <c r="AD180" s="20">
        <f>+Enero!AD180+Febrero!AD180+MARZO!AD180</f>
        <v>0</v>
      </c>
      <c r="AE180" s="210">
        <f>+Enero!AE180+Febrero!AE180+MARZO!AE180</f>
        <v>0</v>
      </c>
      <c r="AF180" s="20">
        <f>+Enero!AF180+Febrero!AF180+MARZO!AF180</f>
        <v>0</v>
      </c>
      <c r="AG180" s="210">
        <f>+Enero!AG180+Febrero!AG180+MARZO!AG180</f>
        <v>0</v>
      </c>
      <c r="AH180" s="20">
        <f>+Enero!AH180+Febrero!AH180+MARZO!AH180</f>
        <v>0</v>
      </c>
      <c r="AI180" s="210">
        <f>+Enero!AI180+Febrero!AI180+MARZO!AI180</f>
        <v>0</v>
      </c>
      <c r="AJ180" s="20">
        <f>+Enero!AJ180+Febrero!AJ180+MARZO!AJ180</f>
        <v>0</v>
      </c>
      <c r="AK180" s="210">
        <f>+Enero!AK180+Febrero!AK180+MARZO!AK180</f>
        <v>0</v>
      </c>
      <c r="AL180" s="20">
        <f>+Enero!AL180+Febrero!AL180+MARZO!AL180</f>
        <v>0</v>
      </c>
      <c r="AM180" s="210">
        <f>+Enero!AM180+Febrero!AM180+MARZO!AM180</f>
        <v>0</v>
      </c>
      <c r="AN180" s="20">
        <f>+Enero!AN180+Febrero!AN180+MARZO!AN180</f>
        <v>0</v>
      </c>
      <c r="AO180" s="210">
        <f>+Enero!AO180+Febrero!AO180+MARZO!AO180</f>
        <v>0</v>
      </c>
      <c r="AP180" s="20">
        <f>+Enero!AP180+Febrero!AP180+MARZO!AP180</f>
        <v>0</v>
      </c>
      <c r="AQ180" s="245">
        <f>+Enero!AQ180+Febrero!AQ180+MARZO!AQ180</f>
        <v>0</v>
      </c>
      <c r="AR180" s="247">
        <f>+Enero!AR180+Febrero!AR180+MARZO!AR180</f>
        <v>0</v>
      </c>
      <c r="AS180" s="471" t="s">
        <v>120</v>
      </c>
      <c r="AT180" s="80"/>
      <c r="CA180" s="334" t="str">
        <f>IF(B180=0,"",IF(AQ180="",IF(B180="",""," No olvide escribir la columna Beneficiarios."),""))</f>
        <v/>
      </c>
      <c r="CB180" s="334" t="str">
        <f>IF(B180&lt;AQ180," El número de Beneficiarios NO puede ser mayor que el Total.","")</f>
        <v/>
      </c>
      <c r="CG180" s="334">
        <f>IF(B180&lt;AQ180,1,0)</f>
        <v>0</v>
      </c>
      <c r="CH180" s="334" t="str">
        <f>IF(B180=0,"",IF(AQ180="",IF(B180="","",1),0))</f>
        <v/>
      </c>
    </row>
    <row r="181" spans="1:86" x14ac:dyDescent="0.2">
      <c r="A181" s="152" t="s">
        <v>54</v>
      </c>
      <c r="B181" s="453">
        <f>SUM(C181+D181)</f>
        <v>0</v>
      </c>
      <c r="C181" s="453">
        <f t="shared" si="13"/>
        <v>0</v>
      </c>
      <c r="D181" s="454">
        <f t="shared" si="13"/>
        <v>0</v>
      </c>
      <c r="E181" s="19">
        <f>+Enero!E181+Febrero!E181+MARZO!E181</f>
        <v>0</v>
      </c>
      <c r="F181" s="49">
        <f>+Enero!F181+Febrero!F181+MARZO!F181</f>
        <v>0</v>
      </c>
      <c r="G181" s="19">
        <f>+Enero!G181+Febrero!G181+MARZO!G181</f>
        <v>0</v>
      </c>
      <c r="H181" s="20">
        <f>+Enero!H181+Febrero!H181+MARZO!H181</f>
        <v>0</v>
      </c>
      <c r="I181" s="19">
        <f>+Enero!I181+Febrero!I181+MARZO!I181</f>
        <v>0</v>
      </c>
      <c r="J181" s="20">
        <f>+Enero!J181+Febrero!J181+MARZO!J181</f>
        <v>0</v>
      </c>
      <c r="K181" s="19">
        <f>+Enero!K181+Febrero!K181+MARZO!K181</f>
        <v>0</v>
      </c>
      <c r="L181" s="20">
        <f>+Enero!L181+Febrero!L181+MARZO!L181</f>
        <v>0</v>
      </c>
      <c r="M181" s="19">
        <f>+Enero!M181+Febrero!M181+MARZO!M181</f>
        <v>0</v>
      </c>
      <c r="N181" s="20">
        <f>+Enero!N181+Febrero!N181+MARZO!N181</f>
        <v>0</v>
      </c>
      <c r="O181" s="19">
        <f>+Enero!O181+Febrero!O181+MARZO!O181</f>
        <v>0</v>
      </c>
      <c r="P181" s="20">
        <f>+Enero!P181+Febrero!P181+MARZO!P181</f>
        <v>0</v>
      </c>
      <c r="Q181" s="19">
        <f>+Enero!Q181+Febrero!Q181+MARZO!Q181</f>
        <v>0</v>
      </c>
      <c r="R181" s="20">
        <f>+Enero!R181+Febrero!R181+MARZO!R181</f>
        <v>0</v>
      </c>
      <c r="S181" s="19">
        <f>+Enero!S181+Febrero!S181+MARZO!S181</f>
        <v>0</v>
      </c>
      <c r="T181" s="20">
        <f>+Enero!T181+Febrero!T181+MARZO!T181</f>
        <v>0</v>
      </c>
      <c r="U181" s="19">
        <f>+Enero!U181+Febrero!U181+MARZO!U181</f>
        <v>0</v>
      </c>
      <c r="V181" s="20">
        <f>+Enero!V181+Febrero!V181+MARZO!V181</f>
        <v>0</v>
      </c>
      <c r="W181" s="19">
        <f>+Enero!W181+Febrero!W181+MARZO!W181</f>
        <v>0</v>
      </c>
      <c r="X181" s="20">
        <f>+Enero!X181+Febrero!X181+MARZO!X181</f>
        <v>0</v>
      </c>
      <c r="Y181" s="210">
        <f>+Enero!Y181+Febrero!Y181+MARZO!Y181</f>
        <v>0</v>
      </c>
      <c r="Z181" s="20">
        <f>+Enero!Z181+Febrero!Z181+MARZO!Z181</f>
        <v>0</v>
      </c>
      <c r="AA181" s="210">
        <f>+Enero!AA181+Febrero!AA181+MARZO!AA181</f>
        <v>0</v>
      </c>
      <c r="AB181" s="20">
        <f>+Enero!AB181+Febrero!AB181+MARZO!AB181</f>
        <v>0</v>
      </c>
      <c r="AC181" s="210">
        <f>+Enero!AC181+Febrero!AC181+MARZO!AC181</f>
        <v>0</v>
      </c>
      <c r="AD181" s="20">
        <f>+Enero!AD181+Febrero!AD181+MARZO!AD181</f>
        <v>0</v>
      </c>
      <c r="AE181" s="210">
        <f>+Enero!AE181+Febrero!AE181+MARZO!AE181</f>
        <v>0</v>
      </c>
      <c r="AF181" s="20">
        <f>+Enero!AF181+Febrero!AF181+MARZO!AF181</f>
        <v>0</v>
      </c>
      <c r="AG181" s="210">
        <f>+Enero!AG181+Febrero!AG181+MARZO!AG181</f>
        <v>0</v>
      </c>
      <c r="AH181" s="20">
        <f>+Enero!AH181+Febrero!AH181+MARZO!AH181</f>
        <v>0</v>
      </c>
      <c r="AI181" s="210">
        <f>+Enero!AI181+Febrero!AI181+MARZO!AI181</f>
        <v>0</v>
      </c>
      <c r="AJ181" s="20">
        <f>+Enero!AJ181+Febrero!AJ181+MARZO!AJ181</f>
        <v>0</v>
      </c>
      <c r="AK181" s="210">
        <f>+Enero!AK181+Febrero!AK181+MARZO!AK181</f>
        <v>0</v>
      </c>
      <c r="AL181" s="20">
        <f>+Enero!AL181+Febrero!AL181+MARZO!AL181</f>
        <v>0</v>
      </c>
      <c r="AM181" s="210">
        <f>+Enero!AM181+Febrero!AM181+MARZO!AM181</f>
        <v>0</v>
      </c>
      <c r="AN181" s="20">
        <f>+Enero!AN181+Febrero!AN181+MARZO!AN181</f>
        <v>0</v>
      </c>
      <c r="AO181" s="210">
        <f>+Enero!AO181+Febrero!AO181+MARZO!AO181</f>
        <v>0</v>
      </c>
      <c r="AP181" s="20">
        <f>+Enero!AP181+Febrero!AP181+MARZO!AP181</f>
        <v>0</v>
      </c>
      <c r="AQ181" s="245">
        <f>+Enero!AQ181+Febrero!AQ181+MARZO!AQ181</f>
        <v>0</v>
      </c>
      <c r="AR181" s="247">
        <f>+Enero!AR181+Febrero!AR181+MARZO!AR181</f>
        <v>0</v>
      </c>
      <c r="AS181" s="471" t="s">
        <v>120</v>
      </c>
      <c r="AT181" s="80"/>
      <c r="CA181" s="334" t="str">
        <f>IF(B181=0,"",IF(AQ181="",IF(B181="",""," No olvide escribir la columna Beneficiarios."),""))</f>
        <v/>
      </c>
      <c r="CB181" s="334" t="str">
        <f>IF(B181&lt;AQ181," El número de Beneficiarios NO puede ser mayor que el Total.","")</f>
        <v/>
      </c>
      <c r="CG181" s="334">
        <f>IF(B181&lt;AQ181,1,0)</f>
        <v>0</v>
      </c>
      <c r="CH181" s="334" t="str">
        <f>IF(B181=0,"",IF(AQ181="",IF(B181="","",1),0))</f>
        <v/>
      </c>
    </row>
    <row r="182" spans="1:86" x14ac:dyDescent="0.2">
      <c r="A182" s="248" t="s">
        <v>55</v>
      </c>
      <c r="B182" s="453">
        <f>SUM(C182+D182)</f>
        <v>0</v>
      </c>
      <c r="C182" s="453">
        <f t="shared" si="13"/>
        <v>0</v>
      </c>
      <c r="D182" s="466">
        <f t="shared" si="13"/>
        <v>0</v>
      </c>
      <c r="E182" s="19">
        <f>+Enero!E182+Febrero!E182+MARZO!E182</f>
        <v>0</v>
      </c>
      <c r="F182" s="49">
        <f>+Enero!F182+Febrero!F182+MARZO!F182</f>
        <v>0</v>
      </c>
      <c r="G182" s="19">
        <f>+Enero!G182+Febrero!G182+MARZO!G182</f>
        <v>0</v>
      </c>
      <c r="H182" s="20">
        <f>+Enero!H182+Febrero!H182+MARZO!H182</f>
        <v>0</v>
      </c>
      <c r="I182" s="19">
        <f>+Enero!I182+Febrero!I182+MARZO!I182</f>
        <v>0</v>
      </c>
      <c r="J182" s="20">
        <f>+Enero!J182+Febrero!J182+MARZO!J182</f>
        <v>0</v>
      </c>
      <c r="K182" s="19">
        <f>+Enero!K182+Febrero!K182+MARZO!K182</f>
        <v>0</v>
      </c>
      <c r="L182" s="20">
        <f>+Enero!L182+Febrero!L182+MARZO!L182</f>
        <v>0</v>
      </c>
      <c r="M182" s="19">
        <f>+Enero!M182+Febrero!M182+MARZO!M182</f>
        <v>0</v>
      </c>
      <c r="N182" s="20">
        <f>+Enero!N182+Febrero!N182+MARZO!N182</f>
        <v>0</v>
      </c>
      <c r="O182" s="19">
        <f>+Enero!O182+Febrero!O182+MARZO!O182</f>
        <v>0</v>
      </c>
      <c r="P182" s="20">
        <f>+Enero!P182+Febrero!P182+MARZO!P182</f>
        <v>0</v>
      </c>
      <c r="Q182" s="19">
        <f>+Enero!Q182+Febrero!Q182+MARZO!Q182</f>
        <v>0</v>
      </c>
      <c r="R182" s="20">
        <f>+Enero!R182+Febrero!R182+MARZO!R182</f>
        <v>0</v>
      </c>
      <c r="S182" s="19">
        <f>+Enero!S182+Febrero!S182+MARZO!S182</f>
        <v>0</v>
      </c>
      <c r="T182" s="20">
        <f>+Enero!T182+Febrero!T182+MARZO!T182</f>
        <v>0</v>
      </c>
      <c r="U182" s="19">
        <f>+Enero!U182+Febrero!U182+MARZO!U182</f>
        <v>0</v>
      </c>
      <c r="V182" s="20">
        <f>+Enero!V182+Febrero!V182+MARZO!V182</f>
        <v>0</v>
      </c>
      <c r="W182" s="19">
        <f>+Enero!W182+Febrero!W182+MARZO!W182</f>
        <v>0</v>
      </c>
      <c r="X182" s="20">
        <f>+Enero!X182+Febrero!X182+MARZO!X182</f>
        <v>0</v>
      </c>
      <c r="Y182" s="210">
        <f>+Enero!Y182+Febrero!Y182+MARZO!Y182</f>
        <v>0</v>
      </c>
      <c r="Z182" s="20">
        <f>+Enero!Z182+Febrero!Z182+MARZO!Z182</f>
        <v>0</v>
      </c>
      <c r="AA182" s="210">
        <f>+Enero!AA182+Febrero!AA182+MARZO!AA182</f>
        <v>0</v>
      </c>
      <c r="AB182" s="20">
        <f>+Enero!AB182+Febrero!AB182+MARZO!AB182</f>
        <v>0</v>
      </c>
      <c r="AC182" s="210">
        <f>+Enero!AC182+Febrero!AC182+MARZO!AC182</f>
        <v>0</v>
      </c>
      <c r="AD182" s="20">
        <f>+Enero!AD182+Febrero!AD182+MARZO!AD182</f>
        <v>0</v>
      </c>
      <c r="AE182" s="210">
        <f>+Enero!AE182+Febrero!AE182+MARZO!AE182</f>
        <v>0</v>
      </c>
      <c r="AF182" s="20">
        <f>+Enero!AF182+Febrero!AF182+MARZO!AF182</f>
        <v>0</v>
      </c>
      <c r="AG182" s="210">
        <f>+Enero!AG182+Febrero!AG182+MARZO!AG182</f>
        <v>0</v>
      </c>
      <c r="AH182" s="20">
        <f>+Enero!AH182+Febrero!AH182+MARZO!AH182</f>
        <v>0</v>
      </c>
      <c r="AI182" s="210">
        <f>+Enero!AI182+Febrero!AI182+MARZO!AI182</f>
        <v>0</v>
      </c>
      <c r="AJ182" s="20">
        <f>+Enero!AJ182+Febrero!AJ182+MARZO!AJ182</f>
        <v>0</v>
      </c>
      <c r="AK182" s="210">
        <f>+Enero!AK182+Febrero!AK182+MARZO!AK182</f>
        <v>0</v>
      </c>
      <c r="AL182" s="20">
        <f>+Enero!AL182+Febrero!AL182+MARZO!AL182</f>
        <v>0</v>
      </c>
      <c r="AM182" s="210">
        <f>+Enero!AM182+Febrero!AM182+MARZO!AM182</f>
        <v>0</v>
      </c>
      <c r="AN182" s="20">
        <f>+Enero!AN182+Febrero!AN182+MARZO!AN182</f>
        <v>0</v>
      </c>
      <c r="AO182" s="210">
        <f>+Enero!AO182+Febrero!AO182+MARZO!AO182</f>
        <v>0</v>
      </c>
      <c r="AP182" s="20">
        <f>+Enero!AP182+Febrero!AP182+MARZO!AP182</f>
        <v>0</v>
      </c>
      <c r="AQ182" s="245">
        <f>+Enero!AQ182+Febrero!AQ182+MARZO!AQ182</f>
        <v>0</v>
      </c>
      <c r="AR182" s="247">
        <f>+Enero!AR182+Febrero!AR182+MARZO!AR182</f>
        <v>0</v>
      </c>
      <c r="AS182" s="471" t="s">
        <v>120</v>
      </c>
      <c r="AT182" s="80"/>
      <c r="CA182" s="334" t="str">
        <f>IF(B182=0,"",IF(AQ182="",IF(B182="",""," No olvide escribir la columna Beneficiarios."),""))</f>
        <v/>
      </c>
      <c r="CB182" s="334" t="str">
        <f>IF(B182&lt;AQ182," El número de Beneficiarios NO puede ser mayor que el Total.","")</f>
        <v/>
      </c>
      <c r="CG182" s="334">
        <f>IF(B182&lt;AQ182,1,0)</f>
        <v>0</v>
      </c>
      <c r="CH182" s="334" t="str">
        <f>IF(B182=0,"",IF(AQ182="",IF(B182="","",1),0))</f>
        <v/>
      </c>
    </row>
    <row r="183" spans="1:86" x14ac:dyDescent="0.2">
      <c r="A183" s="249" t="s">
        <v>60</v>
      </c>
      <c r="B183" s="467">
        <f>SUM(C183+D183)</f>
        <v>0</v>
      </c>
      <c r="C183" s="468">
        <f t="shared" si="13"/>
        <v>0</v>
      </c>
      <c r="D183" s="469">
        <f t="shared" si="13"/>
        <v>0</v>
      </c>
      <c r="E183" s="27">
        <f>+Enero!E183+Febrero!E183+MARZO!E183</f>
        <v>0</v>
      </c>
      <c r="F183" s="50">
        <f>+Enero!F183+Febrero!F183+MARZO!F183</f>
        <v>0</v>
      </c>
      <c r="G183" s="27">
        <f>+Enero!G183+Febrero!G183+MARZO!G183</f>
        <v>0</v>
      </c>
      <c r="H183" s="28">
        <f>+Enero!H183+Febrero!H183+MARZO!H183</f>
        <v>0</v>
      </c>
      <c r="I183" s="27">
        <f>+Enero!I183+Febrero!I183+MARZO!I183</f>
        <v>0</v>
      </c>
      <c r="J183" s="28">
        <f>+Enero!J183+Febrero!J183+MARZO!J183</f>
        <v>0</v>
      </c>
      <c r="K183" s="27">
        <f>+Enero!K183+Febrero!K183+MARZO!K183</f>
        <v>0</v>
      </c>
      <c r="L183" s="28">
        <f>+Enero!L183+Febrero!L183+MARZO!L183</f>
        <v>0</v>
      </c>
      <c r="M183" s="27">
        <f>+Enero!M183+Febrero!M183+MARZO!M183</f>
        <v>0</v>
      </c>
      <c r="N183" s="28">
        <f>+Enero!N183+Febrero!N183+MARZO!N183</f>
        <v>0</v>
      </c>
      <c r="O183" s="27">
        <f>+Enero!O183+Febrero!O183+MARZO!O183</f>
        <v>0</v>
      </c>
      <c r="P183" s="28">
        <f>+Enero!P183+Febrero!P183+MARZO!P183</f>
        <v>0</v>
      </c>
      <c r="Q183" s="27">
        <f>+Enero!Q183+Febrero!Q183+MARZO!Q183</f>
        <v>0</v>
      </c>
      <c r="R183" s="28">
        <f>+Enero!R183+Febrero!R183+MARZO!R183</f>
        <v>0</v>
      </c>
      <c r="S183" s="27">
        <f>+Enero!S183+Febrero!S183+MARZO!S183</f>
        <v>0</v>
      </c>
      <c r="T183" s="28">
        <f>+Enero!T183+Febrero!T183+MARZO!T183</f>
        <v>0</v>
      </c>
      <c r="U183" s="27">
        <f>+Enero!U183+Febrero!U183+MARZO!U183</f>
        <v>0</v>
      </c>
      <c r="V183" s="28">
        <f>+Enero!V183+Febrero!V183+MARZO!V183</f>
        <v>0</v>
      </c>
      <c r="W183" s="27">
        <f>+Enero!W183+Febrero!W183+MARZO!W183</f>
        <v>0</v>
      </c>
      <c r="X183" s="28">
        <f>+Enero!X183+Febrero!X183+MARZO!X183</f>
        <v>0</v>
      </c>
      <c r="Y183" s="213">
        <f>+Enero!Y183+Febrero!Y183+MARZO!Y183</f>
        <v>0</v>
      </c>
      <c r="Z183" s="28">
        <f>+Enero!Z183+Febrero!Z183+MARZO!Z183</f>
        <v>0</v>
      </c>
      <c r="AA183" s="213">
        <f>+Enero!AA183+Febrero!AA183+MARZO!AA183</f>
        <v>0</v>
      </c>
      <c r="AB183" s="28">
        <f>+Enero!AB183+Febrero!AB183+MARZO!AB183</f>
        <v>0</v>
      </c>
      <c r="AC183" s="213">
        <f>+Enero!AC183+Febrero!AC183+MARZO!AC183</f>
        <v>0</v>
      </c>
      <c r="AD183" s="28">
        <f>+Enero!AD183+Febrero!AD183+MARZO!AD183</f>
        <v>0</v>
      </c>
      <c r="AE183" s="213">
        <f>+Enero!AE183+Febrero!AE183+MARZO!AE183</f>
        <v>0</v>
      </c>
      <c r="AF183" s="28">
        <f>+Enero!AF183+Febrero!AF183+MARZO!AF183</f>
        <v>0</v>
      </c>
      <c r="AG183" s="213">
        <f>+Enero!AG183+Febrero!AG183+MARZO!AG183</f>
        <v>0</v>
      </c>
      <c r="AH183" s="28">
        <f>+Enero!AH183+Febrero!AH183+MARZO!AH183</f>
        <v>0</v>
      </c>
      <c r="AI183" s="213">
        <f>+Enero!AI183+Febrero!AI183+MARZO!AI183</f>
        <v>0</v>
      </c>
      <c r="AJ183" s="28">
        <f>+Enero!AJ183+Febrero!AJ183+MARZO!AJ183</f>
        <v>0</v>
      </c>
      <c r="AK183" s="213">
        <f>+Enero!AK183+Febrero!AK183+MARZO!AK183</f>
        <v>0</v>
      </c>
      <c r="AL183" s="28">
        <f>+Enero!AL183+Febrero!AL183+MARZO!AL183</f>
        <v>0</v>
      </c>
      <c r="AM183" s="213">
        <f>+Enero!AM183+Febrero!AM183+MARZO!AM183</f>
        <v>0</v>
      </c>
      <c r="AN183" s="28">
        <f>+Enero!AN183+Febrero!AN183+MARZO!AN183</f>
        <v>0</v>
      </c>
      <c r="AO183" s="213">
        <f>+Enero!AO183+Febrero!AO183+MARZO!AO183</f>
        <v>0</v>
      </c>
      <c r="AP183" s="28">
        <f>+Enero!AP183+Febrero!AP183+MARZO!AP183</f>
        <v>0</v>
      </c>
      <c r="AQ183" s="250">
        <f>+Enero!AQ183+Febrero!AQ183+MARZO!AQ183</f>
        <v>0</v>
      </c>
      <c r="AR183" s="251">
        <f>+Enero!AR183+Febrero!AR183+MARZO!AR183</f>
        <v>0</v>
      </c>
      <c r="AS183" s="471" t="s">
        <v>120</v>
      </c>
      <c r="AT183" s="80"/>
      <c r="CA183" s="334" t="str">
        <f>IF(B183=0,"",IF(AQ183="",IF(B183="",""," No olvide escribir la columna Beneficiarios."),""))</f>
        <v/>
      </c>
      <c r="CB183" s="334" t="str">
        <f>IF(B183&lt;AQ183," El número de Beneficiarios NO puede ser mayor que el Total.","")</f>
        <v/>
      </c>
      <c r="CG183" s="334">
        <f>IF(B183&lt;AQ183,1,0)</f>
        <v>0</v>
      </c>
      <c r="CH183" s="334" t="str">
        <f>IF(B183=0,"",IF(AQ183="",IF(B183="","",1),0))</f>
        <v/>
      </c>
    </row>
    <row r="184" spans="1:86" x14ac:dyDescent="0.2">
      <c r="A184" s="233" t="s">
        <v>1</v>
      </c>
      <c r="B184" s="365">
        <f t="shared" ref="B184:AR184" si="14">SUM(B179:B183)</f>
        <v>323</v>
      </c>
      <c r="C184" s="365">
        <f t="shared" si="14"/>
        <v>98</v>
      </c>
      <c r="D184" s="365">
        <f t="shared" si="14"/>
        <v>225</v>
      </c>
      <c r="E184" s="365">
        <f t="shared" si="14"/>
        <v>1</v>
      </c>
      <c r="F184" s="366">
        <f t="shared" si="14"/>
        <v>0</v>
      </c>
      <c r="G184" s="365">
        <f t="shared" si="14"/>
        <v>0</v>
      </c>
      <c r="H184" s="367">
        <f t="shared" si="14"/>
        <v>1</v>
      </c>
      <c r="I184" s="365">
        <f t="shared" si="14"/>
        <v>0</v>
      </c>
      <c r="J184" s="367">
        <f t="shared" si="14"/>
        <v>1</v>
      </c>
      <c r="K184" s="365">
        <f t="shared" si="14"/>
        <v>3</v>
      </c>
      <c r="L184" s="367">
        <f t="shared" si="14"/>
        <v>7</v>
      </c>
      <c r="M184" s="365">
        <f t="shared" si="14"/>
        <v>2</v>
      </c>
      <c r="N184" s="367">
        <f t="shared" si="14"/>
        <v>7</v>
      </c>
      <c r="O184" s="365">
        <f t="shared" si="14"/>
        <v>4</v>
      </c>
      <c r="P184" s="367">
        <f t="shared" si="14"/>
        <v>8</v>
      </c>
      <c r="Q184" s="365">
        <f t="shared" si="14"/>
        <v>3</v>
      </c>
      <c r="R184" s="367">
        <f t="shared" si="14"/>
        <v>7</v>
      </c>
      <c r="S184" s="365">
        <f t="shared" si="14"/>
        <v>2</v>
      </c>
      <c r="T184" s="367">
        <f t="shared" si="14"/>
        <v>6</v>
      </c>
      <c r="U184" s="365">
        <f t="shared" si="14"/>
        <v>3</v>
      </c>
      <c r="V184" s="367">
        <f t="shared" si="14"/>
        <v>6</v>
      </c>
      <c r="W184" s="365">
        <f t="shared" si="14"/>
        <v>1</v>
      </c>
      <c r="X184" s="367">
        <f t="shared" si="14"/>
        <v>7</v>
      </c>
      <c r="Y184" s="365">
        <f t="shared" si="14"/>
        <v>6</v>
      </c>
      <c r="Z184" s="367">
        <f t="shared" si="14"/>
        <v>18</v>
      </c>
      <c r="AA184" s="365">
        <f t="shared" si="14"/>
        <v>10</v>
      </c>
      <c r="AB184" s="367">
        <f t="shared" si="14"/>
        <v>12</v>
      </c>
      <c r="AC184" s="365">
        <f t="shared" si="14"/>
        <v>14</v>
      </c>
      <c r="AD184" s="367">
        <f t="shared" si="14"/>
        <v>17</v>
      </c>
      <c r="AE184" s="365">
        <f t="shared" si="14"/>
        <v>10</v>
      </c>
      <c r="AF184" s="367">
        <f t="shared" si="14"/>
        <v>17</v>
      </c>
      <c r="AG184" s="365">
        <f t="shared" si="14"/>
        <v>11</v>
      </c>
      <c r="AH184" s="367">
        <f t="shared" si="14"/>
        <v>29</v>
      </c>
      <c r="AI184" s="365">
        <f t="shared" si="14"/>
        <v>12</v>
      </c>
      <c r="AJ184" s="367">
        <f t="shared" si="14"/>
        <v>25</v>
      </c>
      <c r="AK184" s="365">
        <f t="shared" si="14"/>
        <v>4</v>
      </c>
      <c r="AL184" s="367">
        <f t="shared" si="14"/>
        <v>15</v>
      </c>
      <c r="AM184" s="365">
        <f t="shared" si="14"/>
        <v>5</v>
      </c>
      <c r="AN184" s="367">
        <f t="shared" si="14"/>
        <v>13</v>
      </c>
      <c r="AO184" s="368">
        <f t="shared" si="14"/>
        <v>7</v>
      </c>
      <c r="AP184" s="367">
        <f t="shared" si="14"/>
        <v>29</v>
      </c>
      <c r="AQ184" s="472">
        <f t="shared" si="14"/>
        <v>323</v>
      </c>
      <c r="AR184" s="473">
        <f t="shared" si="14"/>
        <v>0</v>
      </c>
      <c r="AS184" s="471"/>
      <c r="AT184" s="80"/>
    </row>
    <row r="185" spans="1:86" x14ac:dyDescent="0.2">
      <c r="A185" s="474" t="s">
        <v>181</v>
      </c>
      <c r="B185" s="3"/>
    </row>
    <row r="186" spans="1:86" x14ac:dyDescent="0.2">
      <c r="A186" s="325" t="s">
        <v>49</v>
      </c>
      <c r="B186" s="322" t="s">
        <v>50</v>
      </c>
      <c r="C186" s="334"/>
    </row>
    <row r="187" spans="1:86" x14ac:dyDescent="0.2">
      <c r="A187" s="166" t="s">
        <v>52</v>
      </c>
      <c r="B187" s="36">
        <f>+Enero!B187+Febrero!B187+MARZO!B187</f>
        <v>913</v>
      </c>
      <c r="C187" s="334"/>
    </row>
    <row r="188" spans="1:86" x14ac:dyDescent="0.2">
      <c r="A188" s="152" t="s">
        <v>53</v>
      </c>
      <c r="B188" s="37">
        <f>+Enero!B188+Febrero!B188+MARZO!B188</f>
        <v>0</v>
      </c>
      <c r="C188" s="334"/>
    </row>
    <row r="189" spans="1:86" x14ac:dyDescent="0.2">
      <c r="A189" s="152" t="s">
        <v>54</v>
      </c>
      <c r="B189" s="37">
        <f>+Enero!B189+Febrero!B189+MARZO!B189</f>
        <v>0</v>
      </c>
      <c r="C189" s="334"/>
    </row>
    <row r="190" spans="1:86" x14ac:dyDescent="0.2">
      <c r="A190" s="155" t="s">
        <v>55</v>
      </c>
      <c r="B190" s="48">
        <f>+Enero!B190+Febrero!B190+MARZO!B190</f>
        <v>0</v>
      </c>
      <c r="C190" s="334"/>
    </row>
    <row r="191" spans="1:86" x14ac:dyDescent="0.2">
      <c r="A191" s="233" t="s">
        <v>1</v>
      </c>
      <c r="B191" s="359">
        <f>SUM(B187:B190)</f>
        <v>913</v>
      </c>
      <c r="C191" s="334"/>
    </row>
    <row r="192" spans="1:86" x14ac:dyDescent="0.2">
      <c r="A192" s="164" t="s">
        <v>182</v>
      </c>
      <c r="B192" s="164"/>
      <c r="C192" s="334"/>
    </row>
    <row r="193" spans="1:3" x14ac:dyDescent="0.2">
      <c r="A193" s="325" t="s">
        <v>49</v>
      </c>
      <c r="B193" s="114" t="s">
        <v>50</v>
      </c>
      <c r="C193" s="334"/>
    </row>
    <row r="194" spans="1:3" x14ac:dyDescent="0.2">
      <c r="A194" s="166" t="s">
        <v>52</v>
      </c>
      <c r="B194" s="46">
        <f>+Enero!B194+Febrero!B194+MARZO!B194</f>
        <v>3070</v>
      </c>
      <c r="C194" s="334"/>
    </row>
    <row r="195" spans="1:3" x14ac:dyDescent="0.2">
      <c r="A195" s="152" t="s">
        <v>53</v>
      </c>
      <c r="B195" s="37">
        <f>+Enero!B195+Febrero!B195+MARZO!B195</f>
        <v>0</v>
      </c>
      <c r="C195" s="334"/>
    </row>
    <row r="196" spans="1:3" x14ac:dyDescent="0.2">
      <c r="A196" s="152" t="s">
        <v>54</v>
      </c>
      <c r="B196" s="37">
        <f>+Enero!B196+Febrero!B196+MARZO!B196</f>
        <v>0</v>
      </c>
      <c r="C196" s="334"/>
    </row>
    <row r="197" spans="1:3" x14ac:dyDescent="0.2">
      <c r="A197" s="155" t="s">
        <v>55</v>
      </c>
      <c r="B197" s="48">
        <f>+Enero!B197+Febrero!B197+MARZO!B197</f>
        <v>0</v>
      </c>
      <c r="C197" s="334"/>
    </row>
    <row r="198" spans="1:3" x14ac:dyDescent="0.2">
      <c r="A198" s="233" t="s">
        <v>1</v>
      </c>
      <c r="B198" s="359">
        <f>SUM(B194:B197)</f>
        <v>3070</v>
      </c>
      <c r="C198" s="334"/>
    </row>
    <row r="199" spans="1:3" x14ac:dyDescent="0.2">
      <c r="A199" s="76" t="s">
        <v>183</v>
      </c>
      <c r="B199" s="79"/>
      <c r="C199" s="334"/>
    </row>
    <row r="200" spans="1:3" x14ac:dyDescent="0.2">
      <c r="A200" s="64" t="s">
        <v>88</v>
      </c>
      <c r="B200" s="114" t="s">
        <v>50</v>
      </c>
      <c r="C200" s="334"/>
    </row>
    <row r="201" spans="1:3" x14ac:dyDescent="0.2">
      <c r="A201" s="255" t="s">
        <v>89</v>
      </c>
      <c r="B201" s="46">
        <f>+Enero!B201+Febrero!B201+MARZO!B201</f>
        <v>0</v>
      </c>
      <c r="C201" s="334"/>
    </row>
    <row r="202" spans="1:3" x14ac:dyDescent="0.2">
      <c r="A202" s="256" t="s">
        <v>90</v>
      </c>
      <c r="B202" s="37">
        <f>+Enero!B202+Febrero!B202+MARZO!B202</f>
        <v>0</v>
      </c>
      <c r="C202" s="334"/>
    </row>
    <row r="203" spans="1:3" x14ac:dyDescent="0.2">
      <c r="A203" s="257" t="s">
        <v>91</v>
      </c>
      <c r="B203" s="48">
        <f>+Enero!B203+Febrero!B203+MARZO!B203</f>
        <v>0</v>
      </c>
      <c r="C203" s="334"/>
    </row>
    <row r="204" spans="1:3" x14ac:dyDescent="0.2">
      <c r="A204" s="258" t="s">
        <v>184</v>
      </c>
      <c r="B204" s="110"/>
      <c r="C204" s="334"/>
    </row>
    <row r="205" spans="1:3" x14ac:dyDescent="0.2">
      <c r="A205" s="67" t="s">
        <v>56</v>
      </c>
      <c r="B205" s="114" t="s">
        <v>1</v>
      </c>
      <c r="C205" s="334"/>
    </row>
    <row r="206" spans="1:3" x14ac:dyDescent="0.2">
      <c r="A206" s="259" t="s">
        <v>124</v>
      </c>
      <c r="B206" s="36">
        <f>+Enero!B206+Febrero!B206+MARZO!B206</f>
        <v>913</v>
      </c>
      <c r="C206" s="334"/>
    </row>
    <row r="207" spans="1:3" x14ac:dyDescent="0.2">
      <c r="A207" s="475" t="s">
        <v>135</v>
      </c>
      <c r="B207" s="46">
        <f>+Enero!B207+Febrero!B207+MARZO!B207</f>
        <v>0</v>
      </c>
      <c r="C207" s="334"/>
    </row>
    <row r="208" spans="1:3" x14ac:dyDescent="0.2">
      <c r="A208" s="176" t="s">
        <v>125</v>
      </c>
      <c r="B208" s="37">
        <f>+Enero!B208+Febrero!B208+MARZO!B208</f>
        <v>2304</v>
      </c>
      <c r="C208" s="334"/>
    </row>
    <row r="209" spans="1:3" x14ac:dyDescent="0.2">
      <c r="A209" s="176" t="s">
        <v>185</v>
      </c>
      <c r="B209" s="37">
        <f>+Enero!B209+Febrero!B209+MARZO!B209</f>
        <v>316</v>
      </c>
      <c r="C209" s="334"/>
    </row>
    <row r="210" spans="1:3" x14ac:dyDescent="0.2">
      <c r="A210" s="260" t="s">
        <v>186</v>
      </c>
      <c r="B210" s="37">
        <f>+Enero!B210+Febrero!B210+MARZO!B210</f>
        <v>39</v>
      </c>
      <c r="C210" s="334"/>
    </row>
    <row r="211" spans="1:3" x14ac:dyDescent="0.2">
      <c r="A211" s="176" t="s">
        <v>187</v>
      </c>
      <c r="B211" s="37">
        <f>+Enero!B211+Febrero!B211+MARZO!B211</f>
        <v>0</v>
      </c>
      <c r="C211" s="334"/>
    </row>
    <row r="212" spans="1:3" x14ac:dyDescent="0.2">
      <c r="A212" s="176" t="s">
        <v>188</v>
      </c>
      <c r="B212" s="37">
        <f>+Enero!B212+Febrero!B212+MARZO!B212</f>
        <v>0</v>
      </c>
      <c r="C212" s="334"/>
    </row>
    <row r="213" spans="1:3" x14ac:dyDescent="0.2">
      <c r="A213" s="176" t="s">
        <v>189</v>
      </c>
      <c r="B213" s="37">
        <f>+Enero!B213+Febrero!B213+MARZO!B213</f>
        <v>0</v>
      </c>
      <c r="C213" s="334"/>
    </row>
    <row r="214" spans="1:3" x14ac:dyDescent="0.2">
      <c r="A214" s="176" t="s">
        <v>190</v>
      </c>
      <c r="B214" s="37">
        <f>+Enero!B214+Febrero!B214+MARZO!B214</f>
        <v>0</v>
      </c>
      <c r="C214" s="334"/>
    </row>
    <row r="215" spans="1:3" x14ac:dyDescent="0.2">
      <c r="A215" s="261" t="s">
        <v>127</v>
      </c>
      <c r="B215" s="37">
        <f>+Enero!B215+Febrero!B215+MARZO!B215</f>
        <v>3228</v>
      </c>
      <c r="C215" s="334"/>
    </row>
    <row r="216" spans="1:3" x14ac:dyDescent="0.2">
      <c r="A216" s="260" t="s">
        <v>191</v>
      </c>
      <c r="B216" s="37">
        <f>+Enero!B216+Febrero!B216+MARZO!B216</f>
        <v>0</v>
      </c>
      <c r="C216" s="334"/>
    </row>
    <row r="217" spans="1:3" x14ac:dyDescent="0.2">
      <c r="A217" s="260" t="s">
        <v>192</v>
      </c>
      <c r="B217" s="37">
        <f>+Enero!B217+Febrero!B217+MARZO!B217</f>
        <v>0</v>
      </c>
      <c r="C217" s="334"/>
    </row>
    <row r="218" spans="1:3" x14ac:dyDescent="0.2">
      <c r="A218" s="176" t="s">
        <v>193</v>
      </c>
      <c r="B218" s="37">
        <f>+Enero!B218+Febrero!B218+MARZO!B218</f>
        <v>0</v>
      </c>
      <c r="C218" s="334"/>
    </row>
    <row r="219" spans="1:3" x14ac:dyDescent="0.2">
      <c r="A219" s="261" t="s">
        <v>194</v>
      </c>
      <c r="B219" s="37">
        <f>+Enero!B219+Febrero!B219+MARZO!B219</f>
        <v>0</v>
      </c>
      <c r="C219" s="334"/>
    </row>
    <row r="220" spans="1:3" ht="21.75" x14ac:dyDescent="0.2">
      <c r="A220" s="260" t="s">
        <v>195</v>
      </c>
      <c r="B220" s="37">
        <f>+Enero!B220+Febrero!B220+MARZO!B220</f>
        <v>0</v>
      </c>
      <c r="C220" s="334"/>
    </row>
    <row r="221" spans="1:3" x14ac:dyDescent="0.2">
      <c r="A221" s="261" t="s">
        <v>196</v>
      </c>
      <c r="B221" s="37">
        <f>+Enero!B221+Febrero!B221+MARZO!B221</f>
        <v>0</v>
      </c>
      <c r="C221" s="334"/>
    </row>
    <row r="222" spans="1:3" x14ac:dyDescent="0.2">
      <c r="A222" s="262" t="s">
        <v>197</v>
      </c>
      <c r="B222" s="37">
        <f>+Enero!B222+Febrero!B222+MARZO!B222</f>
        <v>0</v>
      </c>
      <c r="C222" s="334"/>
    </row>
    <row r="223" spans="1:3" x14ac:dyDescent="0.2">
      <c r="A223" s="176" t="s">
        <v>129</v>
      </c>
      <c r="B223" s="37">
        <f>+Enero!B223+Febrero!B223+MARZO!B223</f>
        <v>0</v>
      </c>
      <c r="C223" s="334"/>
    </row>
    <row r="224" spans="1:3" ht="21.75" x14ac:dyDescent="0.2">
      <c r="A224" s="260" t="s">
        <v>198</v>
      </c>
      <c r="B224" s="37">
        <f>+Enero!B224+Febrero!B224+MARZO!B224</f>
        <v>0</v>
      </c>
      <c r="C224" s="334"/>
    </row>
    <row r="225" spans="1:3" x14ac:dyDescent="0.2">
      <c r="A225" s="176" t="s">
        <v>199</v>
      </c>
      <c r="B225" s="37">
        <f>+Enero!B225+Febrero!B225+MARZO!B225</f>
        <v>0</v>
      </c>
      <c r="C225" s="334"/>
    </row>
    <row r="226" spans="1:3" x14ac:dyDescent="0.2">
      <c r="A226" s="260" t="s">
        <v>200</v>
      </c>
      <c r="B226" s="37">
        <f>+Enero!B226+Febrero!B226+MARZO!B226</f>
        <v>0</v>
      </c>
      <c r="C226" s="334"/>
    </row>
    <row r="227" spans="1:3" x14ac:dyDescent="0.2">
      <c r="A227" s="176" t="s">
        <v>132</v>
      </c>
      <c r="B227" s="37">
        <f>+Enero!B227+Febrero!B227+MARZO!B227</f>
        <v>0</v>
      </c>
      <c r="C227" s="334"/>
    </row>
    <row r="228" spans="1:3" x14ac:dyDescent="0.2">
      <c r="A228" s="176" t="s">
        <v>133</v>
      </c>
      <c r="B228" s="37">
        <f>+Enero!B228+Febrero!B228+MARZO!B228</f>
        <v>0</v>
      </c>
      <c r="C228" s="334"/>
    </row>
    <row r="229" spans="1:3" x14ac:dyDescent="0.2">
      <c r="A229" s="261" t="s">
        <v>201</v>
      </c>
      <c r="B229" s="37">
        <f>+Enero!B229+Febrero!B229+MARZO!B229</f>
        <v>0</v>
      </c>
      <c r="C229" s="334"/>
    </row>
    <row r="230" spans="1:3" x14ac:dyDescent="0.2">
      <c r="A230" s="263" t="s">
        <v>202</v>
      </c>
      <c r="B230" s="48">
        <f>+Enero!B230+Febrero!B230+MARZO!B230</f>
        <v>0</v>
      </c>
      <c r="C230" s="334"/>
    </row>
    <row r="231" spans="1:3" x14ac:dyDescent="0.2">
      <c r="A231" s="233" t="s">
        <v>1</v>
      </c>
      <c r="B231" s="359">
        <f>SUM(B206:B230)</f>
        <v>6800</v>
      </c>
      <c r="C231" s="334"/>
    </row>
    <row r="295" spans="1:2" x14ac:dyDescent="0.2">
      <c r="A295" s="486">
        <f>SUM(B13:B27,D30,B60,B67,B74,B92:E92,B100:E100,B108:E108,C112:C113,D117:D118,B122:B124,B150,B170:B174,B184,B191,B198,B231,C128:J144,B169:AS169,D31:D50,B201:B203,B151,B152:B168)</f>
        <v>13544</v>
      </c>
      <c r="B295" s="487">
        <f>SUM(CG6:CT241)</f>
        <v>0</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T53:AT54"/>
    <mergeCell ref="A110:B111"/>
    <mergeCell ref="C110:C111"/>
    <mergeCell ref="D110:F110"/>
    <mergeCell ref="G110:G111"/>
    <mergeCell ref="H115:H116"/>
    <mergeCell ref="A128:A131"/>
    <mergeCell ref="A132:A136"/>
    <mergeCell ref="A137:A14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Q11:AQ12"/>
    <mergeCell ref="AR11:AR12"/>
    <mergeCell ref="AS11:AS12"/>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G120:G121"/>
    <mergeCell ref="A47:A49"/>
    <mergeCell ref="B47:C47"/>
    <mergeCell ref="B48:C48"/>
    <mergeCell ref="B49:C49"/>
    <mergeCell ref="B40:C40"/>
    <mergeCell ref="B41:C41"/>
    <mergeCell ref="B43:C43"/>
    <mergeCell ref="B44:C44"/>
    <mergeCell ref="B45:C45"/>
    <mergeCell ref="A31:A43"/>
    <mergeCell ref="A44:A46"/>
    <mergeCell ref="B50:C50"/>
    <mergeCell ref="A52:A54"/>
    <mergeCell ref="B52:D53"/>
    <mergeCell ref="E52:AP52"/>
    <mergeCell ref="A112:B112"/>
    <mergeCell ref="A113:B113"/>
    <mergeCell ref="A115:C116"/>
    <mergeCell ref="D115:D116"/>
    <mergeCell ref="E115:G115"/>
    <mergeCell ref="A6:N6"/>
    <mergeCell ref="B38:C38"/>
    <mergeCell ref="B39:C39"/>
    <mergeCell ref="B42:C42"/>
    <mergeCell ref="B31:C31"/>
    <mergeCell ref="B32:C32"/>
    <mergeCell ref="B33:C33"/>
    <mergeCell ref="B34:C34"/>
    <mergeCell ref="B46:C46"/>
    <mergeCell ref="B29:C29"/>
    <mergeCell ref="B35:C35"/>
    <mergeCell ref="B36:C36"/>
    <mergeCell ref="B37:C37"/>
    <mergeCell ref="A30:C30"/>
    <mergeCell ref="A10:A12"/>
    <mergeCell ref="B10:D11"/>
    <mergeCell ref="E10:AP10"/>
    <mergeCell ref="AG11:AH11"/>
    <mergeCell ref="AI11:AJ11"/>
    <mergeCell ref="AK11:AL11"/>
    <mergeCell ref="AM11:AN11"/>
    <mergeCell ref="AO11:AP11"/>
  </mergeCells>
  <dataValidations count="2">
    <dataValidation allowBlank="1" showInputMessage="1" showErrorMessage="1" errorTitle="ERROR" error="Por favor ingrese solo Números." sqref="A25:A26 AV150 E175:AP175 AT151 CB150"/>
    <dataValidation type="whole" allowBlank="1" showInputMessage="1" showErrorMessage="1" errorTitle="ERROR" error="Por favor ingrese solo Números." sqref="A27:A1048576 A1:A24 AV151:AV1048576 AT152:AT1048576 AV1:AV149 B1:D1048576 E176:AP1048576 AU1:AU1048576 CB151:CB1048576 AW1:CA1048576 CC1:XFD1048576 CB1:CB149 F21:AP174 F1:AS20 E1:E174 AT1:AT150 AQ21:AS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sqref="A1:XFD1048576"/>
    </sheetView>
  </sheetViews>
  <sheetFormatPr baseColWidth="10" defaultRowHeight="12.75" x14ac:dyDescent="0.2"/>
  <cols>
    <col min="1" max="1" width="35.42578125" style="254" customWidth="1"/>
    <col min="2" max="2" width="23.5703125" style="254" customWidth="1"/>
    <col min="3" max="3" width="15" style="254" customWidth="1"/>
    <col min="4" max="4" width="15.7109375" style="254" customWidth="1"/>
    <col min="5" max="5" width="13.42578125" style="254" customWidth="1"/>
    <col min="6" max="6" width="13.5703125" style="254" customWidth="1"/>
    <col min="7" max="7" width="14.7109375" style="254" customWidth="1"/>
    <col min="8" max="8" width="13.85546875" style="254" customWidth="1"/>
    <col min="9" max="9" width="12.5703125" style="254" customWidth="1"/>
    <col min="10" max="10" width="11.85546875" style="254" customWidth="1"/>
    <col min="11" max="11" width="10.28515625" style="254" customWidth="1"/>
    <col min="12" max="12" width="9.28515625" style="254" customWidth="1"/>
    <col min="13" max="13" width="9.42578125" style="254" customWidth="1"/>
    <col min="14" max="14" width="9.140625" style="254" customWidth="1"/>
    <col min="15" max="15" width="9.28515625" style="73" customWidth="1"/>
    <col min="16" max="16" width="9.42578125" style="73" customWidth="1"/>
    <col min="17" max="17" width="9.7109375" style="73" customWidth="1"/>
    <col min="18" max="18" width="9.5703125" style="73" customWidth="1"/>
    <col min="19" max="19" width="9.28515625" style="73" customWidth="1"/>
    <col min="20" max="20" width="8.5703125" style="73" customWidth="1"/>
    <col min="21" max="21" width="8.85546875" style="73" customWidth="1"/>
    <col min="22" max="22" width="9.7109375" style="73" customWidth="1"/>
    <col min="23" max="23" width="8.7109375" style="73" customWidth="1"/>
    <col min="24" max="24" width="13.5703125" style="73" customWidth="1"/>
    <col min="25" max="25" width="16.28515625" style="73" customWidth="1"/>
    <col min="26" max="43" width="9.42578125" style="73" customWidth="1"/>
    <col min="44" max="47" width="10.28515625" style="73" customWidth="1"/>
    <col min="48" max="48" width="9.140625" style="73" customWidth="1"/>
    <col min="49" max="49" width="11.42578125" style="74" hidden="1" customWidth="1"/>
    <col min="50" max="67" width="11.42578125" style="73" hidden="1" customWidth="1"/>
    <col min="68" max="68" width="11.42578125" style="74" hidden="1" customWidth="1"/>
    <col min="69" max="78" width="11.42578125" style="73" customWidth="1"/>
    <col min="79" max="83" width="10.28515625" style="73" customWidth="1"/>
    <col min="84" max="92" width="9.42578125" style="73" customWidth="1"/>
    <col min="93" max="256" width="11.42578125" style="73"/>
    <col min="257" max="257" width="35.42578125" style="73" customWidth="1"/>
    <col min="258" max="258" width="23.5703125" style="73" customWidth="1"/>
    <col min="259" max="259" width="15" style="73" customWidth="1"/>
    <col min="260" max="260" width="15.7109375" style="73" customWidth="1"/>
    <col min="261" max="261" width="13.42578125" style="73" customWidth="1"/>
    <col min="262" max="262" width="13.5703125" style="73" customWidth="1"/>
    <col min="263" max="263" width="14.7109375" style="73" customWidth="1"/>
    <col min="264" max="264" width="13.85546875" style="73" customWidth="1"/>
    <col min="265" max="265" width="12.5703125" style="73" customWidth="1"/>
    <col min="266" max="266" width="11.85546875" style="73" customWidth="1"/>
    <col min="267" max="267" width="10.28515625" style="73" customWidth="1"/>
    <col min="268" max="268" width="9.28515625" style="73" customWidth="1"/>
    <col min="269" max="269" width="9.42578125" style="73" customWidth="1"/>
    <col min="270" max="270" width="9.140625" style="73" customWidth="1"/>
    <col min="271" max="271" width="9.28515625" style="73" customWidth="1"/>
    <col min="272" max="272" width="9.42578125" style="73" customWidth="1"/>
    <col min="273" max="273" width="9.7109375" style="73" customWidth="1"/>
    <col min="274" max="274" width="9.5703125" style="73" customWidth="1"/>
    <col min="275" max="275" width="9.28515625" style="73" customWidth="1"/>
    <col min="276" max="276" width="8.5703125" style="73" customWidth="1"/>
    <col min="277" max="277" width="8.85546875" style="73" customWidth="1"/>
    <col min="278" max="278" width="9.7109375" style="73" customWidth="1"/>
    <col min="279" max="279" width="8.7109375" style="73" customWidth="1"/>
    <col min="280" max="280" width="13.5703125" style="73" customWidth="1"/>
    <col min="281" max="281" width="16.28515625" style="73" customWidth="1"/>
    <col min="282" max="299" width="9.42578125" style="73" customWidth="1"/>
    <col min="300" max="303" width="10.28515625" style="73" customWidth="1"/>
    <col min="304" max="304" width="9.140625" style="73" customWidth="1"/>
    <col min="305" max="324" width="0" style="73" hidden="1" customWidth="1"/>
    <col min="325" max="334" width="11.42578125" style="73" customWidth="1"/>
    <col min="335" max="339" width="10.28515625" style="73" customWidth="1"/>
    <col min="340" max="348" width="9.42578125" style="73" customWidth="1"/>
    <col min="349" max="512" width="11.42578125" style="73"/>
    <col min="513" max="513" width="35.42578125" style="73" customWidth="1"/>
    <col min="514" max="514" width="23.5703125" style="73" customWidth="1"/>
    <col min="515" max="515" width="15" style="73" customWidth="1"/>
    <col min="516" max="516" width="15.7109375" style="73" customWidth="1"/>
    <col min="517" max="517" width="13.42578125" style="73" customWidth="1"/>
    <col min="518" max="518" width="13.5703125" style="73" customWidth="1"/>
    <col min="519" max="519" width="14.7109375" style="73" customWidth="1"/>
    <col min="520" max="520" width="13.85546875" style="73" customWidth="1"/>
    <col min="521" max="521" width="12.5703125" style="73" customWidth="1"/>
    <col min="522" max="522" width="11.85546875" style="73" customWidth="1"/>
    <col min="523" max="523" width="10.28515625" style="73" customWidth="1"/>
    <col min="524" max="524" width="9.28515625" style="73" customWidth="1"/>
    <col min="525" max="525" width="9.42578125" style="73" customWidth="1"/>
    <col min="526" max="526" width="9.140625" style="73" customWidth="1"/>
    <col min="527" max="527" width="9.28515625" style="73" customWidth="1"/>
    <col min="528" max="528" width="9.42578125" style="73" customWidth="1"/>
    <col min="529" max="529" width="9.7109375" style="73" customWidth="1"/>
    <col min="530" max="530" width="9.5703125" style="73" customWidth="1"/>
    <col min="531" max="531" width="9.28515625" style="73" customWidth="1"/>
    <col min="532" max="532" width="8.5703125" style="73" customWidth="1"/>
    <col min="533" max="533" width="8.85546875" style="73" customWidth="1"/>
    <col min="534" max="534" width="9.7109375" style="73" customWidth="1"/>
    <col min="535" max="535" width="8.7109375" style="73" customWidth="1"/>
    <col min="536" max="536" width="13.5703125" style="73" customWidth="1"/>
    <col min="537" max="537" width="16.28515625" style="73" customWidth="1"/>
    <col min="538" max="555" width="9.42578125" style="73" customWidth="1"/>
    <col min="556" max="559" width="10.28515625" style="73" customWidth="1"/>
    <col min="560" max="560" width="9.140625" style="73" customWidth="1"/>
    <col min="561" max="580" width="0" style="73" hidden="1" customWidth="1"/>
    <col min="581" max="590" width="11.42578125" style="73" customWidth="1"/>
    <col min="591" max="595" width="10.28515625" style="73" customWidth="1"/>
    <col min="596" max="604" width="9.42578125" style="73" customWidth="1"/>
    <col min="605" max="768" width="11.42578125" style="73"/>
    <col min="769" max="769" width="35.42578125" style="73" customWidth="1"/>
    <col min="770" max="770" width="23.5703125" style="73" customWidth="1"/>
    <col min="771" max="771" width="15" style="73" customWidth="1"/>
    <col min="772" max="772" width="15.7109375" style="73" customWidth="1"/>
    <col min="773" max="773" width="13.42578125" style="73" customWidth="1"/>
    <col min="774" max="774" width="13.5703125" style="73" customWidth="1"/>
    <col min="775" max="775" width="14.7109375" style="73" customWidth="1"/>
    <col min="776" max="776" width="13.85546875" style="73" customWidth="1"/>
    <col min="777" max="777" width="12.5703125" style="73" customWidth="1"/>
    <col min="778" max="778" width="11.85546875" style="73" customWidth="1"/>
    <col min="779" max="779" width="10.28515625" style="73" customWidth="1"/>
    <col min="780" max="780" width="9.28515625" style="73" customWidth="1"/>
    <col min="781" max="781" width="9.42578125" style="73" customWidth="1"/>
    <col min="782" max="782" width="9.140625" style="73" customWidth="1"/>
    <col min="783" max="783" width="9.28515625" style="73" customWidth="1"/>
    <col min="784" max="784" width="9.42578125" style="73" customWidth="1"/>
    <col min="785" max="785" width="9.7109375" style="73" customWidth="1"/>
    <col min="786" max="786" width="9.5703125" style="73" customWidth="1"/>
    <col min="787" max="787" width="9.28515625" style="73" customWidth="1"/>
    <col min="788" max="788" width="8.5703125" style="73" customWidth="1"/>
    <col min="789" max="789" width="8.85546875" style="73" customWidth="1"/>
    <col min="790" max="790" width="9.7109375" style="73" customWidth="1"/>
    <col min="791" max="791" width="8.7109375" style="73" customWidth="1"/>
    <col min="792" max="792" width="13.5703125" style="73" customWidth="1"/>
    <col min="793" max="793" width="16.28515625" style="73" customWidth="1"/>
    <col min="794" max="811" width="9.42578125" style="73" customWidth="1"/>
    <col min="812" max="815" width="10.28515625" style="73" customWidth="1"/>
    <col min="816" max="816" width="9.140625" style="73" customWidth="1"/>
    <col min="817" max="836" width="0" style="73" hidden="1" customWidth="1"/>
    <col min="837" max="846" width="11.42578125" style="73" customWidth="1"/>
    <col min="847" max="851" width="10.28515625" style="73" customWidth="1"/>
    <col min="852" max="860" width="9.42578125" style="73" customWidth="1"/>
    <col min="861" max="1024" width="11.42578125" style="73"/>
    <col min="1025" max="1025" width="35.42578125" style="73" customWidth="1"/>
    <col min="1026" max="1026" width="23.5703125" style="73" customWidth="1"/>
    <col min="1027" max="1027" width="15" style="73" customWidth="1"/>
    <col min="1028" max="1028" width="15.7109375" style="73" customWidth="1"/>
    <col min="1029" max="1029" width="13.42578125" style="73" customWidth="1"/>
    <col min="1030" max="1030" width="13.5703125" style="73" customWidth="1"/>
    <col min="1031" max="1031" width="14.7109375" style="73" customWidth="1"/>
    <col min="1032" max="1032" width="13.85546875" style="73" customWidth="1"/>
    <col min="1033" max="1033" width="12.5703125" style="73" customWidth="1"/>
    <col min="1034" max="1034" width="11.85546875" style="73" customWidth="1"/>
    <col min="1035" max="1035" width="10.28515625" style="73" customWidth="1"/>
    <col min="1036" max="1036" width="9.28515625" style="73" customWidth="1"/>
    <col min="1037" max="1037" width="9.42578125" style="73" customWidth="1"/>
    <col min="1038" max="1038" width="9.140625" style="73" customWidth="1"/>
    <col min="1039" max="1039" width="9.28515625" style="73" customWidth="1"/>
    <col min="1040" max="1040" width="9.42578125" style="73" customWidth="1"/>
    <col min="1041" max="1041" width="9.7109375" style="73" customWidth="1"/>
    <col min="1042" max="1042" width="9.5703125" style="73" customWidth="1"/>
    <col min="1043" max="1043" width="9.28515625" style="73" customWidth="1"/>
    <col min="1044" max="1044" width="8.5703125" style="73" customWidth="1"/>
    <col min="1045" max="1045" width="8.85546875" style="73" customWidth="1"/>
    <col min="1046" max="1046" width="9.7109375" style="73" customWidth="1"/>
    <col min="1047" max="1047" width="8.7109375" style="73" customWidth="1"/>
    <col min="1048" max="1048" width="13.5703125" style="73" customWidth="1"/>
    <col min="1049" max="1049" width="16.28515625" style="73" customWidth="1"/>
    <col min="1050" max="1067" width="9.42578125" style="73" customWidth="1"/>
    <col min="1068" max="1071" width="10.28515625" style="73" customWidth="1"/>
    <col min="1072" max="1072" width="9.140625" style="73" customWidth="1"/>
    <col min="1073" max="1092" width="0" style="73" hidden="1" customWidth="1"/>
    <col min="1093" max="1102" width="11.42578125" style="73" customWidth="1"/>
    <col min="1103" max="1107" width="10.28515625" style="73" customWidth="1"/>
    <col min="1108" max="1116" width="9.42578125" style="73" customWidth="1"/>
    <col min="1117" max="1280" width="11.42578125" style="73"/>
    <col min="1281" max="1281" width="35.42578125" style="73" customWidth="1"/>
    <col min="1282" max="1282" width="23.5703125" style="73" customWidth="1"/>
    <col min="1283" max="1283" width="15" style="73" customWidth="1"/>
    <col min="1284" max="1284" width="15.7109375" style="73" customWidth="1"/>
    <col min="1285" max="1285" width="13.42578125" style="73" customWidth="1"/>
    <col min="1286" max="1286" width="13.5703125" style="73" customWidth="1"/>
    <col min="1287" max="1287" width="14.7109375" style="73" customWidth="1"/>
    <col min="1288" max="1288" width="13.85546875" style="73" customWidth="1"/>
    <col min="1289" max="1289" width="12.5703125" style="73" customWidth="1"/>
    <col min="1290" max="1290" width="11.85546875" style="73" customWidth="1"/>
    <col min="1291" max="1291" width="10.28515625" style="73" customWidth="1"/>
    <col min="1292" max="1292" width="9.28515625" style="73" customWidth="1"/>
    <col min="1293" max="1293" width="9.42578125" style="73" customWidth="1"/>
    <col min="1294" max="1294" width="9.140625" style="73" customWidth="1"/>
    <col min="1295" max="1295" width="9.28515625" style="73" customWidth="1"/>
    <col min="1296" max="1296" width="9.42578125" style="73" customWidth="1"/>
    <col min="1297" max="1297" width="9.7109375" style="73" customWidth="1"/>
    <col min="1298" max="1298" width="9.5703125" style="73" customWidth="1"/>
    <col min="1299" max="1299" width="9.28515625" style="73" customWidth="1"/>
    <col min="1300" max="1300" width="8.5703125" style="73" customWidth="1"/>
    <col min="1301" max="1301" width="8.85546875" style="73" customWidth="1"/>
    <col min="1302" max="1302" width="9.7109375" style="73" customWidth="1"/>
    <col min="1303" max="1303" width="8.7109375" style="73" customWidth="1"/>
    <col min="1304" max="1304" width="13.5703125" style="73" customWidth="1"/>
    <col min="1305" max="1305" width="16.28515625" style="73" customWidth="1"/>
    <col min="1306" max="1323" width="9.42578125" style="73" customWidth="1"/>
    <col min="1324" max="1327" width="10.28515625" style="73" customWidth="1"/>
    <col min="1328" max="1328" width="9.140625" style="73" customWidth="1"/>
    <col min="1329" max="1348" width="0" style="73" hidden="1" customWidth="1"/>
    <col min="1349" max="1358" width="11.42578125" style="73" customWidth="1"/>
    <col min="1359" max="1363" width="10.28515625" style="73" customWidth="1"/>
    <col min="1364" max="1372" width="9.42578125" style="73" customWidth="1"/>
    <col min="1373" max="1536" width="11.42578125" style="73"/>
    <col min="1537" max="1537" width="35.42578125" style="73" customWidth="1"/>
    <col min="1538" max="1538" width="23.5703125" style="73" customWidth="1"/>
    <col min="1539" max="1539" width="15" style="73" customWidth="1"/>
    <col min="1540" max="1540" width="15.7109375" style="73" customWidth="1"/>
    <col min="1541" max="1541" width="13.42578125" style="73" customWidth="1"/>
    <col min="1542" max="1542" width="13.5703125" style="73" customWidth="1"/>
    <col min="1543" max="1543" width="14.7109375" style="73" customWidth="1"/>
    <col min="1544" max="1544" width="13.85546875" style="73" customWidth="1"/>
    <col min="1545" max="1545" width="12.5703125" style="73" customWidth="1"/>
    <col min="1546" max="1546" width="11.85546875" style="73" customWidth="1"/>
    <col min="1547" max="1547" width="10.28515625" style="73" customWidth="1"/>
    <col min="1548" max="1548" width="9.28515625" style="73" customWidth="1"/>
    <col min="1549" max="1549" width="9.42578125" style="73" customWidth="1"/>
    <col min="1550" max="1550" width="9.140625" style="73" customWidth="1"/>
    <col min="1551" max="1551" width="9.28515625" style="73" customWidth="1"/>
    <col min="1552" max="1552" width="9.42578125" style="73" customWidth="1"/>
    <col min="1553" max="1553" width="9.7109375" style="73" customWidth="1"/>
    <col min="1554" max="1554" width="9.5703125" style="73" customWidth="1"/>
    <col min="1555" max="1555" width="9.28515625" style="73" customWidth="1"/>
    <col min="1556" max="1556" width="8.5703125" style="73" customWidth="1"/>
    <col min="1557" max="1557" width="8.85546875" style="73" customWidth="1"/>
    <col min="1558" max="1558" width="9.7109375" style="73" customWidth="1"/>
    <col min="1559" max="1559" width="8.7109375" style="73" customWidth="1"/>
    <col min="1560" max="1560" width="13.5703125" style="73" customWidth="1"/>
    <col min="1561" max="1561" width="16.28515625" style="73" customWidth="1"/>
    <col min="1562" max="1579" width="9.42578125" style="73" customWidth="1"/>
    <col min="1580" max="1583" width="10.28515625" style="73" customWidth="1"/>
    <col min="1584" max="1584" width="9.140625" style="73" customWidth="1"/>
    <col min="1585" max="1604" width="0" style="73" hidden="1" customWidth="1"/>
    <col min="1605" max="1614" width="11.42578125" style="73" customWidth="1"/>
    <col min="1615" max="1619" width="10.28515625" style="73" customWidth="1"/>
    <col min="1620" max="1628" width="9.42578125" style="73" customWidth="1"/>
    <col min="1629" max="1792" width="11.42578125" style="73"/>
    <col min="1793" max="1793" width="35.42578125" style="73" customWidth="1"/>
    <col min="1794" max="1794" width="23.5703125" style="73" customWidth="1"/>
    <col min="1795" max="1795" width="15" style="73" customWidth="1"/>
    <col min="1796" max="1796" width="15.7109375" style="73" customWidth="1"/>
    <col min="1797" max="1797" width="13.42578125" style="73" customWidth="1"/>
    <col min="1798" max="1798" width="13.5703125" style="73" customWidth="1"/>
    <col min="1799" max="1799" width="14.7109375" style="73" customWidth="1"/>
    <col min="1800" max="1800" width="13.85546875" style="73" customWidth="1"/>
    <col min="1801" max="1801" width="12.5703125" style="73" customWidth="1"/>
    <col min="1802" max="1802" width="11.85546875" style="73" customWidth="1"/>
    <col min="1803" max="1803" width="10.28515625" style="73" customWidth="1"/>
    <col min="1804" max="1804" width="9.28515625" style="73" customWidth="1"/>
    <col min="1805" max="1805" width="9.42578125" style="73" customWidth="1"/>
    <col min="1806" max="1806" width="9.140625" style="73" customWidth="1"/>
    <col min="1807" max="1807" width="9.28515625" style="73" customWidth="1"/>
    <col min="1808" max="1808" width="9.42578125" style="73" customWidth="1"/>
    <col min="1809" max="1809" width="9.7109375" style="73" customWidth="1"/>
    <col min="1810" max="1810" width="9.5703125" style="73" customWidth="1"/>
    <col min="1811" max="1811" width="9.28515625" style="73" customWidth="1"/>
    <col min="1812" max="1812" width="8.5703125" style="73" customWidth="1"/>
    <col min="1813" max="1813" width="8.85546875" style="73" customWidth="1"/>
    <col min="1814" max="1814" width="9.7109375" style="73" customWidth="1"/>
    <col min="1815" max="1815" width="8.7109375" style="73" customWidth="1"/>
    <col min="1816" max="1816" width="13.5703125" style="73" customWidth="1"/>
    <col min="1817" max="1817" width="16.28515625" style="73" customWidth="1"/>
    <col min="1818" max="1835" width="9.42578125" style="73" customWidth="1"/>
    <col min="1836" max="1839" width="10.28515625" style="73" customWidth="1"/>
    <col min="1840" max="1840" width="9.140625" style="73" customWidth="1"/>
    <col min="1841" max="1860" width="0" style="73" hidden="1" customWidth="1"/>
    <col min="1861" max="1870" width="11.42578125" style="73" customWidth="1"/>
    <col min="1871" max="1875" width="10.28515625" style="73" customWidth="1"/>
    <col min="1876" max="1884" width="9.42578125" style="73" customWidth="1"/>
    <col min="1885" max="2048" width="11.42578125" style="73"/>
    <col min="2049" max="2049" width="35.42578125" style="73" customWidth="1"/>
    <col min="2050" max="2050" width="23.5703125" style="73" customWidth="1"/>
    <col min="2051" max="2051" width="15" style="73" customWidth="1"/>
    <col min="2052" max="2052" width="15.7109375" style="73" customWidth="1"/>
    <col min="2053" max="2053" width="13.42578125" style="73" customWidth="1"/>
    <col min="2054" max="2054" width="13.5703125" style="73" customWidth="1"/>
    <col min="2055" max="2055" width="14.7109375" style="73" customWidth="1"/>
    <col min="2056" max="2056" width="13.85546875" style="73" customWidth="1"/>
    <col min="2057" max="2057" width="12.5703125" style="73" customWidth="1"/>
    <col min="2058" max="2058" width="11.85546875" style="73" customWidth="1"/>
    <col min="2059" max="2059" width="10.28515625" style="73" customWidth="1"/>
    <col min="2060" max="2060" width="9.28515625" style="73" customWidth="1"/>
    <col min="2061" max="2061" width="9.42578125" style="73" customWidth="1"/>
    <col min="2062" max="2062" width="9.140625" style="73" customWidth="1"/>
    <col min="2063" max="2063" width="9.28515625" style="73" customWidth="1"/>
    <col min="2064" max="2064" width="9.42578125" style="73" customWidth="1"/>
    <col min="2065" max="2065" width="9.7109375" style="73" customWidth="1"/>
    <col min="2066" max="2066" width="9.5703125" style="73" customWidth="1"/>
    <col min="2067" max="2067" width="9.28515625" style="73" customWidth="1"/>
    <col min="2068" max="2068" width="8.5703125" style="73" customWidth="1"/>
    <col min="2069" max="2069" width="8.85546875" style="73" customWidth="1"/>
    <col min="2070" max="2070" width="9.7109375" style="73" customWidth="1"/>
    <col min="2071" max="2071" width="8.7109375" style="73" customWidth="1"/>
    <col min="2072" max="2072" width="13.5703125" style="73" customWidth="1"/>
    <col min="2073" max="2073" width="16.28515625" style="73" customWidth="1"/>
    <col min="2074" max="2091" width="9.42578125" style="73" customWidth="1"/>
    <col min="2092" max="2095" width="10.28515625" style="73" customWidth="1"/>
    <col min="2096" max="2096" width="9.140625" style="73" customWidth="1"/>
    <col min="2097" max="2116" width="0" style="73" hidden="1" customWidth="1"/>
    <col min="2117" max="2126" width="11.42578125" style="73" customWidth="1"/>
    <col min="2127" max="2131" width="10.28515625" style="73" customWidth="1"/>
    <col min="2132" max="2140" width="9.42578125" style="73" customWidth="1"/>
    <col min="2141" max="2304" width="11.42578125" style="73"/>
    <col min="2305" max="2305" width="35.42578125" style="73" customWidth="1"/>
    <col min="2306" max="2306" width="23.5703125" style="73" customWidth="1"/>
    <col min="2307" max="2307" width="15" style="73" customWidth="1"/>
    <col min="2308" max="2308" width="15.7109375" style="73" customWidth="1"/>
    <col min="2309" max="2309" width="13.42578125" style="73" customWidth="1"/>
    <col min="2310" max="2310" width="13.5703125" style="73" customWidth="1"/>
    <col min="2311" max="2311" width="14.7109375" style="73" customWidth="1"/>
    <col min="2312" max="2312" width="13.85546875" style="73" customWidth="1"/>
    <col min="2313" max="2313" width="12.5703125" style="73" customWidth="1"/>
    <col min="2314" max="2314" width="11.85546875" style="73" customWidth="1"/>
    <col min="2315" max="2315" width="10.28515625" style="73" customWidth="1"/>
    <col min="2316" max="2316" width="9.28515625" style="73" customWidth="1"/>
    <col min="2317" max="2317" width="9.42578125" style="73" customWidth="1"/>
    <col min="2318" max="2318" width="9.140625" style="73" customWidth="1"/>
    <col min="2319" max="2319" width="9.28515625" style="73" customWidth="1"/>
    <col min="2320" max="2320" width="9.42578125" style="73" customWidth="1"/>
    <col min="2321" max="2321" width="9.7109375" style="73" customWidth="1"/>
    <col min="2322" max="2322" width="9.5703125" style="73" customWidth="1"/>
    <col min="2323" max="2323" width="9.28515625" style="73" customWidth="1"/>
    <col min="2324" max="2324" width="8.5703125" style="73" customWidth="1"/>
    <col min="2325" max="2325" width="8.85546875" style="73" customWidth="1"/>
    <col min="2326" max="2326" width="9.7109375" style="73" customWidth="1"/>
    <col min="2327" max="2327" width="8.7109375" style="73" customWidth="1"/>
    <col min="2328" max="2328" width="13.5703125" style="73" customWidth="1"/>
    <col min="2329" max="2329" width="16.28515625" style="73" customWidth="1"/>
    <col min="2330" max="2347" width="9.42578125" style="73" customWidth="1"/>
    <col min="2348" max="2351" width="10.28515625" style="73" customWidth="1"/>
    <col min="2352" max="2352" width="9.140625" style="73" customWidth="1"/>
    <col min="2353" max="2372" width="0" style="73" hidden="1" customWidth="1"/>
    <col min="2373" max="2382" width="11.42578125" style="73" customWidth="1"/>
    <col min="2383" max="2387" width="10.28515625" style="73" customWidth="1"/>
    <col min="2388" max="2396" width="9.42578125" style="73" customWidth="1"/>
    <col min="2397" max="2560" width="11.42578125" style="73"/>
    <col min="2561" max="2561" width="35.42578125" style="73" customWidth="1"/>
    <col min="2562" max="2562" width="23.5703125" style="73" customWidth="1"/>
    <col min="2563" max="2563" width="15" style="73" customWidth="1"/>
    <col min="2564" max="2564" width="15.7109375" style="73" customWidth="1"/>
    <col min="2565" max="2565" width="13.42578125" style="73" customWidth="1"/>
    <col min="2566" max="2566" width="13.5703125" style="73" customWidth="1"/>
    <col min="2567" max="2567" width="14.7109375" style="73" customWidth="1"/>
    <col min="2568" max="2568" width="13.85546875" style="73" customWidth="1"/>
    <col min="2569" max="2569" width="12.5703125" style="73" customWidth="1"/>
    <col min="2570" max="2570" width="11.85546875" style="73" customWidth="1"/>
    <col min="2571" max="2571" width="10.28515625" style="73" customWidth="1"/>
    <col min="2572" max="2572" width="9.28515625" style="73" customWidth="1"/>
    <col min="2573" max="2573" width="9.42578125" style="73" customWidth="1"/>
    <col min="2574" max="2574" width="9.140625" style="73" customWidth="1"/>
    <col min="2575" max="2575" width="9.28515625" style="73" customWidth="1"/>
    <col min="2576" max="2576" width="9.42578125" style="73" customWidth="1"/>
    <col min="2577" max="2577" width="9.7109375" style="73" customWidth="1"/>
    <col min="2578" max="2578" width="9.5703125" style="73" customWidth="1"/>
    <col min="2579" max="2579" width="9.28515625" style="73" customWidth="1"/>
    <col min="2580" max="2580" width="8.5703125" style="73" customWidth="1"/>
    <col min="2581" max="2581" width="8.85546875" style="73" customWidth="1"/>
    <col min="2582" max="2582" width="9.7109375" style="73" customWidth="1"/>
    <col min="2583" max="2583" width="8.7109375" style="73" customWidth="1"/>
    <col min="2584" max="2584" width="13.5703125" style="73" customWidth="1"/>
    <col min="2585" max="2585" width="16.28515625" style="73" customWidth="1"/>
    <col min="2586" max="2603" width="9.42578125" style="73" customWidth="1"/>
    <col min="2604" max="2607" width="10.28515625" style="73" customWidth="1"/>
    <col min="2608" max="2608" width="9.140625" style="73" customWidth="1"/>
    <col min="2609" max="2628" width="0" style="73" hidden="1" customWidth="1"/>
    <col min="2629" max="2638" width="11.42578125" style="73" customWidth="1"/>
    <col min="2639" max="2643" width="10.28515625" style="73" customWidth="1"/>
    <col min="2644" max="2652" width="9.42578125" style="73" customWidth="1"/>
    <col min="2653" max="2816" width="11.42578125" style="73"/>
    <col min="2817" max="2817" width="35.42578125" style="73" customWidth="1"/>
    <col min="2818" max="2818" width="23.5703125" style="73" customWidth="1"/>
    <col min="2819" max="2819" width="15" style="73" customWidth="1"/>
    <col min="2820" max="2820" width="15.7109375" style="73" customWidth="1"/>
    <col min="2821" max="2821" width="13.42578125" style="73" customWidth="1"/>
    <col min="2822" max="2822" width="13.5703125" style="73" customWidth="1"/>
    <col min="2823" max="2823" width="14.7109375" style="73" customWidth="1"/>
    <col min="2824" max="2824" width="13.85546875" style="73" customWidth="1"/>
    <col min="2825" max="2825" width="12.5703125" style="73" customWidth="1"/>
    <col min="2826" max="2826" width="11.85546875" style="73" customWidth="1"/>
    <col min="2827" max="2827" width="10.28515625" style="73" customWidth="1"/>
    <col min="2828" max="2828" width="9.28515625" style="73" customWidth="1"/>
    <col min="2829" max="2829" width="9.42578125" style="73" customWidth="1"/>
    <col min="2830" max="2830" width="9.140625" style="73" customWidth="1"/>
    <col min="2831" max="2831" width="9.28515625" style="73" customWidth="1"/>
    <col min="2832" max="2832" width="9.42578125" style="73" customWidth="1"/>
    <col min="2833" max="2833" width="9.7109375" style="73" customWidth="1"/>
    <col min="2834" max="2834" width="9.5703125" style="73" customWidth="1"/>
    <col min="2835" max="2835" width="9.28515625" style="73" customWidth="1"/>
    <col min="2836" max="2836" width="8.5703125" style="73" customWidth="1"/>
    <col min="2837" max="2837" width="8.85546875" style="73" customWidth="1"/>
    <col min="2838" max="2838" width="9.7109375" style="73" customWidth="1"/>
    <col min="2839" max="2839" width="8.7109375" style="73" customWidth="1"/>
    <col min="2840" max="2840" width="13.5703125" style="73" customWidth="1"/>
    <col min="2841" max="2841" width="16.28515625" style="73" customWidth="1"/>
    <col min="2842" max="2859" width="9.42578125" style="73" customWidth="1"/>
    <col min="2860" max="2863" width="10.28515625" style="73" customWidth="1"/>
    <col min="2864" max="2864" width="9.140625" style="73" customWidth="1"/>
    <col min="2865" max="2884" width="0" style="73" hidden="1" customWidth="1"/>
    <col min="2885" max="2894" width="11.42578125" style="73" customWidth="1"/>
    <col min="2895" max="2899" width="10.28515625" style="73" customWidth="1"/>
    <col min="2900" max="2908" width="9.42578125" style="73" customWidth="1"/>
    <col min="2909" max="3072" width="11.42578125" style="73"/>
    <col min="3073" max="3073" width="35.42578125" style="73" customWidth="1"/>
    <col min="3074" max="3074" width="23.5703125" style="73" customWidth="1"/>
    <col min="3075" max="3075" width="15" style="73" customWidth="1"/>
    <col min="3076" max="3076" width="15.7109375" style="73" customWidth="1"/>
    <col min="3077" max="3077" width="13.42578125" style="73" customWidth="1"/>
    <col min="3078" max="3078" width="13.5703125" style="73" customWidth="1"/>
    <col min="3079" max="3079" width="14.7109375" style="73" customWidth="1"/>
    <col min="3080" max="3080" width="13.85546875" style="73" customWidth="1"/>
    <col min="3081" max="3081" width="12.5703125" style="73" customWidth="1"/>
    <col min="3082" max="3082" width="11.85546875" style="73" customWidth="1"/>
    <col min="3083" max="3083" width="10.28515625" style="73" customWidth="1"/>
    <col min="3084" max="3084" width="9.28515625" style="73" customWidth="1"/>
    <col min="3085" max="3085" width="9.42578125" style="73" customWidth="1"/>
    <col min="3086" max="3086" width="9.140625" style="73" customWidth="1"/>
    <col min="3087" max="3087" width="9.28515625" style="73" customWidth="1"/>
    <col min="3088" max="3088" width="9.42578125" style="73" customWidth="1"/>
    <col min="3089" max="3089" width="9.7109375" style="73" customWidth="1"/>
    <col min="3090" max="3090" width="9.5703125" style="73" customWidth="1"/>
    <col min="3091" max="3091" width="9.28515625" style="73" customWidth="1"/>
    <col min="3092" max="3092" width="8.5703125" style="73" customWidth="1"/>
    <col min="3093" max="3093" width="8.85546875" style="73" customWidth="1"/>
    <col min="3094" max="3094" width="9.7109375" style="73" customWidth="1"/>
    <col min="3095" max="3095" width="8.7109375" style="73" customWidth="1"/>
    <col min="3096" max="3096" width="13.5703125" style="73" customWidth="1"/>
    <col min="3097" max="3097" width="16.28515625" style="73" customWidth="1"/>
    <col min="3098" max="3115" width="9.42578125" style="73" customWidth="1"/>
    <col min="3116" max="3119" width="10.28515625" style="73" customWidth="1"/>
    <col min="3120" max="3120" width="9.140625" style="73" customWidth="1"/>
    <col min="3121" max="3140" width="0" style="73" hidden="1" customWidth="1"/>
    <col min="3141" max="3150" width="11.42578125" style="73" customWidth="1"/>
    <col min="3151" max="3155" width="10.28515625" style="73" customWidth="1"/>
    <col min="3156" max="3164" width="9.42578125" style="73" customWidth="1"/>
    <col min="3165" max="3328" width="11.42578125" style="73"/>
    <col min="3329" max="3329" width="35.42578125" style="73" customWidth="1"/>
    <col min="3330" max="3330" width="23.5703125" style="73" customWidth="1"/>
    <col min="3331" max="3331" width="15" style="73" customWidth="1"/>
    <col min="3332" max="3332" width="15.7109375" style="73" customWidth="1"/>
    <col min="3333" max="3333" width="13.42578125" style="73" customWidth="1"/>
    <col min="3334" max="3334" width="13.5703125" style="73" customWidth="1"/>
    <col min="3335" max="3335" width="14.7109375" style="73" customWidth="1"/>
    <col min="3336" max="3336" width="13.85546875" style="73" customWidth="1"/>
    <col min="3337" max="3337" width="12.5703125" style="73" customWidth="1"/>
    <col min="3338" max="3338" width="11.85546875" style="73" customWidth="1"/>
    <col min="3339" max="3339" width="10.28515625" style="73" customWidth="1"/>
    <col min="3340" max="3340" width="9.28515625" style="73" customWidth="1"/>
    <col min="3341" max="3341" width="9.42578125" style="73" customWidth="1"/>
    <col min="3342" max="3342" width="9.140625" style="73" customWidth="1"/>
    <col min="3343" max="3343" width="9.28515625" style="73" customWidth="1"/>
    <col min="3344" max="3344" width="9.42578125" style="73" customWidth="1"/>
    <col min="3345" max="3345" width="9.7109375" style="73" customWidth="1"/>
    <col min="3346" max="3346" width="9.5703125" style="73" customWidth="1"/>
    <col min="3347" max="3347" width="9.28515625" style="73" customWidth="1"/>
    <col min="3348" max="3348" width="8.5703125" style="73" customWidth="1"/>
    <col min="3349" max="3349" width="8.85546875" style="73" customWidth="1"/>
    <col min="3350" max="3350" width="9.7109375" style="73" customWidth="1"/>
    <col min="3351" max="3351" width="8.7109375" style="73" customWidth="1"/>
    <col min="3352" max="3352" width="13.5703125" style="73" customWidth="1"/>
    <col min="3353" max="3353" width="16.28515625" style="73" customWidth="1"/>
    <col min="3354" max="3371" width="9.42578125" style="73" customWidth="1"/>
    <col min="3372" max="3375" width="10.28515625" style="73" customWidth="1"/>
    <col min="3376" max="3376" width="9.140625" style="73" customWidth="1"/>
    <col min="3377" max="3396" width="0" style="73" hidden="1" customWidth="1"/>
    <col min="3397" max="3406" width="11.42578125" style="73" customWidth="1"/>
    <col min="3407" max="3411" width="10.28515625" style="73" customWidth="1"/>
    <col min="3412" max="3420" width="9.42578125" style="73" customWidth="1"/>
    <col min="3421" max="3584" width="11.42578125" style="73"/>
    <col min="3585" max="3585" width="35.42578125" style="73" customWidth="1"/>
    <col min="3586" max="3586" width="23.5703125" style="73" customWidth="1"/>
    <col min="3587" max="3587" width="15" style="73" customWidth="1"/>
    <col min="3588" max="3588" width="15.7109375" style="73" customWidth="1"/>
    <col min="3589" max="3589" width="13.42578125" style="73" customWidth="1"/>
    <col min="3590" max="3590" width="13.5703125" style="73" customWidth="1"/>
    <col min="3591" max="3591" width="14.7109375" style="73" customWidth="1"/>
    <col min="3592" max="3592" width="13.85546875" style="73" customWidth="1"/>
    <col min="3593" max="3593" width="12.5703125" style="73" customWidth="1"/>
    <col min="3594" max="3594" width="11.85546875" style="73" customWidth="1"/>
    <col min="3595" max="3595" width="10.28515625" style="73" customWidth="1"/>
    <col min="3596" max="3596" width="9.28515625" style="73" customWidth="1"/>
    <col min="3597" max="3597" width="9.42578125" style="73" customWidth="1"/>
    <col min="3598" max="3598" width="9.140625" style="73" customWidth="1"/>
    <col min="3599" max="3599" width="9.28515625" style="73" customWidth="1"/>
    <col min="3600" max="3600" width="9.42578125" style="73" customWidth="1"/>
    <col min="3601" max="3601" width="9.7109375" style="73" customWidth="1"/>
    <col min="3602" max="3602" width="9.5703125" style="73" customWidth="1"/>
    <col min="3603" max="3603" width="9.28515625" style="73" customWidth="1"/>
    <col min="3604" max="3604" width="8.5703125" style="73" customWidth="1"/>
    <col min="3605" max="3605" width="8.85546875" style="73" customWidth="1"/>
    <col min="3606" max="3606" width="9.7109375" style="73" customWidth="1"/>
    <col min="3607" max="3607" width="8.7109375" style="73" customWidth="1"/>
    <col min="3608" max="3608" width="13.5703125" style="73" customWidth="1"/>
    <col min="3609" max="3609" width="16.28515625" style="73" customWidth="1"/>
    <col min="3610" max="3627" width="9.42578125" style="73" customWidth="1"/>
    <col min="3628" max="3631" width="10.28515625" style="73" customWidth="1"/>
    <col min="3632" max="3632" width="9.140625" style="73" customWidth="1"/>
    <col min="3633" max="3652" width="0" style="73" hidden="1" customWidth="1"/>
    <col min="3653" max="3662" width="11.42578125" style="73" customWidth="1"/>
    <col min="3663" max="3667" width="10.28515625" style="73" customWidth="1"/>
    <col min="3668" max="3676" width="9.42578125" style="73" customWidth="1"/>
    <col min="3677" max="3840" width="11.42578125" style="73"/>
    <col min="3841" max="3841" width="35.42578125" style="73" customWidth="1"/>
    <col min="3842" max="3842" width="23.5703125" style="73" customWidth="1"/>
    <col min="3843" max="3843" width="15" style="73" customWidth="1"/>
    <col min="3844" max="3844" width="15.7109375" style="73" customWidth="1"/>
    <col min="3845" max="3845" width="13.42578125" style="73" customWidth="1"/>
    <col min="3846" max="3846" width="13.5703125" style="73" customWidth="1"/>
    <col min="3847" max="3847" width="14.7109375" style="73" customWidth="1"/>
    <col min="3848" max="3848" width="13.85546875" style="73" customWidth="1"/>
    <col min="3849" max="3849" width="12.5703125" style="73" customWidth="1"/>
    <col min="3850" max="3850" width="11.85546875" style="73" customWidth="1"/>
    <col min="3851" max="3851" width="10.28515625" style="73" customWidth="1"/>
    <col min="3852" max="3852" width="9.28515625" style="73" customWidth="1"/>
    <col min="3853" max="3853" width="9.42578125" style="73" customWidth="1"/>
    <col min="3854" max="3854" width="9.140625" style="73" customWidth="1"/>
    <col min="3855" max="3855" width="9.28515625" style="73" customWidth="1"/>
    <col min="3856" max="3856" width="9.42578125" style="73" customWidth="1"/>
    <col min="3857" max="3857" width="9.7109375" style="73" customWidth="1"/>
    <col min="3858" max="3858" width="9.5703125" style="73" customWidth="1"/>
    <col min="3859" max="3859" width="9.28515625" style="73" customWidth="1"/>
    <col min="3860" max="3860" width="8.5703125" style="73" customWidth="1"/>
    <col min="3861" max="3861" width="8.85546875" style="73" customWidth="1"/>
    <col min="3862" max="3862" width="9.7109375" style="73" customWidth="1"/>
    <col min="3863" max="3863" width="8.7109375" style="73" customWidth="1"/>
    <col min="3864" max="3864" width="13.5703125" style="73" customWidth="1"/>
    <col min="3865" max="3865" width="16.28515625" style="73" customWidth="1"/>
    <col min="3866" max="3883" width="9.42578125" style="73" customWidth="1"/>
    <col min="3884" max="3887" width="10.28515625" style="73" customWidth="1"/>
    <col min="3888" max="3888" width="9.140625" style="73" customWidth="1"/>
    <col min="3889" max="3908" width="0" style="73" hidden="1" customWidth="1"/>
    <col min="3909" max="3918" width="11.42578125" style="73" customWidth="1"/>
    <col min="3919" max="3923" width="10.28515625" style="73" customWidth="1"/>
    <col min="3924" max="3932" width="9.42578125" style="73" customWidth="1"/>
    <col min="3933" max="4096" width="11.42578125" style="73"/>
    <col min="4097" max="4097" width="35.42578125" style="73" customWidth="1"/>
    <col min="4098" max="4098" width="23.5703125" style="73" customWidth="1"/>
    <col min="4099" max="4099" width="15" style="73" customWidth="1"/>
    <col min="4100" max="4100" width="15.7109375" style="73" customWidth="1"/>
    <col min="4101" max="4101" width="13.42578125" style="73" customWidth="1"/>
    <col min="4102" max="4102" width="13.5703125" style="73" customWidth="1"/>
    <col min="4103" max="4103" width="14.7109375" style="73" customWidth="1"/>
    <col min="4104" max="4104" width="13.85546875" style="73" customWidth="1"/>
    <col min="4105" max="4105" width="12.5703125" style="73" customWidth="1"/>
    <col min="4106" max="4106" width="11.85546875" style="73" customWidth="1"/>
    <col min="4107" max="4107" width="10.28515625" style="73" customWidth="1"/>
    <col min="4108" max="4108" width="9.28515625" style="73" customWidth="1"/>
    <col min="4109" max="4109" width="9.42578125" style="73" customWidth="1"/>
    <col min="4110" max="4110" width="9.140625" style="73" customWidth="1"/>
    <col min="4111" max="4111" width="9.28515625" style="73" customWidth="1"/>
    <col min="4112" max="4112" width="9.42578125" style="73" customWidth="1"/>
    <col min="4113" max="4113" width="9.7109375" style="73" customWidth="1"/>
    <col min="4114" max="4114" width="9.5703125" style="73" customWidth="1"/>
    <col min="4115" max="4115" width="9.28515625" style="73" customWidth="1"/>
    <col min="4116" max="4116" width="8.5703125" style="73" customWidth="1"/>
    <col min="4117" max="4117" width="8.85546875" style="73" customWidth="1"/>
    <col min="4118" max="4118" width="9.7109375" style="73" customWidth="1"/>
    <col min="4119" max="4119" width="8.7109375" style="73" customWidth="1"/>
    <col min="4120" max="4120" width="13.5703125" style="73" customWidth="1"/>
    <col min="4121" max="4121" width="16.28515625" style="73" customWidth="1"/>
    <col min="4122" max="4139" width="9.42578125" style="73" customWidth="1"/>
    <col min="4140" max="4143" width="10.28515625" style="73" customWidth="1"/>
    <col min="4144" max="4144" width="9.140625" style="73" customWidth="1"/>
    <col min="4145" max="4164" width="0" style="73" hidden="1" customWidth="1"/>
    <col min="4165" max="4174" width="11.42578125" style="73" customWidth="1"/>
    <col min="4175" max="4179" width="10.28515625" style="73" customWidth="1"/>
    <col min="4180" max="4188" width="9.42578125" style="73" customWidth="1"/>
    <col min="4189" max="4352" width="11.42578125" style="73"/>
    <col min="4353" max="4353" width="35.42578125" style="73" customWidth="1"/>
    <col min="4354" max="4354" width="23.5703125" style="73" customWidth="1"/>
    <col min="4355" max="4355" width="15" style="73" customWidth="1"/>
    <col min="4356" max="4356" width="15.7109375" style="73" customWidth="1"/>
    <col min="4357" max="4357" width="13.42578125" style="73" customWidth="1"/>
    <col min="4358" max="4358" width="13.5703125" style="73" customWidth="1"/>
    <col min="4359" max="4359" width="14.7109375" style="73" customWidth="1"/>
    <col min="4360" max="4360" width="13.85546875" style="73" customWidth="1"/>
    <col min="4361" max="4361" width="12.5703125" style="73" customWidth="1"/>
    <col min="4362" max="4362" width="11.85546875" style="73" customWidth="1"/>
    <col min="4363" max="4363" width="10.28515625" style="73" customWidth="1"/>
    <col min="4364" max="4364" width="9.28515625" style="73" customWidth="1"/>
    <col min="4365" max="4365" width="9.42578125" style="73" customWidth="1"/>
    <col min="4366" max="4366" width="9.140625" style="73" customWidth="1"/>
    <col min="4367" max="4367" width="9.28515625" style="73" customWidth="1"/>
    <col min="4368" max="4368" width="9.42578125" style="73" customWidth="1"/>
    <col min="4369" max="4369" width="9.7109375" style="73" customWidth="1"/>
    <col min="4370" max="4370" width="9.5703125" style="73" customWidth="1"/>
    <col min="4371" max="4371" width="9.28515625" style="73" customWidth="1"/>
    <col min="4372" max="4372" width="8.5703125" style="73" customWidth="1"/>
    <col min="4373" max="4373" width="8.85546875" style="73" customWidth="1"/>
    <col min="4374" max="4374" width="9.7109375" style="73" customWidth="1"/>
    <col min="4375" max="4375" width="8.7109375" style="73" customWidth="1"/>
    <col min="4376" max="4376" width="13.5703125" style="73" customWidth="1"/>
    <col min="4377" max="4377" width="16.28515625" style="73" customWidth="1"/>
    <col min="4378" max="4395" width="9.42578125" style="73" customWidth="1"/>
    <col min="4396" max="4399" width="10.28515625" style="73" customWidth="1"/>
    <col min="4400" max="4400" width="9.140625" style="73" customWidth="1"/>
    <col min="4401" max="4420" width="0" style="73" hidden="1" customWidth="1"/>
    <col min="4421" max="4430" width="11.42578125" style="73" customWidth="1"/>
    <col min="4431" max="4435" width="10.28515625" style="73" customWidth="1"/>
    <col min="4436" max="4444" width="9.42578125" style="73" customWidth="1"/>
    <col min="4445" max="4608" width="11.42578125" style="73"/>
    <col min="4609" max="4609" width="35.42578125" style="73" customWidth="1"/>
    <col min="4610" max="4610" width="23.5703125" style="73" customWidth="1"/>
    <col min="4611" max="4611" width="15" style="73" customWidth="1"/>
    <col min="4612" max="4612" width="15.7109375" style="73" customWidth="1"/>
    <col min="4613" max="4613" width="13.42578125" style="73" customWidth="1"/>
    <col min="4614" max="4614" width="13.5703125" style="73" customWidth="1"/>
    <col min="4615" max="4615" width="14.7109375" style="73" customWidth="1"/>
    <col min="4616" max="4616" width="13.85546875" style="73" customWidth="1"/>
    <col min="4617" max="4617" width="12.5703125" style="73" customWidth="1"/>
    <col min="4618" max="4618" width="11.85546875" style="73" customWidth="1"/>
    <col min="4619" max="4619" width="10.28515625" style="73" customWidth="1"/>
    <col min="4620" max="4620" width="9.28515625" style="73" customWidth="1"/>
    <col min="4621" max="4621" width="9.42578125" style="73" customWidth="1"/>
    <col min="4622" max="4622" width="9.140625" style="73" customWidth="1"/>
    <col min="4623" max="4623" width="9.28515625" style="73" customWidth="1"/>
    <col min="4624" max="4624" width="9.42578125" style="73" customWidth="1"/>
    <col min="4625" max="4625" width="9.7109375" style="73" customWidth="1"/>
    <col min="4626" max="4626" width="9.5703125" style="73" customWidth="1"/>
    <col min="4627" max="4627" width="9.28515625" style="73" customWidth="1"/>
    <col min="4628" max="4628" width="8.5703125" style="73" customWidth="1"/>
    <col min="4629" max="4629" width="8.85546875" style="73" customWidth="1"/>
    <col min="4630" max="4630" width="9.7109375" style="73" customWidth="1"/>
    <col min="4631" max="4631" width="8.7109375" style="73" customWidth="1"/>
    <col min="4632" max="4632" width="13.5703125" style="73" customWidth="1"/>
    <col min="4633" max="4633" width="16.28515625" style="73" customWidth="1"/>
    <col min="4634" max="4651" width="9.42578125" style="73" customWidth="1"/>
    <col min="4652" max="4655" width="10.28515625" style="73" customWidth="1"/>
    <col min="4656" max="4656" width="9.140625" style="73" customWidth="1"/>
    <col min="4657" max="4676" width="0" style="73" hidden="1" customWidth="1"/>
    <col min="4677" max="4686" width="11.42578125" style="73" customWidth="1"/>
    <col min="4687" max="4691" width="10.28515625" style="73" customWidth="1"/>
    <col min="4692" max="4700" width="9.42578125" style="73" customWidth="1"/>
    <col min="4701" max="4864" width="11.42578125" style="73"/>
    <col min="4865" max="4865" width="35.42578125" style="73" customWidth="1"/>
    <col min="4866" max="4866" width="23.5703125" style="73" customWidth="1"/>
    <col min="4867" max="4867" width="15" style="73" customWidth="1"/>
    <col min="4868" max="4868" width="15.7109375" style="73" customWidth="1"/>
    <col min="4869" max="4869" width="13.42578125" style="73" customWidth="1"/>
    <col min="4870" max="4870" width="13.5703125" style="73" customWidth="1"/>
    <col min="4871" max="4871" width="14.7109375" style="73" customWidth="1"/>
    <col min="4872" max="4872" width="13.85546875" style="73" customWidth="1"/>
    <col min="4873" max="4873" width="12.5703125" style="73" customWidth="1"/>
    <col min="4874" max="4874" width="11.85546875" style="73" customWidth="1"/>
    <col min="4875" max="4875" width="10.28515625" style="73" customWidth="1"/>
    <col min="4876" max="4876" width="9.28515625" style="73" customWidth="1"/>
    <col min="4877" max="4877" width="9.42578125" style="73" customWidth="1"/>
    <col min="4878" max="4878" width="9.140625" style="73" customWidth="1"/>
    <col min="4879" max="4879" width="9.28515625" style="73" customWidth="1"/>
    <col min="4880" max="4880" width="9.42578125" style="73" customWidth="1"/>
    <col min="4881" max="4881" width="9.7109375" style="73" customWidth="1"/>
    <col min="4882" max="4882" width="9.5703125" style="73" customWidth="1"/>
    <col min="4883" max="4883" width="9.28515625" style="73" customWidth="1"/>
    <col min="4884" max="4884" width="8.5703125" style="73" customWidth="1"/>
    <col min="4885" max="4885" width="8.85546875" style="73" customWidth="1"/>
    <col min="4886" max="4886" width="9.7109375" style="73" customWidth="1"/>
    <col min="4887" max="4887" width="8.7109375" style="73" customWidth="1"/>
    <col min="4888" max="4888" width="13.5703125" style="73" customWidth="1"/>
    <col min="4889" max="4889" width="16.28515625" style="73" customWidth="1"/>
    <col min="4890" max="4907" width="9.42578125" style="73" customWidth="1"/>
    <col min="4908" max="4911" width="10.28515625" style="73" customWidth="1"/>
    <col min="4912" max="4912" width="9.140625" style="73" customWidth="1"/>
    <col min="4913" max="4932" width="0" style="73" hidden="1" customWidth="1"/>
    <col min="4933" max="4942" width="11.42578125" style="73" customWidth="1"/>
    <col min="4943" max="4947" width="10.28515625" style="73" customWidth="1"/>
    <col min="4948" max="4956" width="9.42578125" style="73" customWidth="1"/>
    <col min="4957" max="5120" width="11.42578125" style="73"/>
    <col min="5121" max="5121" width="35.42578125" style="73" customWidth="1"/>
    <col min="5122" max="5122" width="23.5703125" style="73" customWidth="1"/>
    <col min="5123" max="5123" width="15" style="73" customWidth="1"/>
    <col min="5124" max="5124" width="15.7109375" style="73" customWidth="1"/>
    <col min="5125" max="5125" width="13.42578125" style="73" customWidth="1"/>
    <col min="5126" max="5126" width="13.5703125" style="73" customWidth="1"/>
    <col min="5127" max="5127" width="14.7109375" style="73" customWidth="1"/>
    <col min="5128" max="5128" width="13.85546875" style="73" customWidth="1"/>
    <col min="5129" max="5129" width="12.5703125" style="73" customWidth="1"/>
    <col min="5130" max="5130" width="11.85546875" style="73" customWidth="1"/>
    <col min="5131" max="5131" width="10.28515625" style="73" customWidth="1"/>
    <col min="5132" max="5132" width="9.28515625" style="73" customWidth="1"/>
    <col min="5133" max="5133" width="9.42578125" style="73" customWidth="1"/>
    <col min="5134" max="5134" width="9.140625" style="73" customWidth="1"/>
    <col min="5135" max="5135" width="9.28515625" style="73" customWidth="1"/>
    <col min="5136" max="5136" width="9.42578125" style="73" customWidth="1"/>
    <col min="5137" max="5137" width="9.7109375" style="73" customWidth="1"/>
    <col min="5138" max="5138" width="9.5703125" style="73" customWidth="1"/>
    <col min="5139" max="5139" width="9.28515625" style="73" customWidth="1"/>
    <col min="5140" max="5140" width="8.5703125" style="73" customWidth="1"/>
    <col min="5141" max="5141" width="8.85546875" style="73" customWidth="1"/>
    <col min="5142" max="5142" width="9.7109375" style="73" customWidth="1"/>
    <col min="5143" max="5143" width="8.7109375" style="73" customWidth="1"/>
    <col min="5144" max="5144" width="13.5703125" style="73" customWidth="1"/>
    <col min="5145" max="5145" width="16.28515625" style="73" customWidth="1"/>
    <col min="5146" max="5163" width="9.42578125" style="73" customWidth="1"/>
    <col min="5164" max="5167" width="10.28515625" style="73" customWidth="1"/>
    <col min="5168" max="5168" width="9.140625" style="73" customWidth="1"/>
    <col min="5169" max="5188" width="0" style="73" hidden="1" customWidth="1"/>
    <col min="5189" max="5198" width="11.42578125" style="73" customWidth="1"/>
    <col min="5199" max="5203" width="10.28515625" style="73" customWidth="1"/>
    <col min="5204" max="5212" width="9.42578125" style="73" customWidth="1"/>
    <col min="5213" max="5376" width="11.42578125" style="73"/>
    <col min="5377" max="5377" width="35.42578125" style="73" customWidth="1"/>
    <col min="5378" max="5378" width="23.5703125" style="73" customWidth="1"/>
    <col min="5379" max="5379" width="15" style="73" customWidth="1"/>
    <col min="5380" max="5380" width="15.7109375" style="73" customWidth="1"/>
    <col min="5381" max="5381" width="13.42578125" style="73" customWidth="1"/>
    <col min="5382" max="5382" width="13.5703125" style="73" customWidth="1"/>
    <col min="5383" max="5383" width="14.7109375" style="73" customWidth="1"/>
    <col min="5384" max="5384" width="13.85546875" style="73" customWidth="1"/>
    <col min="5385" max="5385" width="12.5703125" style="73" customWidth="1"/>
    <col min="5386" max="5386" width="11.85546875" style="73" customWidth="1"/>
    <col min="5387" max="5387" width="10.28515625" style="73" customWidth="1"/>
    <col min="5388" max="5388" width="9.28515625" style="73" customWidth="1"/>
    <col min="5389" max="5389" width="9.42578125" style="73" customWidth="1"/>
    <col min="5390" max="5390" width="9.140625" style="73" customWidth="1"/>
    <col min="5391" max="5391" width="9.28515625" style="73" customWidth="1"/>
    <col min="5392" max="5392" width="9.42578125" style="73" customWidth="1"/>
    <col min="5393" max="5393" width="9.7109375" style="73" customWidth="1"/>
    <col min="5394" max="5394" width="9.5703125" style="73" customWidth="1"/>
    <col min="5395" max="5395" width="9.28515625" style="73" customWidth="1"/>
    <col min="5396" max="5396" width="8.5703125" style="73" customWidth="1"/>
    <col min="5397" max="5397" width="8.85546875" style="73" customWidth="1"/>
    <col min="5398" max="5398" width="9.7109375" style="73" customWidth="1"/>
    <col min="5399" max="5399" width="8.7109375" style="73" customWidth="1"/>
    <col min="5400" max="5400" width="13.5703125" style="73" customWidth="1"/>
    <col min="5401" max="5401" width="16.28515625" style="73" customWidth="1"/>
    <col min="5402" max="5419" width="9.42578125" style="73" customWidth="1"/>
    <col min="5420" max="5423" width="10.28515625" style="73" customWidth="1"/>
    <col min="5424" max="5424" width="9.140625" style="73" customWidth="1"/>
    <col min="5425" max="5444" width="0" style="73" hidden="1" customWidth="1"/>
    <col min="5445" max="5454" width="11.42578125" style="73" customWidth="1"/>
    <col min="5455" max="5459" width="10.28515625" style="73" customWidth="1"/>
    <col min="5460" max="5468" width="9.42578125" style="73" customWidth="1"/>
    <col min="5469" max="5632" width="11.42578125" style="73"/>
    <col min="5633" max="5633" width="35.42578125" style="73" customWidth="1"/>
    <col min="5634" max="5634" width="23.5703125" style="73" customWidth="1"/>
    <col min="5635" max="5635" width="15" style="73" customWidth="1"/>
    <col min="5636" max="5636" width="15.7109375" style="73" customWidth="1"/>
    <col min="5637" max="5637" width="13.42578125" style="73" customWidth="1"/>
    <col min="5638" max="5638" width="13.5703125" style="73" customWidth="1"/>
    <col min="5639" max="5639" width="14.7109375" style="73" customWidth="1"/>
    <col min="5640" max="5640" width="13.85546875" style="73" customWidth="1"/>
    <col min="5641" max="5641" width="12.5703125" style="73" customWidth="1"/>
    <col min="5642" max="5642" width="11.85546875" style="73" customWidth="1"/>
    <col min="5643" max="5643" width="10.28515625" style="73" customWidth="1"/>
    <col min="5644" max="5644" width="9.28515625" style="73" customWidth="1"/>
    <col min="5645" max="5645" width="9.42578125" style="73" customWidth="1"/>
    <col min="5646" max="5646" width="9.140625" style="73" customWidth="1"/>
    <col min="5647" max="5647" width="9.28515625" style="73" customWidth="1"/>
    <col min="5648" max="5648" width="9.42578125" style="73" customWidth="1"/>
    <col min="5649" max="5649" width="9.7109375" style="73" customWidth="1"/>
    <col min="5650" max="5650" width="9.5703125" style="73" customWidth="1"/>
    <col min="5651" max="5651" width="9.28515625" style="73" customWidth="1"/>
    <col min="5652" max="5652" width="8.5703125" style="73" customWidth="1"/>
    <col min="5653" max="5653" width="8.85546875" style="73" customWidth="1"/>
    <col min="5654" max="5654" width="9.7109375" style="73" customWidth="1"/>
    <col min="5655" max="5655" width="8.7109375" style="73" customWidth="1"/>
    <col min="5656" max="5656" width="13.5703125" style="73" customWidth="1"/>
    <col min="5657" max="5657" width="16.28515625" style="73" customWidth="1"/>
    <col min="5658" max="5675" width="9.42578125" style="73" customWidth="1"/>
    <col min="5676" max="5679" width="10.28515625" style="73" customWidth="1"/>
    <col min="5680" max="5680" width="9.140625" style="73" customWidth="1"/>
    <col min="5681" max="5700" width="0" style="73" hidden="1" customWidth="1"/>
    <col min="5701" max="5710" width="11.42578125" style="73" customWidth="1"/>
    <col min="5711" max="5715" width="10.28515625" style="73" customWidth="1"/>
    <col min="5716" max="5724" width="9.42578125" style="73" customWidth="1"/>
    <col min="5725" max="5888" width="11.42578125" style="73"/>
    <col min="5889" max="5889" width="35.42578125" style="73" customWidth="1"/>
    <col min="5890" max="5890" width="23.5703125" style="73" customWidth="1"/>
    <col min="5891" max="5891" width="15" style="73" customWidth="1"/>
    <col min="5892" max="5892" width="15.7109375" style="73" customWidth="1"/>
    <col min="5893" max="5893" width="13.42578125" style="73" customWidth="1"/>
    <col min="5894" max="5894" width="13.5703125" style="73" customWidth="1"/>
    <col min="5895" max="5895" width="14.7109375" style="73" customWidth="1"/>
    <col min="5896" max="5896" width="13.85546875" style="73" customWidth="1"/>
    <col min="5897" max="5897" width="12.5703125" style="73" customWidth="1"/>
    <col min="5898" max="5898" width="11.85546875" style="73" customWidth="1"/>
    <col min="5899" max="5899" width="10.28515625" style="73" customWidth="1"/>
    <col min="5900" max="5900" width="9.28515625" style="73" customWidth="1"/>
    <col min="5901" max="5901" width="9.42578125" style="73" customWidth="1"/>
    <col min="5902" max="5902" width="9.140625" style="73" customWidth="1"/>
    <col min="5903" max="5903" width="9.28515625" style="73" customWidth="1"/>
    <col min="5904" max="5904" width="9.42578125" style="73" customWidth="1"/>
    <col min="5905" max="5905" width="9.7109375" style="73" customWidth="1"/>
    <col min="5906" max="5906" width="9.5703125" style="73" customWidth="1"/>
    <col min="5907" max="5907" width="9.28515625" style="73" customWidth="1"/>
    <col min="5908" max="5908" width="8.5703125" style="73" customWidth="1"/>
    <col min="5909" max="5909" width="8.85546875" style="73" customWidth="1"/>
    <col min="5910" max="5910" width="9.7109375" style="73" customWidth="1"/>
    <col min="5911" max="5911" width="8.7109375" style="73" customWidth="1"/>
    <col min="5912" max="5912" width="13.5703125" style="73" customWidth="1"/>
    <col min="5913" max="5913" width="16.28515625" style="73" customWidth="1"/>
    <col min="5914" max="5931" width="9.42578125" style="73" customWidth="1"/>
    <col min="5932" max="5935" width="10.28515625" style="73" customWidth="1"/>
    <col min="5936" max="5936" width="9.140625" style="73" customWidth="1"/>
    <col min="5937" max="5956" width="0" style="73" hidden="1" customWidth="1"/>
    <col min="5957" max="5966" width="11.42578125" style="73" customWidth="1"/>
    <col min="5967" max="5971" width="10.28515625" style="73" customWidth="1"/>
    <col min="5972" max="5980" width="9.42578125" style="73" customWidth="1"/>
    <col min="5981" max="6144" width="11.42578125" style="73"/>
    <col min="6145" max="6145" width="35.42578125" style="73" customWidth="1"/>
    <col min="6146" max="6146" width="23.5703125" style="73" customWidth="1"/>
    <col min="6147" max="6147" width="15" style="73" customWidth="1"/>
    <col min="6148" max="6148" width="15.7109375" style="73" customWidth="1"/>
    <col min="6149" max="6149" width="13.42578125" style="73" customWidth="1"/>
    <col min="6150" max="6150" width="13.5703125" style="73" customWidth="1"/>
    <col min="6151" max="6151" width="14.7109375" style="73" customWidth="1"/>
    <col min="6152" max="6152" width="13.85546875" style="73" customWidth="1"/>
    <col min="6153" max="6153" width="12.5703125" style="73" customWidth="1"/>
    <col min="6154" max="6154" width="11.85546875" style="73" customWidth="1"/>
    <col min="6155" max="6155" width="10.28515625" style="73" customWidth="1"/>
    <col min="6156" max="6156" width="9.28515625" style="73" customWidth="1"/>
    <col min="6157" max="6157" width="9.42578125" style="73" customWidth="1"/>
    <col min="6158" max="6158" width="9.140625" style="73" customWidth="1"/>
    <col min="6159" max="6159" width="9.28515625" style="73" customWidth="1"/>
    <col min="6160" max="6160" width="9.42578125" style="73" customWidth="1"/>
    <col min="6161" max="6161" width="9.7109375" style="73" customWidth="1"/>
    <col min="6162" max="6162" width="9.5703125" style="73" customWidth="1"/>
    <col min="6163" max="6163" width="9.28515625" style="73" customWidth="1"/>
    <col min="6164" max="6164" width="8.5703125" style="73" customWidth="1"/>
    <col min="6165" max="6165" width="8.85546875" style="73" customWidth="1"/>
    <col min="6166" max="6166" width="9.7109375" style="73" customWidth="1"/>
    <col min="6167" max="6167" width="8.7109375" style="73" customWidth="1"/>
    <col min="6168" max="6168" width="13.5703125" style="73" customWidth="1"/>
    <col min="6169" max="6169" width="16.28515625" style="73" customWidth="1"/>
    <col min="6170" max="6187" width="9.42578125" style="73" customWidth="1"/>
    <col min="6188" max="6191" width="10.28515625" style="73" customWidth="1"/>
    <col min="6192" max="6192" width="9.140625" style="73" customWidth="1"/>
    <col min="6193" max="6212" width="0" style="73" hidden="1" customWidth="1"/>
    <col min="6213" max="6222" width="11.42578125" style="73" customWidth="1"/>
    <col min="6223" max="6227" width="10.28515625" style="73" customWidth="1"/>
    <col min="6228" max="6236" width="9.42578125" style="73" customWidth="1"/>
    <col min="6237" max="6400" width="11.42578125" style="73"/>
    <col min="6401" max="6401" width="35.42578125" style="73" customWidth="1"/>
    <col min="6402" max="6402" width="23.5703125" style="73" customWidth="1"/>
    <col min="6403" max="6403" width="15" style="73" customWidth="1"/>
    <col min="6404" max="6404" width="15.7109375" style="73" customWidth="1"/>
    <col min="6405" max="6405" width="13.42578125" style="73" customWidth="1"/>
    <col min="6406" max="6406" width="13.5703125" style="73" customWidth="1"/>
    <col min="6407" max="6407" width="14.7109375" style="73" customWidth="1"/>
    <col min="6408" max="6408" width="13.85546875" style="73" customWidth="1"/>
    <col min="6409" max="6409" width="12.5703125" style="73" customWidth="1"/>
    <col min="6410" max="6410" width="11.85546875" style="73" customWidth="1"/>
    <col min="6411" max="6411" width="10.28515625" style="73" customWidth="1"/>
    <col min="6412" max="6412" width="9.28515625" style="73" customWidth="1"/>
    <col min="6413" max="6413" width="9.42578125" style="73" customWidth="1"/>
    <col min="6414" max="6414" width="9.140625" style="73" customWidth="1"/>
    <col min="6415" max="6415" width="9.28515625" style="73" customWidth="1"/>
    <col min="6416" max="6416" width="9.42578125" style="73" customWidth="1"/>
    <col min="6417" max="6417" width="9.7109375" style="73" customWidth="1"/>
    <col min="6418" max="6418" width="9.5703125" style="73" customWidth="1"/>
    <col min="6419" max="6419" width="9.28515625" style="73" customWidth="1"/>
    <col min="6420" max="6420" width="8.5703125" style="73" customWidth="1"/>
    <col min="6421" max="6421" width="8.85546875" style="73" customWidth="1"/>
    <col min="6422" max="6422" width="9.7109375" style="73" customWidth="1"/>
    <col min="6423" max="6423" width="8.7109375" style="73" customWidth="1"/>
    <col min="6424" max="6424" width="13.5703125" style="73" customWidth="1"/>
    <col min="6425" max="6425" width="16.28515625" style="73" customWidth="1"/>
    <col min="6426" max="6443" width="9.42578125" style="73" customWidth="1"/>
    <col min="6444" max="6447" width="10.28515625" style="73" customWidth="1"/>
    <col min="6448" max="6448" width="9.140625" style="73" customWidth="1"/>
    <col min="6449" max="6468" width="0" style="73" hidden="1" customWidth="1"/>
    <col min="6469" max="6478" width="11.42578125" style="73" customWidth="1"/>
    <col min="6479" max="6483" width="10.28515625" style="73" customWidth="1"/>
    <col min="6484" max="6492" width="9.42578125" style="73" customWidth="1"/>
    <col min="6493" max="6656" width="11.42578125" style="73"/>
    <col min="6657" max="6657" width="35.42578125" style="73" customWidth="1"/>
    <col min="6658" max="6658" width="23.5703125" style="73" customWidth="1"/>
    <col min="6659" max="6659" width="15" style="73" customWidth="1"/>
    <col min="6660" max="6660" width="15.7109375" style="73" customWidth="1"/>
    <col min="6661" max="6661" width="13.42578125" style="73" customWidth="1"/>
    <col min="6662" max="6662" width="13.5703125" style="73" customWidth="1"/>
    <col min="6663" max="6663" width="14.7109375" style="73" customWidth="1"/>
    <col min="6664" max="6664" width="13.85546875" style="73" customWidth="1"/>
    <col min="6665" max="6665" width="12.5703125" style="73" customWidth="1"/>
    <col min="6666" max="6666" width="11.85546875" style="73" customWidth="1"/>
    <col min="6667" max="6667" width="10.28515625" style="73" customWidth="1"/>
    <col min="6668" max="6668" width="9.28515625" style="73" customWidth="1"/>
    <col min="6669" max="6669" width="9.42578125" style="73" customWidth="1"/>
    <col min="6670" max="6670" width="9.140625" style="73" customWidth="1"/>
    <col min="6671" max="6671" width="9.28515625" style="73" customWidth="1"/>
    <col min="6672" max="6672" width="9.42578125" style="73" customWidth="1"/>
    <col min="6673" max="6673" width="9.7109375" style="73" customWidth="1"/>
    <col min="6674" max="6674" width="9.5703125" style="73" customWidth="1"/>
    <col min="6675" max="6675" width="9.28515625" style="73" customWidth="1"/>
    <col min="6676" max="6676" width="8.5703125" style="73" customWidth="1"/>
    <col min="6677" max="6677" width="8.85546875" style="73" customWidth="1"/>
    <col min="6678" max="6678" width="9.7109375" style="73" customWidth="1"/>
    <col min="6679" max="6679" width="8.7109375" style="73" customWidth="1"/>
    <col min="6680" max="6680" width="13.5703125" style="73" customWidth="1"/>
    <col min="6681" max="6681" width="16.28515625" style="73" customWidth="1"/>
    <col min="6682" max="6699" width="9.42578125" style="73" customWidth="1"/>
    <col min="6700" max="6703" width="10.28515625" style="73" customWidth="1"/>
    <col min="6704" max="6704" width="9.140625" style="73" customWidth="1"/>
    <col min="6705" max="6724" width="0" style="73" hidden="1" customWidth="1"/>
    <col min="6725" max="6734" width="11.42578125" style="73" customWidth="1"/>
    <col min="6735" max="6739" width="10.28515625" style="73" customWidth="1"/>
    <col min="6740" max="6748" width="9.42578125" style="73" customWidth="1"/>
    <col min="6749" max="6912" width="11.42578125" style="73"/>
    <col min="6913" max="6913" width="35.42578125" style="73" customWidth="1"/>
    <col min="6914" max="6914" width="23.5703125" style="73" customWidth="1"/>
    <col min="6915" max="6915" width="15" style="73" customWidth="1"/>
    <col min="6916" max="6916" width="15.7109375" style="73" customWidth="1"/>
    <col min="6917" max="6917" width="13.42578125" style="73" customWidth="1"/>
    <col min="6918" max="6918" width="13.5703125" style="73" customWidth="1"/>
    <col min="6919" max="6919" width="14.7109375" style="73" customWidth="1"/>
    <col min="6920" max="6920" width="13.85546875" style="73" customWidth="1"/>
    <col min="6921" max="6921" width="12.5703125" style="73" customWidth="1"/>
    <col min="6922" max="6922" width="11.85546875" style="73" customWidth="1"/>
    <col min="6923" max="6923" width="10.28515625" style="73" customWidth="1"/>
    <col min="6924" max="6924" width="9.28515625" style="73" customWidth="1"/>
    <col min="6925" max="6925" width="9.42578125" style="73" customWidth="1"/>
    <col min="6926" max="6926" width="9.140625" style="73" customWidth="1"/>
    <col min="6927" max="6927" width="9.28515625" style="73" customWidth="1"/>
    <col min="6928" max="6928" width="9.42578125" style="73" customWidth="1"/>
    <col min="6929" max="6929" width="9.7109375" style="73" customWidth="1"/>
    <col min="6930" max="6930" width="9.5703125" style="73" customWidth="1"/>
    <col min="6931" max="6931" width="9.28515625" style="73" customWidth="1"/>
    <col min="6932" max="6932" width="8.5703125" style="73" customWidth="1"/>
    <col min="6933" max="6933" width="8.85546875" style="73" customWidth="1"/>
    <col min="6934" max="6934" width="9.7109375" style="73" customWidth="1"/>
    <col min="6935" max="6935" width="8.7109375" style="73" customWidth="1"/>
    <col min="6936" max="6936" width="13.5703125" style="73" customWidth="1"/>
    <col min="6937" max="6937" width="16.28515625" style="73" customWidth="1"/>
    <col min="6938" max="6955" width="9.42578125" style="73" customWidth="1"/>
    <col min="6956" max="6959" width="10.28515625" style="73" customWidth="1"/>
    <col min="6960" max="6960" width="9.140625" style="73" customWidth="1"/>
    <col min="6961" max="6980" width="0" style="73" hidden="1" customWidth="1"/>
    <col min="6981" max="6990" width="11.42578125" style="73" customWidth="1"/>
    <col min="6991" max="6995" width="10.28515625" style="73" customWidth="1"/>
    <col min="6996" max="7004" width="9.42578125" style="73" customWidth="1"/>
    <col min="7005" max="7168" width="11.42578125" style="73"/>
    <col min="7169" max="7169" width="35.42578125" style="73" customWidth="1"/>
    <col min="7170" max="7170" width="23.5703125" style="73" customWidth="1"/>
    <col min="7171" max="7171" width="15" style="73" customWidth="1"/>
    <col min="7172" max="7172" width="15.7109375" style="73" customWidth="1"/>
    <col min="7173" max="7173" width="13.42578125" style="73" customWidth="1"/>
    <col min="7174" max="7174" width="13.5703125" style="73" customWidth="1"/>
    <col min="7175" max="7175" width="14.7109375" style="73" customWidth="1"/>
    <col min="7176" max="7176" width="13.85546875" style="73" customWidth="1"/>
    <col min="7177" max="7177" width="12.5703125" style="73" customWidth="1"/>
    <col min="7178" max="7178" width="11.85546875" style="73" customWidth="1"/>
    <col min="7179" max="7179" width="10.28515625" style="73" customWidth="1"/>
    <col min="7180" max="7180" width="9.28515625" style="73" customWidth="1"/>
    <col min="7181" max="7181" width="9.42578125" style="73" customWidth="1"/>
    <col min="7182" max="7182" width="9.140625" style="73" customWidth="1"/>
    <col min="7183" max="7183" width="9.28515625" style="73" customWidth="1"/>
    <col min="7184" max="7184" width="9.42578125" style="73" customWidth="1"/>
    <col min="7185" max="7185" width="9.7109375" style="73" customWidth="1"/>
    <col min="7186" max="7186" width="9.5703125" style="73" customWidth="1"/>
    <col min="7187" max="7187" width="9.28515625" style="73" customWidth="1"/>
    <col min="7188" max="7188" width="8.5703125" style="73" customWidth="1"/>
    <col min="7189" max="7189" width="8.85546875" style="73" customWidth="1"/>
    <col min="7190" max="7190" width="9.7109375" style="73" customWidth="1"/>
    <col min="7191" max="7191" width="8.7109375" style="73" customWidth="1"/>
    <col min="7192" max="7192" width="13.5703125" style="73" customWidth="1"/>
    <col min="7193" max="7193" width="16.28515625" style="73" customWidth="1"/>
    <col min="7194" max="7211" width="9.42578125" style="73" customWidth="1"/>
    <col min="7212" max="7215" width="10.28515625" style="73" customWidth="1"/>
    <col min="7216" max="7216" width="9.140625" style="73" customWidth="1"/>
    <col min="7217" max="7236" width="0" style="73" hidden="1" customWidth="1"/>
    <col min="7237" max="7246" width="11.42578125" style="73" customWidth="1"/>
    <col min="7247" max="7251" width="10.28515625" style="73" customWidth="1"/>
    <col min="7252" max="7260" width="9.42578125" style="73" customWidth="1"/>
    <col min="7261" max="7424" width="11.42578125" style="73"/>
    <col min="7425" max="7425" width="35.42578125" style="73" customWidth="1"/>
    <col min="7426" max="7426" width="23.5703125" style="73" customWidth="1"/>
    <col min="7427" max="7427" width="15" style="73" customWidth="1"/>
    <col min="7428" max="7428" width="15.7109375" style="73" customWidth="1"/>
    <col min="7429" max="7429" width="13.42578125" style="73" customWidth="1"/>
    <col min="7430" max="7430" width="13.5703125" style="73" customWidth="1"/>
    <col min="7431" max="7431" width="14.7109375" style="73" customWidth="1"/>
    <col min="7432" max="7432" width="13.85546875" style="73" customWidth="1"/>
    <col min="7433" max="7433" width="12.5703125" style="73" customWidth="1"/>
    <col min="7434" max="7434" width="11.85546875" style="73" customWidth="1"/>
    <col min="7435" max="7435" width="10.28515625" style="73" customWidth="1"/>
    <col min="7436" max="7436" width="9.28515625" style="73" customWidth="1"/>
    <col min="7437" max="7437" width="9.42578125" style="73" customWidth="1"/>
    <col min="7438" max="7438" width="9.140625" style="73" customWidth="1"/>
    <col min="7439" max="7439" width="9.28515625" style="73" customWidth="1"/>
    <col min="7440" max="7440" width="9.42578125" style="73" customWidth="1"/>
    <col min="7441" max="7441" width="9.7109375" style="73" customWidth="1"/>
    <col min="7442" max="7442" width="9.5703125" style="73" customWidth="1"/>
    <col min="7443" max="7443" width="9.28515625" style="73" customWidth="1"/>
    <col min="7444" max="7444" width="8.5703125" style="73" customWidth="1"/>
    <col min="7445" max="7445" width="8.85546875" style="73" customWidth="1"/>
    <col min="7446" max="7446" width="9.7109375" style="73" customWidth="1"/>
    <col min="7447" max="7447" width="8.7109375" style="73" customWidth="1"/>
    <col min="7448" max="7448" width="13.5703125" style="73" customWidth="1"/>
    <col min="7449" max="7449" width="16.28515625" style="73" customWidth="1"/>
    <col min="7450" max="7467" width="9.42578125" style="73" customWidth="1"/>
    <col min="7468" max="7471" width="10.28515625" style="73" customWidth="1"/>
    <col min="7472" max="7472" width="9.140625" style="73" customWidth="1"/>
    <col min="7473" max="7492" width="0" style="73" hidden="1" customWidth="1"/>
    <col min="7493" max="7502" width="11.42578125" style="73" customWidth="1"/>
    <col min="7503" max="7507" width="10.28515625" style="73" customWidth="1"/>
    <col min="7508" max="7516" width="9.42578125" style="73" customWidth="1"/>
    <col min="7517" max="7680" width="11.42578125" style="73"/>
    <col min="7681" max="7681" width="35.42578125" style="73" customWidth="1"/>
    <col min="7682" max="7682" width="23.5703125" style="73" customWidth="1"/>
    <col min="7683" max="7683" width="15" style="73" customWidth="1"/>
    <col min="7684" max="7684" width="15.7109375" style="73" customWidth="1"/>
    <col min="7685" max="7685" width="13.42578125" style="73" customWidth="1"/>
    <col min="7686" max="7686" width="13.5703125" style="73" customWidth="1"/>
    <col min="7687" max="7687" width="14.7109375" style="73" customWidth="1"/>
    <col min="7688" max="7688" width="13.85546875" style="73" customWidth="1"/>
    <col min="7689" max="7689" width="12.5703125" style="73" customWidth="1"/>
    <col min="7690" max="7690" width="11.85546875" style="73" customWidth="1"/>
    <col min="7691" max="7691" width="10.28515625" style="73" customWidth="1"/>
    <col min="7692" max="7692" width="9.28515625" style="73" customWidth="1"/>
    <col min="7693" max="7693" width="9.42578125" style="73" customWidth="1"/>
    <col min="7694" max="7694" width="9.140625" style="73" customWidth="1"/>
    <col min="7695" max="7695" width="9.28515625" style="73" customWidth="1"/>
    <col min="7696" max="7696" width="9.42578125" style="73" customWidth="1"/>
    <col min="7697" max="7697" width="9.7109375" style="73" customWidth="1"/>
    <col min="7698" max="7698" width="9.5703125" style="73" customWidth="1"/>
    <col min="7699" max="7699" width="9.28515625" style="73" customWidth="1"/>
    <col min="7700" max="7700" width="8.5703125" style="73" customWidth="1"/>
    <col min="7701" max="7701" width="8.85546875" style="73" customWidth="1"/>
    <col min="7702" max="7702" width="9.7109375" style="73" customWidth="1"/>
    <col min="7703" max="7703" width="8.7109375" style="73" customWidth="1"/>
    <col min="7704" max="7704" width="13.5703125" style="73" customWidth="1"/>
    <col min="7705" max="7705" width="16.28515625" style="73" customWidth="1"/>
    <col min="7706" max="7723" width="9.42578125" style="73" customWidth="1"/>
    <col min="7724" max="7727" width="10.28515625" style="73" customWidth="1"/>
    <col min="7728" max="7728" width="9.140625" style="73" customWidth="1"/>
    <col min="7729" max="7748" width="0" style="73" hidden="1" customWidth="1"/>
    <col min="7749" max="7758" width="11.42578125" style="73" customWidth="1"/>
    <col min="7759" max="7763" width="10.28515625" style="73" customWidth="1"/>
    <col min="7764" max="7772" width="9.42578125" style="73" customWidth="1"/>
    <col min="7773" max="7936" width="11.42578125" style="73"/>
    <col min="7937" max="7937" width="35.42578125" style="73" customWidth="1"/>
    <col min="7938" max="7938" width="23.5703125" style="73" customWidth="1"/>
    <col min="7939" max="7939" width="15" style="73" customWidth="1"/>
    <col min="7940" max="7940" width="15.7109375" style="73" customWidth="1"/>
    <col min="7941" max="7941" width="13.42578125" style="73" customWidth="1"/>
    <col min="7942" max="7942" width="13.5703125" style="73" customWidth="1"/>
    <col min="7943" max="7943" width="14.7109375" style="73" customWidth="1"/>
    <col min="7944" max="7944" width="13.85546875" style="73" customWidth="1"/>
    <col min="7945" max="7945" width="12.5703125" style="73" customWidth="1"/>
    <col min="7946" max="7946" width="11.85546875" style="73" customWidth="1"/>
    <col min="7947" max="7947" width="10.28515625" style="73" customWidth="1"/>
    <col min="7948" max="7948" width="9.28515625" style="73" customWidth="1"/>
    <col min="7949" max="7949" width="9.42578125" style="73" customWidth="1"/>
    <col min="7950" max="7950" width="9.140625" style="73" customWidth="1"/>
    <col min="7951" max="7951" width="9.28515625" style="73" customWidth="1"/>
    <col min="7952" max="7952" width="9.42578125" style="73" customWidth="1"/>
    <col min="7953" max="7953" width="9.7109375" style="73" customWidth="1"/>
    <col min="7954" max="7954" width="9.5703125" style="73" customWidth="1"/>
    <col min="7955" max="7955" width="9.28515625" style="73" customWidth="1"/>
    <col min="7956" max="7956" width="8.5703125" style="73" customWidth="1"/>
    <col min="7957" max="7957" width="8.85546875" style="73" customWidth="1"/>
    <col min="7958" max="7958" width="9.7109375" style="73" customWidth="1"/>
    <col min="7959" max="7959" width="8.7109375" style="73" customWidth="1"/>
    <col min="7960" max="7960" width="13.5703125" style="73" customWidth="1"/>
    <col min="7961" max="7961" width="16.28515625" style="73" customWidth="1"/>
    <col min="7962" max="7979" width="9.42578125" style="73" customWidth="1"/>
    <col min="7980" max="7983" width="10.28515625" style="73" customWidth="1"/>
    <col min="7984" max="7984" width="9.140625" style="73" customWidth="1"/>
    <col min="7985" max="8004" width="0" style="73" hidden="1" customWidth="1"/>
    <col min="8005" max="8014" width="11.42578125" style="73" customWidth="1"/>
    <col min="8015" max="8019" width="10.28515625" style="73" customWidth="1"/>
    <col min="8020" max="8028" width="9.42578125" style="73" customWidth="1"/>
    <col min="8029" max="8192" width="11.42578125" style="73"/>
    <col min="8193" max="8193" width="35.42578125" style="73" customWidth="1"/>
    <col min="8194" max="8194" width="23.5703125" style="73" customWidth="1"/>
    <col min="8195" max="8195" width="15" style="73" customWidth="1"/>
    <col min="8196" max="8196" width="15.7109375" style="73" customWidth="1"/>
    <col min="8197" max="8197" width="13.42578125" style="73" customWidth="1"/>
    <col min="8198" max="8198" width="13.5703125" style="73" customWidth="1"/>
    <col min="8199" max="8199" width="14.7109375" style="73" customWidth="1"/>
    <col min="8200" max="8200" width="13.85546875" style="73" customWidth="1"/>
    <col min="8201" max="8201" width="12.5703125" style="73" customWidth="1"/>
    <col min="8202" max="8202" width="11.85546875" style="73" customWidth="1"/>
    <col min="8203" max="8203" width="10.28515625" style="73" customWidth="1"/>
    <col min="8204" max="8204" width="9.28515625" style="73" customWidth="1"/>
    <col min="8205" max="8205" width="9.42578125" style="73" customWidth="1"/>
    <col min="8206" max="8206" width="9.140625" style="73" customWidth="1"/>
    <col min="8207" max="8207" width="9.28515625" style="73" customWidth="1"/>
    <col min="8208" max="8208" width="9.42578125" style="73" customWidth="1"/>
    <col min="8209" max="8209" width="9.7109375" style="73" customWidth="1"/>
    <col min="8210" max="8210" width="9.5703125" style="73" customWidth="1"/>
    <col min="8211" max="8211" width="9.28515625" style="73" customWidth="1"/>
    <col min="8212" max="8212" width="8.5703125" style="73" customWidth="1"/>
    <col min="8213" max="8213" width="8.85546875" style="73" customWidth="1"/>
    <col min="8214" max="8214" width="9.7109375" style="73" customWidth="1"/>
    <col min="8215" max="8215" width="8.7109375" style="73" customWidth="1"/>
    <col min="8216" max="8216" width="13.5703125" style="73" customWidth="1"/>
    <col min="8217" max="8217" width="16.28515625" style="73" customWidth="1"/>
    <col min="8218" max="8235" width="9.42578125" style="73" customWidth="1"/>
    <col min="8236" max="8239" width="10.28515625" style="73" customWidth="1"/>
    <col min="8240" max="8240" width="9.140625" style="73" customWidth="1"/>
    <col min="8241" max="8260" width="0" style="73" hidden="1" customWidth="1"/>
    <col min="8261" max="8270" width="11.42578125" style="73" customWidth="1"/>
    <col min="8271" max="8275" width="10.28515625" style="73" customWidth="1"/>
    <col min="8276" max="8284" width="9.42578125" style="73" customWidth="1"/>
    <col min="8285" max="8448" width="11.42578125" style="73"/>
    <col min="8449" max="8449" width="35.42578125" style="73" customWidth="1"/>
    <col min="8450" max="8450" width="23.5703125" style="73" customWidth="1"/>
    <col min="8451" max="8451" width="15" style="73" customWidth="1"/>
    <col min="8452" max="8452" width="15.7109375" style="73" customWidth="1"/>
    <col min="8453" max="8453" width="13.42578125" style="73" customWidth="1"/>
    <col min="8454" max="8454" width="13.5703125" style="73" customWidth="1"/>
    <col min="8455" max="8455" width="14.7109375" style="73" customWidth="1"/>
    <col min="8456" max="8456" width="13.85546875" style="73" customWidth="1"/>
    <col min="8457" max="8457" width="12.5703125" style="73" customWidth="1"/>
    <col min="8458" max="8458" width="11.85546875" style="73" customWidth="1"/>
    <col min="8459" max="8459" width="10.28515625" style="73" customWidth="1"/>
    <col min="8460" max="8460" width="9.28515625" style="73" customWidth="1"/>
    <col min="8461" max="8461" width="9.42578125" style="73" customWidth="1"/>
    <col min="8462" max="8462" width="9.140625" style="73" customWidth="1"/>
    <col min="8463" max="8463" width="9.28515625" style="73" customWidth="1"/>
    <col min="8464" max="8464" width="9.42578125" style="73" customWidth="1"/>
    <col min="8465" max="8465" width="9.7109375" style="73" customWidth="1"/>
    <col min="8466" max="8466" width="9.5703125" style="73" customWidth="1"/>
    <col min="8467" max="8467" width="9.28515625" style="73" customWidth="1"/>
    <col min="8468" max="8468" width="8.5703125" style="73" customWidth="1"/>
    <col min="8469" max="8469" width="8.85546875" style="73" customWidth="1"/>
    <col min="8470" max="8470" width="9.7109375" style="73" customWidth="1"/>
    <col min="8471" max="8471" width="8.7109375" style="73" customWidth="1"/>
    <col min="8472" max="8472" width="13.5703125" style="73" customWidth="1"/>
    <col min="8473" max="8473" width="16.28515625" style="73" customWidth="1"/>
    <col min="8474" max="8491" width="9.42578125" style="73" customWidth="1"/>
    <col min="8492" max="8495" width="10.28515625" style="73" customWidth="1"/>
    <col min="8496" max="8496" width="9.140625" style="73" customWidth="1"/>
    <col min="8497" max="8516" width="0" style="73" hidden="1" customWidth="1"/>
    <col min="8517" max="8526" width="11.42578125" style="73" customWidth="1"/>
    <col min="8527" max="8531" width="10.28515625" style="73" customWidth="1"/>
    <col min="8532" max="8540" width="9.42578125" style="73" customWidth="1"/>
    <col min="8541" max="8704" width="11.42578125" style="73"/>
    <col min="8705" max="8705" width="35.42578125" style="73" customWidth="1"/>
    <col min="8706" max="8706" width="23.5703125" style="73" customWidth="1"/>
    <col min="8707" max="8707" width="15" style="73" customWidth="1"/>
    <col min="8708" max="8708" width="15.7109375" style="73" customWidth="1"/>
    <col min="8709" max="8709" width="13.42578125" style="73" customWidth="1"/>
    <col min="8710" max="8710" width="13.5703125" style="73" customWidth="1"/>
    <col min="8711" max="8711" width="14.7109375" style="73" customWidth="1"/>
    <col min="8712" max="8712" width="13.85546875" style="73" customWidth="1"/>
    <col min="8713" max="8713" width="12.5703125" style="73" customWidth="1"/>
    <col min="8714" max="8714" width="11.85546875" style="73" customWidth="1"/>
    <col min="8715" max="8715" width="10.28515625" style="73" customWidth="1"/>
    <col min="8716" max="8716" width="9.28515625" style="73" customWidth="1"/>
    <col min="8717" max="8717" width="9.42578125" style="73" customWidth="1"/>
    <col min="8718" max="8718" width="9.140625" style="73" customWidth="1"/>
    <col min="8719" max="8719" width="9.28515625" style="73" customWidth="1"/>
    <col min="8720" max="8720" width="9.42578125" style="73" customWidth="1"/>
    <col min="8721" max="8721" width="9.7109375" style="73" customWidth="1"/>
    <col min="8722" max="8722" width="9.5703125" style="73" customWidth="1"/>
    <col min="8723" max="8723" width="9.28515625" style="73" customWidth="1"/>
    <col min="8724" max="8724" width="8.5703125" style="73" customWidth="1"/>
    <col min="8725" max="8725" width="8.85546875" style="73" customWidth="1"/>
    <col min="8726" max="8726" width="9.7109375" style="73" customWidth="1"/>
    <col min="8727" max="8727" width="8.7109375" style="73" customWidth="1"/>
    <col min="8728" max="8728" width="13.5703125" style="73" customWidth="1"/>
    <col min="8729" max="8729" width="16.28515625" style="73" customWidth="1"/>
    <col min="8730" max="8747" width="9.42578125" style="73" customWidth="1"/>
    <col min="8748" max="8751" width="10.28515625" style="73" customWidth="1"/>
    <col min="8752" max="8752" width="9.140625" style="73" customWidth="1"/>
    <col min="8753" max="8772" width="0" style="73" hidden="1" customWidth="1"/>
    <col min="8773" max="8782" width="11.42578125" style="73" customWidth="1"/>
    <col min="8783" max="8787" width="10.28515625" style="73" customWidth="1"/>
    <col min="8788" max="8796" width="9.42578125" style="73" customWidth="1"/>
    <col min="8797" max="8960" width="11.42578125" style="73"/>
    <col min="8961" max="8961" width="35.42578125" style="73" customWidth="1"/>
    <col min="8962" max="8962" width="23.5703125" style="73" customWidth="1"/>
    <col min="8963" max="8963" width="15" style="73" customWidth="1"/>
    <col min="8964" max="8964" width="15.7109375" style="73" customWidth="1"/>
    <col min="8965" max="8965" width="13.42578125" style="73" customWidth="1"/>
    <col min="8966" max="8966" width="13.5703125" style="73" customWidth="1"/>
    <col min="8967" max="8967" width="14.7109375" style="73" customWidth="1"/>
    <col min="8968" max="8968" width="13.85546875" style="73" customWidth="1"/>
    <col min="8969" max="8969" width="12.5703125" style="73" customWidth="1"/>
    <col min="8970" max="8970" width="11.85546875" style="73" customWidth="1"/>
    <col min="8971" max="8971" width="10.28515625" style="73" customWidth="1"/>
    <col min="8972" max="8972" width="9.28515625" style="73" customWidth="1"/>
    <col min="8973" max="8973" width="9.42578125" style="73" customWidth="1"/>
    <col min="8974" max="8974" width="9.140625" style="73" customWidth="1"/>
    <col min="8975" max="8975" width="9.28515625" style="73" customWidth="1"/>
    <col min="8976" max="8976" width="9.42578125" style="73" customWidth="1"/>
    <col min="8977" max="8977" width="9.7109375" style="73" customWidth="1"/>
    <col min="8978" max="8978" width="9.5703125" style="73" customWidth="1"/>
    <col min="8979" max="8979" width="9.28515625" style="73" customWidth="1"/>
    <col min="8980" max="8980" width="8.5703125" style="73" customWidth="1"/>
    <col min="8981" max="8981" width="8.85546875" style="73" customWidth="1"/>
    <col min="8982" max="8982" width="9.7109375" style="73" customWidth="1"/>
    <col min="8983" max="8983" width="8.7109375" style="73" customWidth="1"/>
    <col min="8984" max="8984" width="13.5703125" style="73" customWidth="1"/>
    <col min="8985" max="8985" width="16.28515625" style="73" customWidth="1"/>
    <col min="8986" max="9003" width="9.42578125" style="73" customWidth="1"/>
    <col min="9004" max="9007" width="10.28515625" style="73" customWidth="1"/>
    <col min="9008" max="9008" width="9.140625" style="73" customWidth="1"/>
    <col min="9009" max="9028" width="0" style="73" hidden="1" customWidth="1"/>
    <col min="9029" max="9038" width="11.42578125" style="73" customWidth="1"/>
    <col min="9039" max="9043" width="10.28515625" style="73" customWidth="1"/>
    <col min="9044" max="9052" width="9.42578125" style="73" customWidth="1"/>
    <col min="9053" max="9216" width="11.42578125" style="73"/>
    <col min="9217" max="9217" width="35.42578125" style="73" customWidth="1"/>
    <col min="9218" max="9218" width="23.5703125" style="73" customWidth="1"/>
    <col min="9219" max="9219" width="15" style="73" customWidth="1"/>
    <col min="9220" max="9220" width="15.7109375" style="73" customWidth="1"/>
    <col min="9221" max="9221" width="13.42578125" style="73" customWidth="1"/>
    <col min="9222" max="9222" width="13.5703125" style="73" customWidth="1"/>
    <col min="9223" max="9223" width="14.7109375" style="73" customWidth="1"/>
    <col min="9224" max="9224" width="13.85546875" style="73" customWidth="1"/>
    <col min="9225" max="9225" width="12.5703125" style="73" customWidth="1"/>
    <col min="9226" max="9226" width="11.85546875" style="73" customWidth="1"/>
    <col min="9227" max="9227" width="10.28515625" style="73" customWidth="1"/>
    <col min="9228" max="9228" width="9.28515625" style="73" customWidth="1"/>
    <col min="9229" max="9229" width="9.42578125" style="73" customWidth="1"/>
    <col min="9230" max="9230" width="9.140625" style="73" customWidth="1"/>
    <col min="9231" max="9231" width="9.28515625" style="73" customWidth="1"/>
    <col min="9232" max="9232" width="9.42578125" style="73" customWidth="1"/>
    <col min="9233" max="9233" width="9.7109375" style="73" customWidth="1"/>
    <col min="9234" max="9234" width="9.5703125" style="73" customWidth="1"/>
    <col min="9235" max="9235" width="9.28515625" style="73" customWidth="1"/>
    <col min="9236" max="9236" width="8.5703125" style="73" customWidth="1"/>
    <col min="9237" max="9237" width="8.85546875" style="73" customWidth="1"/>
    <col min="9238" max="9238" width="9.7109375" style="73" customWidth="1"/>
    <col min="9239" max="9239" width="8.7109375" style="73" customWidth="1"/>
    <col min="9240" max="9240" width="13.5703125" style="73" customWidth="1"/>
    <col min="9241" max="9241" width="16.28515625" style="73" customWidth="1"/>
    <col min="9242" max="9259" width="9.42578125" style="73" customWidth="1"/>
    <col min="9260" max="9263" width="10.28515625" style="73" customWidth="1"/>
    <col min="9264" max="9264" width="9.140625" style="73" customWidth="1"/>
    <col min="9265" max="9284" width="0" style="73" hidden="1" customWidth="1"/>
    <col min="9285" max="9294" width="11.42578125" style="73" customWidth="1"/>
    <col min="9295" max="9299" width="10.28515625" style="73" customWidth="1"/>
    <col min="9300" max="9308" width="9.42578125" style="73" customWidth="1"/>
    <col min="9309" max="9472" width="11.42578125" style="73"/>
    <col min="9473" max="9473" width="35.42578125" style="73" customWidth="1"/>
    <col min="9474" max="9474" width="23.5703125" style="73" customWidth="1"/>
    <col min="9475" max="9475" width="15" style="73" customWidth="1"/>
    <col min="9476" max="9476" width="15.7109375" style="73" customWidth="1"/>
    <col min="9477" max="9477" width="13.42578125" style="73" customWidth="1"/>
    <col min="9478" max="9478" width="13.5703125" style="73" customWidth="1"/>
    <col min="9479" max="9479" width="14.7109375" style="73" customWidth="1"/>
    <col min="9480" max="9480" width="13.85546875" style="73" customWidth="1"/>
    <col min="9481" max="9481" width="12.5703125" style="73" customWidth="1"/>
    <col min="9482" max="9482" width="11.85546875" style="73" customWidth="1"/>
    <col min="9483" max="9483" width="10.28515625" style="73" customWidth="1"/>
    <col min="9484" max="9484" width="9.28515625" style="73" customWidth="1"/>
    <col min="9485" max="9485" width="9.42578125" style="73" customWidth="1"/>
    <col min="9486" max="9486" width="9.140625" style="73" customWidth="1"/>
    <col min="9487" max="9487" width="9.28515625" style="73" customWidth="1"/>
    <col min="9488" max="9488" width="9.42578125" style="73" customWidth="1"/>
    <col min="9489" max="9489" width="9.7109375" style="73" customWidth="1"/>
    <col min="9490" max="9490" width="9.5703125" style="73" customWidth="1"/>
    <col min="9491" max="9491" width="9.28515625" style="73" customWidth="1"/>
    <col min="9492" max="9492" width="8.5703125" style="73" customWidth="1"/>
    <col min="9493" max="9493" width="8.85546875" style="73" customWidth="1"/>
    <col min="9494" max="9494" width="9.7109375" style="73" customWidth="1"/>
    <col min="9495" max="9495" width="8.7109375" style="73" customWidth="1"/>
    <col min="9496" max="9496" width="13.5703125" style="73" customWidth="1"/>
    <col min="9497" max="9497" width="16.28515625" style="73" customWidth="1"/>
    <col min="9498" max="9515" width="9.42578125" style="73" customWidth="1"/>
    <col min="9516" max="9519" width="10.28515625" style="73" customWidth="1"/>
    <col min="9520" max="9520" width="9.140625" style="73" customWidth="1"/>
    <col min="9521" max="9540" width="0" style="73" hidden="1" customWidth="1"/>
    <col min="9541" max="9550" width="11.42578125" style="73" customWidth="1"/>
    <col min="9551" max="9555" width="10.28515625" style="73" customWidth="1"/>
    <col min="9556" max="9564" width="9.42578125" style="73" customWidth="1"/>
    <col min="9565" max="9728" width="11.42578125" style="73"/>
    <col min="9729" max="9729" width="35.42578125" style="73" customWidth="1"/>
    <col min="9730" max="9730" width="23.5703125" style="73" customWidth="1"/>
    <col min="9731" max="9731" width="15" style="73" customWidth="1"/>
    <col min="9732" max="9732" width="15.7109375" style="73" customWidth="1"/>
    <col min="9733" max="9733" width="13.42578125" style="73" customWidth="1"/>
    <col min="9734" max="9734" width="13.5703125" style="73" customWidth="1"/>
    <col min="9735" max="9735" width="14.7109375" style="73" customWidth="1"/>
    <col min="9736" max="9736" width="13.85546875" style="73" customWidth="1"/>
    <col min="9737" max="9737" width="12.5703125" style="73" customWidth="1"/>
    <col min="9738" max="9738" width="11.85546875" style="73" customWidth="1"/>
    <col min="9739" max="9739" width="10.28515625" style="73" customWidth="1"/>
    <col min="9740" max="9740" width="9.28515625" style="73" customWidth="1"/>
    <col min="9741" max="9741" width="9.42578125" style="73" customWidth="1"/>
    <col min="9742" max="9742" width="9.140625" style="73" customWidth="1"/>
    <col min="9743" max="9743" width="9.28515625" style="73" customWidth="1"/>
    <col min="9744" max="9744" width="9.42578125" style="73" customWidth="1"/>
    <col min="9745" max="9745" width="9.7109375" style="73" customWidth="1"/>
    <col min="9746" max="9746" width="9.5703125" style="73" customWidth="1"/>
    <col min="9747" max="9747" width="9.28515625" style="73" customWidth="1"/>
    <col min="9748" max="9748" width="8.5703125" style="73" customWidth="1"/>
    <col min="9749" max="9749" width="8.85546875" style="73" customWidth="1"/>
    <col min="9750" max="9750" width="9.7109375" style="73" customWidth="1"/>
    <col min="9751" max="9751" width="8.7109375" style="73" customWidth="1"/>
    <col min="9752" max="9752" width="13.5703125" style="73" customWidth="1"/>
    <col min="9753" max="9753" width="16.28515625" style="73" customWidth="1"/>
    <col min="9754" max="9771" width="9.42578125" style="73" customWidth="1"/>
    <col min="9772" max="9775" width="10.28515625" style="73" customWidth="1"/>
    <col min="9776" max="9776" width="9.140625" style="73" customWidth="1"/>
    <col min="9777" max="9796" width="0" style="73" hidden="1" customWidth="1"/>
    <col min="9797" max="9806" width="11.42578125" style="73" customWidth="1"/>
    <col min="9807" max="9811" width="10.28515625" style="73" customWidth="1"/>
    <col min="9812" max="9820" width="9.42578125" style="73" customWidth="1"/>
    <col min="9821" max="9984" width="11.42578125" style="73"/>
    <col min="9985" max="9985" width="35.42578125" style="73" customWidth="1"/>
    <col min="9986" max="9986" width="23.5703125" style="73" customWidth="1"/>
    <col min="9987" max="9987" width="15" style="73" customWidth="1"/>
    <col min="9988" max="9988" width="15.7109375" style="73" customWidth="1"/>
    <col min="9989" max="9989" width="13.42578125" style="73" customWidth="1"/>
    <col min="9990" max="9990" width="13.5703125" style="73" customWidth="1"/>
    <col min="9991" max="9991" width="14.7109375" style="73" customWidth="1"/>
    <col min="9992" max="9992" width="13.85546875" style="73" customWidth="1"/>
    <col min="9993" max="9993" width="12.5703125" style="73" customWidth="1"/>
    <col min="9994" max="9994" width="11.85546875" style="73" customWidth="1"/>
    <col min="9995" max="9995" width="10.28515625" style="73" customWidth="1"/>
    <col min="9996" max="9996" width="9.28515625" style="73" customWidth="1"/>
    <col min="9997" max="9997" width="9.42578125" style="73" customWidth="1"/>
    <col min="9998" max="9998" width="9.140625" style="73" customWidth="1"/>
    <col min="9999" max="9999" width="9.28515625" style="73" customWidth="1"/>
    <col min="10000" max="10000" width="9.42578125" style="73" customWidth="1"/>
    <col min="10001" max="10001" width="9.7109375" style="73" customWidth="1"/>
    <col min="10002" max="10002" width="9.5703125" style="73" customWidth="1"/>
    <col min="10003" max="10003" width="9.28515625" style="73" customWidth="1"/>
    <col min="10004" max="10004" width="8.5703125" style="73" customWidth="1"/>
    <col min="10005" max="10005" width="8.85546875" style="73" customWidth="1"/>
    <col min="10006" max="10006" width="9.7109375" style="73" customWidth="1"/>
    <col min="10007" max="10007" width="8.7109375" style="73" customWidth="1"/>
    <col min="10008" max="10008" width="13.5703125" style="73" customWidth="1"/>
    <col min="10009" max="10009" width="16.28515625" style="73" customWidth="1"/>
    <col min="10010" max="10027" width="9.42578125" style="73" customWidth="1"/>
    <col min="10028" max="10031" width="10.28515625" style="73" customWidth="1"/>
    <col min="10032" max="10032" width="9.140625" style="73" customWidth="1"/>
    <col min="10033" max="10052" width="0" style="73" hidden="1" customWidth="1"/>
    <col min="10053" max="10062" width="11.42578125" style="73" customWidth="1"/>
    <col min="10063" max="10067" width="10.28515625" style="73" customWidth="1"/>
    <col min="10068" max="10076" width="9.42578125" style="73" customWidth="1"/>
    <col min="10077" max="10240" width="11.42578125" style="73"/>
    <col min="10241" max="10241" width="35.42578125" style="73" customWidth="1"/>
    <col min="10242" max="10242" width="23.5703125" style="73" customWidth="1"/>
    <col min="10243" max="10243" width="15" style="73" customWidth="1"/>
    <col min="10244" max="10244" width="15.7109375" style="73" customWidth="1"/>
    <col min="10245" max="10245" width="13.42578125" style="73" customWidth="1"/>
    <col min="10246" max="10246" width="13.5703125" style="73" customWidth="1"/>
    <col min="10247" max="10247" width="14.7109375" style="73" customWidth="1"/>
    <col min="10248" max="10248" width="13.85546875" style="73" customWidth="1"/>
    <col min="10249" max="10249" width="12.5703125" style="73" customWidth="1"/>
    <col min="10250" max="10250" width="11.85546875" style="73" customWidth="1"/>
    <col min="10251" max="10251" width="10.28515625" style="73" customWidth="1"/>
    <col min="10252" max="10252" width="9.28515625" style="73" customWidth="1"/>
    <col min="10253" max="10253" width="9.42578125" style="73" customWidth="1"/>
    <col min="10254" max="10254" width="9.140625" style="73" customWidth="1"/>
    <col min="10255" max="10255" width="9.28515625" style="73" customWidth="1"/>
    <col min="10256" max="10256" width="9.42578125" style="73" customWidth="1"/>
    <col min="10257" max="10257" width="9.7109375" style="73" customWidth="1"/>
    <col min="10258" max="10258" width="9.5703125" style="73" customWidth="1"/>
    <col min="10259" max="10259" width="9.28515625" style="73" customWidth="1"/>
    <col min="10260" max="10260" width="8.5703125" style="73" customWidth="1"/>
    <col min="10261" max="10261" width="8.85546875" style="73" customWidth="1"/>
    <col min="10262" max="10262" width="9.7109375" style="73" customWidth="1"/>
    <col min="10263" max="10263" width="8.7109375" style="73" customWidth="1"/>
    <col min="10264" max="10264" width="13.5703125" style="73" customWidth="1"/>
    <col min="10265" max="10265" width="16.28515625" style="73" customWidth="1"/>
    <col min="10266" max="10283" width="9.42578125" style="73" customWidth="1"/>
    <col min="10284" max="10287" width="10.28515625" style="73" customWidth="1"/>
    <col min="10288" max="10288" width="9.140625" style="73" customWidth="1"/>
    <col min="10289" max="10308" width="0" style="73" hidden="1" customWidth="1"/>
    <col min="10309" max="10318" width="11.42578125" style="73" customWidth="1"/>
    <col min="10319" max="10323" width="10.28515625" style="73" customWidth="1"/>
    <col min="10324" max="10332" width="9.42578125" style="73" customWidth="1"/>
    <col min="10333" max="10496" width="11.42578125" style="73"/>
    <col min="10497" max="10497" width="35.42578125" style="73" customWidth="1"/>
    <col min="10498" max="10498" width="23.5703125" style="73" customWidth="1"/>
    <col min="10499" max="10499" width="15" style="73" customWidth="1"/>
    <col min="10500" max="10500" width="15.7109375" style="73" customWidth="1"/>
    <col min="10501" max="10501" width="13.42578125" style="73" customWidth="1"/>
    <col min="10502" max="10502" width="13.5703125" style="73" customWidth="1"/>
    <col min="10503" max="10503" width="14.7109375" style="73" customWidth="1"/>
    <col min="10504" max="10504" width="13.85546875" style="73" customWidth="1"/>
    <col min="10505" max="10505" width="12.5703125" style="73" customWidth="1"/>
    <col min="10506" max="10506" width="11.85546875" style="73" customWidth="1"/>
    <col min="10507" max="10507" width="10.28515625" style="73" customWidth="1"/>
    <col min="10508" max="10508" width="9.28515625" style="73" customWidth="1"/>
    <col min="10509" max="10509" width="9.42578125" style="73" customWidth="1"/>
    <col min="10510" max="10510" width="9.140625" style="73" customWidth="1"/>
    <col min="10511" max="10511" width="9.28515625" style="73" customWidth="1"/>
    <col min="10512" max="10512" width="9.42578125" style="73" customWidth="1"/>
    <col min="10513" max="10513" width="9.7109375" style="73" customWidth="1"/>
    <col min="10514" max="10514" width="9.5703125" style="73" customWidth="1"/>
    <col min="10515" max="10515" width="9.28515625" style="73" customWidth="1"/>
    <col min="10516" max="10516" width="8.5703125" style="73" customWidth="1"/>
    <col min="10517" max="10517" width="8.85546875" style="73" customWidth="1"/>
    <col min="10518" max="10518" width="9.7109375" style="73" customWidth="1"/>
    <col min="10519" max="10519" width="8.7109375" style="73" customWidth="1"/>
    <col min="10520" max="10520" width="13.5703125" style="73" customWidth="1"/>
    <col min="10521" max="10521" width="16.28515625" style="73" customWidth="1"/>
    <col min="10522" max="10539" width="9.42578125" style="73" customWidth="1"/>
    <col min="10540" max="10543" width="10.28515625" style="73" customWidth="1"/>
    <col min="10544" max="10544" width="9.140625" style="73" customWidth="1"/>
    <col min="10545" max="10564" width="0" style="73" hidden="1" customWidth="1"/>
    <col min="10565" max="10574" width="11.42578125" style="73" customWidth="1"/>
    <col min="10575" max="10579" width="10.28515625" style="73" customWidth="1"/>
    <col min="10580" max="10588" width="9.42578125" style="73" customWidth="1"/>
    <col min="10589" max="10752" width="11.42578125" style="73"/>
    <col min="10753" max="10753" width="35.42578125" style="73" customWidth="1"/>
    <col min="10754" max="10754" width="23.5703125" style="73" customWidth="1"/>
    <col min="10755" max="10755" width="15" style="73" customWidth="1"/>
    <col min="10756" max="10756" width="15.7109375" style="73" customWidth="1"/>
    <col min="10757" max="10757" width="13.42578125" style="73" customWidth="1"/>
    <col min="10758" max="10758" width="13.5703125" style="73" customWidth="1"/>
    <col min="10759" max="10759" width="14.7109375" style="73" customWidth="1"/>
    <col min="10760" max="10760" width="13.85546875" style="73" customWidth="1"/>
    <col min="10761" max="10761" width="12.5703125" style="73" customWidth="1"/>
    <col min="10762" max="10762" width="11.85546875" style="73" customWidth="1"/>
    <col min="10763" max="10763" width="10.28515625" style="73" customWidth="1"/>
    <col min="10764" max="10764" width="9.28515625" style="73" customWidth="1"/>
    <col min="10765" max="10765" width="9.42578125" style="73" customWidth="1"/>
    <col min="10766" max="10766" width="9.140625" style="73" customWidth="1"/>
    <col min="10767" max="10767" width="9.28515625" style="73" customWidth="1"/>
    <col min="10768" max="10768" width="9.42578125" style="73" customWidth="1"/>
    <col min="10769" max="10769" width="9.7109375" style="73" customWidth="1"/>
    <col min="10770" max="10770" width="9.5703125" style="73" customWidth="1"/>
    <col min="10771" max="10771" width="9.28515625" style="73" customWidth="1"/>
    <col min="10772" max="10772" width="8.5703125" style="73" customWidth="1"/>
    <col min="10773" max="10773" width="8.85546875" style="73" customWidth="1"/>
    <col min="10774" max="10774" width="9.7109375" style="73" customWidth="1"/>
    <col min="10775" max="10775" width="8.7109375" style="73" customWidth="1"/>
    <col min="10776" max="10776" width="13.5703125" style="73" customWidth="1"/>
    <col min="10777" max="10777" width="16.28515625" style="73" customWidth="1"/>
    <col min="10778" max="10795" width="9.42578125" style="73" customWidth="1"/>
    <col min="10796" max="10799" width="10.28515625" style="73" customWidth="1"/>
    <col min="10800" max="10800" width="9.140625" style="73" customWidth="1"/>
    <col min="10801" max="10820" width="0" style="73" hidden="1" customWidth="1"/>
    <col min="10821" max="10830" width="11.42578125" style="73" customWidth="1"/>
    <col min="10831" max="10835" width="10.28515625" style="73" customWidth="1"/>
    <col min="10836" max="10844" width="9.42578125" style="73" customWidth="1"/>
    <col min="10845" max="11008" width="11.42578125" style="73"/>
    <col min="11009" max="11009" width="35.42578125" style="73" customWidth="1"/>
    <col min="11010" max="11010" width="23.5703125" style="73" customWidth="1"/>
    <col min="11011" max="11011" width="15" style="73" customWidth="1"/>
    <col min="11012" max="11012" width="15.7109375" style="73" customWidth="1"/>
    <col min="11013" max="11013" width="13.42578125" style="73" customWidth="1"/>
    <col min="11014" max="11014" width="13.5703125" style="73" customWidth="1"/>
    <col min="11015" max="11015" width="14.7109375" style="73" customWidth="1"/>
    <col min="11016" max="11016" width="13.85546875" style="73" customWidth="1"/>
    <col min="11017" max="11017" width="12.5703125" style="73" customWidth="1"/>
    <col min="11018" max="11018" width="11.85546875" style="73" customWidth="1"/>
    <col min="11019" max="11019" width="10.28515625" style="73" customWidth="1"/>
    <col min="11020" max="11020" width="9.28515625" style="73" customWidth="1"/>
    <col min="11021" max="11021" width="9.42578125" style="73" customWidth="1"/>
    <col min="11022" max="11022" width="9.140625" style="73" customWidth="1"/>
    <col min="11023" max="11023" width="9.28515625" style="73" customWidth="1"/>
    <col min="11024" max="11024" width="9.42578125" style="73" customWidth="1"/>
    <col min="11025" max="11025" width="9.7109375" style="73" customWidth="1"/>
    <col min="11026" max="11026" width="9.5703125" style="73" customWidth="1"/>
    <col min="11027" max="11027" width="9.28515625" style="73" customWidth="1"/>
    <col min="11028" max="11028" width="8.5703125" style="73" customWidth="1"/>
    <col min="11029" max="11029" width="8.85546875" style="73" customWidth="1"/>
    <col min="11030" max="11030" width="9.7109375" style="73" customWidth="1"/>
    <col min="11031" max="11031" width="8.7109375" style="73" customWidth="1"/>
    <col min="11032" max="11032" width="13.5703125" style="73" customWidth="1"/>
    <col min="11033" max="11033" width="16.28515625" style="73" customWidth="1"/>
    <col min="11034" max="11051" width="9.42578125" style="73" customWidth="1"/>
    <col min="11052" max="11055" width="10.28515625" style="73" customWidth="1"/>
    <col min="11056" max="11056" width="9.140625" style="73" customWidth="1"/>
    <col min="11057" max="11076" width="0" style="73" hidden="1" customWidth="1"/>
    <col min="11077" max="11086" width="11.42578125" style="73" customWidth="1"/>
    <col min="11087" max="11091" width="10.28515625" style="73" customWidth="1"/>
    <col min="11092" max="11100" width="9.42578125" style="73" customWidth="1"/>
    <col min="11101" max="11264" width="11.42578125" style="73"/>
    <col min="11265" max="11265" width="35.42578125" style="73" customWidth="1"/>
    <col min="11266" max="11266" width="23.5703125" style="73" customWidth="1"/>
    <col min="11267" max="11267" width="15" style="73" customWidth="1"/>
    <col min="11268" max="11268" width="15.7109375" style="73" customWidth="1"/>
    <col min="11269" max="11269" width="13.42578125" style="73" customWidth="1"/>
    <col min="11270" max="11270" width="13.5703125" style="73" customWidth="1"/>
    <col min="11271" max="11271" width="14.7109375" style="73" customWidth="1"/>
    <col min="11272" max="11272" width="13.85546875" style="73" customWidth="1"/>
    <col min="11273" max="11273" width="12.5703125" style="73" customWidth="1"/>
    <col min="11274" max="11274" width="11.85546875" style="73" customWidth="1"/>
    <col min="11275" max="11275" width="10.28515625" style="73" customWidth="1"/>
    <col min="11276" max="11276" width="9.28515625" style="73" customWidth="1"/>
    <col min="11277" max="11277" width="9.42578125" style="73" customWidth="1"/>
    <col min="11278" max="11278" width="9.140625" style="73" customWidth="1"/>
    <col min="11279" max="11279" width="9.28515625" style="73" customWidth="1"/>
    <col min="11280" max="11280" width="9.42578125" style="73" customWidth="1"/>
    <col min="11281" max="11281" width="9.7109375" style="73" customWidth="1"/>
    <col min="11282" max="11282" width="9.5703125" style="73" customWidth="1"/>
    <col min="11283" max="11283" width="9.28515625" style="73" customWidth="1"/>
    <col min="11284" max="11284" width="8.5703125" style="73" customWidth="1"/>
    <col min="11285" max="11285" width="8.85546875" style="73" customWidth="1"/>
    <col min="11286" max="11286" width="9.7109375" style="73" customWidth="1"/>
    <col min="11287" max="11287" width="8.7109375" style="73" customWidth="1"/>
    <col min="11288" max="11288" width="13.5703125" style="73" customWidth="1"/>
    <col min="11289" max="11289" width="16.28515625" style="73" customWidth="1"/>
    <col min="11290" max="11307" width="9.42578125" style="73" customWidth="1"/>
    <col min="11308" max="11311" width="10.28515625" style="73" customWidth="1"/>
    <col min="11312" max="11312" width="9.140625" style="73" customWidth="1"/>
    <col min="11313" max="11332" width="0" style="73" hidden="1" customWidth="1"/>
    <col min="11333" max="11342" width="11.42578125" style="73" customWidth="1"/>
    <col min="11343" max="11347" width="10.28515625" style="73" customWidth="1"/>
    <col min="11348" max="11356" width="9.42578125" style="73" customWidth="1"/>
    <col min="11357" max="11520" width="11.42578125" style="73"/>
    <col min="11521" max="11521" width="35.42578125" style="73" customWidth="1"/>
    <col min="11522" max="11522" width="23.5703125" style="73" customWidth="1"/>
    <col min="11523" max="11523" width="15" style="73" customWidth="1"/>
    <col min="11524" max="11524" width="15.7109375" style="73" customWidth="1"/>
    <col min="11525" max="11525" width="13.42578125" style="73" customWidth="1"/>
    <col min="11526" max="11526" width="13.5703125" style="73" customWidth="1"/>
    <col min="11527" max="11527" width="14.7109375" style="73" customWidth="1"/>
    <col min="11528" max="11528" width="13.85546875" style="73" customWidth="1"/>
    <col min="11529" max="11529" width="12.5703125" style="73" customWidth="1"/>
    <col min="11530" max="11530" width="11.85546875" style="73" customWidth="1"/>
    <col min="11531" max="11531" width="10.28515625" style="73" customWidth="1"/>
    <col min="11532" max="11532" width="9.28515625" style="73" customWidth="1"/>
    <col min="11533" max="11533" width="9.42578125" style="73" customWidth="1"/>
    <col min="11534" max="11534" width="9.140625" style="73" customWidth="1"/>
    <col min="11535" max="11535" width="9.28515625" style="73" customWidth="1"/>
    <col min="11536" max="11536" width="9.42578125" style="73" customWidth="1"/>
    <col min="11537" max="11537" width="9.7109375" style="73" customWidth="1"/>
    <col min="11538" max="11538" width="9.5703125" style="73" customWidth="1"/>
    <col min="11539" max="11539" width="9.28515625" style="73" customWidth="1"/>
    <col min="11540" max="11540" width="8.5703125" style="73" customWidth="1"/>
    <col min="11541" max="11541" width="8.85546875" style="73" customWidth="1"/>
    <col min="11542" max="11542" width="9.7109375" style="73" customWidth="1"/>
    <col min="11543" max="11543" width="8.7109375" style="73" customWidth="1"/>
    <col min="11544" max="11544" width="13.5703125" style="73" customWidth="1"/>
    <col min="11545" max="11545" width="16.28515625" style="73" customWidth="1"/>
    <col min="11546" max="11563" width="9.42578125" style="73" customWidth="1"/>
    <col min="11564" max="11567" width="10.28515625" style="73" customWidth="1"/>
    <col min="11568" max="11568" width="9.140625" style="73" customWidth="1"/>
    <col min="11569" max="11588" width="0" style="73" hidden="1" customWidth="1"/>
    <col min="11589" max="11598" width="11.42578125" style="73" customWidth="1"/>
    <col min="11599" max="11603" width="10.28515625" style="73" customWidth="1"/>
    <col min="11604" max="11612" width="9.42578125" style="73" customWidth="1"/>
    <col min="11613" max="11776" width="11.42578125" style="73"/>
    <col min="11777" max="11777" width="35.42578125" style="73" customWidth="1"/>
    <col min="11778" max="11778" width="23.5703125" style="73" customWidth="1"/>
    <col min="11779" max="11779" width="15" style="73" customWidth="1"/>
    <col min="11780" max="11780" width="15.7109375" style="73" customWidth="1"/>
    <col min="11781" max="11781" width="13.42578125" style="73" customWidth="1"/>
    <col min="11782" max="11782" width="13.5703125" style="73" customWidth="1"/>
    <col min="11783" max="11783" width="14.7109375" style="73" customWidth="1"/>
    <col min="11784" max="11784" width="13.85546875" style="73" customWidth="1"/>
    <col min="11785" max="11785" width="12.5703125" style="73" customWidth="1"/>
    <col min="11786" max="11786" width="11.85546875" style="73" customWidth="1"/>
    <col min="11787" max="11787" width="10.28515625" style="73" customWidth="1"/>
    <col min="11788" max="11788" width="9.28515625" style="73" customWidth="1"/>
    <col min="11789" max="11789" width="9.42578125" style="73" customWidth="1"/>
    <col min="11790" max="11790" width="9.140625" style="73" customWidth="1"/>
    <col min="11791" max="11791" width="9.28515625" style="73" customWidth="1"/>
    <col min="11792" max="11792" width="9.42578125" style="73" customWidth="1"/>
    <col min="11793" max="11793" width="9.7109375" style="73" customWidth="1"/>
    <col min="11794" max="11794" width="9.5703125" style="73" customWidth="1"/>
    <col min="11795" max="11795" width="9.28515625" style="73" customWidth="1"/>
    <col min="11796" max="11796" width="8.5703125" style="73" customWidth="1"/>
    <col min="11797" max="11797" width="8.85546875" style="73" customWidth="1"/>
    <col min="11798" max="11798" width="9.7109375" style="73" customWidth="1"/>
    <col min="11799" max="11799" width="8.7109375" style="73" customWidth="1"/>
    <col min="11800" max="11800" width="13.5703125" style="73" customWidth="1"/>
    <col min="11801" max="11801" width="16.28515625" style="73" customWidth="1"/>
    <col min="11802" max="11819" width="9.42578125" style="73" customWidth="1"/>
    <col min="11820" max="11823" width="10.28515625" style="73" customWidth="1"/>
    <col min="11824" max="11824" width="9.140625" style="73" customWidth="1"/>
    <col min="11825" max="11844" width="0" style="73" hidden="1" customWidth="1"/>
    <col min="11845" max="11854" width="11.42578125" style="73" customWidth="1"/>
    <col min="11855" max="11859" width="10.28515625" style="73" customWidth="1"/>
    <col min="11860" max="11868" width="9.42578125" style="73" customWidth="1"/>
    <col min="11869" max="12032" width="11.42578125" style="73"/>
    <col min="12033" max="12033" width="35.42578125" style="73" customWidth="1"/>
    <col min="12034" max="12034" width="23.5703125" style="73" customWidth="1"/>
    <col min="12035" max="12035" width="15" style="73" customWidth="1"/>
    <col min="12036" max="12036" width="15.7109375" style="73" customWidth="1"/>
    <col min="12037" max="12037" width="13.42578125" style="73" customWidth="1"/>
    <col min="12038" max="12038" width="13.5703125" style="73" customWidth="1"/>
    <col min="12039" max="12039" width="14.7109375" style="73" customWidth="1"/>
    <col min="12040" max="12040" width="13.85546875" style="73" customWidth="1"/>
    <col min="12041" max="12041" width="12.5703125" style="73" customWidth="1"/>
    <col min="12042" max="12042" width="11.85546875" style="73" customWidth="1"/>
    <col min="12043" max="12043" width="10.28515625" style="73" customWidth="1"/>
    <col min="12044" max="12044" width="9.28515625" style="73" customWidth="1"/>
    <col min="12045" max="12045" width="9.42578125" style="73" customWidth="1"/>
    <col min="12046" max="12046" width="9.140625" style="73" customWidth="1"/>
    <col min="12047" max="12047" width="9.28515625" style="73" customWidth="1"/>
    <col min="12048" max="12048" width="9.42578125" style="73" customWidth="1"/>
    <col min="12049" max="12049" width="9.7109375" style="73" customWidth="1"/>
    <col min="12050" max="12050" width="9.5703125" style="73" customWidth="1"/>
    <col min="12051" max="12051" width="9.28515625" style="73" customWidth="1"/>
    <col min="12052" max="12052" width="8.5703125" style="73" customWidth="1"/>
    <col min="12053" max="12053" width="8.85546875" style="73" customWidth="1"/>
    <col min="12054" max="12054" width="9.7109375" style="73" customWidth="1"/>
    <col min="12055" max="12055" width="8.7109375" style="73" customWidth="1"/>
    <col min="12056" max="12056" width="13.5703125" style="73" customWidth="1"/>
    <col min="12057" max="12057" width="16.28515625" style="73" customWidth="1"/>
    <col min="12058" max="12075" width="9.42578125" style="73" customWidth="1"/>
    <col min="12076" max="12079" width="10.28515625" style="73" customWidth="1"/>
    <col min="12080" max="12080" width="9.140625" style="73" customWidth="1"/>
    <col min="12081" max="12100" width="0" style="73" hidden="1" customWidth="1"/>
    <col min="12101" max="12110" width="11.42578125" style="73" customWidth="1"/>
    <col min="12111" max="12115" width="10.28515625" style="73" customWidth="1"/>
    <col min="12116" max="12124" width="9.42578125" style="73" customWidth="1"/>
    <col min="12125" max="12288" width="11.42578125" style="73"/>
    <col min="12289" max="12289" width="35.42578125" style="73" customWidth="1"/>
    <col min="12290" max="12290" width="23.5703125" style="73" customWidth="1"/>
    <col min="12291" max="12291" width="15" style="73" customWidth="1"/>
    <col min="12292" max="12292" width="15.7109375" style="73" customWidth="1"/>
    <col min="12293" max="12293" width="13.42578125" style="73" customWidth="1"/>
    <col min="12294" max="12294" width="13.5703125" style="73" customWidth="1"/>
    <col min="12295" max="12295" width="14.7109375" style="73" customWidth="1"/>
    <col min="12296" max="12296" width="13.85546875" style="73" customWidth="1"/>
    <col min="12297" max="12297" width="12.5703125" style="73" customWidth="1"/>
    <col min="12298" max="12298" width="11.85546875" style="73" customWidth="1"/>
    <col min="12299" max="12299" width="10.28515625" style="73" customWidth="1"/>
    <col min="12300" max="12300" width="9.28515625" style="73" customWidth="1"/>
    <col min="12301" max="12301" width="9.42578125" style="73" customWidth="1"/>
    <col min="12302" max="12302" width="9.140625" style="73" customWidth="1"/>
    <col min="12303" max="12303" width="9.28515625" style="73" customWidth="1"/>
    <col min="12304" max="12304" width="9.42578125" style="73" customWidth="1"/>
    <col min="12305" max="12305" width="9.7109375" style="73" customWidth="1"/>
    <col min="12306" max="12306" width="9.5703125" style="73" customWidth="1"/>
    <col min="12307" max="12307" width="9.28515625" style="73" customWidth="1"/>
    <col min="12308" max="12308" width="8.5703125" style="73" customWidth="1"/>
    <col min="12309" max="12309" width="8.85546875" style="73" customWidth="1"/>
    <col min="12310" max="12310" width="9.7109375" style="73" customWidth="1"/>
    <col min="12311" max="12311" width="8.7109375" style="73" customWidth="1"/>
    <col min="12312" max="12312" width="13.5703125" style="73" customWidth="1"/>
    <col min="12313" max="12313" width="16.28515625" style="73" customWidth="1"/>
    <col min="12314" max="12331" width="9.42578125" style="73" customWidth="1"/>
    <col min="12332" max="12335" width="10.28515625" style="73" customWidth="1"/>
    <col min="12336" max="12336" width="9.140625" style="73" customWidth="1"/>
    <col min="12337" max="12356" width="0" style="73" hidden="1" customWidth="1"/>
    <col min="12357" max="12366" width="11.42578125" style="73" customWidth="1"/>
    <col min="12367" max="12371" width="10.28515625" style="73" customWidth="1"/>
    <col min="12372" max="12380" width="9.42578125" style="73" customWidth="1"/>
    <col min="12381" max="12544" width="11.42578125" style="73"/>
    <col min="12545" max="12545" width="35.42578125" style="73" customWidth="1"/>
    <col min="12546" max="12546" width="23.5703125" style="73" customWidth="1"/>
    <col min="12547" max="12547" width="15" style="73" customWidth="1"/>
    <col min="12548" max="12548" width="15.7109375" style="73" customWidth="1"/>
    <col min="12549" max="12549" width="13.42578125" style="73" customWidth="1"/>
    <col min="12550" max="12550" width="13.5703125" style="73" customWidth="1"/>
    <col min="12551" max="12551" width="14.7109375" style="73" customWidth="1"/>
    <col min="12552" max="12552" width="13.85546875" style="73" customWidth="1"/>
    <col min="12553" max="12553" width="12.5703125" style="73" customWidth="1"/>
    <col min="12554" max="12554" width="11.85546875" style="73" customWidth="1"/>
    <col min="12555" max="12555" width="10.28515625" style="73" customWidth="1"/>
    <col min="12556" max="12556" width="9.28515625" style="73" customWidth="1"/>
    <col min="12557" max="12557" width="9.42578125" style="73" customWidth="1"/>
    <col min="12558" max="12558" width="9.140625" style="73" customWidth="1"/>
    <col min="12559" max="12559" width="9.28515625" style="73" customWidth="1"/>
    <col min="12560" max="12560" width="9.42578125" style="73" customWidth="1"/>
    <col min="12561" max="12561" width="9.7109375" style="73" customWidth="1"/>
    <col min="12562" max="12562" width="9.5703125" style="73" customWidth="1"/>
    <col min="12563" max="12563" width="9.28515625" style="73" customWidth="1"/>
    <col min="12564" max="12564" width="8.5703125" style="73" customWidth="1"/>
    <col min="12565" max="12565" width="8.85546875" style="73" customWidth="1"/>
    <col min="12566" max="12566" width="9.7109375" style="73" customWidth="1"/>
    <col min="12567" max="12567" width="8.7109375" style="73" customWidth="1"/>
    <col min="12568" max="12568" width="13.5703125" style="73" customWidth="1"/>
    <col min="12569" max="12569" width="16.28515625" style="73" customWidth="1"/>
    <col min="12570" max="12587" width="9.42578125" style="73" customWidth="1"/>
    <col min="12588" max="12591" width="10.28515625" style="73" customWidth="1"/>
    <col min="12592" max="12592" width="9.140625" style="73" customWidth="1"/>
    <col min="12593" max="12612" width="0" style="73" hidden="1" customWidth="1"/>
    <col min="12613" max="12622" width="11.42578125" style="73" customWidth="1"/>
    <col min="12623" max="12627" width="10.28515625" style="73" customWidth="1"/>
    <col min="12628" max="12636" width="9.42578125" style="73" customWidth="1"/>
    <col min="12637" max="12800" width="11.42578125" style="73"/>
    <col min="12801" max="12801" width="35.42578125" style="73" customWidth="1"/>
    <col min="12802" max="12802" width="23.5703125" style="73" customWidth="1"/>
    <col min="12803" max="12803" width="15" style="73" customWidth="1"/>
    <col min="12804" max="12804" width="15.7109375" style="73" customWidth="1"/>
    <col min="12805" max="12805" width="13.42578125" style="73" customWidth="1"/>
    <col min="12806" max="12806" width="13.5703125" style="73" customWidth="1"/>
    <col min="12807" max="12807" width="14.7109375" style="73" customWidth="1"/>
    <col min="12808" max="12808" width="13.85546875" style="73" customWidth="1"/>
    <col min="12809" max="12809" width="12.5703125" style="73" customWidth="1"/>
    <col min="12810" max="12810" width="11.85546875" style="73" customWidth="1"/>
    <col min="12811" max="12811" width="10.28515625" style="73" customWidth="1"/>
    <col min="12812" max="12812" width="9.28515625" style="73" customWidth="1"/>
    <col min="12813" max="12813" width="9.42578125" style="73" customWidth="1"/>
    <col min="12814" max="12814" width="9.140625" style="73" customWidth="1"/>
    <col min="12815" max="12815" width="9.28515625" style="73" customWidth="1"/>
    <col min="12816" max="12816" width="9.42578125" style="73" customWidth="1"/>
    <col min="12817" max="12817" width="9.7109375" style="73" customWidth="1"/>
    <col min="12818" max="12818" width="9.5703125" style="73" customWidth="1"/>
    <col min="12819" max="12819" width="9.28515625" style="73" customWidth="1"/>
    <col min="12820" max="12820" width="8.5703125" style="73" customWidth="1"/>
    <col min="12821" max="12821" width="8.85546875" style="73" customWidth="1"/>
    <col min="12822" max="12822" width="9.7109375" style="73" customWidth="1"/>
    <col min="12823" max="12823" width="8.7109375" style="73" customWidth="1"/>
    <col min="12824" max="12824" width="13.5703125" style="73" customWidth="1"/>
    <col min="12825" max="12825" width="16.28515625" style="73" customWidth="1"/>
    <col min="12826" max="12843" width="9.42578125" style="73" customWidth="1"/>
    <col min="12844" max="12847" width="10.28515625" style="73" customWidth="1"/>
    <col min="12848" max="12848" width="9.140625" style="73" customWidth="1"/>
    <col min="12849" max="12868" width="0" style="73" hidden="1" customWidth="1"/>
    <col min="12869" max="12878" width="11.42578125" style="73" customWidth="1"/>
    <col min="12879" max="12883" width="10.28515625" style="73" customWidth="1"/>
    <col min="12884" max="12892" width="9.42578125" style="73" customWidth="1"/>
    <col min="12893" max="13056" width="11.42578125" style="73"/>
    <col min="13057" max="13057" width="35.42578125" style="73" customWidth="1"/>
    <col min="13058" max="13058" width="23.5703125" style="73" customWidth="1"/>
    <col min="13059" max="13059" width="15" style="73" customWidth="1"/>
    <col min="13060" max="13060" width="15.7109375" style="73" customWidth="1"/>
    <col min="13061" max="13061" width="13.42578125" style="73" customWidth="1"/>
    <col min="13062" max="13062" width="13.5703125" style="73" customWidth="1"/>
    <col min="13063" max="13063" width="14.7109375" style="73" customWidth="1"/>
    <col min="13064" max="13064" width="13.85546875" style="73" customWidth="1"/>
    <col min="13065" max="13065" width="12.5703125" style="73" customWidth="1"/>
    <col min="13066" max="13066" width="11.85546875" style="73" customWidth="1"/>
    <col min="13067" max="13067" width="10.28515625" style="73" customWidth="1"/>
    <col min="13068" max="13068" width="9.28515625" style="73" customWidth="1"/>
    <col min="13069" max="13069" width="9.42578125" style="73" customWidth="1"/>
    <col min="13070" max="13070" width="9.140625" style="73" customWidth="1"/>
    <col min="13071" max="13071" width="9.28515625" style="73" customWidth="1"/>
    <col min="13072" max="13072" width="9.42578125" style="73" customWidth="1"/>
    <col min="13073" max="13073" width="9.7109375" style="73" customWidth="1"/>
    <col min="13074" max="13074" width="9.5703125" style="73" customWidth="1"/>
    <col min="13075" max="13075" width="9.28515625" style="73" customWidth="1"/>
    <col min="13076" max="13076" width="8.5703125" style="73" customWidth="1"/>
    <col min="13077" max="13077" width="8.85546875" style="73" customWidth="1"/>
    <col min="13078" max="13078" width="9.7109375" style="73" customWidth="1"/>
    <col min="13079" max="13079" width="8.7109375" style="73" customWidth="1"/>
    <col min="13080" max="13080" width="13.5703125" style="73" customWidth="1"/>
    <col min="13081" max="13081" width="16.28515625" style="73" customWidth="1"/>
    <col min="13082" max="13099" width="9.42578125" style="73" customWidth="1"/>
    <col min="13100" max="13103" width="10.28515625" style="73" customWidth="1"/>
    <col min="13104" max="13104" width="9.140625" style="73" customWidth="1"/>
    <col min="13105" max="13124" width="0" style="73" hidden="1" customWidth="1"/>
    <col min="13125" max="13134" width="11.42578125" style="73" customWidth="1"/>
    <col min="13135" max="13139" width="10.28515625" style="73" customWidth="1"/>
    <col min="13140" max="13148" width="9.42578125" style="73" customWidth="1"/>
    <col min="13149" max="13312" width="11.42578125" style="73"/>
    <col min="13313" max="13313" width="35.42578125" style="73" customWidth="1"/>
    <col min="13314" max="13314" width="23.5703125" style="73" customWidth="1"/>
    <col min="13315" max="13315" width="15" style="73" customWidth="1"/>
    <col min="13316" max="13316" width="15.7109375" style="73" customWidth="1"/>
    <col min="13317" max="13317" width="13.42578125" style="73" customWidth="1"/>
    <col min="13318" max="13318" width="13.5703125" style="73" customWidth="1"/>
    <col min="13319" max="13319" width="14.7109375" style="73" customWidth="1"/>
    <col min="13320" max="13320" width="13.85546875" style="73" customWidth="1"/>
    <col min="13321" max="13321" width="12.5703125" style="73" customWidth="1"/>
    <col min="13322" max="13322" width="11.85546875" style="73" customWidth="1"/>
    <col min="13323" max="13323" width="10.28515625" style="73" customWidth="1"/>
    <col min="13324" max="13324" width="9.28515625" style="73" customWidth="1"/>
    <col min="13325" max="13325" width="9.42578125" style="73" customWidth="1"/>
    <col min="13326" max="13326" width="9.140625" style="73" customWidth="1"/>
    <col min="13327" max="13327" width="9.28515625" style="73" customWidth="1"/>
    <col min="13328" max="13328" width="9.42578125" style="73" customWidth="1"/>
    <col min="13329" max="13329" width="9.7109375" style="73" customWidth="1"/>
    <col min="13330" max="13330" width="9.5703125" style="73" customWidth="1"/>
    <col min="13331" max="13331" width="9.28515625" style="73" customWidth="1"/>
    <col min="13332" max="13332" width="8.5703125" style="73" customWidth="1"/>
    <col min="13333" max="13333" width="8.85546875" style="73" customWidth="1"/>
    <col min="13334" max="13334" width="9.7109375" style="73" customWidth="1"/>
    <col min="13335" max="13335" width="8.7109375" style="73" customWidth="1"/>
    <col min="13336" max="13336" width="13.5703125" style="73" customWidth="1"/>
    <col min="13337" max="13337" width="16.28515625" style="73" customWidth="1"/>
    <col min="13338" max="13355" width="9.42578125" style="73" customWidth="1"/>
    <col min="13356" max="13359" width="10.28515625" style="73" customWidth="1"/>
    <col min="13360" max="13360" width="9.140625" style="73" customWidth="1"/>
    <col min="13361" max="13380" width="0" style="73" hidden="1" customWidth="1"/>
    <col min="13381" max="13390" width="11.42578125" style="73" customWidth="1"/>
    <col min="13391" max="13395" width="10.28515625" style="73" customWidth="1"/>
    <col min="13396" max="13404" width="9.42578125" style="73" customWidth="1"/>
    <col min="13405" max="13568" width="11.42578125" style="73"/>
    <col min="13569" max="13569" width="35.42578125" style="73" customWidth="1"/>
    <col min="13570" max="13570" width="23.5703125" style="73" customWidth="1"/>
    <col min="13571" max="13571" width="15" style="73" customWidth="1"/>
    <col min="13572" max="13572" width="15.7109375" style="73" customWidth="1"/>
    <col min="13573" max="13573" width="13.42578125" style="73" customWidth="1"/>
    <col min="13574" max="13574" width="13.5703125" style="73" customWidth="1"/>
    <col min="13575" max="13575" width="14.7109375" style="73" customWidth="1"/>
    <col min="13576" max="13576" width="13.85546875" style="73" customWidth="1"/>
    <col min="13577" max="13577" width="12.5703125" style="73" customWidth="1"/>
    <col min="13578" max="13578" width="11.85546875" style="73" customWidth="1"/>
    <col min="13579" max="13579" width="10.28515625" style="73" customWidth="1"/>
    <col min="13580" max="13580" width="9.28515625" style="73" customWidth="1"/>
    <col min="13581" max="13581" width="9.42578125" style="73" customWidth="1"/>
    <col min="13582" max="13582" width="9.140625" style="73" customWidth="1"/>
    <col min="13583" max="13583" width="9.28515625" style="73" customWidth="1"/>
    <col min="13584" max="13584" width="9.42578125" style="73" customWidth="1"/>
    <col min="13585" max="13585" width="9.7109375" style="73" customWidth="1"/>
    <col min="13586" max="13586" width="9.5703125" style="73" customWidth="1"/>
    <col min="13587" max="13587" width="9.28515625" style="73" customWidth="1"/>
    <col min="13588" max="13588" width="8.5703125" style="73" customWidth="1"/>
    <col min="13589" max="13589" width="8.85546875" style="73" customWidth="1"/>
    <col min="13590" max="13590" width="9.7109375" style="73" customWidth="1"/>
    <col min="13591" max="13591" width="8.7109375" style="73" customWidth="1"/>
    <col min="13592" max="13592" width="13.5703125" style="73" customWidth="1"/>
    <col min="13593" max="13593" width="16.28515625" style="73" customWidth="1"/>
    <col min="13594" max="13611" width="9.42578125" style="73" customWidth="1"/>
    <col min="13612" max="13615" width="10.28515625" style="73" customWidth="1"/>
    <col min="13616" max="13616" width="9.140625" style="73" customWidth="1"/>
    <col min="13617" max="13636" width="0" style="73" hidden="1" customWidth="1"/>
    <col min="13637" max="13646" width="11.42578125" style="73" customWidth="1"/>
    <col min="13647" max="13651" width="10.28515625" style="73" customWidth="1"/>
    <col min="13652" max="13660" width="9.42578125" style="73" customWidth="1"/>
    <col min="13661" max="13824" width="11.42578125" style="73"/>
    <col min="13825" max="13825" width="35.42578125" style="73" customWidth="1"/>
    <col min="13826" max="13826" width="23.5703125" style="73" customWidth="1"/>
    <col min="13827" max="13827" width="15" style="73" customWidth="1"/>
    <col min="13828" max="13828" width="15.7109375" style="73" customWidth="1"/>
    <col min="13829" max="13829" width="13.42578125" style="73" customWidth="1"/>
    <col min="13830" max="13830" width="13.5703125" style="73" customWidth="1"/>
    <col min="13831" max="13831" width="14.7109375" style="73" customWidth="1"/>
    <col min="13832" max="13832" width="13.85546875" style="73" customWidth="1"/>
    <col min="13833" max="13833" width="12.5703125" style="73" customWidth="1"/>
    <col min="13834" max="13834" width="11.85546875" style="73" customWidth="1"/>
    <col min="13835" max="13835" width="10.28515625" style="73" customWidth="1"/>
    <col min="13836" max="13836" width="9.28515625" style="73" customWidth="1"/>
    <col min="13837" max="13837" width="9.42578125" style="73" customWidth="1"/>
    <col min="13838" max="13838" width="9.140625" style="73" customWidth="1"/>
    <col min="13839" max="13839" width="9.28515625" style="73" customWidth="1"/>
    <col min="13840" max="13840" width="9.42578125" style="73" customWidth="1"/>
    <col min="13841" max="13841" width="9.7109375" style="73" customWidth="1"/>
    <col min="13842" max="13842" width="9.5703125" style="73" customWidth="1"/>
    <col min="13843" max="13843" width="9.28515625" style="73" customWidth="1"/>
    <col min="13844" max="13844" width="8.5703125" style="73" customWidth="1"/>
    <col min="13845" max="13845" width="8.85546875" style="73" customWidth="1"/>
    <col min="13846" max="13846" width="9.7109375" style="73" customWidth="1"/>
    <col min="13847" max="13847" width="8.7109375" style="73" customWidth="1"/>
    <col min="13848" max="13848" width="13.5703125" style="73" customWidth="1"/>
    <col min="13849" max="13849" width="16.28515625" style="73" customWidth="1"/>
    <col min="13850" max="13867" width="9.42578125" style="73" customWidth="1"/>
    <col min="13868" max="13871" width="10.28515625" style="73" customWidth="1"/>
    <col min="13872" max="13872" width="9.140625" style="73" customWidth="1"/>
    <col min="13873" max="13892" width="0" style="73" hidden="1" customWidth="1"/>
    <col min="13893" max="13902" width="11.42578125" style="73" customWidth="1"/>
    <col min="13903" max="13907" width="10.28515625" style="73" customWidth="1"/>
    <col min="13908" max="13916" width="9.42578125" style="73" customWidth="1"/>
    <col min="13917" max="14080" width="11.42578125" style="73"/>
    <col min="14081" max="14081" width="35.42578125" style="73" customWidth="1"/>
    <col min="14082" max="14082" width="23.5703125" style="73" customWidth="1"/>
    <col min="14083" max="14083" width="15" style="73" customWidth="1"/>
    <col min="14084" max="14084" width="15.7109375" style="73" customWidth="1"/>
    <col min="14085" max="14085" width="13.42578125" style="73" customWidth="1"/>
    <col min="14086" max="14086" width="13.5703125" style="73" customWidth="1"/>
    <col min="14087" max="14087" width="14.7109375" style="73" customWidth="1"/>
    <col min="14088" max="14088" width="13.85546875" style="73" customWidth="1"/>
    <col min="14089" max="14089" width="12.5703125" style="73" customWidth="1"/>
    <col min="14090" max="14090" width="11.85546875" style="73" customWidth="1"/>
    <col min="14091" max="14091" width="10.28515625" style="73" customWidth="1"/>
    <col min="14092" max="14092" width="9.28515625" style="73" customWidth="1"/>
    <col min="14093" max="14093" width="9.42578125" style="73" customWidth="1"/>
    <col min="14094" max="14094" width="9.140625" style="73" customWidth="1"/>
    <col min="14095" max="14095" width="9.28515625" style="73" customWidth="1"/>
    <col min="14096" max="14096" width="9.42578125" style="73" customWidth="1"/>
    <col min="14097" max="14097" width="9.7109375" style="73" customWidth="1"/>
    <col min="14098" max="14098" width="9.5703125" style="73" customWidth="1"/>
    <col min="14099" max="14099" width="9.28515625" style="73" customWidth="1"/>
    <col min="14100" max="14100" width="8.5703125" style="73" customWidth="1"/>
    <col min="14101" max="14101" width="8.85546875" style="73" customWidth="1"/>
    <col min="14102" max="14102" width="9.7109375" style="73" customWidth="1"/>
    <col min="14103" max="14103" width="8.7109375" style="73" customWidth="1"/>
    <col min="14104" max="14104" width="13.5703125" style="73" customWidth="1"/>
    <col min="14105" max="14105" width="16.28515625" style="73" customWidth="1"/>
    <col min="14106" max="14123" width="9.42578125" style="73" customWidth="1"/>
    <col min="14124" max="14127" width="10.28515625" style="73" customWidth="1"/>
    <col min="14128" max="14128" width="9.140625" style="73" customWidth="1"/>
    <col min="14129" max="14148" width="0" style="73" hidden="1" customWidth="1"/>
    <col min="14149" max="14158" width="11.42578125" style="73" customWidth="1"/>
    <col min="14159" max="14163" width="10.28515625" style="73" customWidth="1"/>
    <col min="14164" max="14172" width="9.42578125" style="73" customWidth="1"/>
    <col min="14173" max="14336" width="11.42578125" style="73"/>
    <col min="14337" max="14337" width="35.42578125" style="73" customWidth="1"/>
    <col min="14338" max="14338" width="23.5703125" style="73" customWidth="1"/>
    <col min="14339" max="14339" width="15" style="73" customWidth="1"/>
    <col min="14340" max="14340" width="15.7109375" style="73" customWidth="1"/>
    <col min="14341" max="14341" width="13.42578125" style="73" customWidth="1"/>
    <col min="14342" max="14342" width="13.5703125" style="73" customWidth="1"/>
    <col min="14343" max="14343" width="14.7109375" style="73" customWidth="1"/>
    <col min="14344" max="14344" width="13.85546875" style="73" customWidth="1"/>
    <col min="14345" max="14345" width="12.5703125" style="73" customWidth="1"/>
    <col min="14346" max="14346" width="11.85546875" style="73" customWidth="1"/>
    <col min="14347" max="14347" width="10.28515625" style="73" customWidth="1"/>
    <col min="14348" max="14348" width="9.28515625" style="73" customWidth="1"/>
    <col min="14349" max="14349" width="9.42578125" style="73" customWidth="1"/>
    <col min="14350" max="14350" width="9.140625" style="73" customWidth="1"/>
    <col min="14351" max="14351" width="9.28515625" style="73" customWidth="1"/>
    <col min="14352" max="14352" width="9.42578125" style="73" customWidth="1"/>
    <col min="14353" max="14353" width="9.7109375" style="73" customWidth="1"/>
    <col min="14354" max="14354" width="9.5703125" style="73" customWidth="1"/>
    <col min="14355" max="14355" width="9.28515625" style="73" customWidth="1"/>
    <col min="14356" max="14356" width="8.5703125" style="73" customWidth="1"/>
    <col min="14357" max="14357" width="8.85546875" style="73" customWidth="1"/>
    <col min="14358" max="14358" width="9.7109375" style="73" customWidth="1"/>
    <col min="14359" max="14359" width="8.7109375" style="73" customWidth="1"/>
    <col min="14360" max="14360" width="13.5703125" style="73" customWidth="1"/>
    <col min="14361" max="14361" width="16.28515625" style="73" customWidth="1"/>
    <col min="14362" max="14379" width="9.42578125" style="73" customWidth="1"/>
    <col min="14380" max="14383" width="10.28515625" style="73" customWidth="1"/>
    <col min="14384" max="14384" width="9.140625" style="73" customWidth="1"/>
    <col min="14385" max="14404" width="0" style="73" hidden="1" customWidth="1"/>
    <col min="14405" max="14414" width="11.42578125" style="73" customWidth="1"/>
    <col min="14415" max="14419" width="10.28515625" style="73" customWidth="1"/>
    <col min="14420" max="14428" width="9.42578125" style="73" customWidth="1"/>
    <col min="14429" max="14592" width="11.42578125" style="73"/>
    <col min="14593" max="14593" width="35.42578125" style="73" customWidth="1"/>
    <col min="14594" max="14594" width="23.5703125" style="73" customWidth="1"/>
    <col min="14595" max="14595" width="15" style="73" customWidth="1"/>
    <col min="14596" max="14596" width="15.7109375" style="73" customWidth="1"/>
    <col min="14597" max="14597" width="13.42578125" style="73" customWidth="1"/>
    <col min="14598" max="14598" width="13.5703125" style="73" customWidth="1"/>
    <col min="14599" max="14599" width="14.7109375" style="73" customWidth="1"/>
    <col min="14600" max="14600" width="13.85546875" style="73" customWidth="1"/>
    <col min="14601" max="14601" width="12.5703125" style="73" customWidth="1"/>
    <col min="14602" max="14602" width="11.85546875" style="73" customWidth="1"/>
    <col min="14603" max="14603" width="10.28515625" style="73" customWidth="1"/>
    <col min="14604" max="14604" width="9.28515625" style="73" customWidth="1"/>
    <col min="14605" max="14605" width="9.42578125" style="73" customWidth="1"/>
    <col min="14606" max="14606" width="9.140625" style="73" customWidth="1"/>
    <col min="14607" max="14607" width="9.28515625" style="73" customWidth="1"/>
    <col min="14608" max="14608" width="9.42578125" style="73" customWidth="1"/>
    <col min="14609" max="14609" width="9.7109375" style="73" customWidth="1"/>
    <col min="14610" max="14610" width="9.5703125" style="73" customWidth="1"/>
    <col min="14611" max="14611" width="9.28515625" style="73" customWidth="1"/>
    <col min="14612" max="14612" width="8.5703125" style="73" customWidth="1"/>
    <col min="14613" max="14613" width="8.85546875" style="73" customWidth="1"/>
    <col min="14614" max="14614" width="9.7109375" style="73" customWidth="1"/>
    <col min="14615" max="14615" width="8.7109375" style="73" customWidth="1"/>
    <col min="14616" max="14616" width="13.5703125" style="73" customWidth="1"/>
    <col min="14617" max="14617" width="16.28515625" style="73" customWidth="1"/>
    <col min="14618" max="14635" width="9.42578125" style="73" customWidth="1"/>
    <col min="14636" max="14639" width="10.28515625" style="73" customWidth="1"/>
    <col min="14640" max="14640" width="9.140625" style="73" customWidth="1"/>
    <col min="14641" max="14660" width="0" style="73" hidden="1" customWidth="1"/>
    <col min="14661" max="14670" width="11.42578125" style="73" customWidth="1"/>
    <col min="14671" max="14675" width="10.28515625" style="73" customWidth="1"/>
    <col min="14676" max="14684" width="9.42578125" style="73" customWidth="1"/>
    <col min="14685" max="14848" width="11.42578125" style="73"/>
    <col min="14849" max="14849" width="35.42578125" style="73" customWidth="1"/>
    <col min="14850" max="14850" width="23.5703125" style="73" customWidth="1"/>
    <col min="14851" max="14851" width="15" style="73" customWidth="1"/>
    <col min="14852" max="14852" width="15.7109375" style="73" customWidth="1"/>
    <col min="14853" max="14853" width="13.42578125" style="73" customWidth="1"/>
    <col min="14854" max="14854" width="13.5703125" style="73" customWidth="1"/>
    <col min="14855" max="14855" width="14.7109375" style="73" customWidth="1"/>
    <col min="14856" max="14856" width="13.85546875" style="73" customWidth="1"/>
    <col min="14857" max="14857" width="12.5703125" style="73" customWidth="1"/>
    <col min="14858" max="14858" width="11.85546875" style="73" customWidth="1"/>
    <col min="14859" max="14859" width="10.28515625" style="73" customWidth="1"/>
    <col min="14860" max="14860" width="9.28515625" style="73" customWidth="1"/>
    <col min="14861" max="14861" width="9.42578125" style="73" customWidth="1"/>
    <col min="14862" max="14862" width="9.140625" style="73" customWidth="1"/>
    <col min="14863" max="14863" width="9.28515625" style="73" customWidth="1"/>
    <col min="14864" max="14864" width="9.42578125" style="73" customWidth="1"/>
    <col min="14865" max="14865" width="9.7109375" style="73" customWidth="1"/>
    <col min="14866" max="14866" width="9.5703125" style="73" customWidth="1"/>
    <col min="14867" max="14867" width="9.28515625" style="73" customWidth="1"/>
    <col min="14868" max="14868" width="8.5703125" style="73" customWidth="1"/>
    <col min="14869" max="14869" width="8.85546875" style="73" customWidth="1"/>
    <col min="14870" max="14870" width="9.7109375" style="73" customWidth="1"/>
    <col min="14871" max="14871" width="8.7109375" style="73" customWidth="1"/>
    <col min="14872" max="14872" width="13.5703125" style="73" customWidth="1"/>
    <col min="14873" max="14873" width="16.28515625" style="73" customWidth="1"/>
    <col min="14874" max="14891" width="9.42578125" style="73" customWidth="1"/>
    <col min="14892" max="14895" width="10.28515625" style="73" customWidth="1"/>
    <col min="14896" max="14896" width="9.140625" style="73" customWidth="1"/>
    <col min="14897" max="14916" width="0" style="73" hidden="1" customWidth="1"/>
    <col min="14917" max="14926" width="11.42578125" style="73" customWidth="1"/>
    <col min="14927" max="14931" width="10.28515625" style="73" customWidth="1"/>
    <col min="14932" max="14940" width="9.42578125" style="73" customWidth="1"/>
    <col min="14941" max="15104" width="11.42578125" style="73"/>
    <col min="15105" max="15105" width="35.42578125" style="73" customWidth="1"/>
    <col min="15106" max="15106" width="23.5703125" style="73" customWidth="1"/>
    <col min="15107" max="15107" width="15" style="73" customWidth="1"/>
    <col min="15108" max="15108" width="15.7109375" style="73" customWidth="1"/>
    <col min="15109" max="15109" width="13.42578125" style="73" customWidth="1"/>
    <col min="15110" max="15110" width="13.5703125" style="73" customWidth="1"/>
    <col min="15111" max="15111" width="14.7109375" style="73" customWidth="1"/>
    <col min="15112" max="15112" width="13.85546875" style="73" customWidth="1"/>
    <col min="15113" max="15113" width="12.5703125" style="73" customWidth="1"/>
    <col min="15114" max="15114" width="11.85546875" style="73" customWidth="1"/>
    <col min="15115" max="15115" width="10.28515625" style="73" customWidth="1"/>
    <col min="15116" max="15116" width="9.28515625" style="73" customWidth="1"/>
    <col min="15117" max="15117" width="9.42578125" style="73" customWidth="1"/>
    <col min="15118" max="15118" width="9.140625" style="73" customWidth="1"/>
    <col min="15119" max="15119" width="9.28515625" style="73" customWidth="1"/>
    <col min="15120" max="15120" width="9.42578125" style="73" customWidth="1"/>
    <col min="15121" max="15121" width="9.7109375" style="73" customWidth="1"/>
    <col min="15122" max="15122" width="9.5703125" style="73" customWidth="1"/>
    <col min="15123" max="15123" width="9.28515625" style="73" customWidth="1"/>
    <col min="15124" max="15124" width="8.5703125" style="73" customWidth="1"/>
    <col min="15125" max="15125" width="8.85546875" style="73" customWidth="1"/>
    <col min="15126" max="15126" width="9.7109375" style="73" customWidth="1"/>
    <col min="15127" max="15127" width="8.7109375" style="73" customWidth="1"/>
    <col min="15128" max="15128" width="13.5703125" style="73" customWidth="1"/>
    <col min="15129" max="15129" width="16.28515625" style="73" customWidth="1"/>
    <col min="15130" max="15147" width="9.42578125" style="73" customWidth="1"/>
    <col min="15148" max="15151" width="10.28515625" style="73" customWidth="1"/>
    <col min="15152" max="15152" width="9.140625" style="73" customWidth="1"/>
    <col min="15153" max="15172" width="0" style="73" hidden="1" customWidth="1"/>
    <col min="15173" max="15182" width="11.42578125" style="73" customWidth="1"/>
    <col min="15183" max="15187" width="10.28515625" style="73" customWidth="1"/>
    <col min="15188" max="15196" width="9.42578125" style="73" customWidth="1"/>
    <col min="15197" max="15360" width="11.42578125" style="73"/>
    <col min="15361" max="15361" width="35.42578125" style="73" customWidth="1"/>
    <col min="15362" max="15362" width="23.5703125" style="73" customWidth="1"/>
    <col min="15363" max="15363" width="15" style="73" customWidth="1"/>
    <col min="15364" max="15364" width="15.7109375" style="73" customWidth="1"/>
    <col min="15365" max="15365" width="13.42578125" style="73" customWidth="1"/>
    <col min="15366" max="15366" width="13.5703125" style="73" customWidth="1"/>
    <col min="15367" max="15367" width="14.7109375" style="73" customWidth="1"/>
    <col min="15368" max="15368" width="13.85546875" style="73" customWidth="1"/>
    <col min="15369" max="15369" width="12.5703125" style="73" customWidth="1"/>
    <col min="15370" max="15370" width="11.85546875" style="73" customWidth="1"/>
    <col min="15371" max="15371" width="10.28515625" style="73" customWidth="1"/>
    <col min="15372" max="15372" width="9.28515625" style="73" customWidth="1"/>
    <col min="15373" max="15373" width="9.42578125" style="73" customWidth="1"/>
    <col min="15374" max="15374" width="9.140625" style="73" customWidth="1"/>
    <col min="15375" max="15375" width="9.28515625" style="73" customWidth="1"/>
    <col min="15376" max="15376" width="9.42578125" style="73" customWidth="1"/>
    <col min="15377" max="15377" width="9.7109375" style="73" customWidth="1"/>
    <col min="15378" max="15378" width="9.5703125" style="73" customWidth="1"/>
    <col min="15379" max="15379" width="9.28515625" style="73" customWidth="1"/>
    <col min="15380" max="15380" width="8.5703125" style="73" customWidth="1"/>
    <col min="15381" max="15381" width="8.85546875" style="73" customWidth="1"/>
    <col min="15382" max="15382" width="9.7109375" style="73" customWidth="1"/>
    <col min="15383" max="15383" width="8.7109375" style="73" customWidth="1"/>
    <col min="15384" max="15384" width="13.5703125" style="73" customWidth="1"/>
    <col min="15385" max="15385" width="16.28515625" style="73" customWidth="1"/>
    <col min="15386" max="15403" width="9.42578125" style="73" customWidth="1"/>
    <col min="15404" max="15407" width="10.28515625" style="73" customWidth="1"/>
    <col min="15408" max="15408" width="9.140625" style="73" customWidth="1"/>
    <col min="15409" max="15428" width="0" style="73" hidden="1" customWidth="1"/>
    <col min="15429" max="15438" width="11.42578125" style="73" customWidth="1"/>
    <col min="15439" max="15443" width="10.28515625" style="73" customWidth="1"/>
    <col min="15444" max="15452" width="9.42578125" style="73" customWidth="1"/>
    <col min="15453" max="15616" width="11.42578125" style="73"/>
    <col min="15617" max="15617" width="35.42578125" style="73" customWidth="1"/>
    <col min="15618" max="15618" width="23.5703125" style="73" customWidth="1"/>
    <col min="15619" max="15619" width="15" style="73" customWidth="1"/>
    <col min="15620" max="15620" width="15.7109375" style="73" customWidth="1"/>
    <col min="15621" max="15621" width="13.42578125" style="73" customWidth="1"/>
    <col min="15622" max="15622" width="13.5703125" style="73" customWidth="1"/>
    <col min="15623" max="15623" width="14.7109375" style="73" customWidth="1"/>
    <col min="15624" max="15624" width="13.85546875" style="73" customWidth="1"/>
    <col min="15625" max="15625" width="12.5703125" style="73" customWidth="1"/>
    <col min="15626" max="15626" width="11.85546875" style="73" customWidth="1"/>
    <col min="15627" max="15627" width="10.28515625" style="73" customWidth="1"/>
    <col min="15628" max="15628" width="9.28515625" style="73" customWidth="1"/>
    <col min="15629" max="15629" width="9.42578125" style="73" customWidth="1"/>
    <col min="15630" max="15630" width="9.140625" style="73" customWidth="1"/>
    <col min="15631" max="15631" width="9.28515625" style="73" customWidth="1"/>
    <col min="15632" max="15632" width="9.42578125" style="73" customWidth="1"/>
    <col min="15633" max="15633" width="9.7109375" style="73" customWidth="1"/>
    <col min="15634" max="15634" width="9.5703125" style="73" customWidth="1"/>
    <col min="15635" max="15635" width="9.28515625" style="73" customWidth="1"/>
    <col min="15636" max="15636" width="8.5703125" style="73" customWidth="1"/>
    <col min="15637" max="15637" width="8.85546875" style="73" customWidth="1"/>
    <col min="15638" max="15638" width="9.7109375" style="73" customWidth="1"/>
    <col min="15639" max="15639" width="8.7109375" style="73" customWidth="1"/>
    <col min="15640" max="15640" width="13.5703125" style="73" customWidth="1"/>
    <col min="15641" max="15641" width="16.28515625" style="73" customWidth="1"/>
    <col min="15642" max="15659" width="9.42578125" style="73" customWidth="1"/>
    <col min="15660" max="15663" width="10.28515625" style="73" customWidth="1"/>
    <col min="15664" max="15664" width="9.140625" style="73" customWidth="1"/>
    <col min="15665" max="15684" width="0" style="73" hidden="1" customWidth="1"/>
    <col min="15685" max="15694" width="11.42578125" style="73" customWidth="1"/>
    <col min="15695" max="15699" width="10.28515625" style="73" customWidth="1"/>
    <col min="15700" max="15708" width="9.42578125" style="73" customWidth="1"/>
    <col min="15709" max="15872" width="11.42578125" style="73"/>
    <col min="15873" max="15873" width="35.42578125" style="73" customWidth="1"/>
    <col min="15874" max="15874" width="23.5703125" style="73" customWidth="1"/>
    <col min="15875" max="15875" width="15" style="73" customWidth="1"/>
    <col min="15876" max="15876" width="15.7109375" style="73" customWidth="1"/>
    <col min="15877" max="15877" width="13.42578125" style="73" customWidth="1"/>
    <col min="15878" max="15878" width="13.5703125" style="73" customWidth="1"/>
    <col min="15879" max="15879" width="14.7109375" style="73" customWidth="1"/>
    <col min="15880" max="15880" width="13.85546875" style="73" customWidth="1"/>
    <col min="15881" max="15881" width="12.5703125" style="73" customWidth="1"/>
    <col min="15882" max="15882" width="11.85546875" style="73" customWidth="1"/>
    <col min="15883" max="15883" width="10.28515625" style="73" customWidth="1"/>
    <col min="15884" max="15884" width="9.28515625" style="73" customWidth="1"/>
    <col min="15885" max="15885" width="9.42578125" style="73" customWidth="1"/>
    <col min="15886" max="15886" width="9.140625" style="73" customWidth="1"/>
    <col min="15887" max="15887" width="9.28515625" style="73" customWidth="1"/>
    <col min="15888" max="15888" width="9.42578125" style="73" customWidth="1"/>
    <col min="15889" max="15889" width="9.7109375" style="73" customWidth="1"/>
    <col min="15890" max="15890" width="9.5703125" style="73" customWidth="1"/>
    <col min="15891" max="15891" width="9.28515625" style="73" customWidth="1"/>
    <col min="15892" max="15892" width="8.5703125" style="73" customWidth="1"/>
    <col min="15893" max="15893" width="8.85546875" style="73" customWidth="1"/>
    <col min="15894" max="15894" width="9.7109375" style="73" customWidth="1"/>
    <col min="15895" max="15895" width="8.7109375" style="73" customWidth="1"/>
    <col min="15896" max="15896" width="13.5703125" style="73" customWidth="1"/>
    <col min="15897" max="15897" width="16.28515625" style="73" customWidth="1"/>
    <col min="15898" max="15915" width="9.42578125" style="73" customWidth="1"/>
    <col min="15916" max="15919" width="10.28515625" style="73" customWidth="1"/>
    <col min="15920" max="15920" width="9.140625" style="73" customWidth="1"/>
    <col min="15921" max="15940" width="0" style="73" hidden="1" customWidth="1"/>
    <col min="15941" max="15950" width="11.42578125" style="73" customWidth="1"/>
    <col min="15951" max="15955" width="10.28515625" style="73" customWidth="1"/>
    <col min="15956" max="15964" width="9.42578125" style="73" customWidth="1"/>
    <col min="15965" max="16128" width="11.42578125" style="73"/>
    <col min="16129" max="16129" width="35.42578125" style="73" customWidth="1"/>
    <col min="16130" max="16130" width="23.5703125" style="73" customWidth="1"/>
    <col min="16131" max="16131" width="15" style="73" customWidth="1"/>
    <col min="16132" max="16132" width="15.7109375" style="73" customWidth="1"/>
    <col min="16133" max="16133" width="13.42578125" style="73" customWidth="1"/>
    <col min="16134" max="16134" width="13.5703125" style="73" customWidth="1"/>
    <col min="16135" max="16135" width="14.7109375" style="73" customWidth="1"/>
    <col min="16136" max="16136" width="13.85546875" style="73" customWidth="1"/>
    <col min="16137" max="16137" width="12.5703125" style="73" customWidth="1"/>
    <col min="16138" max="16138" width="11.85546875" style="73" customWidth="1"/>
    <col min="16139" max="16139" width="10.28515625" style="73" customWidth="1"/>
    <col min="16140" max="16140" width="9.28515625" style="73" customWidth="1"/>
    <col min="16141" max="16141" width="9.42578125" style="73" customWidth="1"/>
    <col min="16142" max="16142" width="9.140625" style="73" customWidth="1"/>
    <col min="16143" max="16143" width="9.28515625" style="73" customWidth="1"/>
    <col min="16144" max="16144" width="9.42578125" style="73" customWidth="1"/>
    <col min="16145" max="16145" width="9.7109375" style="73" customWidth="1"/>
    <col min="16146" max="16146" width="9.5703125" style="73" customWidth="1"/>
    <col min="16147" max="16147" width="9.28515625" style="73" customWidth="1"/>
    <col min="16148" max="16148" width="8.5703125" style="73" customWidth="1"/>
    <col min="16149" max="16149" width="8.85546875" style="73" customWidth="1"/>
    <col min="16150" max="16150" width="9.7109375" style="73" customWidth="1"/>
    <col min="16151" max="16151" width="8.7109375" style="73" customWidth="1"/>
    <col min="16152" max="16152" width="13.5703125" style="73" customWidth="1"/>
    <col min="16153" max="16153" width="16.28515625" style="73" customWidth="1"/>
    <col min="16154" max="16171" width="9.42578125" style="73" customWidth="1"/>
    <col min="16172" max="16175" width="10.28515625" style="73" customWidth="1"/>
    <col min="16176" max="16176" width="9.140625" style="73" customWidth="1"/>
    <col min="16177" max="16196" width="0" style="73" hidden="1" customWidth="1"/>
    <col min="16197" max="16206" width="11.42578125" style="73" customWidth="1"/>
    <col min="16207" max="16211" width="10.28515625" style="73" customWidth="1"/>
    <col min="16212" max="16220" width="9.42578125" style="73" customWidth="1"/>
    <col min="16221" max="16384" width="11.42578125" style="73"/>
  </cols>
  <sheetData>
    <row r="1" spans="1:81" s="70" customFormat="1" x14ac:dyDescent="0.2">
      <c r="A1" s="1"/>
      <c r="B1" s="69"/>
      <c r="C1" s="69"/>
      <c r="D1" s="69"/>
      <c r="E1" s="69"/>
      <c r="F1" s="69"/>
      <c r="G1" s="69"/>
      <c r="H1" s="69"/>
      <c r="I1" s="69"/>
      <c r="J1" s="69"/>
      <c r="K1" s="69"/>
      <c r="L1" s="69"/>
      <c r="M1" s="69"/>
      <c r="N1" s="69"/>
      <c r="AK1" s="71"/>
      <c r="AL1" s="71"/>
      <c r="AM1" s="71"/>
      <c r="AN1" s="71"/>
      <c r="AO1" s="71"/>
      <c r="AP1" s="71"/>
      <c r="AS1" s="72"/>
      <c r="AT1" s="72"/>
      <c r="AU1" s="72"/>
      <c r="AV1" s="73"/>
      <c r="AW1" s="74"/>
      <c r="AX1" s="72"/>
      <c r="AY1" s="72"/>
      <c r="AZ1" s="72"/>
      <c r="BA1" s="72"/>
      <c r="BB1" s="72"/>
      <c r="BC1" s="72"/>
      <c r="BD1" s="72"/>
      <c r="BE1" s="72"/>
      <c r="BF1" s="72"/>
      <c r="BG1" s="72"/>
      <c r="BH1" s="72"/>
      <c r="BI1" s="72"/>
      <c r="BJ1" s="72"/>
      <c r="BK1" s="72"/>
      <c r="BL1" s="72"/>
      <c r="BM1" s="72"/>
      <c r="BN1" s="72"/>
      <c r="BO1" s="72"/>
      <c r="BP1" s="74"/>
      <c r="BQ1" s="72"/>
      <c r="BR1" s="72"/>
      <c r="BS1" s="72"/>
      <c r="BT1" s="72"/>
      <c r="BU1" s="72"/>
      <c r="BV1" s="72"/>
      <c r="BW1" s="72"/>
      <c r="BX1" s="72"/>
      <c r="BY1" s="72"/>
      <c r="BZ1" s="72"/>
      <c r="CA1" s="72"/>
      <c r="CB1" s="72"/>
      <c r="CC1" s="72"/>
    </row>
    <row r="2" spans="1:81" s="70" customFormat="1" x14ac:dyDescent="0.2">
      <c r="A2" s="1"/>
      <c r="B2" s="69"/>
      <c r="C2" s="69"/>
      <c r="D2" s="69"/>
      <c r="E2" s="69"/>
      <c r="F2" s="69"/>
      <c r="G2" s="69"/>
      <c r="H2" s="69"/>
      <c r="I2" s="69"/>
      <c r="J2" s="69"/>
      <c r="K2" s="69"/>
      <c r="L2" s="69"/>
      <c r="M2" s="69"/>
      <c r="N2" s="69"/>
      <c r="AK2" s="71"/>
      <c r="AL2" s="71"/>
      <c r="AM2" s="71"/>
      <c r="AN2" s="71"/>
      <c r="AO2" s="71"/>
      <c r="AP2" s="71"/>
      <c r="AS2" s="72"/>
      <c r="AT2" s="72"/>
      <c r="AU2" s="72"/>
      <c r="AV2" s="73"/>
      <c r="AW2" s="74"/>
      <c r="AX2" s="72"/>
      <c r="AY2" s="72"/>
      <c r="AZ2" s="72"/>
      <c r="BA2" s="72"/>
      <c r="BB2" s="72"/>
      <c r="BC2" s="72"/>
      <c r="BD2" s="72"/>
      <c r="BE2" s="72"/>
      <c r="BF2" s="72"/>
      <c r="BG2" s="72"/>
      <c r="BH2" s="72"/>
      <c r="BI2" s="72"/>
      <c r="BJ2" s="72"/>
      <c r="BK2" s="72"/>
      <c r="BL2" s="72"/>
      <c r="BM2" s="72"/>
      <c r="BN2" s="72"/>
      <c r="BO2" s="72"/>
      <c r="BP2" s="74"/>
      <c r="BQ2" s="72"/>
      <c r="BR2" s="72"/>
      <c r="BS2" s="72"/>
      <c r="BT2" s="72"/>
      <c r="BU2" s="72"/>
      <c r="BV2" s="72"/>
      <c r="BW2" s="72"/>
      <c r="BX2" s="72"/>
      <c r="BY2" s="72"/>
      <c r="BZ2" s="72"/>
      <c r="CA2" s="72"/>
      <c r="CB2" s="72"/>
      <c r="CC2" s="72"/>
    </row>
    <row r="3" spans="1:81" s="70" customFormat="1" x14ac:dyDescent="0.2">
      <c r="A3" s="1"/>
      <c r="B3" s="69"/>
      <c r="C3" s="69"/>
      <c r="D3" s="69"/>
      <c r="E3" s="69"/>
      <c r="F3" s="69"/>
      <c r="G3" s="69"/>
      <c r="H3" s="69"/>
      <c r="I3" s="69"/>
      <c r="J3" s="69"/>
      <c r="K3" s="69"/>
      <c r="L3" s="69"/>
      <c r="M3" s="69"/>
      <c r="N3" s="69"/>
      <c r="AK3" s="71"/>
      <c r="AL3" s="71"/>
      <c r="AM3" s="71"/>
      <c r="AN3" s="71"/>
      <c r="AO3" s="71"/>
      <c r="AP3" s="71"/>
      <c r="AS3" s="72"/>
      <c r="AT3" s="72"/>
      <c r="AU3" s="72"/>
      <c r="AV3" s="73"/>
      <c r="AW3" s="74"/>
      <c r="AX3" s="72"/>
      <c r="AY3" s="72"/>
      <c r="AZ3" s="72"/>
      <c r="BA3" s="72"/>
      <c r="BB3" s="72"/>
      <c r="BC3" s="72"/>
      <c r="BD3" s="72"/>
      <c r="BE3" s="72"/>
      <c r="BF3" s="72"/>
      <c r="BG3" s="72"/>
      <c r="BH3" s="72"/>
      <c r="BI3" s="72"/>
      <c r="BJ3" s="72"/>
      <c r="BK3" s="72"/>
      <c r="BL3" s="72"/>
      <c r="BM3" s="72"/>
      <c r="BN3" s="72"/>
      <c r="BO3" s="72"/>
      <c r="BP3" s="74"/>
      <c r="BQ3" s="72"/>
      <c r="BR3" s="72"/>
      <c r="BS3" s="72"/>
      <c r="BT3" s="72"/>
      <c r="BU3" s="72"/>
      <c r="BV3" s="72"/>
      <c r="BW3" s="72"/>
      <c r="BX3" s="72"/>
      <c r="BY3" s="72"/>
      <c r="BZ3" s="72"/>
      <c r="CA3" s="72"/>
      <c r="CB3" s="72"/>
      <c r="CC3" s="72"/>
    </row>
    <row r="4" spans="1:81" s="70" customFormat="1" x14ac:dyDescent="0.2">
      <c r="A4" s="1"/>
      <c r="B4" s="69"/>
      <c r="C4" s="69"/>
      <c r="D4" s="69"/>
      <c r="E4" s="69"/>
      <c r="F4" s="69"/>
      <c r="G4" s="69"/>
      <c r="H4" s="69"/>
      <c r="I4" s="69"/>
      <c r="J4" s="69"/>
      <c r="K4" s="69"/>
      <c r="L4" s="69"/>
      <c r="M4" s="69"/>
      <c r="N4" s="69"/>
      <c r="AK4" s="71"/>
      <c r="AL4" s="71"/>
      <c r="AM4" s="71"/>
      <c r="AN4" s="71"/>
      <c r="AO4" s="71"/>
      <c r="AP4" s="71"/>
      <c r="AS4" s="72"/>
      <c r="AT4" s="72"/>
      <c r="AU4" s="72"/>
      <c r="AV4" s="73"/>
      <c r="AW4" s="74"/>
      <c r="AX4" s="72"/>
      <c r="AY4" s="72"/>
      <c r="AZ4" s="72"/>
      <c r="BA4" s="72"/>
      <c r="BB4" s="72"/>
      <c r="BC4" s="72"/>
      <c r="BD4" s="72"/>
      <c r="BE4" s="72"/>
      <c r="BF4" s="72"/>
      <c r="BG4" s="72"/>
      <c r="BH4" s="72"/>
      <c r="BI4" s="72"/>
      <c r="BJ4" s="72"/>
      <c r="BK4" s="72"/>
      <c r="BL4" s="72"/>
      <c r="BM4" s="72"/>
      <c r="BN4" s="72"/>
      <c r="BO4" s="72"/>
      <c r="BP4" s="74"/>
      <c r="BQ4" s="72"/>
      <c r="BR4" s="72"/>
      <c r="BS4" s="72"/>
      <c r="BT4" s="72"/>
      <c r="BU4" s="72"/>
      <c r="BV4" s="72"/>
      <c r="BW4" s="72"/>
      <c r="BX4" s="72"/>
      <c r="BY4" s="72"/>
      <c r="BZ4" s="72"/>
      <c r="CA4" s="72"/>
      <c r="CB4" s="72"/>
      <c r="CC4" s="72"/>
    </row>
    <row r="5" spans="1:81" s="70" customFormat="1" x14ac:dyDescent="0.2">
      <c r="A5" s="2"/>
      <c r="B5" s="69"/>
      <c r="C5" s="69"/>
      <c r="D5" s="69"/>
      <c r="E5" s="69"/>
      <c r="F5" s="69"/>
      <c r="G5" s="69"/>
      <c r="H5" s="69"/>
      <c r="I5" s="69"/>
      <c r="J5" s="69"/>
      <c r="K5" s="69"/>
      <c r="L5" s="69"/>
      <c r="M5" s="69"/>
      <c r="N5" s="69"/>
      <c r="AK5" s="71"/>
      <c r="AL5" s="71"/>
      <c r="AM5" s="71"/>
      <c r="AN5" s="71"/>
      <c r="AO5" s="71"/>
      <c r="AP5" s="71"/>
      <c r="AS5" s="72"/>
      <c r="AT5" s="72"/>
      <c r="AU5" s="72"/>
      <c r="AV5" s="73"/>
      <c r="AW5" s="74"/>
      <c r="AX5" s="72"/>
      <c r="AY5" s="72"/>
      <c r="AZ5" s="72"/>
      <c r="BA5" s="72"/>
      <c r="BB5" s="72"/>
      <c r="BC5" s="72"/>
      <c r="BD5" s="72"/>
      <c r="BE5" s="72"/>
      <c r="BF5" s="72"/>
      <c r="BG5" s="72"/>
      <c r="BH5" s="72"/>
      <c r="BI5" s="72"/>
      <c r="BJ5" s="72"/>
      <c r="BK5" s="72"/>
      <c r="BL5" s="72"/>
      <c r="BM5" s="72"/>
      <c r="BN5" s="72"/>
      <c r="BO5" s="72"/>
      <c r="BP5" s="74"/>
      <c r="BQ5" s="72"/>
      <c r="BR5" s="72"/>
      <c r="BS5" s="72"/>
      <c r="BT5" s="72"/>
      <c r="BU5" s="72"/>
      <c r="BV5" s="72"/>
      <c r="BW5" s="72"/>
      <c r="BX5" s="72"/>
      <c r="BY5" s="72"/>
      <c r="BZ5" s="72"/>
      <c r="CA5" s="72"/>
      <c r="CB5" s="72"/>
      <c r="CC5" s="72"/>
    </row>
    <row r="6" spans="1:81" s="70" customFormat="1" ht="14.25" customHeight="1" x14ac:dyDescent="0.15">
      <c r="A6" s="938"/>
      <c r="B6" s="938"/>
      <c r="C6" s="938"/>
      <c r="D6" s="938"/>
      <c r="E6" s="938"/>
      <c r="F6" s="938"/>
      <c r="G6" s="938"/>
      <c r="H6" s="938"/>
      <c r="I6" s="938"/>
      <c r="J6" s="938"/>
      <c r="K6" s="938"/>
      <c r="L6" s="938"/>
      <c r="M6" s="938"/>
      <c r="N6" s="938"/>
      <c r="O6" s="75"/>
      <c r="AK6" s="71"/>
      <c r="AL6" s="71"/>
      <c r="AM6" s="71"/>
      <c r="AN6" s="71"/>
      <c r="AO6" s="71"/>
      <c r="AP6" s="71"/>
      <c r="AS6" s="72"/>
      <c r="AT6" s="72"/>
      <c r="AU6" s="72"/>
      <c r="AV6" s="73"/>
      <c r="AW6" s="74"/>
      <c r="AX6" s="72"/>
      <c r="AY6" s="72"/>
      <c r="AZ6" s="72"/>
      <c r="BA6" s="72"/>
      <c r="BB6" s="72"/>
      <c r="BC6" s="72"/>
      <c r="BD6" s="72"/>
      <c r="BE6" s="72"/>
      <c r="BF6" s="72"/>
      <c r="BG6" s="72"/>
      <c r="BH6" s="72"/>
      <c r="BI6" s="72"/>
      <c r="BJ6" s="72"/>
      <c r="BK6" s="72"/>
      <c r="BL6" s="72"/>
      <c r="BM6" s="72"/>
      <c r="BN6" s="72"/>
      <c r="BO6" s="72"/>
      <c r="BP6" s="74"/>
      <c r="BQ6" s="72"/>
      <c r="BR6" s="72"/>
      <c r="BS6" s="72"/>
      <c r="BT6" s="72"/>
      <c r="BU6" s="72"/>
      <c r="BV6" s="72"/>
      <c r="BW6" s="72"/>
      <c r="BX6" s="72"/>
      <c r="BY6" s="72"/>
      <c r="BZ6" s="72"/>
      <c r="CA6" s="72"/>
      <c r="CB6" s="72"/>
      <c r="CC6" s="72"/>
    </row>
    <row r="7" spans="1:81" s="70" customFormat="1" x14ac:dyDescent="0.2">
      <c r="A7" s="69"/>
      <c r="B7" s="69"/>
      <c r="C7" s="69"/>
      <c r="D7" s="69"/>
      <c r="E7" s="69"/>
      <c r="F7" s="69"/>
      <c r="G7" s="69"/>
      <c r="H7" s="69"/>
      <c r="I7" s="69"/>
      <c r="J7" s="69"/>
      <c r="K7" s="69"/>
      <c r="L7" s="69"/>
      <c r="M7" s="69"/>
      <c r="N7" s="69"/>
      <c r="AK7" s="71"/>
      <c r="AL7" s="71"/>
      <c r="AM7" s="71"/>
      <c r="AN7" s="71"/>
      <c r="AO7" s="71"/>
      <c r="AP7" s="71"/>
      <c r="AS7" s="72"/>
      <c r="AT7" s="72"/>
      <c r="AU7" s="72"/>
      <c r="AV7" s="73"/>
      <c r="AW7" s="74"/>
      <c r="AX7" s="72"/>
      <c r="AY7" s="72"/>
      <c r="AZ7" s="72"/>
      <c r="BA7" s="72"/>
      <c r="BB7" s="72"/>
      <c r="BC7" s="72"/>
      <c r="BD7" s="72"/>
      <c r="BE7" s="72"/>
      <c r="BF7" s="72"/>
      <c r="BG7" s="72"/>
      <c r="BH7" s="72"/>
      <c r="BI7" s="72"/>
      <c r="BJ7" s="72"/>
      <c r="BK7" s="72"/>
      <c r="BL7" s="72"/>
      <c r="BM7" s="72"/>
      <c r="BN7" s="72"/>
      <c r="BO7" s="72"/>
      <c r="BP7" s="74"/>
      <c r="BQ7" s="72"/>
      <c r="BR7" s="72"/>
      <c r="BS7" s="72"/>
      <c r="BT7" s="72"/>
      <c r="BU7" s="72"/>
      <c r="BV7" s="72"/>
      <c r="BW7" s="72"/>
      <c r="BX7" s="72"/>
      <c r="BY7" s="72"/>
      <c r="BZ7" s="72"/>
      <c r="CA7" s="72"/>
      <c r="CB7" s="72"/>
      <c r="CC7" s="72"/>
    </row>
    <row r="8" spans="1:81" s="70" customFormat="1" ht="14.25" x14ac:dyDescent="0.2">
      <c r="A8" s="76"/>
      <c r="B8" s="69"/>
      <c r="C8" s="69"/>
      <c r="D8" s="69"/>
      <c r="E8" s="69"/>
      <c r="F8" s="69"/>
      <c r="G8" s="69"/>
      <c r="H8" s="77"/>
      <c r="I8" s="77"/>
      <c r="J8" s="77"/>
      <c r="K8" s="77"/>
      <c r="L8" s="77"/>
      <c r="M8" s="69"/>
      <c r="N8" s="69"/>
      <c r="AK8" s="71"/>
      <c r="AL8" s="71"/>
      <c r="AM8" s="71"/>
      <c r="AN8" s="71"/>
      <c r="AO8" s="71"/>
      <c r="AP8" s="71"/>
      <c r="AS8" s="72"/>
      <c r="AT8" s="72"/>
      <c r="AU8" s="72"/>
      <c r="AV8" s="73"/>
      <c r="AW8" s="74"/>
      <c r="AX8" s="72"/>
      <c r="AY8" s="72"/>
      <c r="AZ8" s="72"/>
      <c r="BA8" s="72"/>
      <c r="BB8" s="72"/>
      <c r="BC8" s="72"/>
      <c r="BD8" s="72"/>
      <c r="BE8" s="72"/>
      <c r="BF8" s="72"/>
      <c r="BG8" s="72"/>
      <c r="BH8" s="72"/>
      <c r="BI8" s="72"/>
      <c r="BJ8" s="72"/>
      <c r="BK8" s="72"/>
      <c r="BL8" s="72"/>
      <c r="BM8" s="72"/>
      <c r="BN8" s="72"/>
      <c r="BO8" s="72"/>
      <c r="BP8" s="74"/>
      <c r="BQ8" s="72"/>
      <c r="BR8" s="72"/>
      <c r="BS8" s="72"/>
      <c r="BT8" s="72"/>
      <c r="BU8" s="72"/>
      <c r="BV8" s="72"/>
      <c r="BW8" s="72"/>
      <c r="BX8" s="72"/>
      <c r="BY8" s="72"/>
      <c r="BZ8" s="72"/>
      <c r="CA8" s="72"/>
      <c r="CB8" s="72"/>
      <c r="CC8" s="72"/>
    </row>
    <row r="9" spans="1:81" s="3" customFormat="1" ht="15.75" customHeight="1" x14ac:dyDescent="0.2">
      <c r="A9" s="78"/>
      <c r="B9" s="78"/>
      <c r="R9" s="79"/>
      <c r="S9" s="79"/>
      <c r="T9" s="79"/>
      <c r="U9" s="80"/>
      <c r="V9" s="80"/>
      <c r="W9" s="80"/>
      <c r="X9" s="80"/>
      <c r="Y9" s="80"/>
      <c r="Z9" s="80"/>
      <c r="AA9" s="80"/>
      <c r="AB9" s="80"/>
      <c r="AC9" s="80"/>
      <c r="AI9" s="80"/>
      <c r="AJ9" s="80"/>
      <c r="AK9" s="80"/>
      <c r="AL9" s="80"/>
      <c r="AM9" s="80"/>
      <c r="AW9" s="81"/>
      <c r="AZ9" s="82"/>
      <c r="BA9" s="80"/>
      <c r="BB9" s="80"/>
      <c r="BC9" s="80"/>
      <c r="BD9" s="80"/>
      <c r="BE9" s="80"/>
      <c r="BF9" s="80"/>
      <c r="BP9" s="81"/>
    </row>
    <row r="10" spans="1:81" s="3" customFormat="1" ht="15.75" customHeight="1" x14ac:dyDescent="0.15">
      <c r="A10" s="836"/>
      <c r="B10" s="893"/>
      <c r="C10" s="894"/>
      <c r="D10" s="894"/>
      <c r="E10" s="894"/>
      <c r="F10" s="894"/>
      <c r="G10" s="894"/>
      <c r="H10" s="894"/>
      <c r="I10" s="894"/>
      <c r="J10" s="894"/>
      <c r="K10" s="894"/>
      <c r="L10" s="894"/>
      <c r="M10" s="894"/>
      <c r="N10" s="894"/>
      <c r="O10" s="894"/>
      <c r="P10" s="894"/>
      <c r="Q10" s="894"/>
      <c r="R10" s="894"/>
      <c r="S10" s="894"/>
      <c r="T10" s="894"/>
      <c r="U10" s="845"/>
      <c r="V10" s="845"/>
      <c r="W10" s="847"/>
      <c r="X10" s="934"/>
      <c r="Y10" s="841"/>
      <c r="Z10" s="80"/>
      <c r="AA10" s="80"/>
      <c r="AB10" s="80"/>
      <c r="AC10" s="80"/>
      <c r="AI10" s="80"/>
      <c r="AJ10" s="80"/>
      <c r="AK10" s="80"/>
      <c r="AL10" s="80"/>
      <c r="AM10" s="80"/>
      <c r="AW10" s="81"/>
      <c r="AZ10" s="82"/>
      <c r="BP10" s="81"/>
    </row>
    <row r="11" spans="1:81" s="3" customFormat="1" ht="39" customHeight="1" x14ac:dyDescent="0.15">
      <c r="A11" s="838"/>
      <c r="B11" s="893"/>
      <c r="C11" s="65"/>
      <c r="D11" s="66"/>
      <c r="E11" s="83"/>
      <c r="F11" s="83"/>
      <c r="G11" s="83"/>
      <c r="H11" s="66"/>
      <c r="I11" s="66"/>
      <c r="J11" s="66"/>
      <c r="K11" s="66"/>
      <c r="L11" s="66"/>
      <c r="M11" s="66"/>
      <c r="N11" s="66"/>
      <c r="O11" s="66"/>
      <c r="P11" s="66"/>
      <c r="Q11" s="66"/>
      <c r="R11" s="66"/>
      <c r="S11" s="66"/>
      <c r="T11" s="66"/>
      <c r="U11" s="84"/>
      <c r="V11" s="85"/>
      <c r="W11" s="86"/>
      <c r="X11" s="935"/>
      <c r="Y11" s="875"/>
      <c r="Z11" s="80"/>
      <c r="AA11" s="80"/>
      <c r="AB11" s="80"/>
      <c r="AC11" s="80"/>
      <c r="AD11" s="80"/>
      <c r="AE11" s="80"/>
      <c r="AF11" s="80"/>
      <c r="AG11" s="80"/>
      <c r="AH11" s="80"/>
      <c r="AN11" s="80"/>
      <c r="AO11" s="80"/>
      <c r="AP11" s="80"/>
      <c r="AQ11" s="80"/>
      <c r="AR11" s="80"/>
      <c r="AW11" s="81"/>
      <c r="BP11" s="81"/>
    </row>
    <row r="12" spans="1:81" s="3" customFormat="1" ht="15.75" customHeight="1" x14ac:dyDescent="0.15">
      <c r="A12" s="4"/>
      <c r="B12" s="4"/>
      <c r="C12" s="87"/>
      <c r="D12" s="5"/>
      <c r="E12" s="5"/>
      <c r="F12" s="5"/>
      <c r="G12" s="5"/>
      <c r="H12" s="5"/>
      <c r="I12" s="5"/>
      <c r="J12" s="5"/>
      <c r="K12" s="5"/>
      <c r="L12" s="5"/>
      <c r="M12" s="5"/>
      <c r="N12" s="5"/>
      <c r="O12" s="5"/>
      <c r="P12" s="5"/>
      <c r="Q12" s="5"/>
      <c r="R12" s="5"/>
      <c r="S12" s="5"/>
      <c r="T12" s="5"/>
      <c r="U12" s="88"/>
      <c r="V12" s="6"/>
      <c r="W12" s="7"/>
      <c r="X12" s="89"/>
      <c r="Y12" s="90"/>
      <c r="Z12" s="91"/>
      <c r="AA12" s="80"/>
      <c r="AB12" s="80"/>
      <c r="AC12" s="80"/>
      <c r="AD12" s="80"/>
      <c r="AE12" s="80"/>
      <c r="AF12" s="80"/>
      <c r="AG12" s="80"/>
      <c r="AH12" s="80"/>
      <c r="AN12" s="80"/>
      <c r="AO12" s="80"/>
      <c r="AP12" s="80"/>
      <c r="AQ12" s="80"/>
      <c r="AR12" s="80"/>
      <c r="AW12" s="81"/>
      <c r="BA12" s="92"/>
      <c r="BB12" s="92"/>
      <c r="BD12" s="81"/>
      <c r="BE12" s="81"/>
      <c r="BP12" s="81"/>
    </row>
    <row r="13" spans="1:81" s="3" customFormat="1" ht="24" customHeight="1" x14ac:dyDescent="0.15">
      <c r="A13" s="93"/>
      <c r="B13" s="8"/>
      <c r="C13" s="9"/>
      <c r="D13" s="10"/>
      <c r="E13" s="10"/>
      <c r="F13" s="10"/>
      <c r="G13" s="10"/>
      <c r="H13" s="10"/>
      <c r="I13" s="10"/>
      <c r="J13" s="10"/>
      <c r="K13" s="10"/>
      <c r="L13" s="10"/>
      <c r="M13" s="10"/>
      <c r="N13" s="10"/>
      <c r="O13" s="10"/>
      <c r="P13" s="10"/>
      <c r="Q13" s="10"/>
      <c r="R13" s="10"/>
      <c r="S13" s="10"/>
      <c r="T13" s="10"/>
      <c r="U13" s="11"/>
      <c r="V13" s="12"/>
      <c r="W13" s="13"/>
      <c r="X13" s="94"/>
      <c r="Y13" s="95"/>
      <c r="Z13" s="91"/>
      <c r="AA13" s="80"/>
      <c r="AB13" s="80"/>
      <c r="AC13" s="80"/>
      <c r="AD13" s="80"/>
      <c r="AE13" s="80"/>
      <c r="AF13" s="80"/>
      <c r="AG13" s="80"/>
      <c r="AH13" s="80"/>
      <c r="AN13" s="80"/>
      <c r="AO13" s="80"/>
      <c r="AP13" s="80"/>
      <c r="AQ13" s="80"/>
      <c r="AR13" s="80"/>
      <c r="AW13" s="81"/>
      <c r="BA13" s="92"/>
      <c r="BB13" s="92"/>
      <c r="BD13" s="81"/>
      <c r="BE13" s="81"/>
      <c r="BP13" s="81"/>
    </row>
    <row r="14" spans="1:81" s="3" customFormat="1" ht="27" customHeight="1" x14ac:dyDescent="0.15">
      <c r="A14" s="96"/>
      <c r="B14" s="14"/>
      <c r="C14" s="15"/>
      <c r="D14" s="16"/>
      <c r="E14" s="16"/>
      <c r="F14" s="16"/>
      <c r="G14" s="16"/>
      <c r="H14" s="17"/>
      <c r="I14" s="17"/>
      <c r="J14" s="17"/>
      <c r="K14" s="17"/>
      <c r="L14" s="17"/>
      <c r="M14" s="17"/>
      <c r="N14" s="17"/>
      <c r="O14" s="17"/>
      <c r="P14" s="17"/>
      <c r="Q14" s="17"/>
      <c r="R14" s="17"/>
      <c r="S14" s="16"/>
      <c r="T14" s="16"/>
      <c r="U14" s="18"/>
      <c r="V14" s="19"/>
      <c r="W14" s="20"/>
      <c r="X14" s="15"/>
      <c r="Y14" s="97"/>
      <c r="Z14" s="91"/>
      <c r="AA14" s="80"/>
      <c r="AB14" s="80"/>
      <c r="AC14" s="80"/>
      <c r="AD14" s="80"/>
      <c r="AE14" s="80"/>
      <c r="AF14" s="80"/>
      <c r="AG14" s="80"/>
      <c r="AH14" s="80"/>
      <c r="AN14" s="80"/>
      <c r="AO14" s="80"/>
      <c r="AP14" s="80"/>
      <c r="AQ14" s="80"/>
      <c r="AR14" s="80"/>
      <c r="AW14" s="81"/>
      <c r="BA14" s="92"/>
      <c r="BB14" s="92"/>
      <c r="BD14" s="81"/>
      <c r="BE14" s="81"/>
      <c r="BP14" s="81"/>
    </row>
    <row r="15" spans="1:81" s="3" customFormat="1" ht="24" customHeight="1" x14ac:dyDescent="0.15">
      <c r="A15" s="98"/>
      <c r="B15" s="14"/>
      <c r="C15" s="21"/>
      <c r="D15" s="17"/>
      <c r="E15" s="17"/>
      <c r="F15" s="17"/>
      <c r="G15" s="17"/>
      <c r="H15" s="17"/>
      <c r="I15" s="17"/>
      <c r="J15" s="17"/>
      <c r="K15" s="17"/>
      <c r="L15" s="17"/>
      <c r="M15" s="17"/>
      <c r="N15" s="17"/>
      <c r="O15" s="17"/>
      <c r="P15" s="17"/>
      <c r="Q15" s="17"/>
      <c r="R15" s="17"/>
      <c r="S15" s="17"/>
      <c r="T15" s="17"/>
      <c r="U15" s="22"/>
      <c r="V15" s="19"/>
      <c r="W15" s="20"/>
      <c r="X15" s="15"/>
      <c r="Y15" s="97"/>
      <c r="Z15" s="91"/>
      <c r="AA15" s="80"/>
      <c r="AB15" s="80"/>
      <c r="AC15" s="80"/>
      <c r="AD15" s="80"/>
      <c r="AE15" s="80"/>
      <c r="AF15" s="80"/>
      <c r="AG15" s="80"/>
      <c r="AH15" s="80"/>
      <c r="AN15" s="80"/>
      <c r="AO15" s="80"/>
      <c r="AP15" s="80"/>
      <c r="AQ15" s="80"/>
      <c r="AR15" s="80"/>
      <c r="AW15" s="81"/>
      <c r="BA15" s="92"/>
      <c r="BD15" s="81"/>
      <c r="BE15" s="81"/>
      <c r="BP15" s="81"/>
    </row>
    <row r="16" spans="1:81" s="3" customFormat="1" ht="24.75" customHeight="1" x14ac:dyDescent="0.15">
      <c r="A16" s="98"/>
      <c r="B16" s="23"/>
      <c r="C16" s="24"/>
      <c r="D16" s="25"/>
      <c r="E16" s="25"/>
      <c r="F16" s="25"/>
      <c r="G16" s="25"/>
      <c r="H16" s="25"/>
      <c r="I16" s="25"/>
      <c r="J16" s="25"/>
      <c r="K16" s="25"/>
      <c r="L16" s="25"/>
      <c r="M16" s="25"/>
      <c r="N16" s="25"/>
      <c r="O16" s="25"/>
      <c r="P16" s="25"/>
      <c r="Q16" s="25"/>
      <c r="R16" s="25"/>
      <c r="S16" s="25"/>
      <c r="T16" s="25"/>
      <c r="U16" s="26"/>
      <c r="V16" s="27"/>
      <c r="W16" s="28"/>
      <c r="X16" s="29"/>
      <c r="Y16" s="30"/>
      <c r="Z16" s="91"/>
      <c r="AA16" s="80"/>
      <c r="AB16" s="80"/>
      <c r="AC16" s="80"/>
      <c r="AD16" s="80"/>
      <c r="AE16" s="80"/>
      <c r="AF16" s="80"/>
      <c r="AG16" s="80"/>
      <c r="AH16" s="80"/>
      <c r="AN16" s="80"/>
      <c r="AO16" s="80"/>
      <c r="AP16" s="80"/>
      <c r="AQ16" s="80"/>
      <c r="AR16" s="80"/>
      <c r="AW16" s="81"/>
      <c r="BA16" s="92"/>
      <c r="BD16" s="81"/>
      <c r="BE16" s="81"/>
      <c r="BP16" s="81"/>
    </row>
    <row r="17" spans="1:81" s="3" customFormat="1" ht="24" customHeight="1" x14ac:dyDescent="0.2">
      <c r="A17" s="78"/>
      <c r="B17" s="78"/>
      <c r="D17" s="99"/>
      <c r="E17" s="99"/>
      <c r="F17" s="99"/>
      <c r="G17" s="99"/>
      <c r="H17" s="99"/>
      <c r="I17" s="99"/>
      <c r="J17" s="99"/>
      <c r="K17" s="99"/>
      <c r="L17" s="99"/>
      <c r="M17" s="99"/>
      <c r="N17" s="99"/>
      <c r="O17" s="99"/>
      <c r="P17" s="99"/>
      <c r="Q17" s="100"/>
      <c r="R17" s="91"/>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W17" s="81"/>
      <c r="AX17" s="80"/>
      <c r="AY17" s="80"/>
      <c r="AZ17" s="80"/>
      <c r="BA17" s="80"/>
      <c r="BD17" s="80"/>
      <c r="BE17" s="80"/>
      <c r="BF17" s="80"/>
      <c r="BG17" s="80"/>
      <c r="BH17" s="80"/>
      <c r="BP17" s="81"/>
    </row>
    <row r="18" spans="1:81" s="3" customFormat="1" ht="15.75" customHeight="1" x14ac:dyDescent="0.15">
      <c r="A18" s="836"/>
      <c r="B18" s="836"/>
      <c r="C18" s="860"/>
      <c r="D18" s="861"/>
      <c r="E18" s="861"/>
      <c r="F18" s="836"/>
      <c r="G18" s="99"/>
      <c r="K18" s="99"/>
      <c r="L18" s="99"/>
      <c r="M18" s="99"/>
      <c r="N18" s="99"/>
      <c r="O18" s="100"/>
      <c r="P18" s="91"/>
      <c r="Q18" s="80"/>
      <c r="R18" s="80"/>
      <c r="S18" s="80"/>
      <c r="T18" s="80"/>
      <c r="U18" s="80"/>
      <c r="V18" s="80"/>
      <c r="W18" s="80"/>
      <c r="X18" s="80"/>
      <c r="Y18" s="80"/>
      <c r="Z18" s="80"/>
      <c r="AA18" s="80"/>
      <c r="AW18" s="81"/>
      <c r="BP18" s="81"/>
    </row>
    <row r="19" spans="1:81" s="3" customFormat="1" ht="46.5" customHeight="1" x14ac:dyDescent="0.15">
      <c r="A19" s="838"/>
      <c r="B19" s="838"/>
      <c r="C19" s="31"/>
      <c r="D19" s="101"/>
      <c r="E19" s="102"/>
      <c r="F19" s="838"/>
      <c r="G19" s="99"/>
      <c r="H19" s="99"/>
      <c r="I19" s="99"/>
      <c r="J19" s="99"/>
      <c r="K19" s="99"/>
      <c r="L19" s="99"/>
      <c r="M19" s="99"/>
      <c r="N19" s="99"/>
      <c r="O19" s="100"/>
      <c r="P19" s="91"/>
      <c r="Q19" s="80"/>
      <c r="R19" s="80"/>
      <c r="S19" s="80"/>
      <c r="T19" s="80"/>
      <c r="U19" s="80"/>
      <c r="V19" s="80"/>
      <c r="W19" s="80"/>
      <c r="X19" s="80"/>
      <c r="Y19" s="80"/>
      <c r="Z19" s="80"/>
      <c r="AA19" s="80"/>
      <c r="AG19" s="80"/>
      <c r="AH19" s="80"/>
      <c r="AI19" s="80"/>
      <c r="AJ19" s="80"/>
      <c r="AK19" s="80"/>
      <c r="AW19" s="81"/>
      <c r="AX19" s="82"/>
      <c r="AY19" s="82"/>
      <c r="BA19" s="32"/>
      <c r="BB19" s="32"/>
      <c r="BC19" s="32"/>
      <c r="BD19" s="32"/>
      <c r="BE19" s="32"/>
      <c r="BF19" s="82"/>
      <c r="BP19" s="81"/>
    </row>
    <row r="20" spans="1:81" s="3" customFormat="1" ht="15" customHeight="1" x14ac:dyDescent="0.15">
      <c r="A20" s="103"/>
      <c r="B20" s="104"/>
      <c r="C20" s="33"/>
      <c r="D20" s="34"/>
      <c r="E20" s="35"/>
      <c r="F20" s="36"/>
      <c r="G20" s="99"/>
      <c r="H20" s="99"/>
      <c r="I20" s="99"/>
      <c r="J20" s="99"/>
      <c r="K20" s="99"/>
      <c r="L20" s="99"/>
      <c r="M20" s="99"/>
      <c r="N20" s="99"/>
      <c r="O20" s="100"/>
      <c r="P20" s="91"/>
      <c r="Q20" s="80"/>
      <c r="R20" s="80"/>
      <c r="S20" s="80"/>
      <c r="T20" s="80"/>
      <c r="U20" s="80"/>
      <c r="V20" s="80"/>
      <c r="W20" s="80"/>
      <c r="X20" s="80"/>
      <c r="Y20" s="80"/>
      <c r="Z20" s="80"/>
      <c r="AA20" s="80"/>
      <c r="AG20" s="80"/>
      <c r="AH20" s="80"/>
      <c r="AI20" s="80"/>
      <c r="AJ20" s="80"/>
      <c r="AK20" s="80"/>
      <c r="AW20" s="81"/>
      <c r="AX20" s="82"/>
      <c r="AY20" s="82"/>
      <c r="BA20" s="32"/>
      <c r="BB20" s="32"/>
      <c r="BC20" s="32"/>
      <c r="BD20" s="32"/>
      <c r="BE20" s="32"/>
      <c r="BF20" s="82"/>
      <c r="BP20" s="81"/>
    </row>
    <row r="21" spans="1:81" s="3" customFormat="1" ht="15" customHeight="1" x14ac:dyDescent="0.15">
      <c r="A21" s="96"/>
      <c r="B21" s="105"/>
      <c r="C21" s="21"/>
      <c r="D21" s="17"/>
      <c r="E21" s="22"/>
      <c r="F21" s="37"/>
      <c r="G21" s="99"/>
      <c r="H21" s="99"/>
      <c r="I21" s="99"/>
      <c r="J21" s="99"/>
      <c r="K21" s="99"/>
      <c r="L21" s="99"/>
      <c r="M21" s="99"/>
      <c r="N21" s="99"/>
      <c r="O21" s="100"/>
      <c r="P21" s="91"/>
      <c r="Q21" s="80"/>
      <c r="R21" s="80"/>
      <c r="S21" s="80"/>
      <c r="T21" s="80"/>
      <c r="U21" s="80"/>
      <c r="V21" s="80"/>
      <c r="W21" s="80"/>
      <c r="X21" s="80"/>
      <c r="Y21" s="80"/>
      <c r="Z21" s="80"/>
      <c r="AA21" s="80"/>
      <c r="AG21" s="80"/>
      <c r="AH21" s="80"/>
      <c r="AI21" s="80"/>
      <c r="AJ21" s="80"/>
      <c r="AK21" s="80"/>
      <c r="AW21" s="81"/>
      <c r="AX21" s="82"/>
      <c r="AY21" s="82"/>
      <c r="BC21" s="82"/>
      <c r="BF21" s="82"/>
      <c r="BP21" s="81"/>
    </row>
    <row r="22" spans="1:81" s="3" customFormat="1" ht="15" customHeight="1" x14ac:dyDescent="0.15">
      <c r="A22" s="106"/>
      <c r="B22" s="107"/>
      <c r="C22" s="38"/>
      <c r="D22" s="39"/>
      <c r="E22" s="40"/>
      <c r="F22" s="41"/>
      <c r="G22" s="99"/>
      <c r="H22" s="99"/>
      <c r="I22" s="99"/>
      <c r="J22" s="99"/>
      <c r="K22" s="99"/>
      <c r="L22" s="99"/>
      <c r="M22" s="99"/>
      <c r="N22" s="99"/>
      <c r="O22" s="100"/>
      <c r="P22" s="91"/>
      <c r="Q22" s="80"/>
      <c r="R22" s="80"/>
      <c r="S22" s="80"/>
      <c r="T22" s="80"/>
      <c r="U22" s="80"/>
      <c r="V22" s="80"/>
      <c r="W22" s="80"/>
      <c r="X22" s="80"/>
      <c r="Y22" s="80"/>
      <c r="Z22" s="80"/>
      <c r="AA22" s="80"/>
      <c r="AG22" s="80"/>
      <c r="AH22" s="80"/>
      <c r="AI22" s="80"/>
      <c r="AJ22" s="80"/>
      <c r="AK22" s="80"/>
      <c r="AW22" s="81"/>
      <c r="AX22" s="82"/>
      <c r="AY22" s="82"/>
      <c r="BA22" s="32"/>
      <c r="BB22" s="32"/>
      <c r="BC22" s="32"/>
      <c r="BD22" s="32"/>
      <c r="BE22" s="32"/>
      <c r="BF22" s="82"/>
      <c r="BP22" s="81"/>
    </row>
    <row r="23" spans="1:81" s="3" customFormat="1" ht="15" customHeight="1" x14ac:dyDescent="0.15">
      <c r="A23" s="108"/>
      <c r="B23" s="285"/>
      <c r="C23" s="42"/>
      <c r="D23" s="43"/>
      <c r="E23" s="44"/>
      <c r="F23" s="4"/>
      <c r="G23" s="99"/>
      <c r="H23" s="99"/>
      <c r="I23" s="99"/>
      <c r="J23" s="99"/>
      <c r="K23" s="99"/>
      <c r="L23" s="99"/>
      <c r="M23" s="99"/>
      <c r="N23" s="99"/>
      <c r="O23" s="100"/>
      <c r="P23" s="91"/>
      <c r="Q23" s="80"/>
      <c r="R23" s="80"/>
      <c r="S23" s="80"/>
      <c r="T23" s="80"/>
      <c r="U23" s="80"/>
      <c r="V23" s="80"/>
      <c r="W23" s="80"/>
      <c r="X23" s="80"/>
      <c r="Y23" s="80"/>
      <c r="Z23" s="80"/>
      <c r="AA23" s="80"/>
      <c r="AG23" s="80"/>
      <c r="AH23" s="80"/>
      <c r="AI23" s="80"/>
      <c r="AJ23" s="80"/>
      <c r="AK23" s="80"/>
      <c r="AW23" s="81"/>
      <c r="AX23" s="82"/>
      <c r="AY23" s="82"/>
      <c r="BA23" s="32"/>
      <c r="BB23" s="32"/>
      <c r="BC23" s="32"/>
      <c r="BD23" s="32"/>
      <c r="BE23" s="32"/>
      <c r="BF23" s="109"/>
      <c r="BP23" s="81"/>
    </row>
    <row r="24" spans="1:81" s="77" customFormat="1" ht="50.25" customHeight="1" x14ac:dyDescent="0.2">
      <c r="A24" s="110"/>
      <c r="B24" s="110"/>
      <c r="D24" s="110"/>
      <c r="E24" s="110"/>
      <c r="AS24" s="111"/>
      <c r="AT24" s="111"/>
      <c r="AU24" s="111"/>
      <c r="AV24" s="112"/>
      <c r="AW24" s="113"/>
      <c r="AX24" s="111"/>
      <c r="AY24" s="111"/>
      <c r="AZ24" s="111"/>
      <c r="BA24" s="32"/>
      <c r="BB24" s="32"/>
      <c r="BC24" s="32"/>
      <c r="BD24" s="32"/>
      <c r="BE24" s="32"/>
      <c r="BF24" s="109"/>
      <c r="BG24" s="111"/>
      <c r="BH24" s="111"/>
      <c r="BI24" s="111"/>
      <c r="BJ24" s="111"/>
      <c r="BK24" s="111"/>
      <c r="BL24" s="111"/>
      <c r="BM24" s="111"/>
      <c r="BN24" s="111"/>
      <c r="BO24" s="111"/>
      <c r="BP24" s="113"/>
      <c r="BQ24" s="111"/>
      <c r="BR24" s="111"/>
      <c r="BS24" s="111"/>
      <c r="BT24" s="111"/>
      <c r="BU24" s="111"/>
      <c r="BV24" s="111"/>
      <c r="BW24" s="111"/>
      <c r="BX24" s="111"/>
      <c r="BY24" s="111"/>
      <c r="BZ24" s="111"/>
      <c r="CA24" s="111"/>
      <c r="CB24" s="111"/>
      <c r="CC24" s="111"/>
    </row>
    <row r="25" spans="1:81" s="77" customFormat="1" ht="15" customHeight="1" x14ac:dyDescent="0.2">
      <c r="A25" s="936"/>
      <c r="B25" s="893"/>
      <c r="C25" s="893"/>
      <c r="D25" s="836"/>
      <c r="E25" s="898"/>
      <c r="F25" s="898"/>
      <c r="G25" s="898"/>
      <c r="H25" s="918"/>
      <c r="AS25" s="111"/>
      <c r="AT25" s="111"/>
      <c r="AU25" s="111"/>
      <c r="AV25" s="112"/>
      <c r="AW25" s="113"/>
      <c r="AX25" s="111"/>
      <c r="AY25" s="111"/>
      <c r="AZ25" s="111"/>
      <c r="BA25" s="32"/>
      <c r="BB25" s="32"/>
      <c r="BC25" s="32"/>
      <c r="BD25" s="32"/>
      <c r="BE25" s="32"/>
      <c r="BF25" s="109"/>
      <c r="BG25" s="111"/>
      <c r="BH25" s="111"/>
      <c r="BI25" s="111"/>
      <c r="BJ25" s="111"/>
      <c r="BK25" s="111"/>
      <c r="BL25" s="111"/>
      <c r="BM25" s="111"/>
      <c r="BN25" s="111"/>
      <c r="BO25" s="111"/>
      <c r="BP25" s="113"/>
      <c r="BQ25" s="111"/>
      <c r="BR25" s="111"/>
      <c r="BS25" s="111"/>
      <c r="BT25" s="111"/>
      <c r="BU25" s="111"/>
      <c r="BV25" s="111"/>
      <c r="BW25" s="111"/>
      <c r="BX25" s="111"/>
      <c r="BY25" s="111"/>
      <c r="BZ25" s="111"/>
      <c r="CA25" s="111"/>
      <c r="CB25" s="111"/>
      <c r="CC25" s="111"/>
    </row>
    <row r="26" spans="1:81" s="77" customFormat="1" ht="49.5" customHeight="1" x14ac:dyDescent="0.2">
      <c r="A26" s="936"/>
      <c r="B26" s="893"/>
      <c r="C26" s="893"/>
      <c r="D26" s="838"/>
      <c r="E26" s="114"/>
      <c r="F26" s="114"/>
      <c r="G26" s="114"/>
      <c r="H26" s="937"/>
      <c r="AS26" s="111"/>
      <c r="AT26" s="111"/>
      <c r="AU26" s="111"/>
      <c r="AV26" s="112"/>
      <c r="AW26" s="113"/>
      <c r="AX26" s="111"/>
      <c r="AY26" s="111"/>
      <c r="AZ26" s="111"/>
      <c r="BA26" s="32"/>
      <c r="BB26" s="32"/>
      <c r="BC26" s="32"/>
      <c r="BD26" s="32"/>
      <c r="BE26" s="32"/>
      <c r="BF26" s="109"/>
      <c r="BG26" s="111"/>
      <c r="BH26" s="111"/>
      <c r="BI26" s="111"/>
      <c r="BJ26" s="111"/>
      <c r="BK26" s="111"/>
      <c r="BL26" s="111"/>
      <c r="BM26" s="111"/>
      <c r="BN26" s="111"/>
      <c r="BO26" s="111"/>
      <c r="BP26" s="113"/>
      <c r="BQ26" s="111"/>
      <c r="BR26" s="111"/>
      <c r="BS26" s="111"/>
      <c r="BT26" s="111"/>
      <c r="BU26" s="111"/>
      <c r="BV26" s="111"/>
      <c r="BW26" s="111"/>
      <c r="BX26" s="111"/>
      <c r="BY26" s="111"/>
      <c r="BZ26" s="111"/>
      <c r="CA26" s="111"/>
      <c r="CB26" s="111"/>
      <c r="CC26" s="111"/>
    </row>
    <row r="27" spans="1:81" s="77" customFormat="1" ht="14.25" x14ac:dyDescent="0.2">
      <c r="A27" s="833"/>
      <c r="B27" s="834"/>
      <c r="C27" s="835"/>
      <c r="D27" s="115"/>
      <c r="E27" s="116"/>
      <c r="F27" s="117"/>
      <c r="G27" s="118"/>
      <c r="H27" s="119"/>
      <c r="I27" s="120"/>
      <c r="J27" s="121"/>
      <c r="K27" s="121"/>
      <c r="L27" s="121"/>
      <c r="AS27" s="111"/>
      <c r="AT27" s="111"/>
      <c r="AU27" s="111"/>
      <c r="AV27" s="112"/>
      <c r="AW27" s="113"/>
      <c r="AX27" s="111"/>
      <c r="AY27" s="111"/>
      <c r="AZ27" s="122"/>
      <c r="BA27" s="123"/>
      <c r="BB27" s="123"/>
      <c r="BC27" s="123"/>
      <c r="BD27" s="124"/>
      <c r="BE27" s="124"/>
      <c r="BF27" s="124"/>
      <c r="BG27" s="125"/>
      <c r="BH27" s="111"/>
      <c r="BI27" s="111"/>
      <c r="BJ27" s="111"/>
      <c r="BK27" s="111"/>
      <c r="BL27" s="111"/>
      <c r="BM27" s="111"/>
      <c r="BN27" s="111"/>
      <c r="BO27" s="111"/>
      <c r="BP27" s="113"/>
      <c r="BQ27" s="111"/>
      <c r="BR27" s="111"/>
      <c r="BS27" s="111"/>
      <c r="BT27" s="111"/>
      <c r="BU27" s="111"/>
      <c r="BV27" s="111"/>
      <c r="BW27" s="111"/>
      <c r="BX27" s="111"/>
      <c r="BY27" s="111"/>
      <c r="BZ27" s="111"/>
      <c r="CA27" s="111"/>
      <c r="CB27" s="111"/>
      <c r="CC27" s="111"/>
    </row>
    <row r="28" spans="1:81" s="77" customFormat="1" ht="20.25" customHeight="1" x14ac:dyDescent="0.2">
      <c r="A28" s="931"/>
      <c r="B28" s="825"/>
      <c r="C28" s="826"/>
      <c r="D28" s="126"/>
      <c r="E28" s="127"/>
      <c r="F28" s="128"/>
      <c r="G28" s="129"/>
      <c r="H28" s="130"/>
      <c r="I28" s="120"/>
      <c r="J28" s="131"/>
      <c r="K28" s="131"/>
      <c r="L28" s="131"/>
      <c r="M28" s="131"/>
      <c r="N28" s="131"/>
      <c r="O28" s="131"/>
      <c r="P28" s="131"/>
      <c r="Q28" s="131"/>
      <c r="R28" s="131"/>
      <c r="S28" s="131"/>
      <c r="T28" s="131"/>
      <c r="U28" s="131"/>
      <c r="AS28" s="111"/>
      <c r="AT28" s="111"/>
      <c r="AU28" s="111"/>
      <c r="AV28" s="112"/>
      <c r="AW28" s="113"/>
      <c r="AX28" s="111"/>
      <c r="AY28" s="111"/>
      <c r="AZ28" s="122"/>
      <c r="BA28" s="82"/>
      <c r="BB28" s="82"/>
      <c r="BC28" s="82"/>
      <c r="BD28" s="124"/>
      <c r="BE28" s="82"/>
      <c r="BF28" s="82"/>
      <c r="BG28" s="112"/>
      <c r="BH28" s="111"/>
      <c r="BI28" s="111"/>
      <c r="BJ28" s="111"/>
      <c r="BK28" s="111"/>
      <c r="BL28" s="111"/>
      <c r="BM28" s="111"/>
      <c r="BN28" s="111"/>
      <c r="BO28" s="111"/>
      <c r="BP28" s="113"/>
      <c r="BQ28" s="111"/>
      <c r="BR28" s="111"/>
      <c r="BS28" s="111"/>
      <c r="BT28" s="111"/>
      <c r="BU28" s="111"/>
      <c r="BV28" s="111"/>
      <c r="BW28" s="111"/>
      <c r="BX28" s="111"/>
      <c r="BY28" s="111"/>
      <c r="BZ28" s="111"/>
      <c r="CA28" s="111"/>
      <c r="CB28" s="111"/>
      <c r="CC28" s="111"/>
    </row>
    <row r="29" spans="1:81" s="77" customFormat="1" ht="22.5" customHeight="1" x14ac:dyDescent="0.2">
      <c r="A29" s="932"/>
      <c r="B29" s="823"/>
      <c r="C29" s="824"/>
      <c r="D29" s="132"/>
      <c r="E29" s="127"/>
      <c r="F29" s="128"/>
      <c r="G29" s="129"/>
      <c r="H29" s="130"/>
      <c r="I29" s="120"/>
      <c r="J29" s="131"/>
      <c r="K29" s="131"/>
      <c r="L29" s="131"/>
      <c r="M29" s="131"/>
      <c r="N29" s="131"/>
      <c r="O29" s="131"/>
      <c r="P29" s="131"/>
      <c r="Q29" s="131"/>
      <c r="R29" s="131"/>
      <c r="S29" s="131"/>
      <c r="T29" s="131"/>
      <c r="U29" s="131"/>
      <c r="AS29" s="111"/>
      <c r="AT29" s="111"/>
      <c r="AU29" s="111"/>
      <c r="AV29" s="112"/>
      <c r="AW29" s="113"/>
      <c r="AX29" s="111"/>
      <c r="AY29" s="111"/>
      <c r="AZ29" s="112"/>
      <c r="BA29" s="3"/>
      <c r="BB29" s="133"/>
      <c r="BC29" s="3"/>
      <c r="BD29" s="3"/>
      <c r="BE29" s="3"/>
      <c r="BF29" s="3"/>
      <c r="BG29" s="3"/>
      <c r="BH29" s="111"/>
      <c r="BI29" s="111"/>
      <c r="BJ29" s="111"/>
      <c r="BK29" s="111"/>
      <c r="BL29" s="111"/>
      <c r="BM29" s="111"/>
      <c r="BN29" s="111"/>
      <c r="BO29" s="111"/>
      <c r="BP29" s="113"/>
      <c r="BQ29" s="111"/>
      <c r="BR29" s="111"/>
      <c r="BS29" s="111"/>
      <c r="BT29" s="111"/>
      <c r="BU29" s="111"/>
      <c r="BV29" s="111"/>
      <c r="BW29" s="111"/>
      <c r="BX29" s="111"/>
      <c r="BY29" s="111"/>
      <c r="BZ29" s="111"/>
      <c r="CA29" s="111"/>
      <c r="CB29" s="111"/>
      <c r="CC29" s="111"/>
    </row>
    <row r="30" spans="1:81" s="77" customFormat="1" ht="23.25" customHeight="1" x14ac:dyDescent="0.2">
      <c r="A30" s="932"/>
      <c r="B30" s="827"/>
      <c r="C30" s="828"/>
      <c r="D30" s="132"/>
      <c r="E30" s="127"/>
      <c r="F30" s="128"/>
      <c r="G30" s="129"/>
      <c r="H30" s="130"/>
      <c r="I30" s="120"/>
      <c r="J30" s="131"/>
      <c r="K30" s="131"/>
      <c r="L30" s="131"/>
      <c r="M30" s="131"/>
      <c r="N30" s="131"/>
      <c r="O30" s="131"/>
      <c r="P30" s="131"/>
      <c r="Q30" s="131"/>
      <c r="R30" s="131"/>
      <c r="S30" s="131"/>
      <c r="T30" s="131"/>
      <c r="U30" s="131"/>
      <c r="AS30" s="111"/>
      <c r="AT30" s="111"/>
      <c r="AU30" s="111"/>
      <c r="AV30" s="112"/>
      <c r="AW30" s="113"/>
      <c r="AX30" s="111"/>
      <c r="AY30" s="111"/>
      <c r="AZ30" s="3"/>
      <c r="BA30" s="3"/>
      <c r="BB30" s="133"/>
      <c r="BC30" s="3"/>
      <c r="BD30" s="3"/>
      <c r="BE30" s="3"/>
      <c r="BF30" s="3"/>
      <c r="BG30" s="3"/>
      <c r="BH30" s="111"/>
      <c r="BI30" s="111"/>
      <c r="BJ30" s="111"/>
      <c r="BK30" s="111"/>
      <c r="BL30" s="111"/>
      <c r="BM30" s="111"/>
      <c r="BN30" s="111"/>
      <c r="BO30" s="111"/>
      <c r="BP30" s="113"/>
      <c r="BQ30" s="111"/>
      <c r="BR30" s="111"/>
      <c r="BS30" s="111"/>
      <c r="BT30" s="111"/>
      <c r="BU30" s="111"/>
      <c r="BV30" s="111"/>
      <c r="BW30" s="111"/>
      <c r="BX30" s="111"/>
      <c r="BY30" s="111"/>
      <c r="BZ30" s="111"/>
      <c r="CA30" s="111"/>
      <c r="CB30" s="111"/>
      <c r="CC30" s="111"/>
    </row>
    <row r="31" spans="1:81" s="77" customFormat="1" ht="13.5" customHeight="1" x14ac:dyDescent="0.2">
      <c r="A31" s="932"/>
      <c r="B31" s="823"/>
      <c r="C31" s="824"/>
      <c r="D31" s="132"/>
      <c r="E31" s="127"/>
      <c r="F31" s="128"/>
      <c r="G31" s="129"/>
      <c r="H31" s="130"/>
      <c r="I31" s="120"/>
      <c r="J31" s="131"/>
      <c r="K31" s="131"/>
      <c r="L31" s="131"/>
      <c r="M31" s="131"/>
      <c r="N31" s="131"/>
      <c r="O31" s="131"/>
      <c r="P31" s="131"/>
      <c r="Q31" s="131"/>
      <c r="R31" s="131"/>
      <c r="S31" s="131"/>
      <c r="T31" s="131"/>
      <c r="U31" s="131"/>
      <c r="AS31" s="111"/>
      <c r="AT31" s="111"/>
      <c r="AU31" s="111"/>
      <c r="AV31" s="112"/>
      <c r="AW31" s="113"/>
      <c r="AX31" s="111"/>
      <c r="AY31" s="111"/>
      <c r="AZ31" s="3"/>
      <c r="BA31" s="3"/>
      <c r="BB31" s="133"/>
      <c r="BC31" s="3"/>
      <c r="BD31" s="3"/>
      <c r="BE31" s="3"/>
      <c r="BF31" s="3"/>
      <c r="BG31" s="3"/>
      <c r="BH31" s="111"/>
      <c r="BI31" s="111"/>
      <c r="BJ31" s="111"/>
      <c r="BK31" s="111"/>
      <c r="BL31" s="111"/>
      <c r="BM31" s="111"/>
      <c r="BN31" s="111"/>
      <c r="BO31" s="111"/>
      <c r="BP31" s="113"/>
      <c r="BQ31" s="111"/>
      <c r="BR31" s="111"/>
      <c r="BS31" s="111"/>
      <c r="BT31" s="111"/>
      <c r="BU31" s="111"/>
      <c r="BV31" s="111"/>
      <c r="BW31" s="111"/>
      <c r="BX31" s="111"/>
      <c r="BY31" s="111"/>
      <c r="BZ31" s="111"/>
      <c r="CA31" s="111"/>
      <c r="CB31" s="111"/>
      <c r="CC31" s="111"/>
    </row>
    <row r="32" spans="1:81" s="77" customFormat="1" ht="16.5" customHeight="1" x14ac:dyDescent="0.2">
      <c r="A32" s="932"/>
      <c r="B32" s="823"/>
      <c r="C32" s="824"/>
      <c r="D32" s="132"/>
      <c r="E32" s="127"/>
      <c r="F32" s="128"/>
      <c r="G32" s="129"/>
      <c r="H32" s="130"/>
      <c r="I32" s="120"/>
      <c r="J32" s="131"/>
      <c r="K32" s="131"/>
      <c r="L32" s="131"/>
      <c r="M32" s="131"/>
      <c r="N32" s="131"/>
      <c r="O32" s="131"/>
      <c r="P32" s="131"/>
      <c r="Q32" s="131"/>
      <c r="R32" s="131"/>
      <c r="S32" s="131"/>
      <c r="T32" s="131"/>
      <c r="U32" s="131"/>
      <c r="AS32" s="111"/>
      <c r="AT32" s="111"/>
      <c r="AU32" s="111"/>
      <c r="AV32" s="112"/>
      <c r="AW32" s="113"/>
      <c r="AX32" s="111"/>
      <c r="AY32" s="111"/>
      <c r="AZ32" s="3"/>
      <c r="BA32" s="3"/>
      <c r="BB32" s="133"/>
      <c r="BC32" s="3"/>
      <c r="BD32" s="3"/>
      <c r="BE32" s="3"/>
      <c r="BF32" s="3"/>
      <c r="BG32" s="3"/>
      <c r="BH32" s="111"/>
      <c r="BI32" s="111"/>
      <c r="BJ32" s="111"/>
      <c r="BK32" s="111"/>
      <c r="BL32" s="111"/>
      <c r="BM32" s="111"/>
      <c r="BN32" s="111"/>
      <c r="BO32" s="111"/>
      <c r="BP32" s="113"/>
      <c r="BQ32" s="111"/>
      <c r="BR32" s="111"/>
      <c r="BS32" s="111"/>
      <c r="BT32" s="111"/>
      <c r="BU32" s="111"/>
      <c r="BV32" s="111"/>
      <c r="BW32" s="111"/>
      <c r="BX32" s="111"/>
      <c r="BY32" s="111"/>
      <c r="BZ32" s="111"/>
      <c r="CA32" s="111"/>
      <c r="CB32" s="111"/>
      <c r="CC32" s="111"/>
    </row>
    <row r="33" spans="1:81" s="77" customFormat="1" ht="16.5" customHeight="1" x14ac:dyDescent="0.2">
      <c r="A33" s="932"/>
      <c r="B33" s="823"/>
      <c r="C33" s="824"/>
      <c r="D33" s="132"/>
      <c r="E33" s="127"/>
      <c r="F33" s="128"/>
      <c r="G33" s="129"/>
      <c r="H33" s="130"/>
      <c r="I33" s="120"/>
      <c r="J33" s="131"/>
      <c r="K33" s="131"/>
      <c r="L33" s="131"/>
      <c r="M33" s="131"/>
      <c r="N33" s="131"/>
      <c r="O33" s="131"/>
      <c r="P33" s="131"/>
      <c r="Q33" s="131"/>
      <c r="R33" s="131"/>
      <c r="S33" s="131"/>
      <c r="T33" s="131"/>
      <c r="U33" s="131"/>
      <c r="AS33" s="111"/>
      <c r="AT33" s="111"/>
      <c r="AU33" s="111"/>
      <c r="AV33" s="112"/>
      <c r="AW33" s="113"/>
      <c r="AX33" s="111"/>
      <c r="AY33" s="111"/>
      <c r="AZ33" s="3"/>
      <c r="BA33" s="3"/>
      <c r="BB33" s="133"/>
      <c r="BC33" s="3"/>
      <c r="BD33" s="3"/>
      <c r="BE33" s="3"/>
      <c r="BF33" s="3"/>
      <c r="BG33" s="3"/>
      <c r="BH33" s="111"/>
      <c r="BI33" s="111"/>
      <c r="BJ33" s="111"/>
      <c r="BK33" s="111"/>
      <c r="BL33" s="111"/>
      <c r="BM33" s="111"/>
      <c r="BN33" s="111"/>
      <c r="BO33" s="111"/>
      <c r="BP33" s="113"/>
      <c r="BQ33" s="111"/>
      <c r="BR33" s="111"/>
      <c r="BS33" s="111"/>
      <c r="BT33" s="111"/>
      <c r="BU33" s="111"/>
      <c r="BV33" s="111"/>
      <c r="BW33" s="111"/>
      <c r="BX33" s="111"/>
      <c r="BY33" s="111"/>
      <c r="BZ33" s="111"/>
      <c r="CA33" s="111"/>
      <c r="CB33" s="111"/>
      <c r="CC33" s="111"/>
    </row>
    <row r="34" spans="1:81" s="77" customFormat="1" ht="15" customHeight="1" x14ac:dyDescent="0.2">
      <c r="A34" s="932"/>
      <c r="B34" s="823"/>
      <c r="C34" s="824"/>
      <c r="D34" s="132"/>
      <c r="E34" s="127"/>
      <c r="F34" s="128"/>
      <c r="G34" s="129"/>
      <c r="H34" s="130"/>
      <c r="I34" s="120"/>
      <c r="J34" s="131"/>
      <c r="K34" s="131"/>
      <c r="L34" s="131"/>
      <c r="M34" s="131"/>
      <c r="N34" s="131"/>
      <c r="O34" s="131"/>
      <c r="P34" s="131"/>
      <c r="Q34" s="131"/>
      <c r="R34" s="131"/>
      <c r="S34" s="131"/>
      <c r="T34" s="131"/>
      <c r="U34" s="131"/>
      <c r="AS34" s="111"/>
      <c r="AT34" s="111"/>
      <c r="AU34" s="111"/>
      <c r="AV34" s="112"/>
      <c r="AW34" s="113"/>
      <c r="AX34" s="111"/>
      <c r="AY34" s="111"/>
      <c r="AZ34" s="3"/>
      <c r="BA34" s="3"/>
      <c r="BB34" s="133"/>
      <c r="BC34" s="3"/>
      <c r="BD34" s="3"/>
      <c r="BE34" s="3"/>
      <c r="BF34" s="3"/>
      <c r="BG34" s="3"/>
      <c r="BH34" s="111"/>
      <c r="BI34" s="111"/>
      <c r="BJ34" s="111"/>
      <c r="BK34" s="111"/>
      <c r="BL34" s="111"/>
      <c r="BM34" s="111"/>
      <c r="BN34" s="111"/>
      <c r="BO34" s="111"/>
      <c r="BP34" s="113"/>
      <c r="BQ34" s="111"/>
      <c r="BR34" s="111"/>
      <c r="BS34" s="111"/>
      <c r="BT34" s="111"/>
      <c r="BU34" s="111"/>
      <c r="BV34" s="111"/>
      <c r="BW34" s="111"/>
      <c r="BX34" s="111"/>
      <c r="BY34" s="111"/>
      <c r="BZ34" s="111"/>
      <c r="CA34" s="111"/>
      <c r="CB34" s="111"/>
      <c r="CC34" s="111"/>
    </row>
    <row r="35" spans="1:81" s="77" customFormat="1" ht="15.75" customHeight="1" x14ac:dyDescent="0.2">
      <c r="A35" s="932"/>
      <c r="B35" s="823"/>
      <c r="C35" s="824"/>
      <c r="D35" s="132"/>
      <c r="E35" s="127"/>
      <c r="F35" s="128"/>
      <c r="G35" s="129"/>
      <c r="H35" s="130"/>
      <c r="I35" s="120"/>
      <c r="J35" s="131"/>
      <c r="K35" s="131"/>
      <c r="L35" s="131"/>
      <c r="M35" s="131"/>
      <c r="N35" s="131"/>
      <c r="O35" s="131"/>
      <c r="P35" s="131"/>
      <c r="Q35" s="131"/>
      <c r="R35" s="131"/>
      <c r="S35" s="131"/>
      <c r="T35" s="131"/>
      <c r="U35" s="131"/>
      <c r="AS35" s="111"/>
      <c r="AT35" s="111"/>
      <c r="AU35" s="111"/>
      <c r="AV35" s="112"/>
      <c r="AW35" s="113"/>
      <c r="AX35" s="111"/>
      <c r="AY35" s="111"/>
      <c r="AZ35" s="3"/>
      <c r="BA35" s="3"/>
      <c r="BB35" s="133"/>
      <c r="BC35" s="3"/>
      <c r="BD35" s="3"/>
      <c r="BE35" s="3"/>
      <c r="BF35" s="3"/>
      <c r="BG35" s="3"/>
      <c r="BH35" s="111"/>
      <c r="BI35" s="111"/>
      <c r="BJ35" s="111"/>
      <c r="BK35" s="111"/>
      <c r="BL35" s="111"/>
      <c r="BM35" s="111"/>
      <c r="BN35" s="111"/>
      <c r="BO35" s="111"/>
      <c r="BP35" s="113"/>
      <c r="BQ35" s="111"/>
      <c r="BR35" s="111"/>
      <c r="BS35" s="111"/>
      <c r="BT35" s="111"/>
      <c r="BU35" s="111"/>
      <c r="BV35" s="111"/>
      <c r="BW35" s="111"/>
      <c r="BX35" s="111"/>
      <c r="BY35" s="111"/>
      <c r="BZ35" s="111"/>
      <c r="CA35" s="111"/>
      <c r="CB35" s="111"/>
      <c r="CC35" s="111"/>
    </row>
    <row r="36" spans="1:81" s="77" customFormat="1" ht="33.75" customHeight="1" x14ac:dyDescent="0.2">
      <c r="A36" s="932"/>
      <c r="B36" s="823"/>
      <c r="C36" s="824"/>
      <c r="D36" s="132"/>
      <c r="E36" s="127"/>
      <c r="F36" s="128"/>
      <c r="G36" s="129"/>
      <c r="H36" s="130"/>
      <c r="I36" s="120"/>
      <c r="J36" s="131"/>
      <c r="K36" s="131"/>
      <c r="L36" s="131"/>
      <c r="M36" s="131"/>
      <c r="N36" s="131"/>
      <c r="O36" s="131"/>
      <c r="P36" s="131"/>
      <c r="Q36" s="131"/>
      <c r="R36" s="131"/>
      <c r="S36" s="131"/>
      <c r="T36" s="131"/>
      <c r="U36" s="131"/>
      <c r="AS36" s="111"/>
      <c r="AT36" s="111"/>
      <c r="AU36" s="111"/>
      <c r="AV36" s="112"/>
      <c r="AW36" s="113"/>
      <c r="AX36" s="111"/>
      <c r="AY36" s="111"/>
      <c r="AZ36" s="3"/>
      <c r="BA36" s="3"/>
      <c r="BB36" s="133"/>
      <c r="BC36" s="3"/>
      <c r="BD36" s="3"/>
      <c r="BE36" s="3"/>
      <c r="BF36" s="3"/>
      <c r="BG36" s="3"/>
      <c r="BH36" s="111"/>
      <c r="BI36" s="111"/>
      <c r="BJ36" s="111"/>
      <c r="BK36" s="111"/>
      <c r="BL36" s="111"/>
      <c r="BM36" s="111"/>
      <c r="BN36" s="111"/>
      <c r="BO36" s="111"/>
      <c r="BP36" s="113"/>
      <c r="BQ36" s="111"/>
      <c r="BR36" s="111"/>
      <c r="BS36" s="111"/>
      <c r="BT36" s="111"/>
      <c r="BU36" s="111"/>
      <c r="BV36" s="111"/>
      <c r="BW36" s="111"/>
      <c r="BX36" s="111"/>
      <c r="BY36" s="111"/>
      <c r="BZ36" s="111"/>
      <c r="CA36" s="111"/>
      <c r="CB36" s="111"/>
      <c r="CC36" s="111"/>
    </row>
    <row r="37" spans="1:81" s="77" customFormat="1" ht="33.75" customHeight="1" x14ac:dyDescent="0.2">
      <c r="A37" s="932"/>
      <c r="B37" s="823"/>
      <c r="C37" s="824"/>
      <c r="D37" s="132"/>
      <c r="E37" s="127"/>
      <c r="F37" s="128"/>
      <c r="G37" s="129"/>
      <c r="H37" s="130"/>
      <c r="I37" s="120"/>
      <c r="J37" s="131"/>
      <c r="K37" s="131"/>
      <c r="L37" s="131"/>
      <c r="M37" s="131"/>
      <c r="N37" s="131"/>
      <c r="O37" s="131"/>
      <c r="P37" s="131"/>
      <c r="Q37" s="131"/>
      <c r="R37" s="131"/>
      <c r="S37" s="131"/>
      <c r="T37" s="131"/>
      <c r="U37" s="131"/>
      <c r="AS37" s="111"/>
      <c r="AT37" s="111"/>
      <c r="AU37" s="111"/>
      <c r="AV37" s="112"/>
      <c r="AW37" s="113"/>
      <c r="AX37" s="111"/>
      <c r="AY37" s="111"/>
      <c r="AZ37" s="3"/>
      <c r="BA37" s="3"/>
      <c r="BB37" s="133"/>
      <c r="BC37" s="3"/>
      <c r="BD37" s="3"/>
      <c r="BE37" s="3"/>
      <c r="BF37" s="3"/>
      <c r="BG37" s="3"/>
      <c r="BH37" s="111"/>
      <c r="BI37" s="111"/>
      <c r="BJ37" s="111"/>
      <c r="BK37" s="111"/>
      <c r="BL37" s="111"/>
      <c r="BM37" s="111"/>
      <c r="BN37" s="111"/>
      <c r="BO37" s="111"/>
      <c r="BP37" s="113"/>
      <c r="BQ37" s="111"/>
      <c r="BR37" s="111"/>
      <c r="BS37" s="111"/>
      <c r="BT37" s="111"/>
      <c r="BU37" s="111"/>
      <c r="BV37" s="111"/>
      <c r="BW37" s="111"/>
      <c r="BX37" s="111"/>
      <c r="BY37" s="111"/>
      <c r="BZ37" s="111"/>
      <c r="CA37" s="111"/>
      <c r="CB37" s="111"/>
      <c r="CC37" s="111"/>
    </row>
    <row r="38" spans="1:81" s="77" customFormat="1" ht="35.25" customHeight="1" x14ac:dyDescent="0.2">
      <c r="A38" s="932"/>
      <c r="B38" s="823"/>
      <c r="C38" s="824"/>
      <c r="D38" s="132"/>
      <c r="E38" s="127"/>
      <c r="F38" s="128"/>
      <c r="G38" s="129"/>
      <c r="H38" s="130"/>
      <c r="I38" s="120"/>
      <c r="J38" s="131"/>
      <c r="K38" s="131"/>
      <c r="L38" s="131"/>
      <c r="M38" s="131"/>
      <c r="N38" s="131"/>
      <c r="O38" s="131"/>
      <c r="P38" s="131"/>
      <c r="Q38" s="131"/>
      <c r="R38" s="131"/>
      <c r="S38" s="131"/>
      <c r="T38" s="131"/>
      <c r="U38" s="131"/>
      <c r="AS38" s="111"/>
      <c r="AT38" s="111"/>
      <c r="AU38" s="111"/>
      <c r="AV38" s="112"/>
      <c r="AW38" s="113"/>
      <c r="AX38" s="111"/>
      <c r="AY38" s="111"/>
      <c r="AZ38" s="3"/>
      <c r="BA38" s="3"/>
      <c r="BB38" s="133"/>
      <c r="BC38" s="3"/>
      <c r="BD38" s="3"/>
      <c r="BE38" s="3"/>
      <c r="BF38" s="3"/>
      <c r="BG38" s="3"/>
      <c r="BH38" s="111"/>
      <c r="BI38" s="111"/>
      <c r="BJ38" s="111"/>
      <c r="BK38" s="111"/>
      <c r="BL38" s="111"/>
      <c r="BM38" s="111"/>
      <c r="BN38" s="111"/>
      <c r="BO38" s="111"/>
      <c r="BP38" s="113"/>
      <c r="BQ38" s="111"/>
      <c r="BR38" s="111"/>
      <c r="BS38" s="111"/>
      <c r="BT38" s="111"/>
      <c r="BU38" s="111"/>
      <c r="BV38" s="111"/>
      <c r="BW38" s="111"/>
      <c r="BX38" s="111"/>
      <c r="BY38" s="111"/>
      <c r="BZ38" s="111"/>
      <c r="CA38" s="111"/>
      <c r="CB38" s="111"/>
      <c r="CC38" s="111"/>
    </row>
    <row r="39" spans="1:81" s="77" customFormat="1" ht="14.25" customHeight="1" x14ac:dyDescent="0.2">
      <c r="A39" s="933"/>
      <c r="B39" s="829"/>
      <c r="C39" s="830"/>
      <c r="D39" s="134"/>
      <c r="E39" s="135"/>
      <c r="F39" s="136"/>
      <c r="G39" s="137"/>
      <c r="H39" s="138"/>
      <c r="I39" s="120"/>
      <c r="J39" s="131"/>
      <c r="K39" s="131"/>
      <c r="L39" s="131"/>
      <c r="M39" s="131"/>
      <c r="N39" s="131"/>
      <c r="O39" s="131"/>
      <c r="P39" s="131"/>
      <c r="Q39" s="131"/>
      <c r="R39" s="131"/>
      <c r="S39" s="131"/>
      <c r="T39" s="131"/>
      <c r="U39" s="131"/>
      <c r="AS39" s="111"/>
      <c r="AT39" s="111"/>
      <c r="AU39" s="111"/>
      <c r="AV39" s="112"/>
      <c r="AW39" s="113"/>
      <c r="AX39" s="111"/>
      <c r="AY39" s="111"/>
      <c r="AZ39" s="3"/>
      <c r="BA39" s="3"/>
      <c r="BB39" s="133"/>
      <c r="BC39" s="3"/>
      <c r="BD39" s="3"/>
      <c r="BE39" s="3"/>
      <c r="BF39" s="3"/>
      <c r="BG39" s="3"/>
      <c r="BH39" s="111"/>
      <c r="BI39" s="111"/>
      <c r="BJ39" s="111"/>
      <c r="BK39" s="111"/>
      <c r="BL39" s="111"/>
      <c r="BM39" s="111"/>
      <c r="BN39" s="111"/>
      <c r="BO39" s="111"/>
      <c r="BP39" s="113"/>
      <c r="BQ39" s="111"/>
      <c r="BR39" s="111"/>
      <c r="BS39" s="111"/>
      <c r="BT39" s="111"/>
      <c r="BU39" s="111"/>
      <c r="BV39" s="111"/>
      <c r="BW39" s="111"/>
      <c r="BX39" s="111"/>
      <c r="BY39" s="111"/>
      <c r="BZ39" s="111"/>
      <c r="CA39" s="111"/>
      <c r="CB39" s="111"/>
      <c r="CC39" s="111"/>
    </row>
    <row r="40" spans="1:81" s="77" customFormat="1" ht="14.25" x14ac:dyDescent="0.2">
      <c r="A40" s="931"/>
      <c r="B40" s="825"/>
      <c r="C40" s="826"/>
      <c r="D40" s="126"/>
      <c r="E40" s="139"/>
      <c r="F40" s="140"/>
      <c r="G40" s="141"/>
      <c r="H40" s="142"/>
      <c r="I40" s="120"/>
      <c r="J40" s="131"/>
      <c r="K40" s="131"/>
      <c r="L40" s="131"/>
      <c r="M40" s="131"/>
      <c r="N40" s="131"/>
      <c r="O40" s="131"/>
      <c r="P40" s="131"/>
      <c r="Q40" s="131"/>
      <c r="R40" s="131"/>
      <c r="S40" s="131"/>
      <c r="T40" s="131"/>
      <c r="U40" s="131"/>
      <c r="AS40" s="111"/>
      <c r="AT40" s="111"/>
      <c r="AU40" s="111"/>
      <c r="AV40" s="112"/>
      <c r="AW40" s="113"/>
      <c r="AX40" s="111"/>
      <c r="AY40" s="111"/>
      <c r="AZ40" s="3"/>
      <c r="BA40" s="3"/>
      <c r="BB40" s="133"/>
      <c r="BC40" s="3"/>
      <c r="BD40" s="3"/>
      <c r="BE40" s="3"/>
      <c r="BF40" s="3"/>
      <c r="BG40" s="3"/>
      <c r="BH40" s="111"/>
      <c r="BI40" s="111"/>
      <c r="BJ40" s="111"/>
      <c r="BK40" s="111"/>
      <c r="BL40" s="111"/>
      <c r="BM40" s="111"/>
      <c r="BN40" s="111"/>
      <c r="BO40" s="111"/>
      <c r="BP40" s="113"/>
      <c r="BQ40" s="111"/>
      <c r="BR40" s="111"/>
      <c r="BS40" s="111"/>
      <c r="BT40" s="111"/>
      <c r="BU40" s="111"/>
      <c r="BV40" s="111"/>
      <c r="BW40" s="111"/>
      <c r="BX40" s="111"/>
      <c r="BY40" s="111"/>
      <c r="BZ40" s="111"/>
      <c r="CA40" s="111"/>
      <c r="CB40" s="111"/>
      <c r="CC40" s="111"/>
    </row>
    <row r="41" spans="1:81" s="77" customFormat="1" ht="14.25" x14ac:dyDescent="0.2">
      <c r="A41" s="932"/>
      <c r="B41" s="823"/>
      <c r="C41" s="824"/>
      <c r="D41" s="132"/>
      <c r="E41" s="127"/>
      <c r="F41" s="128"/>
      <c r="G41" s="129"/>
      <c r="H41" s="130"/>
      <c r="I41" s="120"/>
      <c r="J41" s="131"/>
      <c r="K41" s="131"/>
      <c r="L41" s="131"/>
      <c r="M41" s="131"/>
      <c r="N41" s="131"/>
      <c r="O41" s="131"/>
      <c r="P41" s="131"/>
      <c r="Q41" s="131"/>
      <c r="R41" s="131"/>
      <c r="S41" s="131"/>
      <c r="T41" s="131"/>
      <c r="U41" s="131"/>
      <c r="AS41" s="111"/>
      <c r="AT41" s="111"/>
      <c r="AU41" s="111"/>
      <c r="AV41" s="112"/>
      <c r="AW41" s="113"/>
      <c r="AX41" s="111"/>
      <c r="AY41" s="111"/>
      <c r="AZ41" s="3"/>
      <c r="BA41" s="3"/>
      <c r="BB41" s="133"/>
      <c r="BC41" s="3"/>
      <c r="BD41" s="3"/>
      <c r="BE41" s="3"/>
      <c r="BF41" s="3"/>
      <c r="BG41" s="3"/>
      <c r="BH41" s="111"/>
      <c r="BI41" s="111"/>
      <c r="BJ41" s="111"/>
      <c r="BK41" s="111"/>
      <c r="BL41" s="111"/>
      <c r="BM41" s="111"/>
      <c r="BN41" s="111"/>
      <c r="BO41" s="111"/>
      <c r="BP41" s="113"/>
      <c r="BQ41" s="111"/>
      <c r="BR41" s="111"/>
      <c r="BS41" s="111"/>
      <c r="BT41" s="111"/>
      <c r="BU41" s="111"/>
      <c r="BV41" s="111"/>
      <c r="BW41" s="111"/>
      <c r="BX41" s="111"/>
      <c r="BY41" s="111"/>
      <c r="BZ41" s="111"/>
      <c r="CA41" s="111"/>
      <c r="CB41" s="111"/>
      <c r="CC41" s="111"/>
    </row>
    <row r="42" spans="1:81" s="77" customFormat="1" ht="14.25" x14ac:dyDescent="0.2">
      <c r="A42" s="932"/>
      <c r="B42" s="829"/>
      <c r="C42" s="830"/>
      <c r="D42" s="134"/>
      <c r="E42" s="127"/>
      <c r="F42" s="128"/>
      <c r="G42" s="129"/>
      <c r="H42" s="130"/>
      <c r="I42" s="120"/>
      <c r="J42" s="131"/>
      <c r="K42" s="131"/>
      <c r="L42" s="131"/>
      <c r="M42" s="131"/>
      <c r="N42" s="131"/>
      <c r="O42" s="131"/>
      <c r="P42" s="131"/>
      <c r="Q42" s="131"/>
      <c r="R42" s="131"/>
      <c r="S42" s="131"/>
      <c r="T42" s="131"/>
      <c r="U42" s="131"/>
      <c r="AS42" s="111"/>
      <c r="AT42" s="111"/>
      <c r="AU42" s="111"/>
      <c r="AV42" s="112"/>
      <c r="AW42" s="113"/>
      <c r="AX42" s="111"/>
      <c r="AY42" s="111"/>
      <c r="AZ42" s="3"/>
      <c r="BA42" s="3"/>
      <c r="BB42" s="133"/>
      <c r="BC42" s="3"/>
      <c r="BD42" s="3"/>
      <c r="BE42" s="3"/>
      <c r="BF42" s="3"/>
      <c r="BG42" s="3"/>
      <c r="BH42" s="111"/>
      <c r="BI42" s="111"/>
      <c r="BJ42" s="111"/>
      <c r="BK42" s="111"/>
      <c r="BL42" s="111"/>
      <c r="BM42" s="111"/>
      <c r="BN42" s="111"/>
      <c r="BO42" s="111"/>
      <c r="BP42" s="113"/>
      <c r="BQ42" s="111"/>
      <c r="BR42" s="111"/>
      <c r="BS42" s="111"/>
      <c r="BT42" s="111"/>
      <c r="BU42" s="111"/>
      <c r="BV42" s="111"/>
      <c r="BW42" s="111"/>
      <c r="BX42" s="111"/>
      <c r="BY42" s="111"/>
      <c r="BZ42" s="111"/>
      <c r="CA42" s="111"/>
      <c r="CB42" s="111"/>
      <c r="CC42" s="111"/>
    </row>
    <row r="43" spans="1:81" s="77" customFormat="1" ht="14.25" x14ac:dyDescent="0.2">
      <c r="A43" s="931"/>
      <c r="B43" s="825"/>
      <c r="C43" s="826"/>
      <c r="D43" s="126"/>
      <c r="E43" s="139"/>
      <c r="F43" s="140"/>
      <c r="G43" s="141"/>
      <c r="H43" s="142"/>
      <c r="I43" s="120"/>
      <c r="J43" s="131"/>
      <c r="K43" s="131"/>
      <c r="L43" s="131"/>
      <c r="M43" s="131"/>
      <c r="N43" s="131"/>
      <c r="O43" s="131"/>
      <c r="P43" s="131"/>
      <c r="Q43" s="131"/>
      <c r="R43" s="131"/>
      <c r="S43" s="131"/>
      <c r="T43" s="131"/>
      <c r="U43" s="131"/>
      <c r="AS43" s="111"/>
      <c r="AT43" s="111"/>
      <c r="AU43" s="111"/>
      <c r="AV43" s="112"/>
      <c r="AW43" s="113"/>
      <c r="AX43" s="111"/>
      <c r="AY43" s="111"/>
      <c r="AZ43" s="3"/>
      <c r="BA43" s="3"/>
      <c r="BB43" s="133"/>
      <c r="BC43" s="3"/>
      <c r="BD43" s="3"/>
      <c r="BE43" s="3"/>
      <c r="BF43" s="3"/>
      <c r="BG43" s="3"/>
      <c r="BH43" s="111"/>
      <c r="BI43" s="111"/>
      <c r="BJ43" s="111"/>
      <c r="BK43" s="111"/>
      <c r="BL43" s="111"/>
      <c r="BM43" s="111"/>
      <c r="BN43" s="111"/>
      <c r="BO43" s="111"/>
      <c r="BP43" s="113"/>
      <c r="BQ43" s="111"/>
      <c r="BR43" s="111"/>
      <c r="BS43" s="111"/>
      <c r="BT43" s="111"/>
      <c r="BU43" s="111"/>
      <c r="BV43" s="111"/>
      <c r="BW43" s="111"/>
      <c r="BX43" s="111"/>
      <c r="BY43" s="111"/>
      <c r="BZ43" s="111"/>
      <c r="CA43" s="111"/>
      <c r="CB43" s="111"/>
      <c r="CC43" s="111"/>
    </row>
    <row r="44" spans="1:81" s="77" customFormat="1" ht="14.25" x14ac:dyDescent="0.2">
      <c r="A44" s="932"/>
      <c r="B44" s="823"/>
      <c r="C44" s="824"/>
      <c r="D44" s="132"/>
      <c r="E44" s="127"/>
      <c r="F44" s="128"/>
      <c r="G44" s="129"/>
      <c r="H44" s="130"/>
      <c r="I44" s="120"/>
      <c r="J44" s="131"/>
      <c r="K44" s="131"/>
      <c r="L44" s="131"/>
      <c r="M44" s="131"/>
      <c r="N44" s="131"/>
      <c r="O44" s="131"/>
      <c r="P44" s="131"/>
      <c r="Q44" s="131"/>
      <c r="R44" s="131"/>
      <c r="S44" s="131"/>
      <c r="T44" s="131"/>
      <c r="U44" s="131"/>
      <c r="AS44" s="111"/>
      <c r="AT44" s="111"/>
      <c r="AU44" s="111"/>
      <c r="AV44" s="112"/>
      <c r="AW44" s="113"/>
      <c r="AX44" s="111"/>
      <c r="AY44" s="111"/>
      <c r="AZ44" s="3"/>
      <c r="BA44" s="3"/>
      <c r="BB44" s="133"/>
      <c r="BC44" s="3"/>
      <c r="BD44" s="3"/>
      <c r="BE44" s="3"/>
      <c r="BF44" s="3"/>
      <c r="BG44" s="3"/>
      <c r="BH44" s="111"/>
      <c r="BI44" s="111"/>
      <c r="BJ44" s="111"/>
      <c r="BK44" s="111"/>
      <c r="BL44" s="111"/>
      <c r="BM44" s="111"/>
      <c r="BN44" s="111"/>
      <c r="BO44" s="111"/>
      <c r="BP44" s="113"/>
      <c r="BQ44" s="111"/>
      <c r="BR44" s="111"/>
      <c r="BS44" s="111"/>
      <c r="BT44" s="111"/>
      <c r="BU44" s="111"/>
      <c r="BV44" s="111"/>
      <c r="BW44" s="111"/>
      <c r="BX44" s="111"/>
      <c r="BY44" s="111"/>
      <c r="BZ44" s="111"/>
      <c r="CA44" s="111"/>
      <c r="CB44" s="111"/>
      <c r="CC44" s="111"/>
    </row>
    <row r="45" spans="1:81" s="77" customFormat="1" ht="14.25" x14ac:dyDescent="0.2">
      <c r="A45" s="933"/>
      <c r="B45" s="852"/>
      <c r="C45" s="853"/>
      <c r="D45" s="134"/>
      <c r="E45" s="135"/>
      <c r="F45" s="136"/>
      <c r="G45" s="137"/>
      <c r="H45" s="138"/>
      <c r="I45" s="120"/>
      <c r="J45" s="131"/>
      <c r="K45" s="131"/>
      <c r="L45" s="131"/>
      <c r="M45" s="131"/>
      <c r="N45" s="131"/>
      <c r="O45" s="131"/>
      <c r="P45" s="131"/>
      <c r="Q45" s="131"/>
      <c r="R45" s="131"/>
      <c r="S45" s="131"/>
      <c r="T45" s="131"/>
      <c r="U45" s="131"/>
      <c r="AS45" s="111"/>
      <c r="AT45" s="111"/>
      <c r="AU45" s="111"/>
      <c r="AV45" s="112"/>
      <c r="AW45" s="113"/>
      <c r="AX45" s="111"/>
      <c r="AY45" s="111"/>
      <c r="AZ45" s="3"/>
      <c r="BA45" s="3"/>
      <c r="BB45" s="133"/>
      <c r="BC45" s="3"/>
      <c r="BD45" s="3"/>
      <c r="BE45" s="3"/>
      <c r="BF45" s="3"/>
      <c r="BG45" s="3"/>
      <c r="BH45" s="111"/>
      <c r="BI45" s="111"/>
      <c r="BJ45" s="111"/>
      <c r="BK45" s="111"/>
      <c r="BL45" s="111"/>
      <c r="BM45" s="111"/>
      <c r="BN45" s="111"/>
      <c r="BO45" s="111"/>
      <c r="BP45" s="113"/>
      <c r="BQ45" s="111"/>
      <c r="BR45" s="111"/>
      <c r="BS45" s="111"/>
      <c r="BT45" s="111"/>
      <c r="BU45" s="111"/>
      <c r="BV45" s="111"/>
      <c r="BW45" s="111"/>
      <c r="BX45" s="111"/>
      <c r="BY45" s="111"/>
      <c r="BZ45" s="111"/>
      <c r="CA45" s="111"/>
      <c r="CB45" s="111"/>
      <c r="CC45" s="111"/>
    </row>
    <row r="46" spans="1:81" s="77" customFormat="1" ht="25.5" customHeight="1" x14ac:dyDescent="0.2">
      <c r="A46" s="143"/>
      <c r="B46" s="929"/>
      <c r="C46" s="930"/>
      <c r="D46" s="144"/>
      <c r="E46" s="145"/>
      <c r="F46" s="146"/>
      <c r="G46" s="147"/>
      <c r="H46" s="148"/>
      <c r="I46" s="120"/>
      <c r="J46" s="131"/>
      <c r="K46" s="131"/>
      <c r="L46" s="131"/>
      <c r="M46" s="131"/>
      <c r="N46" s="131"/>
      <c r="O46" s="131"/>
      <c r="P46" s="131"/>
      <c r="Q46" s="131"/>
      <c r="R46" s="131"/>
      <c r="S46" s="131"/>
      <c r="T46" s="131"/>
      <c r="U46" s="131"/>
      <c r="AS46" s="111"/>
      <c r="AT46" s="111"/>
      <c r="AU46" s="111"/>
      <c r="AV46" s="112"/>
      <c r="AW46" s="113"/>
      <c r="AX46" s="111"/>
      <c r="AY46" s="111"/>
      <c r="AZ46" s="3"/>
      <c r="BA46" s="3"/>
      <c r="BB46" s="133"/>
      <c r="BC46" s="3"/>
      <c r="BD46" s="3"/>
      <c r="BE46" s="3"/>
      <c r="BF46" s="3"/>
      <c r="BG46" s="3"/>
      <c r="BH46" s="111"/>
      <c r="BI46" s="111"/>
      <c r="BJ46" s="111"/>
      <c r="BK46" s="111"/>
      <c r="BL46" s="111"/>
      <c r="BM46" s="111"/>
      <c r="BN46" s="111"/>
      <c r="BO46" s="111"/>
      <c r="BP46" s="113"/>
      <c r="BQ46" s="111"/>
      <c r="BR46" s="111"/>
      <c r="BS46" s="111"/>
      <c r="BT46" s="111"/>
      <c r="BU46" s="111"/>
      <c r="BV46" s="111"/>
      <c r="BW46" s="111"/>
      <c r="BX46" s="111"/>
      <c r="BY46" s="111"/>
      <c r="BZ46" s="111"/>
      <c r="CA46" s="111"/>
      <c r="CB46" s="111"/>
      <c r="CC46" s="111"/>
    </row>
    <row r="47" spans="1:81" s="80" customFormat="1" ht="34.5" customHeight="1" x14ac:dyDescent="0.2">
      <c r="A47" s="149"/>
      <c r="B47" s="149"/>
      <c r="C47" s="149"/>
      <c r="D47" s="149"/>
      <c r="E47" s="149"/>
      <c r="F47" s="149"/>
      <c r="G47" s="149"/>
      <c r="H47" s="77"/>
      <c r="I47" s="77"/>
      <c r="J47" s="77"/>
      <c r="K47" s="77"/>
      <c r="L47" s="77"/>
      <c r="M47" s="149"/>
      <c r="N47" s="149"/>
      <c r="R47" s="77"/>
      <c r="AK47" s="3"/>
      <c r="AL47" s="3"/>
      <c r="AM47" s="3"/>
      <c r="AN47" s="3"/>
      <c r="AO47" s="3"/>
      <c r="AP47" s="3"/>
      <c r="AV47" s="82"/>
      <c r="AW47" s="150"/>
      <c r="BA47" s="32"/>
      <c r="BB47" s="32"/>
      <c r="BC47" s="32"/>
      <c r="BD47" s="32"/>
      <c r="BE47" s="32"/>
      <c r="BF47" s="109"/>
      <c r="BP47" s="81"/>
    </row>
    <row r="48" spans="1:81" s="3" customFormat="1" ht="19.5" customHeight="1" x14ac:dyDescent="0.15">
      <c r="A48" s="849"/>
      <c r="B48" s="924"/>
      <c r="C48" s="871"/>
      <c r="D48" s="872"/>
      <c r="E48" s="872"/>
      <c r="F48" s="872"/>
      <c r="G48" s="872"/>
      <c r="H48" s="872"/>
      <c r="I48" s="872"/>
      <c r="J48" s="872"/>
      <c r="K48" s="872"/>
      <c r="L48" s="872"/>
      <c r="M48" s="872"/>
      <c r="N48" s="872"/>
      <c r="O48" s="872"/>
      <c r="P48" s="872"/>
      <c r="Q48" s="872"/>
      <c r="R48" s="872"/>
      <c r="S48" s="872"/>
      <c r="T48" s="872"/>
      <c r="U48" s="873"/>
      <c r="V48" s="871"/>
      <c r="W48" s="873"/>
      <c r="X48" s="836"/>
      <c r="Y48" s="80"/>
      <c r="Z48" s="80"/>
      <c r="AA48" s="80"/>
      <c r="AB48" s="80"/>
      <c r="AC48" s="80"/>
      <c r="AD48" s="80"/>
      <c r="AE48" s="80"/>
      <c r="AF48" s="80"/>
      <c r="AG48" s="80"/>
      <c r="AH48" s="80"/>
      <c r="AI48" s="80"/>
      <c r="AJ48" s="80"/>
      <c r="AW48" s="150"/>
      <c r="AX48" s="82"/>
      <c r="BA48" s="32"/>
      <c r="BB48" s="32"/>
      <c r="BC48" s="32"/>
      <c r="BD48" s="32"/>
      <c r="BE48" s="32"/>
      <c r="BF48" s="109"/>
      <c r="BP48" s="81"/>
    </row>
    <row r="49" spans="1:68" s="3" customFormat="1" ht="27.75" customHeight="1" x14ac:dyDescent="0.15">
      <c r="A49" s="851"/>
      <c r="B49" s="925"/>
      <c r="C49" s="151"/>
      <c r="D49" s="66"/>
      <c r="E49" s="83"/>
      <c r="F49" s="83"/>
      <c r="G49" s="83"/>
      <c r="H49" s="66"/>
      <c r="I49" s="66"/>
      <c r="J49" s="66"/>
      <c r="K49" s="66"/>
      <c r="L49" s="66"/>
      <c r="M49" s="66"/>
      <c r="N49" s="66"/>
      <c r="O49" s="66"/>
      <c r="P49" s="66"/>
      <c r="Q49" s="66"/>
      <c r="R49" s="66"/>
      <c r="S49" s="66"/>
      <c r="T49" s="66"/>
      <c r="U49" s="86"/>
      <c r="V49" s="85"/>
      <c r="W49" s="86"/>
      <c r="X49" s="838"/>
      <c r="Y49" s="80"/>
      <c r="Z49" s="80"/>
      <c r="AA49" s="80"/>
      <c r="AB49" s="80"/>
      <c r="AC49" s="80"/>
      <c r="AD49" s="80"/>
      <c r="AE49" s="80"/>
      <c r="AF49" s="70"/>
      <c r="AG49" s="80"/>
      <c r="AH49" s="80"/>
      <c r="AI49" s="80"/>
      <c r="AJ49" s="80"/>
      <c r="AK49" s="80"/>
      <c r="AL49" s="80"/>
      <c r="AM49" s="80"/>
      <c r="AW49" s="81"/>
      <c r="AZ49" s="82"/>
      <c r="BA49" s="32"/>
      <c r="BB49" s="32"/>
      <c r="BC49" s="32"/>
      <c r="BD49" s="32"/>
      <c r="BE49" s="32"/>
      <c r="BF49" s="109"/>
      <c r="BP49" s="81"/>
    </row>
    <row r="50" spans="1:68" s="3" customFormat="1" ht="15.75" customHeight="1" x14ac:dyDescent="0.15">
      <c r="A50" s="152"/>
      <c r="B50" s="45"/>
      <c r="C50" s="19"/>
      <c r="D50" s="17"/>
      <c r="E50" s="17"/>
      <c r="F50" s="17"/>
      <c r="G50" s="17"/>
      <c r="H50" s="17"/>
      <c r="I50" s="17"/>
      <c r="J50" s="17"/>
      <c r="K50" s="17"/>
      <c r="L50" s="17"/>
      <c r="M50" s="22"/>
      <c r="N50" s="22"/>
      <c r="O50" s="22"/>
      <c r="P50" s="22"/>
      <c r="Q50" s="22"/>
      <c r="R50" s="22"/>
      <c r="S50" s="22"/>
      <c r="T50" s="22"/>
      <c r="U50" s="22"/>
      <c r="V50" s="19"/>
      <c r="W50" s="20"/>
      <c r="X50" s="153"/>
      <c r="Y50" s="131"/>
      <c r="Z50" s="80"/>
      <c r="AA50" s="80"/>
      <c r="AB50" s="80"/>
      <c r="AC50" s="80"/>
      <c r="AI50" s="80"/>
      <c r="AJ50" s="80"/>
      <c r="AK50" s="80"/>
      <c r="AL50" s="80"/>
      <c r="AM50" s="80"/>
      <c r="AW50" s="81"/>
      <c r="AZ50" s="92"/>
      <c r="BA50" s="92"/>
      <c r="BB50" s="154"/>
      <c r="BC50" s="92"/>
      <c r="BD50" s="81"/>
      <c r="BE50" s="81"/>
      <c r="BF50" s="81"/>
      <c r="BP50" s="81"/>
    </row>
    <row r="51" spans="1:68" s="3" customFormat="1" ht="15.75" customHeight="1" x14ac:dyDescent="0.15">
      <c r="A51" s="152"/>
      <c r="B51" s="14"/>
      <c r="C51" s="19"/>
      <c r="D51" s="17"/>
      <c r="E51" s="17"/>
      <c r="F51" s="17"/>
      <c r="G51" s="17"/>
      <c r="H51" s="17"/>
      <c r="I51" s="17"/>
      <c r="J51" s="17"/>
      <c r="K51" s="17"/>
      <c r="L51" s="17"/>
      <c r="M51" s="22"/>
      <c r="N51" s="22"/>
      <c r="O51" s="22"/>
      <c r="P51" s="22"/>
      <c r="Q51" s="22"/>
      <c r="R51" s="22"/>
      <c r="S51" s="22"/>
      <c r="T51" s="22"/>
      <c r="U51" s="22"/>
      <c r="V51" s="19"/>
      <c r="W51" s="20"/>
      <c r="X51" s="153"/>
      <c r="Y51" s="131"/>
      <c r="Z51" s="80"/>
      <c r="AA51" s="80"/>
      <c r="AB51" s="80"/>
      <c r="AC51" s="80"/>
      <c r="AI51" s="80"/>
      <c r="AJ51" s="80"/>
      <c r="AK51" s="80"/>
      <c r="AL51" s="80"/>
      <c r="AM51" s="80"/>
      <c r="AW51" s="81"/>
      <c r="AZ51" s="82"/>
      <c r="BA51" s="92"/>
      <c r="BB51" s="154"/>
      <c r="BC51" s="92"/>
      <c r="BD51" s="81"/>
      <c r="BE51" s="81"/>
      <c r="BF51" s="81"/>
      <c r="BP51" s="81"/>
    </row>
    <row r="52" spans="1:68" s="3" customFormat="1" ht="15.75" customHeight="1" x14ac:dyDescent="0.15">
      <c r="A52" s="152"/>
      <c r="B52" s="14"/>
      <c r="C52" s="19"/>
      <c r="D52" s="17"/>
      <c r="E52" s="17"/>
      <c r="F52" s="17"/>
      <c r="G52" s="17"/>
      <c r="H52" s="17"/>
      <c r="I52" s="17"/>
      <c r="J52" s="17"/>
      <c r="K52" s="17"/>
      <c r="L52" s="17"/>
      <c r="M52" s="22"/>
      <c r="N52" s="22"/>
      <c r="O52" s="22"/>
      <c r="P52" s="22"/>
      <c r="Q52" s="22"/>
      <c r="R52" s="22"/>
      <c r="S52" s="22"/>
      <c r="T52" s="22"/>
      <c r="U52" s="22"/>
      <c r="V52" s="19"/>
      <c r="W52" s="20"/>
      <c r="X52" s="153"/>
      <c r="Y52" s="131"/>
      <c r="Z52" s="80"/>
      <c r="AA52" s="80"/>
      <c r="AB52" s="80"/>
      <c r="AC52" s="80"/>
      <c r="AI52" s="80"/>
      <c r="AJ52" s="80"/>
      <c r="AK52" s="80"/>
      <c r="AL52" s="80"/>
      <c r="AM52" s="80"/>
      <c r="AW52" s="81"/>
      <c r="AZ52" s="82"/>
      <c r="BA52" s="92"/>
      <c r="BB52" s="154"/>
      <c r="BC52" s="92"/>
      <c r="BD52" s="81"/>
      <c r="BE52" s="81"/>
      <c r="BF52" s="81"/>
      <c r="BP52" s="81"/>
    </row>
    <row r="53" spans="1:68" s="3" customFormat="1" ht="15.75" customHeight="1" x14ac:dyDescent="0.15">
      <c r="A53" s="152"/>
      <c r="B53" s="14"/>
      <c r="C53" s="19"/>
      <c r="D53" s="17"/>
      <c r="E53" s="17"/>
      <c r="F53" s="17"/>
      <c r="G53" s="17"/>
      <c r="H53" s="17"/>
      <c r="I53" s="17"/>
      <c r="J53" s="17"/>
      <c r="K53" s="17"/>
      <c r="L53" s="17"/>
      <c r="M53" s="22"/>
      <c r="N53" s="22"/>
      <c r="O53" s="22"/>
      <c r="P53" s="22"/>
      <c r="Q53" s="22"/>
      <c r="R53" s="22"/>
      <c r="S53" s="22"/>
      <c r="T53" s="22"/>
      <c r="U53" s="22"/>
      <c r="V53" s="19"/>
      <c r="W53" s="20"/>
      <c r="X53" s="153"/>
      <c r="Y53" s="131"/>
      <c r="Z53" s="80"/>
      <c r="AA53" s="80"/>
      <c r="AB53" s="80"/>
      <c r="AC53" s="80"/>
      <c r="AI53" s="80"/>
      <c r="AJ53" s="80"/>
      <c r="AK53" s="80"/>
      <c r="AL53" s="80"/>
      <c r="AM53" s="80"/>
      <c r="AW53" s="81"/>
      <c r="AZ53" s="82"/>
      <c r="BA53" s="92"/>
      <c r="BB53" s="154"/>
      <c r="BC53" s="92"/>
      <c r="BD53" s="81"/>
      <c r="BE53" s="81"/>
      <c r="BF53" s="81"/>
      <c r="BP53" s="81"/>
    </row>
    <row r="54" spans="1:68" s="3" customFormat="1" ht="15.75" customHeight="1" x14ac:dyDescent="0.15">
      <c r="A54" s="155"/>
      <c r="B54" s="23"/>
      <c r="C54" s="27"/>
      <c r="D54" s="25"/>
      <c r="E54" s="25"/>
      <c r="F54" s="25"/>
      <c r="G54" s="25"/>
      <c r="H54" s="25"/>
      <c r="I54" s="25"/>
      <c r="J54" s="25"/>
      <c r="K54" s="25"/>
      <c r="L54" s="25"/>
      <c r="M54" s="26"/>
      <c r="N54" s="26"/>
      <c r="O54" s="26"/>
      <c r="P54" s="26"/>
      <c r="Q54" s="26"/>
      <c r="R54" s="26"/>
      <c r="S54" s="26"/>
      <c r="T54" s="26"/>
      <c r="U54" s="26"/>
      <c r="V54" s="27"/>
      <c r="W54" s="28"/>
      <c r="X54" s="156"/>
      <c r="Y54" s="131"/>
      <c r="Z54" s="80"/>
      <c r="AA54" s="80"/>
      <c r="AB54" s="80"/>
      <c r="AC54" s="80"/>
      <c r="AI54" s="80"/>
      <c r="AJ54" s="80"/>
      <c r="AK54" s="80"/>
      <c r="AL54" s="80"/>
      <c r="AM54" s="80"/>
      <c r="AW54" s="81"/>
      <c r="AZ54" s="82"/>
      <c r="BA54" s="92"/>
      <c r="BB54" s="154"/>
      <c r="BC54" s="92"/>
      <c r="BD54" s="81"/>
      <c r="BE54" s="81"/>
      <c r="BF54" s="81"/>
      <c r="BP54" s="81"/>
    </row>
    <row r="55" spans="1:68" s="3" customFormat="1" ht="15.75" customHeight="1" x14ac:dyDescent="0.15">
      <c r="A55" s="157"/>
      <c r="B55" s="158"/>
      <c r="C55" s="159"/>
      <c r="D55" s="160"/>
      <c r="E55" s="160"/>
      <c r="F55" s="160"/>
      <c r="G55" s="160"/>
      <c r="H55" s="160"/>
      <c r="I55" s="160"/>
      <c r="J55" s="160"/>
      <c r="K55" s="160"/>
      <c r="L55" s="160"/>
      <c r="M55" s="161"/>
      <c r="N55" s="161"/>
      <c r="O55" s="161"/>
      <c r="P55" s="161"/>
      <c r="Q55" s="161"/>
      <c r="R55" s="161"/>
      <c r="S55" s="161"/>
      <c r="T55" s="161"/>
      <c r="U55" s="161"/>
      <c r="V55" s="159"/>
      <c r="W55" s="162"/>
      <c r="X55" s="163"/>
      <c r="Y55" s="131"/>
      <c r="Z55" s="80"/>
      <c r="AA55" s="80"/>
      <c r="AB55" s="80"/>
      <c r="AC55" s="80"/>
      <c r="AI55" s="80"/>
      <c r="AJ55" s="80"/>
      <c r="AK55" s="80"/>
      <c r="AL55" s="80"/>
      <c r="AM55" s="80"/>
      <c r="AW55" s="81"/>
      <c r="AZ55" s="82"/>
      <c r="BA55" s="92"/>
      <c r="BB55" s="154"/>
      <c r="BC55" s="92"/>
      <c r="BD55" s="81"/>
      <c r="BE55" s="81"/>
      <c r="BF55" s="81"/>
      <c r="BP55" s="81"/>
    </row>
    <row r="56" spans="1:68" s="3" customFormat="1" ht="39.75" customHeight="1" x14ac:dyDescent="0.2">
      <c r="A56" s="164"/>
      <c r="C56" s="149"/>
      <c r="D56" s="149"/>
      <c r="E56" s="149"/>
      <c r="F56" s="149"/>
      <c r="G56" s="149"/>
      <c r="H56" s="149"/>
      <c r="I56" s="149"/>
      <c r="J56" s="149"/>
      <c r="K56" s="149"/>
      <c r="L56" s="149"/>
      <c r="M56" s="149"/>
      <c r="N56" s="149"/>
      <c r="O56" s="80"/>
      <c r="P56" s="80"/>
      <c r="Q56" s="80"/>
      <c r="R56" s="80"/>
      <c r="S56" s="80"/>
      <c r="T56" s="80"/>
      <c r="U56" s="80"/>
      <c r="V56" s="80"/>
      <c r="W56" s="80"/>
      <c r="X56" s="80"/>
      <c r="Y56" s="80"/>
      <c r="Z56" s="80"/>
      <c r="AF56" s="80"/>
      <c r="AG56" s="80"/>
      <c r="AH56" s="80"/>
      <c r="AI56" s="80"/>
      <c r="AJ56" s="80"/>
      <c r="AV56" s="82"/>
      <c r="AW56" s="150"/>
      <c r="BA56" s="32"/>
      <c r="BB56" s="32"/>
      <c r="BC56" s="32"/>
      <c r="BD56" s="32"/>
      <c r="BE56" s="32"/>
      <c r="BF56" s="109"/>
      <c r="BP56" s="81"/>
    </row>
    <row r="57" spans="1:68" s="3" customFormat="1" ht="19.5" customHeight="1" x14ac:dyDescent="0.15">
      <c r="A57" s="286"/>
      <c r="B57" s="114"/>
      <c r="C57" s="80"/>
      <c r="D57" s="80"/>
      <c r="E57" s="80"/>
      <c r="F57" s="80"/>
      <c r="G57" s="80"/>
      <c r="H57" s="80"/>
      <c r="I57" s="80"/>
      <c r="J57" s="80"/>
      <c r="K57" s="80"/>
      <c r="Q57" s="80"/>
      <c r="R57" s="80"/>
      <c r="S57" s="80"/>
      <c r="T57" s="80"/>
      <c r="U57" s="80"/>
      <c r="AH57" s="165"/>
      <c r="AI57" s="165"/>
      <c r="AW57" s="81"/>
      <c r="BA57" s="32"/>
      <c r="BB57" s="32"/>
      <c r="BC57" s="32"/>
      <c r="BD57" s="32"/>
      <c r="BE57" s="32"/>
      <c r="BF57" s="109"/>
      <c r="BP57" s="81"/>
    </row>
    <row r="58" spans="1:68" s="3" customFormat="1" ht="15" customHeight="1" x14ac:dyDescent="0.15">
      <c r="A58" s="166"/>
      <c r="B58" s="46"/>
      <c r="C58" s="80"/>
      <c r="D58" s="80"/>
      <c r="E58" s="80"/>
      <c r="F58" s="80"/>
      <c r="G58" s="80"/>
      <c r="H58" s="80"/>
      <c r="I58" s="80"/>
      <c r="J58" s="80"/>
      <c r="K58" s="80"/>
      <c r="Q58" s="80"/>
      <c r="R58" s="80"/>
      <c r="S58" s="80"/>
      <c r="T58" s="80"/>
      <c r="U58" s="80"/>
      <c r="AH58" s="165"/>
      <c r="AI58" s="165"/>
      <c r="AL58" s="47"/>
      <c r="AM58" s="167"/>
      <c r="AN58" s="47"/>
      <c r="AO58" s="47"/>
      <c r="AP58" s="47"/>
      <c r="AQ58" s="47"/>
      <c r="AW58" s="81"/>
      <c r="BA58" s="32"/>
      <c r="BB58" s="32"/>
      <c r="BC58" s="32"/>
      <c r="BD58" s="32"/>
      <c r="BE58" s="32"/>
      <c r="BF58" s="109"/>
      <c r="BP58" s="81"/>
    </row>
    <row r="59" spans="1:68" s="3" customFormat="1" ht="15" customHeight="1" x14ac:dyDescent="0.15">
      <c r="A59" s="152"/>
      <c r="B59" s="37"/>
      <c r="C59" s="80"/>
      <c r="D59" s="80"/>
      <c r="E59" s="80"/>
      <c r="F59" s="80"/>
      <c r="G59" s="80"/>
      <c r="H59" s="80"/>
      <c r="I59" s="80"/>
      <c r="J59" s="80"/>
      <c r="K59" s="80"/>
      <c r="Q59" s="80"/>
      <c r="R59" s="80"/>
      <c r="S59" s="80"/>
      <c r="T59" s="80"/>
      <c r="U59" s="80"/>
      <c r="AH59" s="165"/>
      <c r="AI59" s="165"/>
      <c r="AL59" s="47"/>
      <c r="AM59" s="167"/>
      <c r="AN59" s="47"/>
      <c r="AO59" s="47"/>
      <c r="AP59" s="47"/>
      <c r="AQ59" s="47"/>
      <c r="AW59" s="81"/>
      <c r="BA59" s="32"/>
      <c r="BB59" s="32"/>
      <c r="BC59" s="32"/>
      <c r="BD59" s="32"/>
      <c r="BE59" s="32"/>
      <c r="BF59" s="109"/>
      <c r="BP59" s="81"/>
    </row>
    <row r="60" spans="1:68" s="3" customFormat="1" ht="15" customHeight="1" x14ac:dyDescent="0.15">
      <c r="A60" s="152"/>
      <c r="B60" s="37"/>
      <c r="C60" s="80"/>
      <c r="D60" s="80"/>
      <c r="E60" s="80"/>
      <c r="F60" s="80"/>
      <c r="G60" s="80"/>
      <c r="H60" s="80"/>
      <c r="I60" s="80"/>
      <c r="J60" s="80"/>
      <c r="K60" s="80"/>
      <c r="Q60" s="80"/>
      <c r="R60" s="80"/>
      <c r="S60" s="80"/>
      <c r="T60" s="80"/>
      <c r="U60" s="80"/>
      <c r="AH60" s="165"/>
      <c r="AI60" s="165"/>
      <c r="AL60" s="47"/>
      <c r="AM60" s="167"/>
      <c r="AN60" s="47"/>
      <c r="AO60" s="47"/>
      <c r="AP60" s="47"/>
      <c r="AQ60" s="47"/>
      <c r="AW60" s="81"/>
      <c r="BA60" s="72"/>
      <c r="BB60" s="72"/>
      <c r="BC60" s="72"/>
      <c r="BD60" s="72"/>
      <c r="BE60" s="72"/>
      <c r="BF60" s="168"/>
      <c r="BP60" s="81"/>
    </row>
    <row r="61" spans="1:68" s="3" customFormat="1" ht="15" customHeight="1" x14ac:dyDescent="0.15">
      <c r="A61" s="155"/>
      <c r="B61" s="48"/>
      <c r="C61" s="80"/>
      <c r="D61" s="80"/>
      <c r="E61" s="80"/>
      <c r="F61" s="80"/>
      <c r="G61" s="80"/>
      <c r="H61" s="80"/>
      <c r="I61" s="80"/>
      <c r="J61" s="80"/>
      <c r="K61" s="80"/>
      <c r="Q61" s="80"/>
      <c r="R61" s="80"/>
      <c r="S61" s="80"/>
      <c r="T61" s="80"/>
      <c r="U61" s="80"/>
      <c r="AH61" s="165"/>
      <c r="AI61" s="165"/>
      <c r="AL61" s="47"/>
      <c r="AM61" s="167"/>
      <c r="AN61" s="47"/>
      <c r="AO61" s="47"/>
      <c r="AP61" s="47"/>
      <c r="AQ61" s="47"/>
      <c r="AW61" s="81"/>
      <c r="BA61" s="72"/>
      <c r="BB61" s="72"/>
      <c r="BC61" s="72"/>
      <c r="BD61" s="72"/>
      <c r="BE61" s="72"/>
      <c r="BF61" s="168"/>
      <c r="BP61" s="81"/>
    </row>
    <row r="62" spans="1:68" s="3" customFormat="1" ht="15" customHeight="1" x14ac:dyDescent="0.15">
      <c r="A62" s="157"/>
      <c r="B62" s="158"/>
      <c r="C62" s="80"/>
      <c r="D62" s="80"/>
      <c r="E62" s="80"/>
      <c r="F62" s="80"/>
      <c r="G62" s="80"/>
      <c r="H62" s="80"/>
      <c r="I62" s="80"/>
      <c r="J62" s="80"/>
      <c r="K62" s="80"/>
      <c r="Q62" s="80"/>
      <c r="R62" s="80"/>
      <c r="S62" s="80"/>
      <c r="T62" s="80"/>
      <c r="U62" s="80"/>
      <c r="AH62" s="165"/>
      <c r="AI62" s="165"/>
      <c r="AL62" s="47"/>
      <c r="AM62" s="167"/>
      <c r="AN62" s="47"/>
      <c r="AO62" s="47"/>
      <c r="AP62" s="47"/>
      <c r="AQ62" s="47"/>
      <c r="AW62" s="81"/>
      <c r="BA62" s="72"/>
      <c r="BB62" s="72"/>
      <c r="BC62" s="72"/>
      <c r="BD62" s="72"/>
      <c r="BE62" s="72"/>
      <c r="BF62" s="168"/>
      <c r="BP62" s="81"/>
    </row>
    <row r="63" spans="1:68" s="3" customFormat="1" ht="41.25" customHeight="1" x14ac:dyDescent="0.2">
      <c r="A63" s="164"/>
      <c r="B63" s="164"/>
      <c r="C63" s="80"/>
      <c r="D63" s="80"/>
      <c r="E63" s="80"/>
      <c r="F63" s="80"/>
      <c r="G63" s="80"/>
      <c r="H63" s="80"/>
      <c r="I63" s="80"/>
      <c r="J63" s="80"/>
      <c r="K63" s="80"/>
      <c r="Q63" s="80"/>
      <c r="R63" s="80"/>
      <c r="S63" s="80"/>
      <c r="T63" s="80"/>
      <c r="U63" s="80"/>
      <c r="AH63" s="165"/>
      <c r="AI63" s="165"/>
      <c r="AL63" s="47"/>
      <c r="AM63" s="167"/>
      <c r="AN63" s="47"/>
      <c r="AO63" s="47"/>
      <c r="AP63" s="47"/>
      <c r="AQ63" s="47"/>
      <c r="AW63" s="81"/>
      <c r="BA63" s="72"/>
      <c r="BB63" s="72"/>
      <c r="BC63" s="72"/>
      <c r="BD63" s="72"/>
      <c r="BE63" s="72"/>
      <c r="BF63" s="168"/>
      <c r="BP63" s="81"/>
    </row>
    <row r="64" spans="1:68" s="3" customFormat="1" ht="15" customHeight="1" x14ac:dyDescent="0.15">
      <c r="A64" s="286"/>
      <c r="B64" s="114"/>
      <c r="C64" s="80"/>
      <c r="D64" s="80"/>
      <c r="E64" s="80"/>
      <c r="F64" s="80"/>
      <c r="G64" s="80"/>
      <c r="H64" s="80"/>
      <c r="I64" s="80"/>
      <c r="J64" s="80"/>
      <c r="K64" s="80"/>
      <c r="Q64" s="80"/>
      <c r="R64" s="80"/>
      <c r="S64" s="80"/>
      <c r="T64" s="80"/>
      <c r="U64" s="80"/>
      <c r="AH64" s="165"/>
      <c r="AI64" s="165"/>
      <c r="AL64" s="47"/>
      <c r="AM64" s="167"/>
      <c r="AN64" s="47"/>
      <c r="AO64" s="47"/>
      <c r="AP64" s="47"/>
      <c r="AQ64" s="47"/>
      <c r="AW64" s="81"/>
      <c r="BA64" s="72"/>
      <c r="BB64" s="72"/>
      <c r="BC64" s="72"/>
      <c r="BD64" s="72"/>
      <c r="BE64" s="72"/>
      <c r="BF64" s="168"/>
      <c r="BP64" s="81"/>
    </row>
    <row r="65" spans="1:81" s="3" customFormat="1" ht="15" customHeight="1" x14ac:dyDescent="0.15">
      <c r="A65" s="166"/>
      <c r="B65" s="46"/>
      <c r="C65" s="80"/>
      <c r="D65" s="80"/>
      <c r="E65" s="80"/>
      <c r="F65" s="80"/>
      <c r="G65" s="80"/>
      <c r="H65" s="80"/>
      <c r="I65" s="80"/>
      <c r="J65" s="80"/>
      <c r="K65" s="80"/>
      <c r="Q65" s="80"/>
      <c r="R65" s="80"/>
      <c r="S65" s="80"/>
      <c r="T65" s="80"/>
      <c r="U65" s="80"/>
      <c r="AH65" s="165"/>
      <c r="AI65" s="165"/>
      <c r="AL65" s="47"/>
      <c r="AM65" s="167"/>
      <c r="AN65" s="47"/>
      <c r="AO65" s="47"/>
      <c r="AP65" s="47"/>
      <c r="AQ65" s="47"/>
      <c r="AW65" s="81"/>
      <c r="BA65" s="72"/>
      <c r="BB65" s="72"/>
      <c r="BC65" s="72"/>
      <c r="BD65" s="72"/>
      <c r="BE65" s="72"/>
      <c r="BF65" s="168"/>
      <c r="BP65" s="81"/>
    </row>
    <row r="66" spans="1:81" s="3" customFormat="1" ht="15" customHeight="1" x14ac:dyDescent="0.15">
      <c r="A66" s="152"/>
      <c r="B66" s="37"/>
      <c r="C66" s="80"/>
      <c r="D66" s="80"/>
      <c r="E66" s="80"/>
      <c r="F66" s="80"/>
      <c r="G66" s="80"/>
      <c r="H66" s="80"/>
      <c r="I66" s="80"/>
      <c r="J66" s="80"/>
      <c r="K66" s="80"/>
      <c r="Q66" s="80"/>
      <c r="R66" s="80"/>
      <c r="S66" s="80"/>
      <c r="T66" s="80"/>
      <c r="U66" s="80"/>
      <c r="AH66" s="165"/>
      <c r="AI66" s="165"/>
      <c r="AL66" s="47"/>
      <c r="AM66" s="167"/>
      <c r="AN66" s="47"/>
      <c r="AO66" s="47"/>
      <c r="AP66" s="47"/>
      <c r="AQ66" s="47"/>
      <c r="AW66" s="81"/>
      <c r="BA66" s="72"/>
      <c r="BB66" s="72"/>
      <c r="BC66" s="72"/>
      <c r="BD66" s="72"/>
      <c r="BE66" s="72"/>
      <c r="BF66" s="168"/>
      <c r="BP66" s="81"/>
    </row>
    <row r="67" spans="1:81" s="3" customFormat="1" ht="15" customHeight="1" x14ac:dyDescent="0.15">
      <c r="A67" s="152"/>
      <c r="B67" s="37"/>
      <c r="C67" s="80"/>
      <c r="D67" s="80"/>
      <c r="E67" s="80"/>
      <c r="F67" s="80"/>
      <c r="G67" s="80"/>
      <c r="H67" s="80"/>
      <c r="I67" s="80"/>
      <c r="J67" s="80"/>
      <c r="K67" s="80"/>
      <c r="Q67" s="80"/>
      <c r="R67" s="80"/>
      <c r="S67" s="80"/>
      <c r="T67" s="80"/>
      <c r="U67" s="80"/>
      <c r="AH67" s="165"/>
      <c r="AI67" s="165"/>
      <c r="AL67" s="47"/>
      <c r="AM67" s="167"/>
      <c r="AN67" s="47"/>
      <c r="AO67" s="47"/>
      <c r="AP67" s="47"/>
      <c r="AQ67" s="47"/>
      <c r="AW67" s="81"/>
      <c r="BA67" s="72"/>
      <c r="BB67" s="72"/>
      <c r="BC67" s="72"/>
      <c r="BD67" s="72"/>
      <c r="BE67" s="72"/>
      <c r="BF67" s="168"/>
      <c r="BP67" s="81"/>
    </row>
    <row r="68" spans="1:81" s="3" customFormat="1" ht="15" customHeight="1" x14ac:dyDescent="0.15">
      <c r="A68" s="155"/>
      <c r="B68" s="48"/>
      <c r="C68" s="80"/>
      <c r="D68" s="80"/>
      <c r="E68" s="80"/>
      <c r="F68" s="80"/>
      <c r="G68" s="80"/>
      <c r="H68" s="80"/>
      <c r="I68" s="80"/>
      <c r="J68" s="80"/>
      <c r="K68" s="80"/>
      <c r="Q68" s="80"/>
      <c r="R68" s="80"/>
      <c r="S68" s="80"/>
      <c r="T68" s="80"/>
      <c r="U68" s="80"/>
      <c r="AH68" s="165"/>
      <c r="AI68" s="165"/>
      <c r="AL68" s="47"/>
      <c r="AM68" s="167"/>
      <c r="AN68" s="47"/>
      <c r="AO68" s="47"/>
      <c r="AP68" s="47"/>
      <c r="AQ68" s="47"/>
      <c r="AW68" s="81"/>
      <c r="BA68" s="72"/>
      <c r="BB68" s="72"/>
      <c r="BC68" s="72"/>
      <c r="BD68" s="72"/>
      <c r="BE68" s="72"/>
      <c r="BF68" s="168"/>
      <c r="BP68" s="81"/>
    </row>
    <row r="69" spans="1:81" s="3" customFormat="1" ht="15" customHeight="1" x14ac:dyDescent="0.15">
      <c r="A69" s="157"/>
      <c r="B69" s="158"/>
      <c r="C69" s="80"/>
      <c r="D69" s="80"/>
      <c r="E69" s="80"/>
      <c r="F69" s="80"/>
      <c r="G69" s="80"/>
      <c r="H69" s="80"/>
      <c r="I69" s="80"/>
      <c r="J69" s="80"/>
      <c r="K69" s="80"/>
      <c r="Q69" s="80"/>
      <c r="R69" s="80"/>
      <c r="S69" s="80"/>
      <c r="T69" s="80"/>
      <c r="U69" s="80"/>
      <c r="AH69" s="165"/>
      <c r="AI69" s="165"/>
      <c r="AL69" s="47"/>
      <c r="AM69" s="167"/>
      <c r="AN69" s="47"/>
      <c r="AO69" s="47"/>
      <c r="AP69" s="47"/>
      <c r="AQ69" s="47"/>
      <c r="AW69" s="81"/>
      <c r="BA69" s="72"/>
      <c r="BB69" s="72"/>
      <c r="BC69" s="72"/>
      <c r="BD69" s="72"/>
      <c r="BE69" s="72"/>
      <c r="BF69" s="168"/>
      <c r="BP69" s="81"/>
    </row>
    <row r="70" spans="1:81" s="77" customFormat="1" ht="45" customHeight="1" x14ac:dyDescent="0.2">
      <c r="A70" s="169"/>
      <c r="B70" s="170"/>
      <c r="C70" s="171"/>
      <c r="AS70" s="111"/>
      <c r="AT70" s="111"/>
      <c r="AU70" s="111"/>
      <c r="AV70" s="112"/>
      <c r="AW70" s="113"/>
      <c r="AX70" s="111"/>
      <c r="AY70" s="111"/>
      <c r="AZ70" s="111"/>
      <c r="BA70" s="72"/>
      <c r="BB70" s="72"/>
      <c r="BC70" s="72"/>
      <c r="BD70" s="72"/>
      <c r="BE70" s="72"/>
      <c r="BF70" s="168"/>
      <c r="BG70" s="111"/>
      <c r="BH70" s="111"/>
      <c r="BI70" s="111"/>
      <c r="BJ70" s="111"/>
      <c r="BK70" s="111"/>
      <c r="BL70" s="111"/>
      <c r="BM70" s="111"/>
      <c r="BN70" s="111"/>
      <c r="BO70" s="111"/>
      <c r="BP70" s="113"/>
      <c r="BQ70" s="111"/>
      <c r="BR70" s="111"/>
      <c r="BS70" s="111"/>
      <c r="BT70" s="111"/>
      <c r="BU70" s="111"/>
      <c r="BV70" s="111"/>
      <c r="BW70" s="111"/>
      <c r="BX70" s="111"/>
      <c r="BY70" s="111"/>
      <c r="BZ70" s="111"/>
      <c r="CA70" s="111"/>
      <c r="CB70" s="111"/>
      <c r="CC70" s="111"/>
    </row>
    <row r="71" spans="1:81" s="77" customFormat="1" ht="39.75" customHeight="1" x14ac:dyDescent="0.2">
      <c r="A71" s="291"/>
      <c r="B71" s="172"/>
      <c r="C71" s="173"/>
      <c r="D71" s="173"/>
      <c r="E71" s="173"/>
      <c r="AS71" s="111"/>
      <c r="AT71" s="111"/>
      <c r="AU71" s="111"/>
      <c r="AV71" s="112"/>
      <c r="AW71" s="113"/>
      <c r="AX71" s="111"/>
      <c r="AY71" s="111"/>
      <c r="AZ71" s="111"/>
      <c r="BA71" s="72"/>
      <c r="BB71" s="72"/>
      <c r="BC71" s="72"/>
      <c r="BD71" s="72"/>
      <c r="BE71" s="72"/>
      <c r="BF71" s="168"/>
      <c r="BG71" s="111"/>
      <c r="BH71" s="111"/>
      <c r="BI71" s="111"/>
      <c r="BJ71" s="111"/>
      <c r="BK71" s="111"/>
      <c r="BL71" s="111"/>
      <c r="BM71" s="111"/>
      <c r="BN71" s="111"/>
      <c r="BO71" s="111"/>
      <c r="BP71" s="113"/>
      <c r="BQ71" s="111"/>
      <c r="BR71" s="111"/>
      <c r="BS71" s="111"/>
      <c r="BT71" s="111"/>
      <c r="BU71" s="111"/>
      <c r="BV71" s="111"/>
      <c r="BW71" s="111"/>
      <c r="BX71" s="111"/>
      <c r="BY71" s="111"/>
      <c r="BZ71" s="111"/>
      <c r="CA71" s="111"/>
      <c r="CB71" s="111"/>
      <c r="CC71" s="111"/>
    </row>
    <row r="72" spans="1:81" s="77" customFormat="1" ht="17.25" customHeight="1" x14ac:dyDescent="0.2">
      <c r="A72" s="174"/>
      <c r="B72" s="46"/>
      <c r="C72" s="46"/>
      <c r="D72" s="46"/>
      <c r="E72" s="46"/>
      <c r="AS72" s="111"/>
      <c r="AT72" s="111"/>
      <c r="AU72" s="111"/>
      <c r="AV72" s="112"/>
      <c r="AW72" s="113"/>
      <c r="AX72" s="111"/>
      <c r="AY72" s="111"/>
      <c r="AZ72" s="111"/>
      <c r="BA72" s="72"/>
      <c r="BB72" s="72"/>
      <c r="BC72" s="72"/>
      <c r="BD72" s="72"/>
      <c r="BE72" s="72"/>
      <c r="BF72" s="168"/>
      <c r="BG72" s="111"/>
      <c r="BH72" s="111"/>
      <c r="BI72" s="111"/>
      <c r="BJ72" s="111"/>
      <c r="BK72" s="111"/>
      <c r="BL72" s="111"/>
      <c r="BM72" s="111"/>
      <c r="BN72" s="111"/>
      <c r="BO72" s="111"/>
      <c r="BP72" s="113"/>
      <c r="BQ72" s="111"/>
      <c r="BR72" s="111"/>
      <c r="BS72" s="111"/>
      <c r="BT72" s="111"/>
      <c r="BU72" s="111"/>
      <c r="BV72" s="111"/>
      <c r="BW72" s="111"/>
      <c r="BX72" s="111"/>
      <c r="BY72" s="111"/>
      <c r="BZ72" s="111"/>
      <c r="CA72" s="111"/>
      <c r="CB72" s="111"/>
      <c r="CC72" s="111"/>
    </row>
    <row r="73" spans="1:81" s="77" customFormat="1" ht="15" customHeight="1" x14ac:dyDescent="0.2">
      <c r="A73" s="175"/>
      <c r="B73" s="37"/>
      <c r="C73" s="37"/>
      <c r="D73" s="37"/>
      <c r="E73" s="37"/>
      <c r="AS73" s="111"/>
      <c r="AT73" s="111"/>
      <c r="AU73" s="111"/>
      <c r="AV73" s="112"/>
      <c r="AW73" s="113"/>
      <c r="AX73" s="111"/>
      <c r="AY73" s="111"/>
      <c r="AZ73" s="111"/>
      <c r="BA73" s="72"/>
      <c r="BB73" s="72"/>
      <c r="BC73" s="72"/>
      <c r="BD73" s="72"/>
      <c r="BE73" s="72"/>
      <c r="BF73" s="168"/>
      <c r="BG73" s="111"/>
      <c r="BH73" s="111"/>
      <c r="BI73" s="111"/>
      <c r="BJ73" s="111"/>
      <c r="BK73" s="111"/>
      <c r="BL73" s="111"/>
      <c r="BM73" s="111"/>
      <c r="BN73" s="111"/>
      <c r="BO73" s="111"/>
      <c r="BP73" s="113"/>
      <c r="BQ73" s="111"/>
      <c r="BR73" s="111"/>
      <c r="BS73" s="111"/>
      <c r="BT73" s="111"/>
      <c r="BU73" s="111"/>
      <c r="BV73" s="111"/>
      <c r="BW73" s="111"/>
      <c r="BX73" s="111"/>
      <c r="BY73" s="111"/>
      <c r="BZ73" s="111"/>
      <c r="CA73" s="111"/>
      <c r="CB73" s="111"/>
      <c r="CC73" s="111"/>
    </row>
    <row r="74" spans="1:81" s="77" customFormat="1" ht="15" customHeight="1" x14ac:dyDescent="0.2">
      <c r="A74" s="175"/>
      <c r="B74" s="37"/>
      <c r="C74" s="37"/>
      <c r="D74" s="37"/>
      <c r="E74" s="37"/>
      <c r="AS74" s="111"/>
      <c r="AT74" s="111"/>
      <c r="AU74" s="111"/>
      <c r="AV74" s="112"/>
      <c r="AW74" s="113"/>
      <c r="AX74" s="111"/>
      <c r="AY74" s="111"/>
      <c r="AZ74" s="111"/>
      <c r="BA74" s="72"/>
      <c r="BB74" s="72"/>
      <c r="BC74" s="72"/>
      <c r="BD74" s="72"/>
      <c r="BE74" s="72"/>
      <c r="BF74" s="168"/>
      <c r="BG74" s="111"/>
      <c r="BH74" s="111"/>
      <c r="BI74" s="111"/>
      <c r="BJ74" s="111"/>
      <c r="BK74" s="111"/>
      <c r="BL74" s="111"/>
      <c r="BM74" s="111"/>
      <c r="BN74" s="111"/>
      <c r="BO74" s="111"/>
      <c r="BP74" s="113"/>
      <c r="BQ74" s="111"/>
      <c r="BR74" s="111"/>
      <c r="BS74" s="111"/>
      <c r="BT74" s="111"/>
      <c r="BU74" s="111"/>
      <c r="BV74" s="111"/>
      <c r="BW74" s="111"/>
      <c r="BX74" s="111"/>
      <c r="BY74" s="111"/>
      <c r="BZ74" s="111"/>
      <c r="CA74" s="111"/>
      <c r="CB74" s="111"/>
      <c r="CC74" s="111"/>
    </row>
    <row r="75" spans="1:81" s="77" customFormat="1" ht="14.25" x14ac:dyDescent="0.2">
      <c r="A75" s="175"/>
      <c r="B75" s="37"/>
      <c r="C75" s="37"/>
      <c r="D75" s="37"/>
      <c r="E75" s="37"/>
      <c r="AS75" s="111"/>
      <c r="AT75" s="111"/>
      <c r="AU75" s="111"/>
      <c r="AV75" s="112"/>
      <c r="AW75" s="113"/>
      <c r="AX75" s="111"/>
      <c r="AY75" s="111"/>
      <c r="AZ75" s="111"/>
      <c r="BA75" s="72"/>
      <c r="BB75" s="72"/>
      <c r="BC75" s="72"/>
      <c r="BD75" s="72"/>
      <c r="BE75" s="72"/>
      <c r="BF75" s="168"/>
      <c r="BG75" s="111"/>
      <c r="BH75" s="111"/>
      <c r="BI75" s="111"/>
      <c r="BJ75" s="111"/>
      <c r="BK75" s="111"/>
      <c r="BL75" s="111"/>
      <c r="BM75" s="111"/>
      <c r="BN75" s="111"/>
      <c r="BO75" s="111"/>
      <c r="BP75" s="113"/>
      <c r="BQ75" s="111"/>
      <c r="BR75" s="111"/>
      <c r="BS75" s="111"/>
      <c r="BT75" s="111"/>
      <c r="BU75" s="111"/>
      <c r="BV75" s="111"/>
      <c r="BW75" s="111"/>
      <c r="BX75" s="111"/>
      <c r="BY75" s="111"/>
      <c r="BZ75" s="111"/>
      <c r="CA75" s="111"/>
      <c r="CB75" s="111"/>
      <c r="CC75" s="111"/>
    </row>
    <row r="76" spans="1:81" s="77" customFormat="1" ht="15" customHeight="1" x14ac:dyDescent="0.2">
      <c r="A76" s="175"/>
      <c r="B76" s="37"/>
      <c r="C76" s="37"/>
      <c r="D76" s="37"/>
      <c r="E76" s="37"/>
      <c r="AS76" s="111"/>
      <c r="AT76" s="111"/>
      <c r="AU76" s="111"/>
      <c r="AV76" s="112"/>
      <c r="AW76" s="113"/>
      <c r="AX76" s="111"/>
      <c r="AY76" s="111"/>
      <c r="AZ76" s="111"/>
      <c r="BA76" s="72"/>
      <c r="BB76" s="72"/>
      <c r="BC76" s="72"/>
      <c r="BD76" s="72"/>
      <c r="BE76" s="72"/>
      <c r="BF76" s="168"/>
      <c r="BG76" s="111"/>
      <c r="BH76" s="111"/>
      <c r="BI76" s="111"/>
      <c r="BJ76" s="111"/>
      <c r="BK76" s="111"/>
      <c r="BL76" s="111"/>
      <c r="BM76" s="111"/>
      <c r="BN76" s="111"/>
      <c r="BO76" s="111"/>
      <c r="BP76" s="113"/>
      <c r="BQ76" s="111"/>
      <c r="BR76" s="111"/>
      <c r="BS76" s="111"/>
      <c r="BT76" s="111"/>
      <c r="BU76" s="111"/>
      <c r="BV76" s="111"/>
      <c r="BW76" s="111"/>
      <c r="BX76" s="111"/>
      <c r="BY76" s="111"/>
      <c r="BZ76" s="111"/>
      <c r="CA76" s="111"/>
      <c r="CB76" s="111"/>
      <c r="CC76" s="111"/>
    </row>
    <row r="77" spans="1:81" s="77" customFormat="1" ht="15" customHeight="1" x14ac:dyDescent="0.2">
      <c r="A77" s="175"/>
      <c r="B77" s="37"/>
      <c r="C77" s="37"/>
      <c r="D77" s="37"/>
      <c r="E77" s="37"/>
      <c r="AS77" s="111"/>
      <c r="AT77" s="111"/>
      <c r="AU77" s="111"/>
      <c r="AV77" s="112"/>
      <c r="AW77" s="113"/>
      <c r="AX77" s="111"/>
      <c r="AY77" s="111"/>
      <c r="AZ77" s="111"/>
      <c r="BA77" s="72"/>
      <c r="BB77" s="72"/>
      <c r="BC77" s="72"/>
      <c r="BD77" s="72"/>
      <c r="BE77" s="72"/>
      <c r="BF77" s="168"/>
      <c r="BG77" s="111"/>
      <c r="BH77" s="111"/>
      <c r="BI77" s="111"/>
      <c r="BJ77" s="111"/>
      <c r="BK77" s="111"/>
      <c r="BL77" s="111"/>
      <c r="BM77" s="111"/>
      <c r="BN77" s="111"/>
      <c r="BO77" s="111"/>
      <c r="BP77" s="113"/>
      <c r="BQ77" s="111"/>
      <c r="BR77" s="111"/>
      <c r="BS77" s="111"/>
      <c r="BT77" s="111"/>
      <c r="BU77" s="111"/>
      <c r="BV77" s="111"/>
      <c r="BW77" s="111"/>
      <c r="BX77" s="111"/>
      <c r="BY77" s="111"/>
      <c r="BZ77" s="111"/>
      <c r="CA77" s="111"/>
      <c r="CB77" s="111"/>
      <c r="CC77" s="111"/>
    </row>
    <row r="78" spans="1:81" s="77" customFormat="1" ht="15" customHeight="1" x14ac:dyDescent="0.2">
      <c r="A78" s="176"/>
      <c r="B78" s="37"/>
      <c r="C78" s="37"/>
      <c r="D78" s="37"/>
      <c r="E78" s="37"/>
      <c r="AS78" s="111"/>
      <c r="AT78" s="111"/>
      <c r="AU78" s="111"/>
      <c r="AV78" s="112"/>
      <c r="AW78" s="113"/>
      <c r="AX78" s="111"/>
      <c r="AY78" s="111"/>
      <c r="AZ78" s="111"/>
      <c r="BA78" s="72"/>
      <c r="BB78" s="72"/>
      <c r="BC78" s="72"/>
      <c r="BD78" s="72"/>
      <c r="BE78" s="72"/>
      <c r="BF78" s="168"/>
      <c r="BG78" s="111"/>
      <c r="BH78" s="111"/>
      <c r="BI78" s="111"/>
      <c r="BJ78" s="111"/>
      <c r="BK78" s="111"/>
      <c r="BL78" s="111"/>
      <c r="BM78" s="111"/>
      <c r="BN78" s="111"/>
      <c r="BO78" s="111"/>
      <c r="BP78" s="113"/>
      <c r="BQ78" s="111"/>
      <c r="BR78" s="111"/>
      <c r="BS78" s="111"/>
      <c r="BT78" s="111"/>
      <c r="BU78" s="111"/>
      <c r="BV78" s="111"/>
      <c r="BW78" s="111"/>
      <c r="BX78" s="111"/>
      <c r="BY78" s="111"/>
      <c r="BZ78" s="111"/>
      <c r="CA78" s="111"/>
      <c r="CB78" s="111"/>
      <c r="CC78" s="111"/>
    </row>
    <row r="79" spans="1:81" s="77" customFormat="1" ht="15" customHeight="1" x14ac:dyDescent="0.2">
      <c r="A79" s="175"/>
      <c r="B79" s="37"/>
      <c r="C79" s="37"/>
      <c r="D79" s="37"/>
      <c r="E79" s="37"/>
      <c r="AS79" s="111"/>
      <c r="AT79" s="111"/>
      <c r="AU79" s="111"/>
      <c r="AV79" s="112"/>
      <c r="AW79" s="113"/>
      <c r="AX79" s="111"/>
      <c r="AY79" s="111"/>
      <c r="AZ79" s="111"/>
      <c r="BA79" s="72"/>
      <c r="BB79" s="72"/>
      <c r="BC79" s="72"/>
      <c r="BD79" s="72"/>
      <c r="BE79" s="72"/>
      <c r="BF79" s="168"/>
      <c r="BG79" s="111"/>
      <c r="BH79" s="111"/>
      <c r="BI79" s="111"/>
      <c r="BJ79" s="111"/>
      <c r="BK79" s="111"/>
      <c r="BL79" s="111"/>
      <c r="BM79" s="111"/>
      <c r="BN79" s="111"/>
      <c r="BO79" s="111"/>
      <c r="BP79" s="113"/>
      <c r="BQ79" s="111"/>
      <c r="BR79" s="111"/>
      <c r="BS79" s="111"/>
      <c r="BT79" s="111"/>
      <c r="BU79" s="111"/>
      <c r="BV79" s="111"/>
      <c r="BW79" s="111"/>
      <c r="BX79" s="111"/>
      <c r="BY79" s="111"/>
      <c r="BZ79" s="111"/>
      <c r="CA79" s="111"/>
      <c r="CB79" s="111"/>
      <c r="CC79" s="111"/>
    </row>
    <row r="80" spans="1:81" s="77" customFormat="1" ht="15" customHeight="1" x14ac:dyDescent="0.2">
      <c r="A80" s="175"/>
      <c r="B80" s="37"/>
      <c r="C80" s="37"/>
      <c r="D80" s="37"/>
      <c r="E80" s="37"/>
      <c r="AS80" s="111"/>
      <c r="AT80" s="111"/>
      <c r="AU80" s="111"/>
      <c r="AV80" s="112"/>
      <c r="AW80" s="113"/>
      <c r="AX80" s="111"/>
      <c r="AY80" s="111"/>
      <c r="AZ80" s="111"/>
      <c r="BA80" s="72"/>
      <c r="BB80" s="72"/>
      <c r="BC80" s="72"/>
      <c r="BD80" s="72"/>
      <c r="BE80" s="72"/>
      <c r="BF80" s="168"/>
      <c r="BG80" s="111"/>
      <c r="BH80" s="111"/>
      <c r="BI80" s="111"/>
      <c r="BJ80" s="111"/>
      <c r="BK80" s="111"/>
      <c r="BL80" s="111"/>
      <c r="BM80" s="111"/>
      <c r="BN80" s="111"/>
      <c r="BO80" s="111"/>
      <c r="BP80" s="113"/>
      <c r="BQ80" s="111"/>
      <c r="BR80" s="111"/>
      <c r="BS80" s="111"/>
      <c r="BT80" s="111"/>
      <c r="BU80" s="111"/>
      <c r="BV80" s="111"/>
      <c r="BW80" s="111"/>
      <c r="BX80" s="111"/>
      <c r="BY80" s="111"/>
      <c r="BZ80" s="111"/>
      <c r="CA80" s="111"/>
      <c r="CB80" s="111"/>
      <c r="CC80" s="111"/>
    </row>
    <row r="81" spans="1:81" s="77" customFormat="1" ht="15" customHeight="1" x14ac:dyDescent="0.2">
      <c r="A81" s="175"/>
      <c r="B81" s="37"/>
      <c r="C81" s="37"/>
      <c r="D81" s="37"/>
      <c r="E81" s="37"/>
      <c r="AS81" s="111"/>
      <c r="AT81" s="111"/>
      <c r="AU81" s="111"/>
      <c r="AV81" s="112"/>
      <c r="AW81" s="113"/>
      <c r="AX81" s="111"/>
      <c r="AY81" s="111"/>
      <c r="AZ81" s="111"/>
      <c r="BA81" s="72"/>
      <c r="BB81" s="72"/>
      <c r="BC81" s="72"/>
      <c r="BD81" s="72"/>
      <c r="BE81" s="72"/>
      <c r="BF81" s="168"/>
      <c r="BG81" s="111"/>
      <c r="BH81" s="111"/>
      <c r="BI81" s="111"/>
      <c r="BJ81" s="111"/>
      <c r="BK81" s="111"/>
      <c r="BL81" s="111"/>
      <c r="BM81" s="111"/>
      <c r="BN81" s="111"/>
      <c r="BO81" s="111"/>
      <c r="BP81" s="113"/>
      <c r="BQ81" s="111"/>
      <c r="BR81" s="111"/>
      <c r="BS81" s="111"/>
      <c r="BT81" s="111"/>
      <c r="BU81" s="111"/>
      <c r="BV81" s="111"/>
      <c r="BW81" s="111"/>
      <c r="BX81" s="111"/>
      <c r="BY81" s="111"/>
      <c r="BZ81" s="111"/>
      <c r="CA81" s="111"/>
      <c r="CB81" s="111"/>
      <c r="CC81" s="111"/>
    </row>
    <row r="82" spans="1:81" s="77" customFormat="1" ht="15" customHeight="1" x14ac:dyDescent="0.2">
      <c r="A82" s="175"/>
      <c r="B82" s="37"/>
      <c r="C82" s="37"/>
      <c r="D82" s="37"/>
      <c r="E82" s="37"/>
      <c r="AS82" s="111"/>
      <c r="AT82" s="111"/>
      <c r="AU82" s="111"/>
      <c r="AV82" s="112"/>
      <c r="AW82" s="113"/>
      <c r="AX82" s="111"/>
      <c r="AY82" s="111"/>
      <c r="AZ82" s="111"/>
      <c r="BA82" s="72"/>
      <c r="BB82" s="72"/>
      <c r="BC82" s="72"/>
      <c r="BD82" s="72"/>
      <c r="BE82" s="72"/>
      <c r="BF82" s="168"/>
      <c r="BG82" s="111"/>
      <c r="BH82" s="111"/>
      <c r="BI82" s="111"/>
      <c r="BJ82" s="111"/>
      <c r="BK82" s="111"/>
      <c r="BL82" s="111"/>
      <c r="BM82" s="111"/>
      <c r="BN82" s="111"/>
      <c r="BO82" s="111"/>
      <c r="BP82" s="113"/>
      <c r="BQ82" s="111"/>
      <c r="BR82" s="111"/>
      <c r="BS82" s="111"/>
      <c r="BT82" s="111"/>
      <c r="BU82" s="111"/>
      <c r="BV82" s="111"/>
      <c r="BW82" s="111"/>
      <c r="BX82" s="111"/>
      <c r="BY82" s="111"/>
      <c r="BZ82" s="111"/>
      <c r="CA82" s="111"/>
      <c r="CB82" s="111"/>
      <c r="CC82" s="111"/>
    </row>
    <row r="83" spans="1:81" s="77" customFormat="1" ht="15" customHeight="1" x14ac:dyDescent="0.2">
      <c r="A83" s="177"/>
      <c r="B83" s="48"/>
      <c r="C83" s="48"/>
      <c r="D83" s="48"/>
      <c r="E83" s="48"/>
      <c r="AS83" s="111"/>
      <c r="AT83" s="111"/>
      <c r="AU83" s="111"/>
      <c r="AV83" s="112"/>
      <c r="AW83" s="113"/>
      <c r="AX83" s="111"/>
      <c r="AY83" s="111"/>
      <c r="AZ83" s="111"/>
      <c r="BA83" s="72"/>
      <c r="BB83" s="72"/>
      <c r="BC83" s="72"/>
      <c r="BD83" s="72"/>
      <c r="BE83" s="72"/>
      <c r="BF83" s="168"/>
      <c r="BG83" s="111"/>
      <c r="BH83" s="111"/>
      <c r="BI83" s="111"/>
      <c r="BJ83" s="111"/>
      <c r="BK83" s="111"/>
      <c r="BL83" s="111"/>
      <c r="BM83" s="111"/>
      <c r="BN83" s="111"/>
      <c r="BO83" s="111"/>
      <c r="BP83" s="113"/>
      <c r="BQ83" s="111"/>
      <c r="BR83" s="111"/>
      <c r="BS83" s="111"/>
      <c r="BT83" s="111"/>
      <c r="BU83" s="111"/>
      <c r="BV83" s="111"/>
      <c r="BW83" s="111"/>
      <c r="BX83" s="111"/>
      <c r="BY83" s="111"/>
      <c r="BZ83" s="111"/>
      <c r="CA83" s="111"/>
      <c r="CB83" s="111"/>
      <c r="CC83" s="111"/>
    </row>
    <row r="84" spans="1:81" s="77" customFormat="1" ht="15" customHeight="1" x14ac:dyDescent="0.2">
      <c r="A84" s="288"/>
      <c r="B84" s="158"/>
      <c r="C84" s="158"/>
      <c r="D84" s="158"/>
      <c r="E84" s="158"/>
      <c r="AS84" s="111"/>
      <c r="AT84" s="111"/>
      <c r="AU84" s="111"/>
      <c r="AV84" s="112"/>
      <c r="AW84" s="113"/>
      <c r="AX84" s="111"/>
      <c r="AY84" s="111"/>
      <c r="AZ84" s="111"/>
      <c r="BA84" s="72"/>
      <c r="BB84" s="72"/>
      <c r="BC84" s="72"/>
      <c r="BD84" s="72"/>
      <c r="BE84" s="72"/>
      <c r="BF84" s="168"/>
      <c r="BG84" s="111"/>
      <c r="BH84" s="111"/>
      <c r="BI84" s="111"/>
      <c r="BJ84" s="111"/>
      <c r="BK84" s="111"/>
      <c r="BL84" s="111"/>
      <c r="BM84" s="111"/>
      <c r="BN84" s="111"/>
      <c r="BO84" s="111"/>
      <c r="BP84" s="113"/>
      <c r="BQ84" s="111"/>
      <c r="BR84" s="111"/>
      <c r="BS84" s="111"/>
      <c r="BT84" s="111"/>
      <c r="BU84" s="111"/>
      <c r="BV84" s="111"/>
      <c r="BW84" s="111"/>
      <c r="BX84" s="111"/>
      <c r="BY84" s="111"/>
      <c r="BZ84" s="111"/>
      <c r="CA84" s="111"/>
      <c r="CB84" s="111"/>
      <c r="CC84" s="111"/>
    </row>
    <row r="85" spans="1:81" s="70" customFormat="1" ht="30" customHeight="1" x14ac:dyDescent="0.2">
      <c r="A85" s="169"/>
      <c r="B85" s="178"/>
      <c r="C85" s="178"/>
      <c r="D85" s="69"/>
      <c r="E85" s="69"/>
      <c r="F85" s="69"/>
      <c r="G85" s="69"/>
      <c r="H85" s="69"/>
      <c r="I85" s="69"/>
      <c r="J85" s="69"/>
      <c r="K85" s="69"/>
      <c r="L85" s="69"/>
      <c r="M85" s="69"/>
      <c r="N85" s="69"/>
      <c r="AS85" s="72"/>
      <c r="AT85" s="72"/>
      <c r="AU85" s="72"/>
      <c r="AV85" s="73"/>
      <c r="AW85" s="74"/>
      <c r="AX85" s="72"/>
      <c r="AY85" s="72"/>
      <c r="AZ85" s="72"/>
      <c r="BA85" s="72"/>
      <c r="BB85" s="72"/>
      <c r="BC85" s="72"/>
      <c r="BD85" s="72"/>
      <c r="BE85" s="72"/>
      <c r="BF85" s="168"/>
      <c r="BG85" s="72"/>
      <c r="BH85" s="72"/>
      <c r="BI85" s="72"/>
      <c r="BJ85" s="72"/>
      <c r="BK85" s="72"/>
      <c r="BL85" s="72"/>
      <c r="BM85" s="72"/>
      <c r="BN85" s="72"/>
      <c r="BO85" s="72"/>
      <c r="BP85" s="74"/>
      <c r="BQ85" s="72"/>
      <c r="BR85" s="72"/>
      <c r="BS85" s="72"/>
      <c r="BT85" s="72"/>
      <c r="BU85" s="72"/>
      <c r="BV85" s="72"/>
      <c r="BW85" s="72"/>
      <c r="BX85" s="72"/>
      <c r="BY85" s="72"/>
      <c r="BZ85" s="72"/>
      <c r="CA85" s="72"/>
      <c r="CB85" s="72"/>
      <c r="CC85" s="72"/>
    </row>
    <row r="86" spans="1:81" s="70" customFormat="1" ht="33.75" customHeight="1" x14ac:dyDescent="0.3">
      <c r="A86" s="179"/>
      <c r="B86" s="173"/>
      <c r="C86" s="173"/>
      <c r="D86" s="173"/>
      <c r="E86" s="173"/>
      <c r="F86" s="180"/>
      <c r="G86" s="180"/>
      <c r="H86" s="69"/>
      <c r="I86" s="69"/>
      <c r="J86" s="69"/>
      <c r="K86" s="69"/>
      <c r="L86" s="69"/>
      <c r="M86" s="69"/>
      <c r="N86" s="69"/>
      <c r="AS86" s="72"/>
      <c r="AT86" s="72"/>
      <c r="AU86" s="72"/>
      <c r="AV86" s="73"/>
      <c r="AW86" s="74"/>
      <c r="AX86" s="72"/>
      <c r="AY86" s="72"/>
      <c r="AZ86" s="72"/>
      <c r="BA86" s="72"/>
      <c r="BB86" s="72"/>
      <c r="BC86" s="72"/>
      <c r="BD86" s="72"/>
      <c r="BE86" s="72"/>
      <c r="BF86" s="168"/>
      <c r="BG86" s="72"/>
      <c r="BH86" s="72"/>
      <c r="BI86" s="72"/>
      <c r="BJ86" s="72"/>
      <c r="BK86" s="72"/>
      <c r="BL86" s="72"/>
      <c r="BM86" s="72"/>
      <c r="BN86" s="72"/>
      <c r="BO86" s="72"/>
      <c r="BP86" s="74"/>
      <c r="BQ86" s="72"/>
      <c r="BR86" s="72"/>
      <c r="BS86" s="72"/>
      <c r="BT86" s="72"/>
      <c r="BU86" s="72"/>
      <c r="BV86" s="72"/>
      <c r="BW86" s="72"/>
      <c r="BX86" s="72"/>
      <c r="BY86" s="72"/>
      <c r="BZ86" s="72"/>
      <c r="CA86" s="72"/>
      <c r="CB86" s="72"/>
      <c r="CC86" s="72"/>
    </row>
    <row r="87" spans="1:81" s="70" customFormat="1" ht="15" customHeight="1" x14ac:dyDescent="0.2">
      <c r="A87" s="181"/>
      <c r="B87" s="49"/>
      <c r="C87" s="49"/>
      <c r="D87" s="49"/>
      <c r="E87" s="49"/>
      <c r="F87" s="69"/>
      <c r="G87" s="69"/>
      <c r="H87" s="69"/>
      <c r="I87" s="69"/>
      <c r="J87" s="69"/>
      <c r="K87" s="69"/>
      <c r="L87" s="69"/>
      <c r="M87" s="69"/>
      <c r="N87" s="69"/>
      <c r="AS87" s="72"/>
      <c r="AT87" s="72"/>
      <c r="AU87" s="72"/>
      <c r="AV87" s="73"/>
      <c r="AW87" s="74"/>
      <c r="AX87" s="72"/>
      <c r="AY87" s="72"/>
      <c r="AZ87" s="72"/>
      <c r="BA87" s="72"/>
      <c r="BB87" s="72"/>
      <c r="BC87" s="72"/>
      <c r="BD87" s="72"/>
      <c r="BE87" s="72"/>
      <c r="BF87" s="168"/>
      <c r="BG87" s="72"/>
      <c r="BH87" s="72"/>
      <c r="BI87" s="72"/>
      <c r="BJ87" s="72"/>
      <c r="BK87" s="72"/>
      <c r="BL87" s="72"/>
      <c r="BM87" s="72"/>
      <c r="BN87" s="72"/>
      <c r="BO87" s="72"/>
      <c r="BP87" s="74"/>
      <c r="BQ87" s="72"/>
      <c r="BR87" s="72"/>
      <c r="BS87" s="72"/>
      <c r="BT87" s="72"/>
      <c r="BU87" s="72"/>
      <c r="BV87" s="72"/>
      <c r="BW87" s="72"/>
      <c r="BX87" s="72"/>
      <c r="BY87" s="72"/>
      <c r="BZ87" s="72"/>
      <c r="CA87" s="72"/>
      <c r="CB87" s="72"/>
      <c r="CC87" s="72"/>
    </row>
    <row r="88" spans="1:81" s="70" customFormat="1" ht="15" customHeight="1" x14ac:dyDescent="0.2">
      <c r="A88" s="182"/>
      <c r="B88" s="49"/>
      <c r="C88" s="49"/>
      <c r="D88" s="49"/>
      <c r="E88" s="49"/>
      <c r="F88" s="69"/>
      <c r="G88" s="69"/>
      <c r="H88" s="69"/>
      <c r="I88" s="69"/>
      <c r="J88" s="69"/>
      <c r="K88" s="69"/>
      <c r="L88" s="69"/>
      <c r="M88" s="69"/>
      <c r="N88" s="69"/>
      <c r="AS88" s="72"/>
      <c r="AT88" s="72"/>
      <c r="AU88" s="72"/>
      <c r="AV88" s="73"/>
      <c r="AW88" s="74"/>
      <c r="AX88" s="72"/>
      <c r="AY88" s="72"/>
      <c r="AZ88" s="72"/>
      <c r="BA88" s="72"/>
      <c r="BB88" s="72"/>
      <c r="BC88" s="72"/>
      <c r="BD88" s="72"/>
      <c r="BE88" s="72"/>
      <c r="BF88" s="168"/>
      <c r="BG88" s="72"/>
      <c r="BH88" s="72"/>
      <c r="BI88" s="72"/>
      <c r="BJ88" s="72"/>
      <c r="BK88" s="72"/>
      <c r="BL88" s="72"/>
      <c r="BM88" s="72"/>
      <c r="BN88" s="72"/>
      <c r="BO88" s="72"/>
      <c r="BP88" s="74"/>
      <c r="BQ88" s="72"/>
      <c r="BR88" s="72"/>
      <c r="BS88" s="72"/>
      <c r="BT88" s="72"/>
      <c r="BU88" s="72"/>
      <c r="BV88" s="72"/>
      <c r="BW88" s="72"/>
      <c r="BX88" s="72"/>
      <c r="BY88" s="72"/>
      <c r="BZ88" s="72"/>
      <c r="CA88" s="72"/>
      <c r="CB88" s="72"/>
      <c r="CC88" s="72"/>
    </row>
    <row r="89" spans="1:81" s="70" customFormat="1" ht="15" customHeight="1" x14ac:dyDescent="0.2">
      <c r="A89" s="182"/>
      <c r="B89" s="49"/>
      <c r="C89" s="49"/>
      <c r="D89" s="49"/>
      <c r="E89" s="49"/>
      <c r="F89" s="69"/>
      <c r="G89" s="69"/>
      <c r="H89" s="69"/>
      <c r="I89" s="69"/>
      <c r="J89" s="69"/>
      <c r="K89" s="69"/>
      <c r="L89" s="69"/>
      <c r="M89" s="69"/>
      <c r="N89" s="69"/>
      <c r="AS89" s="72"/>
      <c r="AT89" s="72"/>
      <c r="AU89" s="72"/>
      <c r="AV89" s="73"/>
      <c r="AW89" s="74"/>
      <c r="AX89" s="72"/>
      <c r="AY89" s="72"/>
      <c r="AZ89" s="72"/>
      <c r="BA89" s="72"/>
      <c r="BB89" s="72"/>
      <c r="BC89" s="72"/>
      <c r="BD89" s="72"/>
      <c r="BE89" s="72"/>
      <c r="BF89" s="168"/>
      <c r="BG89" s="72"/>
      <c r="BH89" s="72"/>
      <c r="BI89" s="72"/>
      <c r="BJ89" s="72"/>
      <c r="BK89" s="72"/>
      <c r="BL89" s="72"/>
      <c r="BM89" s="72"/>
      <c r="BN89" s="72"/>
      <c r="BO89" s="72"/>
      <c r="BP89" s="74"/>
      <c r="BQ89" s="72"/>
      <c r="BR89" s="72"/>
      <c r="BS89" s="72"/>
      <c r="BT89" s="72"/>
      <c r="BU89" s="72"/>
      <c r="BV89" s="72"/>
      <c r="BW89" s="72"/>
      <c r="BX89" s="72"/>
      <c r="BY89" s="72"/>
      <c r="BZ89" s="72"/>
      <c r="CA89" s="72"/>
      <c r="CB89" s="72"/>
      <c r="CC89" s="72"/>
    </row>
    <row r="90" spans="1:81" s="70" customFormat="1" ht="15" customHeight="1" x14ac:dyDescent="0.2">
      <c r="A90" s="182"/>
      <c r="B90" s="49"/>
      <c r="C90" s="49"/>
      <c r="D90" s="49"/>
      <c r="E90" s="49"/>
      <c r="F90" s="69"/>
      <c r="G90" s="69"/>
      <c r="H90" s="69"/>
      <c r="I90" s="69"/>
      <c r="J90" s="69"/>
      <c r="K90" s="69"/>
      <c r="L90" s="69"/>
      <c r="M90" s="69"/>
      <c r="N90" s="69"/>
      <c r="AS90" s="72"/>
      <c r="AT90" s="72"/>
      <c r="AU90" s="72"/>
      <c r="AV90" s="73"/>
      <c r="AW90" s="74"/>
      <c r="AX90" s="72"/>
      <c r="AY90" s="72"/>
      <c r="AZ90" s="72"/>
      <c r="BA90" s="72"/>
      <c r="BB90" s="72"/>
      <c r="BC90" s="72"/>
      <c r="BD90" s="72"/>
      <c r="BE90" s="72"/>
      <c r="BF90" s="168"/>
      <c r="BG90" s="72"/>
      <c r="BH90" s="72"/>
      <c r="BI90" s="72"/>
      <c r="BJ90" s="72"/>
      <c r="BK90" s="72"/>
      <c r="BL90" s="72"/>
      <c r="BM90" s="72"/>
      <c r="BN90" s="72"/>
      <c r="BO90" s="72"/>
      <c r="BP90" s="74"/>
      <c r="BQ90" s="72"/>
      <c r="BR90" s="72"/>
      <c r="BS90" s="72"/>
      <c r="BT90" s="72"/>
      <c r="BU90" s="72"/>
      <c r="BV90" s="72"/>
      <c r="BW90" s="72"/>
      <c r="BX90" s="72"/>
      <c r="BY90" s="72"/>
      <c r="BZ90" s="72"/>
      <c r="CA90" s="72"/>
      <c r="CB90" s="72"/>
      <c r="CC90" s="72"/>
    </row>
    <row r="91" spans="1:81" s="70" customFormat="1" ht="15" customHeight="1" x14ac:dyDescent="0.2">
      <c r="A91" s="183"/>
      <c r="B91" s="50"/>
      <c r="C91" s="50"/>
      <c r="D91" s="50"/>
      <c r="E91" s="50"/>
      <c r="F91" s="69"/>
      <c r="G91" s="69"/>
      <c r="H91" s="69"/>
      <c r="I91" s="69"/>
      <c r="J91" s="69"/>
      <c r="K91" s="69"/>
      <c r="L91" s="69"/>
      <c r="M91" s="69"/>
      <c r="N91" s="69"/>
      <c r="AS91" s="72"/>
      <c r="AT91" s="72"/>
      <c r="AU91" s="72"/>
      <c r="AV91" s="73"/>
      <c r="AW91" s="74"/>
      <c r="AX91" s="72"/>
      <c r="AY91" s="72"/>
      <c r="AZ91" s="72"/>
      <c r="BA91" s="72"/>
      <c r="BB91" s="72"/>
      <c r="BC91" s="72"/>
      <c r="BD91" s="72"/>
      <c r="BE91" s="72"/>
      <c r="BF91" s="168"/>
      <c r="BG91" s="72"/>
      <c r="BH91" s="72"/>
      <c r="BI91" s="72"/>
      <c r="BJ91" s="72"/>
      <c r="BK91" s="72"/>
      <c r="BL91" s="72"/>
      <c r="BM91" s="72"/>
      <c r="BN91" s="72"/>
      <c r="BO91" s="72"/>
      <c r="BP91" s="74"/>
      <c r="BQ91" s="72"/>
      <c r="BR91" s="72"/>
      <c r="BS91" s="72"/>
      <c r="BT91" s="72"/>
      <c r="BU91" s="72"/>
      <c r="BV91" s="72"/>
      <c r="BW91" s="72"/>
      <c r="BX91" s="72"/>
      <c r="BY91" s="72"/>
      <c r="BZ91" s="72"/>
      <c r="CA91" s="72"/>
      <c r="CB91" s="72"/>
      <c r="CC91" s="72"/>
    </row>
    <row r="92" spans="1:81" s="70" customFormat="1" ht="15" customHeight="1" x14ac:dyDescent="0.2">
      <c r="A92" s="157"/>
      <c r="B92" s="158"/>
      <c r="C92" s="158"/>
      <c r="D92" s="158"/>
      <c r="E92" s="158"/>
      <c r="F92" s="69"/>
      <c r="G92" s="69"/>
      <c r="H92" s="69"/>
      <c r="I92" s="69"/>
      <c r="J92" s="69"/>
      <c r="K92" s="69"/>
      <c r="L92" s="69"/>
      <c r="M92" s="69"/>
      <c r="N92" s="69"/>
      <c r="AS92" s="72"/>
      <c r="AT92" s="72"/>
      <c r="AU92" s="72"/>
      <c r="AV92" s="73"/>
      <c r="AW92" s="74"/>
      <c r="AX92" s="72"/>
      <c r="AY92" s="72"/>
      <c r="AZ92" s="72"/>
      <c r="BA92" s="72"/>
      <c r="BB92" s="72"/>
      <c r="BC92" s="72"/>
      <c r="BD92" s="72"/>
      <c r="BE92" s="72"/>
      <c r="BF92" s="168"/>
      <c r="BG92" s="72"/>
      <c r="BH92" s="72"/>
      <c r="BI92" s="72"/>
      <c r="BJ92" s="72"/>
      <c r="BK92" s="72"/>
      <c r="BL92" s="72"/>
      <c r="BM92" s="72"/>
      <c r="BN92" s="72"/>
      <c r="BO92" s="72"/>
      <c r="BP92" s="74"/>
      <c r="BQ92" s="72"/>
      <c r="BR92" s="72"/>
      <c r="BS92" s="72"/>
      <c r="BT92" s="72"/>
      <c r="BU92" s="72"/>
      <c r="BV92" s="72"/>
      <c r="BW92" s="72"/>
      <c r="BX92" s="72"/>
      <c r="BY92" s="72"/>
      <c r="BZ92" s="72"/>
      <c r="CA92" s="72"/>
      <c r="CB92" s="72"/>
      <c r="CC92" s="72"/>
    </row>
    <row r="93" spans="1:81" s="70" customFormat="1" ht="30" customHeight="1" x14ac:dyDescent="0.2">
      <c r="A93" s="169"/>
      <c r="B93" s="184"/>
      <c r="C93" s="185"/>
      <c r="D93" s="69"/>
      <c r="E93" s="69"/>
      <c r="F93" s="69"/>
      <c r="G93" s="69"/>
      <c r="H93" s="69"/>
      <c r="I93" s="69"/>
      <c r="J93" s="69"/>
      <c r="K93" s="69"/>
      <c r="L93" s="69"/>
      <c r="M93" s="69"/>
      <c r="N93" s="69"/>
      <c r="AS93" s="72"/>
      <c r="AT93" s="72"/>
      <c r="AU93" s="72"/>
      <c r="AV93" s="73"/>
      <c r="AW93" s="74"/>
      <c r="AX93" s="72"/>
      <c r="AY93" s="72"/>
      <c r="AZ93" s="72"/>
      <c r="BA93" s="72"/>
      <c r="BB93" s="72"/>
      <c r="BC93" s="72"/>
      <c r="BD93" s="72"/>
      <c r="BE93" s="72"/>
      <c r="BF93" s="168"/>
      <c r="BG93" s="72"/>
      <c r="BH93" s="72"/>
      <c r="BI93" s="72"/>
      <c r="BJ93" s="72"/>
      <c r="BK93" s="72"/>
      <c r="BL93" s="72"/>
      <c r="BM93" s="72"/>
      <c r="BN93" s="72"/>
      <c r="BO93" s="72"/>
      <c r="BP93" s="74"/>
      <c r="BQ93" s="72"/>
      <c r="BR93" s="72"/>
      <c r="BS93" s="72"/>
      <c r="BT93" s="72"/>
      <c r="BU93" s="72"/>
      <c r="BV93" s="72"/>
      <c r="BW93" s="72"/>
      <c r="BX93" s="72"/>
      <c r="BY93" s="72"/>
      <c r="BZ93" s="72"/>
      <c r="CA93" s="72"/>
      <c r="CB93" s="72"/>
      <c r="CC93" s="72"/>
    </row>
    <row r="94" spans="1:81" s="70" customFormat="1" ht="51" customHeight="1" x14ac:dyDescent="0.2">
      <c r="A94" s="179"/>
      <c r="B94" s="173"/>
      <c r="C94" s="173"/>
      <c r="D94" s="173"/>
      <c r="E94" s="173"/>
      <c r="F94" s="69"/>
      <c r="G94" s="69"/>
      <c r="H94" s="69"/>
      <c r="I94" s="69"/>
      <c r="J94" s="69"/>
      <c r="K94" s="69"/>
      <c r="L94" s="69"/>
      <c r="M94" s="69"/>
      <c r="N94" s="69"/>
      <c r="AS94" s="72"/>
      <c r="AT94" s="72"/>
      <c r="AU94" s="72"/>
      <c r="AV94" s="73"/>
      <c r="AW94" s="74"/>
      <c r="AX94" s="72"/>
      <c r="AY94" s="72"/>
      <c r="AZ94" s="72"/>
      <c r="BA94" s="72"/>
      <c r="BB94" s="72"/>
      <c r="BC94" s="72"/>
      <c r="BD94" s="72"/>
      <c r="BE94" s="72"/>
      <c r="BF94" s="168"/>
      <c r="BG94" s="72"/>
      <c r="BH94" s="72"/>
      <c r="BI94" s="72"/>
      <c r="BJ94" s="72"/>
      <c r="BK94" s="72"/>
      <c r="BL94" s="72"/>
      <c r="BM94" s="72"/>
      <c r="BN94" s="72"/>
      <c r="BO94" s="72"/>
      <c r="BP94" s="74"/>
      <c r="BQ94" s="72"/>
      <c r="BR94" s="72"/>
      <c r="BS94" s="72"/>
      <c r="BT94" s="72"/>
      <c r="BU94" s="72"/>
      <c r="BV94" s="72"/>
      <c r="BW94" s="72"/>
      <c r="BX94" s="72"/>
      <c r="BY94" s="72"/>
      <c r="BZ94" s="72"/>
      <c r="CA94" s="72"/>
      <c r="CB94" s="72"/>
      <c r="CC94" s="72"/>
    </row>
    <row r="95" spans="1:81" s="70" customFormat="1" ht="15" customHeight="1" x14ac:dyDescent="0.2">
      <c r="A95" s="181"/>
      <c r="B95" s="49"/>
      <c r="C95" s="49"/>
      <c r="D95" s="49"/>
      <c r="E95" s="49"/>
      <c r="F95" s="69"/>
      <c r="G95" s="69"/>
      <c r="H95" s="69"/>
      <c r="I95" s="69"/>
      <c r="J95" s="69"/>
      <c r="K95" s="69"/>
      <c r="L95" s="69"/>
      <c r="M95" s="69"/>
      <c r="N95" s="69"/>
      <c r="AS95" s="72"/>
      <c r="AT95" s="72"/>
      <c r="AU95" s="72"/>
      <c r="AV95" s="73"/>
      <c r="AW95" s="74"/>
      <c r="AX95" s="72"/>
      <c r="AY95" s="72"/>
      <c r="AZ95" s="72"/>
      <c r="BA95" s="72"/>
      <c r="BB95" s="72"/>
      <c r="BC95" s="72"/>
      <c r="BD95" s="72"/>
      <c r="BE95" s="72"/>
      <c r="BF95" s="168"/>
      <c r="BG95" s="72"/>
      <c r="BH95" s="72"/>
      <c r="BI95" s="72"/>
      <c r="BJ95" s="72"/>
      <c r="BK95" s="72"/>
      <c r="BL95" s="72"/>
      <c r="BM95" s="72"/>
      <c r="BN95" s="72"/>
      <c r="BO95" s="72"/>
      <c r="BP95" s="74"/>
      <c r="BQ95" s="72"/>
      <c r="BR95" s="72"/>
      <c r="BS95" s="72"/>
      <c r="BT95" s="72"/>
      <c r="BU95" s="72"/>
      <c r="BV95" s="72"/>
      <c r="BW95" s="72"/>
      <c r="BX95" s="72"/>
      <c r="BY95" s="72"/>
      <c r="BZ95" s="72"/>
      <c r="CA95" s="72"/>
      <c r="CB95" s="72"/>
      <c r="CC95" s="72"/>
    </row>
    <row r="96" spans="1:81" s="70" customFormat="1" ht="15" customHeight="1" x14ac:dyDescent="0.2">
      <c r="A96" s="182"/>
      <c r="B96" s="49"/>
      <c r="C96" s="49"/>
      <c r="D96" s="49"/>
      <c r="E96" s="49"/>
      <c r="F96" s="69"/>
      <c r="G96" s="69"/>
      <c r="H96" s="69"/>
      <c r="I96" s="69"/>
      <c r="J96" s="69"/>
      <c r="K96" s="69"/>
      <c r="L96" s="69"/>
      <c r="M96" s="69"/>
      <c r="N96" s="69"/>
      <c r="AS96" s="72"/>
      <c r="AT96" s="72"/>
      <c r="AU96" s="72"/>
      <c r="AV96" s="73"/>
      <c r="AW96" s="74"/>
      <c r="AX96" s="72"/>
      <c r="AY96" s="72"/>
      <c r="AZ96" s="72"/>
      <c r="BA96" s="72"/>
      <c r="BB96" s="72"/>
      <c r="BC96" s="72"/>
      <c r="BD96" s="72"/>
      <c r="BE96" s="72"/>
      <c r="BF96" s="168"/>
      <c r="BG96" s="72"/>
      <c r="BH96" s="72"/>
      <c r="BI96" s="72"/>
      <c r="BJ96" s="72"/>
      <c r="BK96" s="72"/>
      <c r="BL96" s="72"/>
      <c r="BM96" s="72"/>
      <c r="BN96" s="72"/>
      <c r="BO96" s="72"/>
      <c r="BP96" s="74"/>
      <c r="BQ96" s="72"/>
      <c r="BR96" s="72"/>
      <c r="BS96" s="72"/>
      <c r="BT96" s="72"/>
      <c r="BU96" s="72"/>
      <c r="BV96" s="72"/>
      <c r="BW96" s="72"/>
      <c r="BX96" s="72"/>
      <c r="BY96" s="72"/>
      <c r="BZ96" s="72"/>
      <c r="CA96" s="72"/>
      <c r="CB96" s="72"/>
      <c r="CC96" s="72"/>
    </row>
    <row r="97" spans="1:81" s="70" customFormat="1" ht="15" customHeight="1" x14ac:dyDescent="0.2">
      <c r="A97" s="182"/>
      <c r="B97" s="49"/>
      <c r="C97" s="49"/>
      <c r="D97" s="49"/>
      <c r="E97" s="49"/>
      <c r="F97" s="69"/>
      <c r="G97" s="69"/>
      <c r="H97" s="69"/>
      <c r="I97" s="69"/>
      <c r="J97" s="69"/>
      <c r="K97" s="69"/>
      <c r="L97" s="69"/>
      <c r="M97" s="69"/>
      <c r="N97" s="69"/>
      <c r="AS97" s="72"/>
      <c r="AT97" s="72"/>
      <c r="AU97" s="72"/>
      <c r="AV97" s="73"/>
      <c r="AW97" s="74"/>
      <c r="AX97" s="72"/>
      <c r="AY97" s="72"/>
      <c r="AZ97" s="72"/>
      <c r="BA97" s="72"/>
      <c r="BB97" s="72"/>
      <c r="BC97" s="72"/>
      <c r="BD97" s="72"/>
      <c r="BE97" s="72"/>
      <c r="BF97" s="72"/>
      <c r="BG97" s="72"/>
      <c r="BH97" s="72"/>
      <c r="BI97" s="72"/>
      <c r="BJ97" s="72"/>
      <c r="BK97" s="72"/>
      <c r="BL97" s="72"/>
      <c r="BM97" s="72"/>
      <c r="BN97" s="72"/>
      <c r="BO97" s="72"/>
      <c r="BP97" s="74"/>
      <c r="BQ97" s="72"/>
      <c r="BR97" s="72"/>
      <c r="BS97" s="72"/>
      <c r="BT97" s="72"/>
      <c r="BU97" s="72"/>
      <c r="BV97" s="72"/>
      <c r="BW97" s="72"/>
      <c r="BX97" s="72"/>
      <c r="BY97" s="72"/>
      <c r="BZ97" s="72"/>
      <c r="CA97" s="72"/>
      <c r="CB97" s="72"/>
      <c r="CC97" s="72"/>
    </row>
    <row r="98" spans="1:81" s="70" customFormat="1" ht="15" customHeight="1" x14ac:dyDescent="0.2">
      <c r="A98" s="182"/>
      <c r="B98" s="49"/>
      <c r="C98" s="49"/>
      <c r="D98" s="49"/>
      <c r="E98" s="49"/>
      <c r="F98" s="69"/>
      <c r="G98" s="69"/>
      <c r="H98" s="69"/>
      <c r="I98" s="69"/>
      <c r="J98" s="69"/>
      <c r="K98" s="69"/>
      <c r="L98" s="69"/>
      <c r="M98" s="69"/>
      <c r="N98" s="69"/>
      <c r="AS98" s="72"/>
      <c r="AT98" s="72"/>
      <c r="AU98" s="72"/>
      <c r="AV98" s="73"/>
      <c r="AW98" s="74"/>
      <c r="AX98" s="72"/>
      <c r="AY98" s="72"/>
      <c r="AZ98" s="72"/>
      <c r="BA98" s="73"/>
      <c r="BB98" s="73"/>
      <c r="BC98" s="73"/>
      <c r="BD98" s="73"/>
      <c r="BE98" s="73"/>
      <c r="BF98" s="73"/>
      <c r="BG98" s="72"/>
      <c r="BH98" s="72"/>
      <c r="BI98" s="72"/>
      <c r="BJ98" s="72"/>
      <c r="BK98" s="72"/>
      <c r="BL98" s="72"/>
      <c r="BM98" s="72"/>
      <c r="BN98" s="72"/>
      <c r="BO98" s="72"/>
      <c r="BP98" s="74"/>
      <c r="BQ98" s="72"/>
      <c r="BR98" s="72"/>
      <c r="BS98" s="72"/>
      <c r="BT98" s="72"/>
      <c r="BU98" s="72"/>
      <c r="BV98" s="72"/>
      <c r="BW98" s="72"/>
      <c r="BX98" s="72"/>
      <c r="BY98" s="72"/>
      <c r="BZ98" s="72"/>
      <c r="CA98" s="72"/>
      <c r="CB98" s="72"/>
      <c r="CC98" s="72"/>
    </row>
    <row r="99" spans="1:81" s="70" customFormat="1" ht="15" customHeight="1" x14ac:dyDescent="0.2">
      <c r="A99" s="183"/>
      <c r="B99" s="50"/>
      <c r="C99" s="50"/>
      <c r="D99" s="50"/>
      <c r="E99" s="50"/>
      <c r="F99" s="69"/>
      <c r="G99" s="69"/>
      <c r="H99" s="69"/>
      <c r="I99" s="69"/>
      <c r="J99" s="69"/>
      <c r="K99" s="69"/>
      <c r="L99" s="69"/>
      <c r="M99" s="69"/>
      <c r="N99" s="69"/>
      <c r="AS99" s="72"/>
      <c r="AT99" s="72"/>
      <c r="AU99" s="72"/>
      <c r="AV99" s="73"/>
      <c r="AW99" s="74"/>
      <c r="AX99" s="72"/>
      <c r="AY99" s="72"/>
      <c r="AZ99" s="72"/>
      <c r="BA99" s="73"/>
      <c r="BB99" s="73"/>
      <c r="BC99" s="73"/>
      <c r="BD99" s="73"/>
      <c r="BE99" s="73"/>
      <c r="BF99" s="73"/>
      <c r="BG99" s="72"/>
      <c r="BH99" s="72"/>
      <c r="BI99" s="72"/>
      <c r="BJ99" s="72"/>
      <c r="BK99" s="72"/>
      <c r="BL99" s="72"/>
      <c r="BM99" s="72"/>
      <c r="BN99" s="72"/>
      <c r="BO99" s="72"/>
      <c r="BP99" s="74"/>
      <c r="BQ99" s="72"/>
      <c r="BR99" s="72"/>
      <c r="BS99" s="72"/>
      <c r="BT99" s="72"/>
      <c r="BU99" s="72"/>
      <c r="BV99" s="72"/>
      <c r="BW99" s="72"/>
      <c r="BX99" s="72"/>
      <c r="BY99" s="72"/>
      <c r="BZ99" s="72"/>
      <c r="CA99" s="72"/>
      <c r="CB99" s="72"/>
      <c r="CC99" s="72"/>
    </row>
    <row r="100" spans="1:81" s="70" customFormat="1" ht="15" customHeight="1" x14ac:dyDescent="0.2">
      <c r="A100" s="157"/>
      <c r="B100" s="158"/>
      <c r="C100" s="158"/>
      <c r="D100" s="158"/>
      <c r="E100" s="158"/>
      <c r="F100" s="69"/>
      <c r="G100" s="69"/>
      <c r="H100" s="69"/>
      <c r="I100" s="69"/>
      <c r="J100" s="69"/>
      <c r="K100" s="69"/>
      <c r="L100" s="69"/>
      <c r="M100" s="69"/>
      <c r="N100" s="69"/>
      <c r="AS100" s="72"/>
      <c r="AT100" s="72"/>
      <c r="AU100" s="72"/>
      <c r="AV100" s="73"/>
      <c r="AW100" s="74"/>
      <c r="AX100" s="72"/>
      <c r="AY100" s="72"/>
      <c r="AZ100" s="72"/>
      <c r="BA100" s="73"/>
      <c r="BB100" s="73"/>
      <c r="BC100" s="73"/>
      <c r="BD100" s="73"/>
      <c r="BE100" s="73"/>
      <c r="BF100" s="73"/>
      <c r="BG100" s="72"/>
      <c r="BH100" s="72"/>
      <c r="BI100" s="72"/>
      <c r="BJ100" s="72"/>
      <c r="BK100" s="72"/>
      <c r="BL100" s="72"/>
      <c r="BM100" s="72"/>
      <c r="BN100" s="72"/>
      <c r="BO100" s="72"/>
      <c r="BP100" s="74"/>
      <c r="BQ100" s="72"/>
      <c r="BR100" s="72"/>
      <c r="BS100" s="72"/>
      <c r="BT100" s="72"/>
      <c r="BU100" s="72"/>
      <c r="BV100" s="72"/>
      <c r="BW100" s="72"/>
      <c r="BX100" s="72"/>
      <c r="BY100" s="72"/>
      <c r="BZ100" s="72"/>
      <c r="CA100" s="72"/>
      <c r="CB100" s="72"/>
      <c r="CC100" s="72"/>
    </row>
    <row r="101" spans="1:81" s="70" customFormat="1" ht="27.75" customHeight="1" x14ac:dyDescent="0.2">
      <c r="A101" s="169"/>
      <c r="B101" s="184"/>
      <c r="C101" s="185"/>
      <c r="D101" s="69"/>
      <c r="E101" s="69"/>
      <c r="F101" s="69"/>
      <c r="K101" s="69"/>
      <c r="L101" s="69"/>
      <c r="M101" s="69"/>
      <c r="N101" s="69"/>
      <c r="AS101" s="72"/>
      <c r="AT101" s="72"/>
      <c r="AU101" s="72"/>
      <c r="AV101" s="73"/>
      <c r="AW101" s="74"/>
      <c r="AX101" s="72"/>
      <c r="AY101" s="72"/>
      <c r="AZ101" s="72"/>
      <c r="BA101" s="73"/>
      <c r="BB101" s="73"/>
      <c r="BC101" s="73"/>
      <c r="BD101" s="73"/>
      <c r="BE101" s="73"/>
      <c r="BF101" s="73"/>
      <c r="BG101" s="72"/>
      <c r="BH101" s="72"/>
      <c r="BI101" s="72"/>
      <c r="BJ101" s="72"/>
      <c r="BK101" s="72"/>
      <c r="BL101" s="72"/>
      <c r="BM101" s="72"/>
      <c r="BN101" s="72"/>
      <c r="BO101" s="72"/>
      <c r="BP101" s="74"/>
      <c r="BQ101" s="72"/>
      <c r="BR101" s="72"/>
      <c r="BS101" s="72"/>
      <c r="BT101" s="72"/>
      <c r="BU101" s="72"/>
      <c r="BV101" s="72"/>
      <c r="BW101" s="72"/>
      <c r="BX101" s="72"/>
      <c r="BY101" s="72"/>
      <c r="BZ101" s="72"/>
      <c r="CA101" s="72"/>
      <c r="CB101" s="72"/>
      <c r="CC101" s="72"/>
    </row>
    <row r="102" spans="1:81" s="70" customFormat="1" ht="27.75" customHeight="1" x14ac:dyDescent="0.2">
      <c r="A102" s="889"/>
      <c r="B102" s="890"/>
      <c r="C102" s="887"/>
      <c r="D102" s="860"/>
      <c r="E102" s="861"/>
      <c r="F102" s="861"/>
      <c r="G102" s="836"/>
      <c r="K102" s="69"/>
      <c r="L102" s="69"/>
      <c r="M102" s="69"/>
      <c r="N102" s="69"/>
      <c r="AS102" s="72"/>
      <c r="AT102" s="72"/>
      <c r="AU102" s="72"/>
      <c r="AV102" s="73"/>
      <c r="AW102" s="74"/>
      <c r="AX102" s="72"/>
      <c r="AY102" s="72"/>
      <c r="AZ102" s="72"/>
      <c r="BA102" s="73"/>
      <c r="BB102" s="73"/>
      <c r="BC102" s="73"/>
      <c r="BD102" s="73"/>
      <c r="BE102" s="73"/>
      <c r="BF102" s="73"/>
      <c r="BG102" s="72"/>
      <c r="BH102" s="72"/>
      <c r="BI102" s="72"/>
      <c r="BJ102" s="72"/>
      <c r="BK102" s="72"/>
      <c r="BL102" s="72"/>
      <c r="BM102" s="72"/>
      <c r="BN102" s="72"/>
      <c r="BO102" s="72"/>
      <c r="BP102" s="74"/>
      <c r="BQ102" s="72"/>
      <c r="BR102" s="72"/>
      <c r="BS102" s="72"/>
      <c r="BT102" s="72"/>
      <c r="BU102" s="72"/>
      <c r="BV102" s="72"/>
      <c r="BW102" s="72"/>
      <c r="BX102" s="72"/>
      <c r="BY102" s="72"/>
      <c r="BZ102" s="72"/>
      <c r="CA102" s="72"/>
      <c r="CB102" s="72"/>
      <c r="CC102" s="72"/>
    </row>
    <row r="103" spans="1:81" s="70" customFormat="1" ht="51" customHeight="1" x14ac:dyDescent="0.2">
      <c r="A103" s="891"/>
      <c r="B103" s="892"/>
      <c r="C103" s="888"/>
      <c r="D103" s="285"/>
      <c r="E103" s="285"/>
      <c r="F103" s="285"/>
      <c r="G103" s="838"/>
      <c r="H103" s="69"/>
      <c r="I103" s="69"/>
      <c r="J103" s="69"/>
      <c r="K103" s="69"/>
      <c r="L103" s="69"/>
      <c r="M103" s="69"/>
      <c r="N103" s="69"/>
      <c r="AS103" s="72"/>
      <c r="AT103" s="72"/>
      <c r="AU103" s="72"/>
      <c r="AV103" s="73"/>
      <c r="AW103" s="74"/>
      <c r="AX103" s="72"/>
      <c r="AY103" s="72"/>
      <c r="AZ103" s="72"/>
      <c r="BA103" s="73"/>
      <c r="BB103" s="73"/>
      <c r="BC103" s="73"/>
      <c r="BD103" s="73"/>
      <c r="BE103" s="73"/>
      <c r="BF103" s="73"/>
      <c r="BG103" s="72"/>
      <c r="BH103" s="72"/>
      <c r="BI103" s="72"/>
      <c r="BJ103" s="72"/>
      <c r="BK103" s="72"/>
      <c r="BL103" s="72"/>
      <c r="BM103" s="72"/>
      <c r="BN103" s="72"/>
      <c r="BO103" s="72"/>
      <c r="BP103" s="74"/>
      <c r="BQ103" s="72"/>
      <c r="BR103" s="72"/>
      <c r="BS103" s="72"/>
      <c r="BT103" s="72"/>
      <c r="BU103" s="72"/>
      <c r="BV103" s="72"/>
      <c r="BW103" s="72"/>
      <c r="BX103" s="72"/>
      <c r="BY103" s="72"/>
      <c r="BZ103" s="72"/>
      <c r="CA103" s="72"/>
      <c r="CB103" s="72"/>
      <c r="CC103" s="72"/>
    </row>
    <row r="104" spans="1:81" s="70" customFormat="1" ht="16.5" customHeight="1" x14ac:dyDescent="0.2">
      <c r="A104" s="877"/>
      <c r="B104" s="878"/>
      <c r="C104" s="158"/>
      <c r="D104" s="6"/>
      <c r="E104" s="5"/>
      <c r="F104" s="7"/>
      <c r="G104" s="7"/>
      <c r="H104" s="69"/>
      <c r="I104" s="69"/>
      <c r="J104" s="69"/>
      <c r="K104" s="69"/>
      <c r="L104" s="69"/>
      <c r="M104" s="69"/>
      <c r="N104" s="69"/>
      <c r="AS104" s="72"/>
      <c r="AT104" s="72"/>
      <c r="AU104" s="72"/>
      <c r="AV104" s="73"/>
      <c r="AW104" s="74"/>
      <c r="AX104" s="72"/>
      <c r="AY104" s="72"/>
      <c r="AZ104" s="72"/>
      <c r="BA104" s="73"/>
      <c r="BB104" s="73"/>
      <c r="BC104" s="73"/>
      <c r="BD104" s="73"/>
      <c r="BE104" s="73"/>
      <c r="BF104" s="73"/>
      <c r="BG104" s="72"/>
      <c r="BH104" s="72"/>
      <c r="BI104" s="72"/>
      <c r="BJ104" s="72"/>
      <c r="BK104" s="72"/>
      <c r="BL104" s="72"/>
      <c r="BM104" s="72"/>
      <c r="BN104" s="72"/>
      <c r="BO104" s="72"/>
      <c r="BP104" s="74"/>
      <c r="BQ104" s="72"/>
      <c r="BR104" s="72"/>
      <c r="BS104" s="72"/>
      <c r="BT104" s="72"/>
      <c r="BU104" s="72"/>
      <c r="BV104" s="72"/>
      <c r="BW104" s="72"/>
      <c r="BX104" s="72"/>
      <c r="BY104" s="72"/>
      <c r="BZ104" s="72"/>
      <c r="CA104" s="72"/>
      <c r="CB104" s="72"/>
      <c r="CC104" s="72"/>
    </row>
    <row r="105" spans="1:81" s="70" customFormat="1" ht="15.75" customHeight="1" x14ac:dyDescent="0.2">
      <c r="A105" s="879"/>
      <c r="B105" s="880"/>
      <c r="C105" s="4"/>
      <c r="D105" s="6"/>
      <c r="E105" s="5"/>
      <c r="F105" s="7"/>
      <c r="G105" s="7"/>
      <c r="H105" s="69"/>
      <c r="I105" s="69"/>
      <c r="J105" s="69"/>
      <c r="K105" s="69"/>
      <c r="L105" s="69"/>
      <c r="M105" s="69"/>
      <c r="N105" s="69"/>
      <c r="AS105" s="72"/>
      <c r="AT105" s="72"/>
      <c r="AU105" s="72"/>
      <c r="AV105" s="73"/>
      <c r="AW105" s="74"/>
      <c r="AX105" s="72"/>
      <c r="AY105" s="72"/>
      <c r="AZ105" s="72"/>
      <c r="BA105" s="73"/>
      <c r="BB105" s="73"/>
      <c r="BC105" s="73"/>
      <c r="BD105" s="73"/>
      <c r="BE105" s="73"/>
      <c r="BF105" s="73"/>
      <c r="BG105" s="72"/>
      <c r="BH105" s="72"/>
      <c r="BI105" s="72"/>
      <c r="BJ105" s="72"/>
      <c r="BK105" s="72"/>
      <c r="BL105" s="72"/>
      <c r="BM105" s="72"/>
      <c r="BN105" s="72"/>
      <c r="BO105" s="72"/>
      <c r="BP105" s="74"/>
      <c r="BQ105" s="72"/>
      <c r="BR105" s="72"/>
      <c r="BS105" s="72"/>
      <c r="BT105" s="72"/>
      <c r="BU105" s="72"/>
      <c r="BV105" s="72"/>
      <c r="BW105" s="72"/>
      <c r="BX105" s="72"/>
      <c r="BY105" s="72"/>
      <c r="BZ105" s="72"/>
      <c r="CA105" s="72"/>
      <c r="CB105" s="72"/>
      <c r="CC105" s="72"/>
    </row>
    <row r="106" spans="1:81" s="70" customFormat="1" ht="20.25" customHeight="1" x14ac:dyDescent="0.2">
      <c r="A106" s="169"/>
      <c r="B106" s="284"/>
      <c r="C106" s="284"/>
      <c r="D106" s="284"/>
      <c r="E106" s="284"/>
      <c r="F106" s="284"/>
      <c r="G106" s="284"/>
      <c r="H106" s="284"/>
      <c r="I106" s="284"/>
      <c r="J106" s="284"/>
      <c r="K106" s="284"/>
      <c r="L106" s="284"/>
      <c r="M106" s="284"/>
      <c r="N106" s="69"/>
      <c r="AS106" s="72"/>
      <c r="AT106" s="72"/>
      <c r="AU106" s="72"/>
      <c r="AV106" s="73"/>
      <c r="AW106" s="74"/>
      <c r="AX106" s="72"/>
      <c r="AY106" s="72"/>
      <c r="AZ106" s="72"/>
      <c r="BA106" s="73"/>
      <c r="BB106" s="73"/>
      <c r="BC106" s="73"/>
      <c r="BD106" s="73"/>
      <c r="BE106" s="73"/>
      <c r="BF106" s="73"/>
      <c r="BG106" s="72"/>
      <c r="BH106" s="72"/>
      <c r="BI106" s="72"/>
      <c r="BJ106" s="72"/>
      <c r="BK106" s="72"/>
      <c r="BL106" s="72"/>
      <c r="BM106" s="72"/>
      <c r="BN106" s="72"/>
      <c r="BO106" s="72"/>
      <c r="BP106" s="74"/>
      <c r="BQ106" s="72"/>
      <c r="BR106" s="72"/>
      <c r="BS106" s="72"/>
      <c r="BT106" s="72"/>
      <c r="BU106" s="72"/>
      <c r="BV106" s="72"/>
      <c r="BW106" s="72"/>
      <c r="BX106" s="72"/>
      <c r="BY106" s="72"/>
      <c r="BZ106" s="72"/>
      <c r="CA106" s="72"/>
      <c r="CB106" s="72"/>
      <c r="CC106" s="72"/>
    </row>
    <row r="107" spans="1:81" s="70" customFormat="1" ht="33" customHeight="1" x14ac:dyDescent="0.2">
      <c r="A107" s="926"/>
      <c r="B107" s="927"/>
      <c r="C107" s="928"/>
      <c r="D107" s="186"/>
      <c r="E107" s="187"/>
      <c r="F107" s="187"/>
      <c r="G107" s="69"/>
      <c r="H107" s="69"/>
      <c r="I107" s="69"/>
      <c r="J107" s="69"/>
      <c r="K107" s="69"/>
      <c r="L107" s="69"/>
      <c r="M107" s="69"/>
      <c r="N107" s="69"/>
      <c r="AS107" s="72"/>
      <c r="AT107" s="72"/>
      <c r="AU107" s="72"/>
      <c r="AV107" s="73"/>
      <c r="AW107" s="74"/>
      <c r="AX107" s="72"/>
      <c r="AY107" s="72"/>
      <c r="AZ107" s="72"/>
      <c r="BA107" s="73"/>
      <c r="BB107" s="73"/>
      <c r="BC107" s="73"/>
      <c r="BD107" s="73"/>
      <c r="BE107" s="73"/>
      <c r="BF107" s="73"/>
      <c r="BG107" s="72"/>
      <c r="BH107" s="72"/>
      <c r="BI107" s="72"/>
      <c r="BJ107" s="72"/>
      <c r="BK107" s="72"/>
      <c r="BL107" s="72"/>
      <c r="BM107" s="72"/>
      <c r="BN107" s="72"/>
      <c r="BO107" s="72"/>
      <c r="BP107" s="74"/>
      <c r="BQ107" s="72"/>
      <c r="BR107" s="72"/>
      <c r="BS107" s="72"/>
      <c r="BT107" s="72"/>
      <c r="BU107" s="72"/>
      <c r="BV107" s="72"/>
      <c r="BW107" s="72"/>
      <c r="BX107" s="72"/>
      <c r="BY107" s="72"/>
      <c r="BZ107" s="72"/>
      <c r="CA107" s="72"/>
      <c r="CB107" s="72"/>
      <c r="CC107" s="72"/>
    </row>
    <row r="108" spans="1:81" s="70" customFormat="1" ht="15" customHeight="1" x14ac:dyDescent="0.2">
      <c r="A108" s="188"/>
      <c r="B108" s="189"/>
      <c r="C108" s="190"/>
      <c r="D108" s="191"/>
      <c r="E108" s="99"/>
      <c r="F108" s="99"/>
      <c r="K108" s="69"/>
      <c r="L108" s="69"/>
      <c r="M108" s="69"/>
      <c r="N108" s="69"/>
      <c r="AS108" s="72"/>
      <c r="AT108" s="72"/>
      <c r="AU108" s="72"/>
      <c r="AV108" s="73"/>
      <c r="AW108" s="74"/>
      <c r="AX108" s="72"/>
      <c r="AY108" s="72"/>
      <c r="AZ108" s="72"/>
      <c r="BA108" s="73"/>
      <c r="BB108" s="73"/>
      <c r="BC108" s="73"/>
      <c r="BD108" s="73"/>
      <c r="BE108" s="73"/>
      <c r="BF108" s="73"/>
      <c r="BG108" s="72"/>
      <c r="BH108" s="72"/>
      <c r="BI108" s="72"/>
      <c r="BJ108" s="72"/>
      <c r="BK108" s="72"/>
      <c r="BL108" s="72"/>
      <c r="BM108" s="72"/>
      <c r="BN108" s="72"/>
      <c r="BO108" s="72"/>
      <c r="BP108" s="74"/>
      <c r="BQ108" s="72"/>
      <c r="BR108" s="72"/>
      <c r="BS108" s="72"/>
      <c r="BT108" s="72"/>
      <c r="BU108" s="72"/>
      <c r="BV108" s="72"/>
      <c r="BW108" s="72"/>
      <c r="BX108" s="72"/>
      <c r="BY108" s="72"/>
      <c r="BZ108" s="72"/>
      <c r="CA108" s="72"/>
      <c r="CB108" s="72"/>
      <c r="CC108" s="72"/>
    </row>
    <row r="109" spans="1:81" s="70" customFormat="1" ht="30" customHeight="1" x14ac:dyDescent="0.2">
      <c r="A109" s="169"/>
      <c r="B109" s="284"/>
      <c r="C109" s="284"/>
      <c r="D109" s="284"/>
      <c r="E109" s="69"/>
      <c r="F109" s="69"/>
      <c r="G109" s="69"/>
      <c r="H109" s="69"/>
      <c r="I109" s="69"/>
      <c r="J109" s="69"/>
      <c r="K109" s="69"/>
      <c r="L109" s="69"/>
      <c r="M109" s="69"/>
      <c r="N109" s="69"/>
      <c r="AS109" s="72"/>
      <c r="AT109" s="72"/>
      <c r="AU109" s="72"/>
      <c r="AV109" s="73"/>
      <c r="AW109" s="74"/>
      <c r="AX109" s="72"/>
      <c r="AY109" s="72"/>
      <c r="AZ109" s="72"/>
      <c r="BA109" s="73"/>
      <c r="BB109" s="73"/>
      <c r="BC109" s="73"/>
      <c r="BD109" s="73"/>
      <c r="BE109" s="73"/>
      <c r="BF109" s="73"/>
      <c r="BG109" s="72"/>
      <c r="BH109" s="72"/>
      <c r="BI109" s="72"/>
      <c r="BJ109" s="72"/>
      <c r="BK109" s="72"/>
      <c r="BL109" s="72"/>
      <c r="BM109" s="72"/>
      <c r="BN109" s="72"/>
      <c r="BO109" s="72"/>
      <c r="BP109" s="74"/>
      <c r="BQ109" s="72"/>
      <c r="BR109" s="72"/>
      <c r="BS109" s="72"/>
      <c r="BT109" s="72"/>
      <c r="BU109" s="72"/>
      <c r="BV109" s="72"/>
      <c r="BW109" s="72"/>
      <c r="BX109" s="72"/>
      <c r="BY109" s="72"/>
      <c r="BZ109" s="72"/>
      <c r="CA109" s="72"/>
      <c r="CB109" s="72"/>
      <c r="CC109" s="72"/>
    </row>
    <row r="110" spans="1:81" s="70" customFormat="1" ht="30" customHeight="1" x14ac:dyDescent="0.2">
      <c r="A110" s="881"/>
      <c r="B110" s="882"/>
      <c r="C110" s="883"/>
      <c r="D110" s="887"/>
      <c r="E110" s="860"/>
      <c r="F110" s="861"/>
      <c r="G110" s="861"/>
      <c r="H110" s="836"/>
      <c r="I110" s="69"/>
      <c r="J110" s="69"/>
      <c r="K110" s="69"/>
      <c r="L110" s="69"/>
      <c r="M110" s="69"/>
      <c r="N110" s="69"/>
      <c r="AS110" s="72"/>
      <c r="AT110" s="72"/>
      <c r="AU110" s="72"/>
      <c r="AV110" s="73"/>
      <c r="AW110" s="74"/>
      <c r="AX110" s="72"/>
      <c r="AY110" s="72"/>
      <c r="AZ110" s="72"/>
      <c r="BA110" s="73"/>
      <c r="BB110" s="73"/>
      <c r="BC110" s="73"/>
      <c r="BD110" s="73"/>
      <c r="BE110" s="73"/>
      <c r="BF110" s="73"/>
      <c r="BG110" s="72"/>
      <c r="BH110" s="72"/>
      <c r="BI110" s="72"/>
      <c r="BJ110" s="72"/>
      <c r="BK110" s="72"/>
      <c r="BL110" s="72"/>
      <c r="BM110" s="72"/>
      <c r="BN110" s="72"/>
      <c r="BO110" s="72"/>
      <c r="BP110" s="74"/>
      <c r="BQ110" s="72"/>
      <c r="BR110" s="72"/>
      <c r="BS110" s="72"/>
      <c r="BT110" s="72"/>
      <c r="BU110" s="72"/>
      <c r="BV110" s="72"/>
      <c r="BW110" s="72"/>
      <c r="BX110" s="72"/>
      <c r="BY110" s="72"/>
      <c r="BZ110" s="72"/>
      <c r="CA110" s="72"/>
      <c r="CB110" s="72"/>
      <c r="CC110" s="72"/>
    </row>
    <row r="111" spans="1:81" s="70" customFormat="1" ht="44.25" customHeight="1" x14ac:dyDescent="0.2">
      <c r="A111" s="884"/>
      <c r="B111" s="885"/>
      <c r="C111" s="886"/>
      <c r="D111" s="888"/>
      <c r="E111" s="285"/>
      <c r="F111" s="285"/>
      <c r="G111" s="285"/>
      <c r="H111" s="838"/>
      <c r="I111" s="69"/>
      <c r="J111" s="69"/>
      <c r="K111" s="69"/>
      <c r="L111" s="69"/>
      <c r="M111" s="69"/>
      <c r="N111" s="69"/>
      <c r="AS111" s="72"/>
      <c r="AT111" s="72"/>
      <c r="AU111" s="72"/>
      <c r="AV111" s="73"/>
      <c r="AW111" s="74"/>
      <c r="AX111" s="72"/>
      <c r="AY111" s="72"/>
      <c r="AZ111" s="72"/>
      <c r="BA111" s="73"/>
      <c r="BB111" s="73"/>
      <c r="BC111" s="73"/>
      <c r="BD111" s="73"/>
      <c r="BE111" s="73"/>
      <c r="BF111" s="73"/>
      <c r="BG111" s="72"/>
      <c r="BH111" s="72"/>
      <c r="BI111" s="72"/>
      <c r="BJ111" s="72"/>
      <c r="BK111" s="72"/>
      <c r="BL111" s="72"/>
      <c r="BM111" s="72"/>
      <c r="BN111" s="72"/>
      <c r="BO111" s="72"/>
      <c r="BP111" s="74"/>
      <c r="BQ111" s="72"/>
      <c r="BR111" s="72"/>
      <c r="BS111" s="72"/>
      <c r="BT111" s="72"/>
      <c r="BU111" s="72"/>
      <c r="BV111" s="72"/>
      <c r="BW111" s="72"/>
      <c r="BX111" s="72"/>
      <c r="BY111" s="72"/>
      <c r="BZ111" s="72"/>
      <c r="CA111" s="72"/>
      <c r="CB111" s="72"/>
      <c r="CC111" s="72"/>
    </row>
    <row r="112" spans="1:81" s="70" customFormat="1" ht="21" customHeight="1" x14ac:dyDescent="0.2">
      <c r="A112" s="188"/>
      <c r="B112" s="189"/>
      <c r="C112" s="190"/>
      <c r="D112" s="158"/>
      <c r="E112" s="6"/>
      <c r="F112" s="5"/>
      <c r="G112" s="7"/>
      <c r="H112" s="7"/>
      <c r="I112" s="69"/>
      <c r="J112" s="69"/>
      <c r="K112" s="69"/>
      <c r="L112" s="69"/>
      <c r="M112" s="69"/>
      <c r="N112" s="69"/>
      <c r="AS112" s="72"/>
      <c r="AT112" s="72"/>
      <c r="AU112" s="72"/>
      <c r="AV112" s="73"/>
      <c r="AW112" s="74"/>
      <c r="AX112" s="72"/>
      <c r="AY112" s="72"/>
      <c r="AZ112" s="72"/>
      <c r="BA112" s="73"/>
      <c r="BB112" s="73"/>
      <c r="BC112" s="73"/>
      <c r="BD112" s="73"/>
      <c r="BE112" s="73"/>
      <c r="BF112" s="73"/>
      <c r="BG112" s="72"/>
      <c r="BH112" s="72"/>
      <c r="BI112" s="72"/>
      <c r="BJ112" s="72"/>
      <c r="BK112" s="72"/>
      <c r="BL112" s="72"/>
      <c r="BM112" s="72"/>
      <c r="BN112" s="72"/>
      <c r="BO112" s="72"/>
      <c r="BP112" s="74"/>
      <c r="BQ112" s="72"/>
      <c r="BR112" s="72"/>
      <c r="BS112" s="72"/>
      <c r="BT112" s="72"/>
      <c r="BU112" s="72"/>
      <c r="BV112" s="72"/>
      <c r="BW112" s="72"/>
      <c r="BX112" s="72"/>
      <c r="BY112" s="72"/>
      <c r="BZ112" s="72"/>
      <c r="CA112" s="72"/>
      <c r="CB112" s="72"/>
      <c r="CC112" s="72"/>
    </row>
    <row r="113" spans="1:91" s="77" customFormat="1" ht="24.75" customHeight="1" x14ac:dyDescent="0.2">
      <c r="A113" s="78"/>
      <c r="B113" s="192"/>
      <c r="C113" s="193"/>
      <c r="D113" s="193"/>
      <c r="E113" s="193"/>
      <c r="F113" s="194"/>
      <c r="AS113" s="111"/>
      <c r="AT113" s="111"/>
      <c r="AU113" s="111"/>
      <c r="AV113" s="112"/>
      <c r="AW113" s="113"/>
      <c r="AX113" s="111"/>
      <c r="AY113" s="111"/>
      <c r="AZ113" s="111"/>
      <c r="BA113" s="73"/>
      <c r="BB113" s="73"/>
      <c r="BC113" s="73"/>
      <c r="BD113" s="73"/>
      <c r="BE113" s="73"/>
      <c r="BF113" s="73"/>
      <c r="BG113" s="111"/>
      <c r="BH113" s="111"/>
      <c r="BI113" s="111"/>
      <c r="BJ113" s="111"/>
      <c r="BK113" s="111"/>
      <c r="BL113" s="111"/>
      <c r="BM113" s="111"/>
      <c r="BN113" s="111"/>
      <c r="BO113" s="111"/>
      <c r="BP113" s="113"/>
      <c r="BQ113" s="111"/>
      <c r="BR113" s="111"/>
      <c r="BS113" s="111"/>
      <c r="BT113" s="111"/>
      <c r="BU113" s="111"/>
      <c r="BV113" s="111"/>
      <c r="BW113" s="111"/>
      <c r="BX113" s="111"/>
      <c r="BY113" s="111"/>
      <c r="BZ113" s="111"/>
      <c r="CA113" s="111"/>
      <c r="CB113" s="111"/>
      <c r="CC113" s="111"/>
    </row>
    <row r="114" spans="1:91" s="77" customFormat="1" ht="17.25" customHeight="1" x14ac:dyDescent="0.2">
      <c r="A114" s="849"/>
      <c r="B114" s="903"/>
      <c r="C114" s="912"/>
      <c r="D114" s="912"/>
      <c r="E114" s="912"/>
      <c r="F114" s="912"/>
      <c r="G114" s="848"/>
      <c r="H114" s="874"/>
      <c r="I114" s="898"/>
      <c r="J114" s="898"/>
      <c r="K114" s="893"/>
      <c r="AS114" s="111"/>
      <c r="AT114" s="111"/>
      <c r="AU114" s="111"/>
      <c r="AV114" s="112"/>
      <c r="AW114" s="113"/>
      <c r="AX114" s="111"/>
      <c r="AY114" s="111"/>
      <c r="AZ114" s="111"/>
      <c r="BA114" s="73"/>
      <c r="BB114" s="73"/>
      <c r="BC114" s="73"/>
      <c r="BD114" s="73"/>
      <c r="BE114" s="73"/>
      <c r="BF114" s="73"/>
      <c r="BG114" s="111"/>
      <c r="BH114" s="111"/>
      <c r="BI114" s="111"/>
      <c r="BJ114" s="111"/>
      <c r="BK114" s="111"/>
      <c r="BL114" s="111"/>
      <c r="BM114" s="111"/>
      <c r="BN114" s="111"/>
      <c r="BO114" s="111"/>
      <c r="BP114" s="113"/>
      <c r="BQ114" s="111"/>
      <c r="BR114" s="111"/>
      <c r="BS114" s="111"/>
      <c r="BT114" s="111"/>
      <c r="BU114" s="111"/>
      <c r="BV114" s="111"/>
      <c r="BW114" s="111"/>
      <c r="BX114" s="111"/>
      <c r="BY114" s="111"/>
      <c r="BZ114" s="111"/>
      <c r="CA114" s="111"/>
      <c r="CB114" s="111"/>
      <c r="CC114" s="111"/>
    </row>
    <row r="115" spans="1:91" s="77" customFormat="1" ht="57" customHeight="1" x14ac:dyDescent="0.2">
      <c r="A115" s="851"/>
      <c r="B115" s="904"/>
      <c r="C115" s="195"/>
      <c r="D115" s="195"/>
      <c r="E115" s="51"/>
      <c r="F115" s="912"/>
      <c r="G115" s="848"/>
      <c r="H115" s="68"/>
      <c r="I115" s="285"/>
      <c r="J115" s="285"/>
      <c r="K115" s="893"/>
      <c r="AT115" s="111"/>
      <c r="AU115" s="111"/>
      <c r="AV115" s="111"/>
      <c r="AW115" s="112"/>
      <c r="AX115" s="113"/>
      <c r="AY115" s="111"/>
      <c r="AZ115" s="111"/>
      <c r="BA115" s="111"/>
      <c r="BB115" s="3"/>
      <c r="BC115" s="73"/>
      <c r="BD115" s="73"/>
      <c r="BE115" s="3"/>
      <c r="BF115" s="73"/>
      <c r="BG115" s="73"/>
      <c r="BH115" s="111"/>
      <c r="BI115" s="111"/>
      <c r="BJ115" s="111"/>
      <c r="BK115" s="111"/>
      <c r="BL115" s="111"/>
      <c r="BM115" s="111"/>
      <c r="BN115" s="111"/>
      <c r="BO115" s="111"/>
      <c r="BP115" s="111"/>
      <c r="BQ115" s="113"/>
      <c r="BR115" s="111"/>
      <c r="BS115" s="111"/>
      <c r="BT115" s="111"/>
      <c r="BU115" s="111"/>
      <c r="BV115" s="111"/>
      <c r="BW115" s="111"/>
      <c r="BX115" s="111"/>
      <c r="BY115" s="111"/>
      <c r="BZ115" s="111"/>
      <c r="CA115" s="111"/>
      <c r="CB115" s="111"/>
      <c r="CC115" s="111"/>
      <c r="CD115" s="111"/>
    </row>
    <row r="116" spans="1:91" s="77" customFormat="1" ht="15" customHeight="1" x14ac:dyDescent="0.2">
      <c r="A116" s="196"/>
      <c r="B116" s="45"/>
      <c r="C116" s="52"/>
      <c r="D116" s="52"/>
      <c r="E116" s="53"/>
      <c r="F116" s="36"/>
      <c r="G116" s="197"/>
      <c r="H116" s="54"/>
      <c r="I116" s="36"/>
      <c r="J116" s="36"/>
      <c r="K116" s="36"/>
      <c r="L116" s="121"/>
      <c r="AT116" s="111"/>
      <c r="AU116" s="111"/>
      <c r="AV116" s="111"/>
      <c r="AW116" s="112"/>
      <c r="AX116" s="113"/>
      <c r="AY116" s="111"/>
      <c r="AZ116" s="111"/>
      <c r="BA116" s="111"/>
      <c r="BB116" s="92"/>
      <c r="BC116" s="73"/>
      <c r="BD116" s="73"/>
      <c r="BE116" s="81"/>
      <c r="BF116" s="73"/>
      <c r="BG116" s="73"/>
      <c r="BH116" s="111"/>
      <c r="BI116" s="111"/>
      <c r="BJ116" s="111"/>
      <c r="BK116" s="111"/>
      <c r="BL116" s="111"/>
      <c r="BM116" s="111"/>
      <c r="BN116" s="111"/>
      <c r="BO116" s="111"/>
      <c r="BP116" s="111"/>
      <c r="BQ116" s="113"/>
      <c r="BR116" s="111"/>
      <c r="BS116" s="111"/>
      <c r="BT116" s="111"/>
      <c r="BU116" s="111"/>
      <c r="BV116" s="111"/>
      <c r="BW116" s="111"/>
      <c r="BX116" s="111"/>
      <c r="BY116" s="111"/>
      <c r="BZ116" s="111"/>
      <c r="CA116" s="111"/>
      <c r="CB116" s="111"/>
      <c r="CC116" s="111"/>
      <c r="CD116" s="111"/>
    </row>
    <row r="117" spans="1:91" s="77" customFormat="1" ht="15" customHeight="1" x14ac:dyDescent="0.2">
      <c r="A117" s="198"/>
      <c r="B117" s="14"/>
      <c r="C117" s="19"/>
      <c r="D117" s="19"/>
      <c r="E117" s="20"/>
      <c r="F117" s="37"/>
      <c r="G117" s="199"/>
      <c r="H117" s="49"/>
      <c r="I117" s="37"/>
      <c r="J117" s="37"/>
      <c r="K117" s="37"/>
      <c r="L117" s="121"/>
      <c r="AT117" s="111"/>
      <c r="AU117" s="111"/>
      <c r="AV117" s="111"/>
      <c r="AW117" s="112"/>
      <c r="AX117" s="113"/>
      <c r="AY117" s="111"/>
      <c r="AZ117" s="111"/>
      <c r="BA117" s="111"/>
      <c r="BB117" s="92"/>
      <c r="BC117" s="73"/>
      <c r="BD117" s="73"/>
      <c r="BE117" s="81"/>
      <c r="BF117" s="73"/>
      <c r="BG117" s="73"/>
      <c r="BH117" s="111"/>
      <c r="BI117" s="111"/>
      <c r="BJ117" s="111"/>
      <c r="BK117" s="111"/>
      <c r="BL117" s="111"/>
      <c r="BM117" s="111"/>
      <c r="BN117" s="111"/>
      <c r="BO117" s="111"/>
      <c r="BP117" s="111"/>
      <c r="BQ117" s="113"/>
      <c r="BR117" s="111"/>
      <c r="BS117" s="111"/>
      <c r="BT117" s="111"/>
      <c r="BU117" s="111"/>
      <c r="BV117" s="111"/>
      <c r="BW117" s="111"/>
      <c r="BX117" s="111"/>
      <c r="BY117" s="111"/>
      <c r="BZ117" s="111"/>
      <c r="CA117" s="111"/>
      <c r="CB117" s="111"/>
      <c r="CC117" s="111"/>
      <c r="CD117" s="111"/>
    </row>
    <row r="118" spans="1:91" s="202" customFormat="1" ht="15" customHeight="1" x14ac:dyDescent="0.2">
      <c r="A118" s="200"/>
      <c r="B118" s="23"/>
      <c r="C118" s="27"/>
      <c r="D118" s="27"/>
      <c r="E118" s="28"/>
      <c r="F118" s="48"/>
      <c r="G118" s="201"/>
      <c r="H118" s="50"/>
      <c r="I118" s="48"/>
      <c r="J118" s="48"/>
      <c r="K118" s="48"/>
      <c r="L118" s="121"/>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111"/>
      <c r="AU118" s="111"/>
      <c r="AV118" s="111"/>
      <c r="AW118" s="112"/>
      <c r="AX118" s="113"/>
      <c r="AY118" s="111"/>
      <c r="AZ118" s="111"/>
      <c r="BA118" s="111"/>
      <c r="BB118" s="92"/>
      <c r="BC118" s="73"/>
      <c r="BD118" s="73"/>
      <c r="BE118" s="81"/>
      <c r="BF118" s="73"/>
      <c r="BG118" s="73"/>
      <c r="BH118" s="111"/>
      <c r="BI118" s="111"/>
      <c r="BJ118" s="111"/>
      <c r="BK118" s="111"/>
      <c r="BL118" s="111"/>
      <c r="BM118" s="111"/>
      <c r="BN118" s="111"/>
      <c r="BO118" s="111"/>
      <c r="BP118" s="111"/>
      <c r="BQ118" s="113"/>
      <c r="BR118" s="111"/>
      <c r="BS118" s="111"/>
      <c r="BT118" s="111"/>
      <c r="BU118" s="111"/>
      <c r="BV118" s="111"/>
      <c r="BW118" s="111"/>
      <c r="BX118" s="111"/>
      <c r="BY118" s="111"/>
      <c r="BZ118" s="111"/>
      <c r="CA118" s="111"/>
      <c r="CB118" s="111"/>
      <c r="CC118" s="111"/>
      <c r="CD118" s="111"/>
      <c r="CE118" s="77"/>
      <c r="CF118" s="77"/>
      <c r="CG118" s="77"/>
      <c r="CH118" s="77"/>
      <c r="CI118" s="77"/>
      <c r="CJ118" s="77"/>
      <c r="CK118" s="77"/>
      <c r="CL118" s="77"/>
      <c r="CM118" s="77"/>
    </row>
    <row r="119" spans="1:91" s="70" customFormat="1" ht="30" customHeight="1" x14ac:dyDescent="0.2">
      <c r="A119" s="169"/>
      <c r="B119" s="284"/>
      <c r="C119" s="284"/>
      <c r="D119" s="284"/>
      <c r="E119" s="284"/>
      <c r="F119" s="284"/>
      <c r="G119" s="284"/>
      <c r="H119" s="284"/>
      <c r="I119" s="284"/>
      <c r="J119" s="284"/>
      <c r="K119" s="284"/>
      <c r="L119" s="284"/>
      <c r="M119" s="284"/>
      <c r="N119" s="69"/>
      <c r="AS119" s="72"/>
      <c r="AT119" s="72"/>
      <c r="AU119" s="72"/>
      <c r="AV119" s="73"/>
      <c r="AW119" s="74"/>
      <c r="AX119" s="72"/>
      <c r="AY119" s="72"/>
      <c r="AZ119" s="72"/>
      <c r="BA119" s="73"/>
      <c r="BB119" s="73"/>
      <c r="BC119" s="73"/>
      <c r="BD119" s="73"/>
      <c r="BE119" s="73"/>
      <c r="BF119" s="73"/>
      <c r="BG119" s="72"/>
      <c r="BH119" s="72"/>
      <c r="BI119" s="72"/>
      <c r="BJ119" s="72"/>
      <c r="BK119" s="72"/>
      <c r="BL119" s="72"/>
      <c r="BM119" s="72"/>
      <c r="BN119" s="72"/>
      <c r="BO119" s="72"/>
      <c r="BP119" s="74"/>
      <c r="BQ119" s="72"/>
      <c r="BR119" s="72"/>
      <c r="BS119" s="72"/>
      <c r="BT119" s="72"/>
      <c r="BU119" s="72"/>
      <c r="BV119" s="72"/>
      <c r="BW119" s="72"/>
      <c r="BX119" s="72"/>
      <c r="BY119" s="72"/>
      <c r="BZ119" s="72"/>
      <c r="CA119" s="72"/>
      <c r="CB119" s="72"/>
      <c r="CC119" s="72"/>
    </row>
    <row r="120" spans="1:91" s="70" customFormat="1" ht="49.5" customHeight="1" x14ac:dyDescent="0.2">
      <c r="A120" s="287"/>
      <c r="B120" s="292"/>
      <c r="C120" s="292"/>
      <c r="D120" s="203"/>
      <c r="E120" s="204"/>
      <c r="F120" s="205"/>
      <c r="G120" s="206"/>
      <c r="H120" s="205"/>
      <c r="I120" s="206"/>
      <c r="J120" s="205"/>
      <c r="K120" s="284"/>
      <c r="L120" s="284"/>
      <c r="M120" s="284"/>
      <c r="N120" s="69"/>
      <c r="AS120" s="72"/>
      <c r="AT120" s="72"/>
      <c r="AU120" s="72"/>
      <c r="AV120" s="73"/>
      <c r="AW120" s="74"/>
      <c r="AX120" s="72"/>
      <c r="AY120" s="72"/>
      <c r="AZ120" s="72"/>
      <c r="BA120" s="73"/>
      <c r="BB120" s="73"/>
      <c r="BC120" s="73"/>
      <c r="BD120" s="73"/>
      <c r="BE120" s="73"/>
      <c r="BF120" s="73"/>
      <c r="BG120" s="72"/>
      <c r="BH120" s="72"/>
      <c r="BI120" s="72"/>
      <c r="BJ120" s="72"/>
      <c r="BK120" s="72"/>
      <c r="BL120" s="72"/>
      <c r="BM120" s="72"/>
      <c r="BN120" s="72"/>
      <c r="BO120" s="72"/>
      <c r="BP120" s="74"/>
      <c r="BQ120" s="72"/>
      <c r="BR120" s="72"/>
      <c r="BS120" s="72"/>
      <c r="BT120" s="72"/>
      <c r="BU120" s="72"/>
      <c r="BV120" s="72"/>
      <c r="BW120" s="72"/>
      <c r="BX120" s="72"/>
      <c r="BY120" s="72"/>
      <c r="BZ120" s="72"/>
      <c r="CA120" s="72"/>
      <c r="CB120" s="72"/>
      <c r="CC120" s="72"/>
    </row>
    <row r="121" spans="1:91" s="70" customFormat="1" ht="15" customHeight="1" x14ac:dyDescent="0.2">
      <c r="A121" s="836"/>
      <c r="B121" s="196"/>
      <c r="C121" s="36"/>
      <c r="D121" s="207"/>
      <c r="E121" s="208"/>
      <c r="F121" s="209"/>
      <c r="G121" s="54"/>
      <c r="H121" s="209"/>
      <c r="I121" s="54"/>
      <c r="J121" s="209"/>
      <c r="K121" s="284"/>
      <c r="L121" s="284"/>
      <c r="M121" s="284"/>
      <c r="N121" s="69"/>
      <c r="AS121" s="72"/>
      <c r="AT121" s="72"/>
      <c r="AU121" s="72"/>
      <c r="AV121" s="73"/>
      <c r="AW121" s="74"/>
      <c r="AX121" s="72"/>
      <c r="AY121" s="72"/>
      <c r="AZ121" s="72"/>
      <c r="BA121" s="73"/>
      <c r="BB121" s="73"/>
      <c r="BC121" s="73"/>
      <c r="BD121" s="73"/>
      <c r="BE121" s="73"/>
      <c r="BF121" s="73"/>
      <c r="BG121" s="72"/>
      <c r="BH121" s="72"/>
      <c r="BI121" s="72"/>
      <c r="BJ121" s="72"/>
      <c r="BK121" s="72"/>
      <c r="BL121" s="72"/>
      <c r="BM121" s="72"/>
      <c r="BN121" s="72"/>
      <c r="BO121" s="72"/>
      <c r="BP121" s="74"/>
      <c r="BQ121" s="72"/>
      <c r="BR121" s="72"/>
      <c r="BS121" s="72"/>
      <c r="BT121" s="72"/>
      <c r="BU121" s="72"/>
      <c r="BV121" s="72"/>
      <c r="BW121" s="72"/>
      <c r="BX121" s="72"/>
      <c r="BY121" s="72"/>
      <c r="BZ121" s="72"/>
      <c r="CA121" s="72"/>
      <c r="CB121" s="72"/>
      <c r="CC121" s="72"/>
    </row>
    <row r="122" spans="1:91" s="70" customFormat="1" ht="34.5" customHeight="1" x14ac:dyDescent="0.2">
      <c r="A122" s="837"/>
      <c r="B122" s="198"/>
      <c r="C122" s="37"/>
      <c r="D122" s="210"/>
      <c r="E122" s="211"/>
      <c r="F122" s="212"/>
      <c r="G122" s="49"/>
      <c r="H122" s="212"/>
      <c r="I122" s="49"/>
      <c r="J122" s="212"/>
      <c r="K122" s="284"/>
      <c r="L122" s="284"/>
      <c r="M122" s="284"/>
      <c r="N122" s="69"/>
      <c r="AS122" s="72"/>
      <c r="AT122" s="72"/>
      <c r="AU122" s="72"/>
      <c r="AV122" s="73"/>
      <c r="AW122" s="74"/>
      <c r="AX122" s="72"/>
      <c r="AY122" s="72"/>
      <c r="AZ122" s="72"/>
      <c r="BA122" s="73"/>
      <c r="BB122" s="73"/>
      <c r="BC122" s="73"/>
      <c r="BD122" s="73"/>
      <c r="BE122" s="73"/>
      <c r="BF122" s="73"/>
      <c r="BG122" s="72"/>
      <c r="BH122" s="72"/>
      <c r="BI122" s="72"/>
      <c r="BJ122" s="72"/>
      <c r="BK122" s="72"/>
      <c r="BL122" s="72"/>
      <c r="BM122" s="72"/>
      <c r="BN122" s="72"/>
      <c r="BO122" s="72"/>
      <c r="BP122" s="74"/>
      <c r="BQ122" s="72"/>
      <c r="BR122" s="72"/>
      <c r="BS122" s="72"/>
      <c r="BT122" s="72"/>
      <c r="BU122" s="72"/>
      <c r="BV122" s="72"/>
      <c r="BW122" s="72"/>
      <c r="BX122" s="72"/>
      <c r="BY122" s="72"/>
      <c r="BZ122" s="72"/>
      <c r="CA122" s="72"/>
      <c r="CB122" s="72"/>
      <c r="CC122" s="72"/>
    </row>
    <row r="123" spans="1:91" s="70" customFormat="1" ht="22.5" customHeight="1" x14ac:dyDescent="0.2">
      <c r="A123" s="837"/>
      <c r="B123" s="198"/>
      <c r="C123" s="37"/>
      <c r="D123" s="210"/>
      <c r="E123" s="211"/>
      <c r="F123" s="212"/>
      <c r="G123" s="49"/>
      <c r="H123" s="212"/>
      <c r="I123" s="49"/>
      <c r="J123" s="212"/>
      <c r="K123" s="284"/>
      <c r="L123" s="284"/>
      <c r="M123" s="284"/>
      <c r="N123" s="69"/>
      <c r="AS123" s="72"/>
      <c r="AT123" s="72"/>
      <c r="AU123" s="72"/>
      <c r="AV123" s="73"/>
      <c r="AW123" s="74"/>
      <c r="AX123" s="72"/>
      <c r="AY123" s="72"/>
      <c r="AZ123" s="72"/>
      <c r="BA123" s="73"/>
      <c r="BB123" s="73"/>
      <c r="BC123" s="73"/>
      <c r="BD123" s="73"/>
      <c r="BE123" s="73"/>
      <c r="BF123" s="73"/>
      <c r="BG123" s="72"/>
      <c r="BH123" s="72"/>
      <c r="BI123" s="72"/>
      <c r="BJ123" s="72"/>
      <c r="BK123" s="72"/>
      <c r="BL123" s="72"/>
      <c r="BM123" s="72"/>
      <c r="BN123" s="72"/>
      <c r="BO123" s="72"/>
      <c r="BP123" s="74"/>
      <c r="BQ123" s="72"/>
      <c r="BR123" s="72"/>
      <c r="BS123" s="72"/>
      <c r="BT123" s="72"/>
      <c r="BU123" s="72"/>
      <c r="BV123" s="72"/>
      <c r="BW123" s="72"/>
      <c r="BX123" s="72"/>
      <c r="BY123" s="72"/>
      <c r="BZ123" s="72"/>
      <c r="CA123" s="72"/>
      <c r="CB123" s="72"/>
      <c r="CC123" s="72"/>
    </row>
    <row r="124" spans="1:91" s="70" customFormat="1" ht="15" x14ac:dyDescent="0.2">
      <c r="A124" s="838"/>
      <c r="B124" s="198"/>
      <c r="C124" s="48"/>
      <c r="D124" s="213"/>
      <c r="E124" s="214"/>
      <c r="F124" s="215"/>
      <c r="G124" s="50"/>
      <c r="H124" s="215"/>
      <c r="I124" s="50"/>
      <c r="J124" s="215"/>
      <c r="K124" s="284"/>
      <c r="L124" s="284"/>
      <c r="M124" s="284"/>
      <c r="N124" s="69"/>
      <c r="AS124" s="72"/>
      <c r="AT124" s="72"/>
      <c r="AU124" s="72"/>
      <c r="AV124" s="73"/>
      <c r="AW124" s="74"/>
      <c r="AX124" s="72"/>
      <c r="AY124" s="72"/>
      <c r="AZ124" s="72"/>
      <c r="BA124" s="73"/>
      <c r="BB124" s="73"/>
      <c r="BC124" s="73"/>
      <c r="BD124" s="73"/>
      <c r="BE124" s="73"/>
      <c r="BF124" s="73"/>
      <c r="BG124" s="72"/>
      <c r="BH124" s="72"/>
      <c r="BI124" s="72"/>
      <c r="BJ124" s="72"/>
      <c r="BK124" s="72"/>
      <c r="BL124" s="72"/>
      <c r="BM124" s="72"/>
      <c r="BN124" s="72"/>
      <c r="BO124" s="72"/>
      <c r="BP124" s="74"/>
      <c r="BQ124" s="72"/>
      <c r="BR124" s="72"/>
      <c r="BS124" s="72"/>
      <c r="BT124" s="72"/>
      <c r="BU124" s="72"/>
      <c r="BV124" s="72"/>
      <c r="BW124" s="72"/>
      <c r="BX124" s="72"/>
      <c r="BY124" s="72"/>
      <c r="BZ124" s="72"/>
      <c r="CA124" s="72"/>
      <c r="CB124" s="72"/>
      <c r="CC124" s="72"/>
    </row>
    <row r="125" spans="1:91" s="70" customFormat="1" ht="14.25" customHeight="1" x14ac:dyDescent="0.2">
      <c r="A125" s="893"/>
      <c r="B125" s="196"/>
      <c r="C125" s="36"/>
      <c r="D125" s="207"/>
      <c r="E125" s="208"/>
      <c r="F125" s="209"/>
      <c r="G125" s="54"/>
      <c r="H125" s="209"/>
      <c r="I125" s="54"/>
      <c r="J125" s="209"/>
      <c r="K125" s="284"/>
      <c r="L125" s="284"/>
      <c r="M125" s="284"/>
      <c r="N125" s="69"/>
      <c r="AS125" s="72"/>
      <c r="AT125" s="72"/>
      <c r="AU125" s="72"/>
      <c r="AV125" s="73"/>
      <c r="AW125" s="74"/>
      <c r="AX125" s="72"/>
      <c r="AY125" s="72"/>
      <c r="AZ125" s="72"/>
      <c r="BA125" s="73"/>
      <c r="BB125" s="73"/>
      <c r="BC125" s="73"/>
      <c r="BD125" s="73"/>
      <c r="BE125" s="73"/>
      <c r="BF125" s="73"/>
      <c r="BG125" s="72"/>
      <c r="BH125" s="72"/>
      <c r="BI125" s="72"/>
      <c r="BJ125" s="72"/>
      <c r="BK125" s="72"/>
      <c r="BL125" s="72"/>
      <c r="BM125" s="72"/>
      <c r="BN125" s="72"/>
      <c r="BO125" s="72"/>
      <c r="BP125" s="74"/>
      <c r="BQ125" s="72"/>
      <c r="BR125" s="72"/>
      <c r="BS125" s="72"/>
      <c r="BT125" s="72"/>
      <c r="BU125" s="72"/>
      <c r="BV125" s="72"/>
      <c r="BW125" s="72"/>
      <c r="BX125" s="72"/>
      <c r="BY125" s="72"/>
      <c r="BZ125" s="72"/>
      <c r="CA125" s="72"/>
      <c r="CB125" s="72"/>
      <c r="CC125" s="72"/>
    </row>
    <row r="126" spans="1:91" s="70" customFormat="1" ht="23.25" customHeight="1" x14ac:dyDescent="0.2">
      <c r="A126" s="894"/>
      <c r="B126" s="198"/>
      <c r="C126" s="37"/>
      <c r="D126" s="210"/>
      <c r="E126" s="211"/>
      <c r="F126" s="212"/>
      <c r="G126" s="49"/>
      <c r="H126" s="212"/>
      <c r="I126" s="49"/>
      <c r="J126" s="212"/>
      <c r="K126" s="284"/>
      <c r="L126" s="284"/>
      <c r="M126" s="284"/>
      <c r="N126" s="69"/>
      <c r="AS126" s="72"/>
      <c r="AT126" s="72"/>
      <c r="AU126" s="72"/>
      <c r="AV126" s="73"/>
      <c r="AW126" s="74"/>
      <c r="AX126" s="72"/>
      <c r="AY126" s="72"/>
      <c r="AZ126" s="72"/>
      <c r="BA126" s="73"/>
      <c r="BB126" s="73"/>
      <c r="BC126" s="73"/>
      <c r="BD126" s="73"/>
      <c r="BE126" s="73"/>
      <c r="BF126" s="73"/>
      <c r="BG126" s="72"/>
      <c r="BH126" s="72"/>
      <c r="BI126" s="72"/>
      <c r="BJ126" s="72"/>
      <c r="BK126" s="72"/>
      <c r="BL126" s="72"/>
      <c r="BM126" s="72"/>
      <c r="BN126" s="72"/>
      <c r="BO126" s="72"/>
      <c r="BP126" s="74"/>
      <c r="BQ126" s="72"/>
      <c r="BR126" s="72"/>
      <c r="BS126" s="72"/>
      <c r="BT126" s="72"/>
      <c r="BU126" s="72"/>
      <c r="BV126" s="72"/>
      <c r="BW126" s="72"/>
      <c r="BX126" s="72"/>
      <c r="BY126" s="72"/>
      <c r="BZ126" s="72"/>
      <c r="CA126" s="72"/>
      <c r="CB126" s="72"/>
      <c r="CC126" s="72"/>
    </row>
    <row r="127" spans="1:91" s="70" customFormat="1" ht="18" customHeight="1" x14ac:dyDescent="0.2">
      <c r="A127" s="894"/>
      <c r="B127" s="198"/>
      <c r="C127" s="37"/>
      <c r="D127" s="210"/>
      <c r="E127" s="211"/>
      <c r="F127" s="212"/>
      <c r="G127" s="49"/>
      <c r="H127" s="212"/>
      <c r="I127" s="49"/>
      <c r="J127" s="212"/>
      <c r="K127" s="284"/>
      <c r="L127" s="284"/>
      <c r="M127" s="284"/>
      <c r="N127" s="69"/>
      <c r="AS127" s="72"/>
      <c r="AT127" s="72"/>
      <c r="AU127" s="72"/>
      <c r="AV127" s="73"/>
      <c r="AW127" s="74"/>
      <c r="AX127" s="72"/>
      <c r="AY127" s="72"/>
      <c r="AZ127" s="72"/>
      <c r="BA127" s="73"/>
      <c r="BB127" s="73"/>
      <c r="BC127" s="73"/>
      <c r="BD127" s="73"/>
      <c r="BE127" s="73"/>
      <c r="BF127" s="73"/>
      <c r="BG127" s="72"/>
      <c r="BH127" s="72"/>
      <c r="BI127" s="72"/>
      <c r="BJ127" s="72"/>
      <c r="BK127" s="72"/>
      <c r="BL127" s="72"/>
      <c r="BM127" s="72"/>
      <c r="BN127" s="72"/>
      <c r="BO127" s="72"/>
      <c r="BP127" s="74"/>
      <c r="BQ127" s="72"/>
      <c r="BR127" s="72"/>
      <c r="BS127" s="72"/>
      <c r="BT127" s="72"/>
      <c r="BU127" s="72"/>
      <c r="BV127" s="72"/>
      <c r="BW127" s="72"/>
      <c r="BX127" s="72"/>
      <c r="BY127" s="72"/>
      <c r="BZ127" s="72"/>
      <c r="CA127" s="72"/>
      <c r="CB127" s="72"/>
      <c r="CC127" s="72"/>
    </row>
    <row r="128" spans="1:91" s="70" customFormat="1" ht="15" customHeight="1" x14ac:dyDescent="0.2">
      <c r="A128" s="894"/>
      <c r="B128" s="216"/>
      <c r="C128" s="41"/>
      <c r="D128" s="217"/>
      <c r="E128" s="218"/>
      <c r="F128" s="219"/>
      <c r="G128" s="63"/>
      <c r="H128" s="219"/>
      <c r="I128" s="63"/>
      <c r="J128" s="219"/>
      <c r="K128" s="284"/>
      <c r="L128" s="284"/>
      <c r="M128" s="284"/>
      <c r="N128" s="69"/>
      <c r="AS128" s="72"/>
      <c r="AT128" s="72"/>
      <c r="AU128" s="72"/>
      <c r="AV128" s="73"/>
      <c r="AW128" s="74"/>
      <c r="AX128" s="72"/>
      <c r="AY128" s="72"/>
      <c r="AZ128" s="72"/>
      <c r="BA128" s="73"/>
      <c r="BB128" s="73"/>
      <c r="BC128" s="73"/>
      <c r="BD128" s="73"/>
      <c r="BE128" s="73"/>
      <c r="BF128" s="73"/>
      <c r="BG128" s="72"/>
      <c r="BH128" s="72"/>
      <c r="BI128" s="72"/>
      <c r="BJ128" s="72"/>
      <c r="BK128" s="72"/>
      <c r="BL128" s="72"/>
      <c r="BM128" s="72"/>
      <c r="BN128" s="72"/>
      <c r="BO128" s="72"/>
      <c r="BP128" s="74"/>
      <c r="BQ128" s="72"/>
      <c r="BR128" s="72"/>
      <c r="BS128" s="72"/>
      <c r="BT128" s="72"/>
      <c r="BU128" s="72"/>
      <c r="BV128" s="72"/>
      <c r="BW128" s="72"/>
      <c r="BX128" s="72"/>
      <c r="BY128" s="72"/>
      <c r="BZ128" s="72"/>
      <c r="CA128" s="72"/>
      <c r="CB128" s="72"/>
      <c r="CC128" s="72"/>
    </row>
    <row r="129" spans="1:81" s="70" customFormat="1" ht="15" customHeight="1" x14ac:dyDescent="0.2">
      <c r="A129" s="894"/>
      <c r="B129" s="200"/>
      <c r="C129" s="48"/>
      <c r="D129" s="213"/>
      <c r="E129" s="214"/>
      <c r="F129" s="215"/>
      <c r="G129" s="50"/>
      <c r="H129" s="215"/>
      <c r="I129" s="50"/>
      <c r="J129" s="215"/>
      <c r="K129" s="284"/>
      <c r="L129" s="284"/>
      <c r="M129" s="284"/>
      <c r="N129" s="69"/>
      <c r="AS129" s="72"/>
      <c r="AT129" s="72"/>
      <c r="AU129" s="72"/>
      <c r="AV129" s="73"/>
      <c r="AW129" s="74"/>
      <c r="AX129" s="72"/>
      <c r="AY129" s="72"/>
      <c r="AZ129" s="72"/>
      <c r="BA129" s="73"/>
      <c r="BB129" s="73"/>
      <c r="BC129" s="73"/>
      <c r="BD129" s="73"/>
      <c r="BE129" s="73"/>
      <c r="BF129" s="73"/>
      <c r="BG129" s="72"/>
      <c r="BH129" s="72"/>
      <c r="BI129" s="72"/>
      <c r="BJ129" s="72"/>
      <c r="BK129" s="72"/>
      <c r="BL129" s="72"/>
      <c r="BM129" s="72"/>
      <c r="BN129" s="72"/>
      <c r="BO129" s="72"/>
      <c r="BP129" s="74"/>
      <c r="BQ129" s="72"/>
      <c r="BR129" s="72"/>
      <c r="BS129" s="72"/>
      <c r="BT129" s="72"/>
      <c r="BU129" s="72"/>
      <c r="BV129" s="72"/>
      <c r="BW129" s="72"/>
      <c r="BX129" s="72"/>
      <c r="BY129" s="72"/>
      <c r="BZ129" s="72"/>
      <c r="CA129" s="72"/>
      <c r="CB129" s="72"/>
      <c r="CC129" s="72"/>
    </row>
    <row r="130" spans="1:81" s="70" customFormat="1" ht="23.25" customHeight="1" x14ac:dyDescent="0.2">
      <c r="A130" s="836"/>
      <c r="B130" s="196"/>
      <c r="C130" s="36"/>
      <c r="D130" s="207"/>
      <c r="E130" s="208"/>
      <c r="F130" s="209"/>
      <c r="G130" s="54"/>
      <c r="H130" s="209"/>
      <c r="I130" s="54"/>
      <c r="J130" s="209"/>
      <c r="K130" s="284"/>
      <c r="L130" s="284"/>
      <c r="M130" s="284"/>
      <c r="N130" s="69"/>
      <c r="AS130" s="72"/>
      <c r="AT130" s="72"/>
      <c r="AU130" s="72"/>
      <c r="AV130" s="73"/>
      <c r="AW130" s="74"/>
      <c r="AX130" s="72"/>
      <c r="AY130" s="72"/>
      <c r="AZ130" s="72"/>
      <c r="BA130" s="73"/>
      <c r="BB130" s="73"/>
      <c r="BC130" s="73"/>
      <c r="BD130" s="73"/>
      <c r="BE130" s="73"/>
      <c r="BF130" s="73"/>
      <c r="BG130" s="72"/>
      <c r="BH130" s="72"/>
      <c r="BI130" s="72"/>
      <c r="BJ130" s="72"/>
      <c r="BK130" s="72"/>
      <c r="BL130" s="72"/>
      <c r="BM130" s="72"/>
      <c r="BN130" s="72"/>
      <c r="BO130" s="72"/>
      <c r="BP130" s="74"/>
      <c r="BQ130" s="72"/>
      <c r="BR130" s="72"/>
      <c r="BS130" s="72"/>
      <c r="BT130" s="72"/>
      <c r="BU130" s="72"/>
      <c r="BV130" s="72"/>
      <c r="BW130" s="72"/>
      <c r="BX130" s="72"/>
      <c r="BY130" s="72"/>
      <c r="BZ130" s="72"/>
      <c r="CA130" s="72"/>
      <c r="CB130" s="72"/>
      <c r="CC130" s="72"/>
    </row>
    <row r="131" spans="1:81" s="70" customFormat="1" ht="27" customHeight="1" x14ac:dyDescent="0.2">
      <c r="A131" s="837"/>
      <c r="B131" s="198"/>
      <c r="C131" s="37"/>
      <c r="D131" s="210"/>
      <c r="E131" s="211"/>
      <c r="F131" s="212"/>
      <c r="G131" s="49"/>
      <c r="H131" s="212"/>
      <c r="I131" s="49"/>
      <c r="J131" s="212"/>
      <c r="K131" s="284"/>
      <c r="L131" s="284"/>
      <c r="M131" s="284"/>
      <c r="N131" s="69"/>
      <c r="AS131" s="72"/>
      <c r="AT131" s="72"/>
      <c r="AU131" s="72"/>
      <c r="AV131" s="73"/>
      <c r="AW131" s="74"/>
      <c r="AX131" s="72"/>
      <c r="AY131" s="72"/>
      <c r="AZ131" s="72"/>
      <c r="BA131" s="73"/>
      <c r="BB131" s="73"/>
      <c r="BC131" s="73"/>
      <c r="BD131" s="73"/>
      <c r="BE131" s="73"/>
      <c r="BF131" s="73"/>
      <c r="BG131" s="72"/>
      <c r="BH131" s="72"/>
      <c r="BI131" s="72"/>
      <c r="BJ131" s="72"/>
      <c r="BK131" s="72"/>
      <c r="BL131" s="72"/>
      <c r="BM131" s="72"/>
      <c r="BN131" s="72"/>
      <c r="BO131" s="72"/>
      <c r="BP131" s="74"/>
      <c r="BQ131" s="72"/>
      <c r="BR131" s="72"/>
      <c r="BS131" s="72"/>
      <c r="BT131" s="72"/>
      <c r="BU131" s="72"/>
      <c r="BV131" s="72"/>
      <c r="BW131" s="72"/>
      <c r="BX131" s="72"/>
      <c r="BY131" s="72"/>
      <c r="BZ131" s="72"/>
      <c r="CA131" s="72"/>
      <c r="CB131" s="72"/>
      <c r="CC131" s="72"/>
    </row>
    <row r="132" spans="1:81" s="70" customFormat="1" ht="15" customHeight="1" x14ac:dyDescent="0.2">
      <c r="A132" s="837"/>
      <c r="B132" s="198"/>
      <c r="C132" s="37"/>
      <c r="D132" s="210"/>
      <c r="E132" s="211"/>
      <c r="F132" s="212"/>
      <c r="G132" s="49"/>
      <c r="H132" s="212"/>
      <c r="I132" s="49"/>
      <c r="J132" s="212"/>
      <c r="K132" s="69"/>
      <c r="L132" s="69"/>
      <c r="M132" s="69"/>
      <c r="N132" s="69"/>
      <c r="AS132" s="72"/>
      <c r="AT132" s="72"/>
      <c r="AU132" s="72"/>
      <c r="AV132" s="73"/>
      <c r="AW132" s="74"/>
      <c r="AX132" s="72"/>
      <c r="AY132" s="72"/>
      <c r="AZ132" s="72"/>
      <c r="BA132" s="73"/>
      <c r="BB132" s="73"/>
      <c r="BC132" s="73"/>
      <c r="BD132" s="73"/>
      <c r="BE132" s="73"/>
      <c r="BF132" s="73"/>
      <c r="BG132" s="72"/>
      <c r="BH132" s="72"/>
      <c r="BI132" s="72"/>
      <c r="BJ132" s="72"/>
      <c r="BK132" s="72"/>
      <c r="BL132" s="72"/>
      <c r="BM132" s="72"/>
      <c r="BN132" s="72"/>
      <c r="BO132" s="72"/>
      <c r="BP132" s="74"/>
      <c r="BQ132" s="72"/>
      <c r="BR132" s="72"/>
      <c r="BS132" s="72"/>
      <c r="BT132" s="72"/>
      <c r="BU132" s="72"/>
      <c r="BV132" s="72"/>
      <c r="BW132" s="72"/>
      <c r="BX132" s="72"/>
      <c r="BY132" s="72"/>
      <c r="BZ132" s="72"/>
      <c r="CA132" s="72"/>
      <c r="CB132" s="72"/>
      <c r="CC132" s="72"/>
    </row>
    <row r="133" spans="1:81" s="70" customFormat="1" ht="19.5" customHeight="1" x14ac:dyDescent="0.2">
      <c r="A133" s="837"/>
      <c r="B133" s="216"/>
      <c r="C133" s="37"/>
      <c r="D133" s="210"/>
      <c r="E133" s="211"/>
      <c r="F133" s="212"/>
      <c r="G133" s="49"/>
      <c r="H133" s="212"/>
      <c r="I133" s="49"/>
      <c r="J133" s="212"/>
      <c r="K133" s="69"/>
      <c r="L133" s="69"/>
      <c r="M133" s="69"/>
      <c r="N133" s="69"/>
      <c r="AS133" s="72"/>
      <c r="AT133" s="72"/>
      <c r="AU133" s="72"/>
      <c r="AV133" s="73"/>
      <c r="AW133" s="74"/>
      <c r="AX133" s="72"/>
      <c r="AY133" s="72"/>
      <c r="AZ133" s="72"/>
      <c r="BA133" s="73"/>
      <c r="BB133" s="73"/>
      <c r="BC133" s="73"/>
      <c r="BD133" s="73"/>
      <c r="BE133" s="73"/>
      <c r="BF133" s="73"/>
      <c r="BG133" s="72"/>
      <c r="BH133" s="72"/>
      <c r="BI133" s="72"/>
      <c r="BJ133" s="72"/>
      <c r="BK133" s="72"/>
      <c r="BL133" s="72"/>
      <c r="BM133" s="72"/>
      <c r="BN133" s="72"/>
      <c r="BO133" s="72"/>
      <c r="BP133" s="74"/>
      <c r="BQ133" s="72"/>
      <c r="BR133" s="72"/>
      <c r="BS133" s="72"/>
      <c r="BT133" s="72"/>
      <c r="BU133" s="72"/>
      <c r="BV133" s="72"/>
      <c r="BW133" s="72"/>
      <c r="BX133" s="72"/>
      <c r="BY133" s="72"/>
      <c r="BZ133" s="72"/>
      <c r="CA133" s="72"/>
      <c r="CB133" s="72"/>
      <c r="CC133" s="72"/>
    </row>
    <row r="134" spans="1:81" s="70" customFormat="1" x14ac:dyDescent="0.2">
      <c r="A134" s="837"/>
      <c r="B134" s="216"/>
      <c r="C134" s="37"/>
      <c r="D134" s="210"/>
      <c r="E134" s="211"/>
      <c r="F134" s="212"/>
      <c r="G134" s="49"/>
      <c r="H134" s="212"/>
      <c r="I134" s="49"/>
      <c r="J134" s="212"/>
      <c r="K134" s="69"/>
      <c r="L134" s="69"/>
      <c r="M134" s="69"/>
      <c r="N134" s="69"/>
      <c r="AS134" s="72"/>
      <c r="AT134" s="72"/>
      <c r="AU134" s="72"/>
      <c r="AV134" s="73"/>
      <c r="AW134" s="74"/>
      <c r="AX134" s="72"/>
      <c r="AY134" s="72"/>
      <c r="AZ134" s="72"/>
      <c r="BA134" s="73"/>
      <c r="BB134" s="73"/>
      <c r="BC134" s="73"/>
      <c r="BD134" s="73"/>
      <c r="BE134" s="73"/>
      <c r="BF134" s="73"/>
      <c r="BG134" s="72"/>
      <c r="BH134" s="72"/>
      <c r="BI134" s="72"/>
      <c r="BJ134" s="72"/>
      <c r="BK134" s="72"/>
      <c r="BL134" s="72"/>
      <c r="BM134" s="72"/>
      <c r="BN134" s="72"/>
      <c r="BO134" s="72"/>
      <c r="BP134" s="74"/>
      <c r="BQ134" s="72"/>
      <c r="BR134" s="72"/>
      <c r="BS134" s="72"/>
      <c r="BT134" s="72"/>
      <c r="BU134" s="72"/>
      <c r="BV134" s="72"/>
      <c r="BW134" s="72"/>
      <c r="BX134" s="72"/>
      <c r="BY134" s="72"/>
      <c r="BZ134" s="72"/>
      <c r="CA134" s="72"/>
      <c r="CB134" s="72"/>
      <c r="CC134" s="72"/>
    </row>
    <row r="135" spans="1:81" s="70" customFormat="1" ht="15" customHeight="1" x14ac:dyDescent="0.2">
      <c r="A135" s="838"/>
      <c r="B135" s="200"/>
      <c r="C135" s="220"/>
      <c r="D135" s="221"/>
      <c r="E135" s="222"/>
      <c r="F135" s="223"/>
      <c r="G135" s="224"/>
      <c r="H135" s="223"/>
      <c r="I135" s="224"/>
      <c r="J135" s="223"/>
      <c r="K135" s="69"/>
      <c r="L135" s="69"/>
      <c r="M135" s="69"/>
      <c r="N135" s="69"/>
      <c r="AS135" s="72"/>
      <c r="AT135" s="72"/>
      <c r="AU135" s="72"/>
      <c r="AV135" s="73"/>
      <c r="AW135" s="74"/>
      <c r="AX135" s="72"/>
      <c r="AY135" s="72"/>
      <c r="AZ135" s="72"/>
      <c r="BA135" s="73"/>
      <c r="BB135" s="73"/>
      <c r="BC135" s="73"/>
      <c r="BD135" s="73"/>
      <c r="BE135" s="73"/>
      <c r="BF135" s="73"/>
      <c r="BG135" s="72"/>
      <c r="BH135" s="72"/>
      <c r="BI135" s="72"/>
      <c r="BJ135" s="72"/>
      <c r="BK135" s="72"/>
      <c r="BL135" s="72"/>
      <c r="BM135" s="72"/>
      <c r="BN135" s="72"/>
      <c r="BO135" s="72"/>
      <c r="BP135" s="74"/>
      <c r="BQ135" s="72"/>
      <c r="BR135" s="72"/>
      <c r="BS135" s="72"/>
      <c r="BT135" s="72"/>
      <c r="BU135" s="72"/>
      <c r="BV135" s="72"/>
      <c r="BW135" s="72"/>
      <c r="BX135" s="72"/>
      <c r="BY135" s="72"/>
      <c r="BZ135" s="72"/>
      <c r="CA135" s="72"/>
      <c r="CB135" s="72"/>
      <c r="CC135" s="72"/>
    </row>
    <row r="136" spans="1:81" s="70" customFormat="1" ht="15" customHeight="1" x14ac:dyDescent="0.2">
      <c r="A136" s="893"/>
      <c r="B136" s="196"/>
      <c r="C136" s="36"/>
      <c r="D136" s="207"/>
      <c r="E136" s="208"/>
      <c r="F136" s="209"/>
      <c r="G136" s="54"/>
      <c r="H136" s="209"/>
      <c r="I136" s="54"/>
      <c r="J136" s="209"/>
      <c r="K136" s="69"/>
      <c r="L136" s="69"/>
      <c r="M136" s="69"/>
      <c r="N136" s="69"/>
      <c r="AS136" s="72"/>
      <c r="AT136" s="72"/>
      <c r="AU136" s="72"/>
      <c r="AV136" s="73"/>
      <c r="AW136" s="74"/>
      <c r="AX136" s="72"/>
      <c r="AY136" s="72"/>
      <c r="AZ136" s="72"/>
      <c r="BA136" s="73"/>
      <c r="BB136" s="73"/>
      <c r="BC136" s="73"/>
      <c r="BD136" s="73"/>
      <c r="BE136" s="73"/>
      <c r="BF136" s="73"/>
      <c r="BG136" s="72"/>
      <c r="BH136" s="72"/>
      <c r="BI136" s="72"/>
      <c r="BJ136" s="72"/>
      <c r="BK136" s="72"/>
      <c r="BL136" s="72"/>
      <c r="BM136" s="72"/>
      <c r="BN136" s="72"/>
      <c r="BO136" s="72"/>
      <c r="BP136" s="74"/>
      <c r="BQ136" s="72"/>
      <c r="BR136" s="72"/>
      <c r="BS136" s="72"/>
      <c r="BT136" s="72"/>
      <c r="BU136" s="72"/>
      <c r="BV136" s="72"/>
      <c r="BW136" s="72"/>
      <c r="BX136" s="72"/>
      <c r="BY136" s="72"/>
      <c r="BZ136" s="72"/>
      <c r="CA136" s="72"/>
      <c r="CB136" s="72"/>
      <c r="CC136" s="72"/>
    </row>
    <row r="137" spans="1:81" s="70" customFormat="1" ht="25.5" customHeight="1" x14ac:dyDescent="0.2">
      <c r="A137" s="894"/>
      <c r="B137" s="200"/>
      <c r="C137" s="48"/>
      <c r="D137" s="213"/>
      <c r="E137" s="214"/>
      <c r="F137" s="215"/>
      <c r="G137" s="50"/>
      <c r="H137" s="215"/>
      <c r="I137" s="50"/>
      <c r="J137" s="215"/>
      <c r="K137" s="69"/>
      <c r="L137" s="69"/>
      <c r="M137" s="69"/>
      <c r="N137" s="69"/>
      <c r="AS137" s="72"/>
      <c r="AT137" s="72"/>
      <c r="AU137" s="72"/>
      <c r="AV137" s="73"/>
      <c r="AW137" s="74"/>
      <c r="AX137" s="72"/>
      <c r="AY137" s="72"/>
      <c r="AZ137" s="72"/>
      <c r="BA137" s="73"/>
      <c r="BB137" s="73"/>
      <c r="BC137" s="73"/>
      <c r="BD137" s="73"/>
      <c r="BE137" s="73"/>
      <c r="BF137" s="73"/>
      <c r="BG137" s="72"/>
      <c r="BH137" s="72"/>
      <c r="BI137" s="72"/>
      <c r="BJ137" s="72"/>
      <c r="BK137" s="72"/>
      <c r="BL137" s="72"/>
      <c r="BM137" s="72"/>
      <c r="BN137" s="72"/>
      <c r="BO137" s="72"/>
      <c r="BP137" s="74"/>
      <c r="BQ137" s="72"/>
      <c r="BR137" s="72"/>
      <c r="BS137" s="72"/>
      <c r="BT137" s="72"/>
      <c r="BU137" s="72"/>
      <c r="BV137" s="72"/>
      <c r="BW137" s="72"/>
      <c r="BX137" s="72"/>
      <c r="BY137" s="72"/>
      <c r="BZ137" s="72"/>
      <c r="CA137" s="72"/>
      <c r="CB137" s="72"/>
      <c r="CC137" s="72"/>
    </row>
    <row r="138" spans="1:81" s="72" customFormat="1" ht="56.25" customHeight="1" x14ac:dyDescent="0.2">
      <c r="A138" s="225"/>
      <c r="B138" s="226"/>
      <c r="C138" s="227"/>
      <c r="D138" s="227"/>
      <c r="E138" s="227"/>
      <c r="F138" s="227"/>
      <c r="G138" s="227"/>
      <c r="H138" s="227"/>
      <c r="I138" s="227"/>
      <c r="J138" s="227"/>
      <c r="K138" s="227"/>
      <c r="L138" s="227"/>
      <c r="M138" s="227"/>
      <c r="N138" s="227"/>
      <c r="AV138" s="73"/>
      <c r="AW138" s="74"/>
      <c r="BA138" s="73"/>
      <c r="BB138" s="73"/>
      <c r="BC138" s="73"/>
      <c r="BD138" s="73"/>
      <c r="BE138" s="73"/>
      <c r="BF138" s="73"/>
      <c r="BP138" s="74"/>
    </row>
    <row r="139" spans="1:81" s="72" customFormat="1" ht="18.75" customHeight="1" x14ac:dyDescent="0.2">
      <c r="A139" s="225"/>
      <c r="B139" s="226"/>
      <c r="C139" s="227"/>
      <c r="D139" s="227"/>
      <c r="E139" s="227"/>
      <c r="F139" s="227"/>
      <c r="G139" s="227"/>
      <c r="H139" s="227"/>
      <c r="I139" s="227"/>
      <c r="J139" s="227"/>
      <c r="K139" s="227"/>
      <c r="L139" s="227"/>
      <c r="M139" s="227"/>
      <c r="N139" s="227"/>
      <c r="AV139" s="73"/>
      <c r="AW139" s="74"/>
      <c r="BA139" s="73"/>
      <c r="BB139" s="73"/>
      <c r="BC139" s="73"/>
      <c r="BD139" s="73"/>
      <c r="BE139" s="73"/>
      <c r="BF139" s="73"/>
      <c r="BP139" s="74"/>
    </row>
    <row r="140" spans="1:81" s="77" customFormat="1" ht="34.5" customHeight="1" x14ac:dyDescent="0.2">
      <c r="A140" s="895"/>
      <c r="B140" s="836"/>
      <c r="C140" s="871"/>
      <c r="D140" s="872"/>
      <c r="E140" s="872"/>
      <c r="F140" s="872"/>
      <c r="G140" s="872"/>
      <c r="H140" s="872"/>
      <c r="I140" s="872"/>
      <c r="J140" s="872"/>
      <c r="K140" s="872"/>
      <c r="L140" s="872"/>
      <c r="M140" s="872"/>
      <c r="N140" s="872"/>
      <c r="O140" s="872"/>
      <c r="P140" s="872"/>
      <c r="Q140" s="872"/>
      <c r="R140" s="872"/>
      <c r="S140" s="872"/>
      <c r="T140" s="872"/>
      <c r="U140" s="873"/>
      <c r="V140" s="920"/>
      <c r="W140" s="914"/>
      <c r="X140" s="920"/>
      <c r="Y140" s="914"/>
      <c r="AS140" s="111"/>
      <c r="AT140" s="111"/>
      <c r="AU140" s="111"/>
      <c r="AV140" s="112"/>
      <c r="AW140" s="113"/>
      <c r="AX140" s="111"/>
      <c r="AY140" s="111"/>
      <c r="AZ140" s="111"/>
      <c r="BA140" s="73"/>
      <c r="BB140" s="73"/>
      <c r="BC140" s="73"/>
      <c r="BD140" s="73"/>
      <c r="BE140" s="73"/>
      <c r="BF140" s="73"/>
      <c r="BG140" s="111"/>
      <c r="BH140" s="111"/>
      <c r="BI140" s="111"/>
      <c r="BJ140" s="111"/>
      <c r="BK140" s="111"/>
      <c r="BL140" s="111"/>
      <c r="BM140" s="111"/>
      <c r="BN140" s="111"/>
      <c r="BO140" s="111"/>
      <c r="BP140" s="113"/>
      <c r="BQ140" s="111"/>
      <c r="BR140" s="111"/>
      <c r="BS140" s="111"/>
      <c r="BT140" s="111"/>
      <c r="BU140" s="111"/>
      <c r="BV140" s="111"/>
      <c r="BW140" s="111"/>
      <c r="BX140" s="111"/>
      <c r="BY140" s="111"/>
      <c r="BZ140" s="111"/>
      <c r="CA140" s="111"/>
      <c r="CB140" s="111"/>
      <c r="CC140" s="111"/>
    </row>
    <row r="141" spans="1:81" s="79" customFormat="1" ht="54" customHeight="1" x14ac:dyDescent="0.2">
      <c r="A141" s="896"/>
      <c r="B141" s="837"/>
      <c r="C141" s="228"/>
      <c r="D141" s="101"/>
      <c r="E141" s="229"/>
      <c r="F141" s="229"/>
      <c r="G141" s="229"/>
      <c r="H141" s="101"/>
      <c r="I141" s="101"/>
      <c r="J141" s="101"/>
      <c r="K141" s="101"/>
      <c r="L141" s="101"/>
      <c r="M141" s="101"/>
      <c r="N141" s="101"/>
      <c r="O141" s="101"/>
      <c r="P141" s="101"/>
      <c r="Q141" s="101"/>
      <c r="R141" s="101"/>
      <c r="S141" s="101"/>
      <c r="T141" s="101"/>
      <c r="U141" s="230"/>
      <c r="V141" s="231"/>
      <c r="W141" s="230"/>
      <c r="X141" s="231"/>
      <c r="Y141" s="230"/>
      <c r="Z141" s="77"/>
      <c r="AS141" s="232"/>
      <c r="AT141" s="232"/>
      <c r="AU141" s="232"/>
      <c r="AV141" s="112"/>
      <c r="AW141" s="113"/>
      <c r="AX141" s="232"/>
      <c r="AY141" s="232"/>
      <c r="AZ141" s="232"/>
      <c r="BA141" s="73"/>
      <c r="BB141" s="73"/>
      <c r="BC141" s="73"/>
      <c r="BD141" s="73"/>
      <c r="BE141" s="73"/>
      <c r="BF141" s="73"/>
      <c r="BG141" s="232"/>
      <c r="BH141" s="232"/>
      <c r="BI141" s="232"/>
      <c r="BJ141" s="232"/>
      <c r="BK141" s="232"/>
      <c r="BL141" s="232"/>
      <c r="BM141" s="232"/>
      <c r="BN141" s="232"/>
      <c r="BO141" s="232"/>
      <c r="BP141" s="113"/>
      <c r="BQ141" s="232"/>
      <c r="BR141" s="232"/>
      <c r="BS141" s="232"/>
      <c r="BT141" s="232"/>
      <c r="BU141" s="232"/>
      <c r="BV141" s="232"/>
      <c r="BW141" s="232"/>
      <c r="BX141" s="232"/>
      <c r="BY141" s="232"/>
      <c r="BZ141" s="232"/>
      <c r="CA141" s="232"/>
      <c r="CB141" s="232"/>
      <c r="CC141" s="232"/>
    </row>
    <row r="142" spans="1:81" s="77" customFormat="1" ht="22.5" customHeight="1" x14ac:dyDescent="0.2">
      <c r="A142" s="233"/>
      <c r="B142" s="4"/>
      <c r="C142" s="6"/>
      <c r="D142" s="5"/>
      <c r="E142" s="5"/>
      <c r="F142" s="5"/>
      <c r="G142" s="5"/>
      <c r="H142" s="5"/>
      <c r="I142" s="5"/>
      <c r="J142" s="5"/>
      <c r="K142" s="5"/>
      <c r="L142" s="5"/>
      <c r="M142" s="5"/>
      <c r="N142" s="5"/>
      <c r="O142" s="5"/>
      <c r="P142" s="5"/>
      <c r="Q142" s="5"/>
      <c r="R142" s="5"/>
      <c r="S142" s="5"/>
      <c r="T142" s="5"/>
      <c r="U142" s="7"/>
      <c r="V142" s="87"/>
      <c r="W142" s="7"/>
      <c r="X142" s="87"/>
      <c r="Y142" s="7"/>
      <c r="Z142" s="80"/>
      <c r="AA142" s="80"/>
      <c r="AB142" s="80"/>
      <c r="AC142" s="80"/>
      <c r="AD142" s="3"/>
      <c r="AE142" s="3"/>
      <c r="AF142" s="3"/>
      <c r="AG142" s="3"/>
      <c r="AH142" s="3"/>
      <c r="AI142" s="80"/>
      <c r="AJ142" s="80"/>
      <c r="AK142" s="80"/>
      <c r="AL142" s="80"/>
      <c r="AM142" s="80"/>
      <c r="AN142" s="3"/>
      <c r="AO142" s="3"/>
      <c r="AP142" s="3"/>
      <c r="AQ142" s="3"/>
      <c r="AR142" s="3"/>
      <c r="AS142" s="3"/>
      <c r="AT142" s="3"/>
      <c r="AU142" s="3"/>
      <c r="AV142" s="3"/>
      <c r="AW142" s="81"/>
      <c r="AX142" s="3"/>
      <c r="AY142" s="3"/>
      <c r="AZ142" s="82"/>
      <c r="BA142" s="92"/>
      <c r="BB142" s="92"/>
      <c r="BC142" s="3"/>
      <c r="BD142" s="81"/>
      <c r="BE142" s="81"/>
      <c r="BF142" s="3"/>
      <c r="BG142" s="3"/>
      <c r="BH142" s="3"/>
      <c r="BI142" s="3"/>
      <c r="BJ142" s="3"/>
      <c r="BK142" s="3"/>
      <c r="BL142" s="3"/>
      <c r="BM142" s="3"/>
      <c r="BN142" s="3"/>
      <c r="BO142" s="3"/>
      <c r="BP142" s="81"/>
      <c r="BQ142" s="3"/>
      <c r="BR142" s="3"/>
      <c r="BS142" s="111"/>
      <c r="BT142" s="111"/>
      <c r="BU142" s="111"/>
      <c r="BV142" s="111"/>
      <c r="BW142" s="111"/>
      <c r="BX142" s="111"/>
      <c r="BY142" s="111"/>
      <c r="BZ142" s="111"/>
      <c r="CA142" s="111"/>
      <c r="CB142" s="111"/>
      <c r="CC142" s="111"/>
    </row>
    <row r="143" spans="1:81" s="111" customFormat="1" ht="22.5" customHeight="1" x14ac:dyDescent="0.2">
      <c r="A143" s="234"/>
      <c r="B143" s="55"/>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0"/>
      <c r="AA143" s="80"/>
      <c r="AB143" s="80"/>
      <c r="AC143" s="80"/>
      <c r="AD143" s="3"/>
      <c r="AE143" s="3"/>
      <c r="AF143" s="3"/>
      <c r="AG143" s="3"/>
      <c r="AH143" s="3"/>
      <c r="AI143" s="80"/>
      <c r="AJ143" s="80"/>
      <c r="AK143" s="80"/>
      <c r="AL143" s="80"/>
      <c r="AM143" s="80"/>
      <c r="AN143" s="3"/>
      <c r="AO143" s="3"/>
      <c r="AP143" s="3"/>
      <c r="AQ143" s="3"/>
      <c r="AR143" s="3"/>
      <c r="AS143" s="3"/>
      <c r="AT143" s="3"/>
      <c r="AU143" s="3"/>
      <c r="AV143" s="3"/>
      <c r="AW143" s="81"/>
      <c r="AX143" s="3"/>
      <c r="AY143" s="3"/>
      <c r="AZ143" s="82"/>
      <c r="BA143" s="92"/>
      <c r="BB143" s="92"/>
      <c r="BC143" s="3"/>
      <c r="BD143" s="81"/>
      <c r="BE143" s="81"/>
      <c r="BF143" s="3"/>
      <c r="BG143" s="3"/>
      <c r="BH143" s="3"/>
      <c r="BI143" s="3"/>
      <c r="BJ143" s="3"/>
      <c r="BK143" s="3"/>
      <c r="BL143" s="3"/>
      <c r="BM143" s="3"/>
      <c r="BN143" s="3"/>
      <c r="BO143" s="3"/>
      <c r="BP143" s="81"/>
      <c r="BQ143" s="3"/>
      <c r="BR143" s="3"/>
    </row>
    <row r="144" spans="1:81" s="77" customFormat="1" ht="31.5" customHeight="1" x14ac:dyDescent="0.2">
      <c r="A144" s="235"/>
      <c r="B144" s="8"/>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0"/>
      <c r="AA144" s="80"/>
      <c r="AB144" s="80"/>
      <c r="AC144" s="80"/>
      <c r="AD144" s="3"/>
      <c r="AE144" s="3"/>
      <c r="AF144" s="3"/>
      <c r="AG144" s="3"/>
      <c r="AH144" s="3"/>
      <c r="AI144" s="80"/>
      <c r="AJ144" s="80"/>
      <c r="AK144" s="80"/>
      <c r="AL144" s="80"/>
      <c r="AM144" s="80"/>
      <c r="AN144" s="3"/>
      <c r="AO144" s="3"/>
      <c r="AP144" s="3"/>
      <c r="AQ144" s="3"/>
      <c r="AR144" s="3"/>
      <c r="AS144" s="3"/>
      <c r="AT144" s="3"/>
      <c r="AU144" s="3"/>
      <c r="AV144" s="3"/>
      <c r="AW144" s="81"/>
      <c r="AX144" s="3"/>
      <c r="AY144" s="3"/>
      <c r="AZ144" s="82"/>
      <c r="BA144" s="92"/>
      <c r="BB144" s="154"/>
      <c r="BC144" s="3"/>
      <c r="BD144" s="81"/>
      <c r="BE144" s="81"/>
      <c r="BF144" s="3"/>
      <c r="BG144" s="111"/>
      <c r="BH144" s="111"/>
      <c r="BI144" s="111"/>
      <c r="BJ144" s="111"/>
      <c r="BK144" s="111"/>
      <c r="BL144" s="111"/>
      <c r="BM144" s="111"/>
      <c r="BN144" s="111"/>
      <c r="BO144" s="111"/>
      <c r="BP144" s="113"/>
      <c r="BQ144" s="111"/>
      <c r="BR144" s="111"/>
      <c r="BS144" s="111"/>
      <c r="BT144" s="111"/>
      <c r="BU144" s="111"/>
      <c r="BV144" s="111"/>
      <c r="BW144" s="111"/>
      <c r="BX144" s="111"/>
      <c r="BY144" s="111"/>
      <c r="BZ144" s="111"/>
      <c r="CA144" s="111"/>
      <c r="CB144" s="111"/>
      <c r="CC144" s="111"/>
    </row>
    <row r="145" spans="1:81" s="77" customFormat="1" ht="18" customHeight="1" x14ac:dyDescent="0.2">
      <c r="A145" s="236"/>
      <c r="B145" s="14"/>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0"/>
      <c r="AA145" s="80"/>
      <c r="AB145" s="80"/>
      <c r="AC145" s="80"/>
      <c r="AD145" s="3"/>
      <c r="AE145" s="3"/>
      <c r="AF145" s="3"/>
      <c r="AG145" s="3"/>
      <c r="AH145" s="3"/>
      <c r="AI145" s="80"/>
      <c r="AJ145" s="80"/>
      <c r="AK145" s="80"/>
      <c r="AL145" s="80"/>
      <c r="AM145" s="80"/>
      <c r="AN145" s="3"/>
      <c r="AO145" s="3"/>
      <c r="AP145" s="3"/>
      <c r="AQ145" s="3"/>
      <c r="AR145" s="3"/>
      <c r="AS145" s="3"/>
      <c r="AT145" s="3"/>
      <c r="AU145" s="3"/>
      <c r="AV145" s="3"/>
      <c r="AW145" s="81"/>
      <c r="AX145" s="3"/>
      <c r="AY145" s="3"/>
      <c r="AZ145" s="82"/>
      <c r="BA145" s="92"/>
      <c r="BB145" s="154"/>
      <c r="BC145" s="3"/>
      <c r="BD145" s="81"/>
      <c r="BE145" s="81"/>
      <c r="BF145" s="3"/>
      <c r="BG145" s="111"/>
      <c r="BH145" s="111"/>
      <c r="BI145" s="111"/>
      <c r="BJ145" s="111"/>
      <c r="BK145" s="111"/>
      <c r="BL145" s="111"/>
      <c r="BM145" s="111"/>
      <c r="BN145" s="111"/>
      <c r="BO145" s="111"/>
      <c r="BP145" s="113"/>
      <c r="BQ145" s="111"/>
      <c r="BR145" s="111"/>
      <c r="BS145" s="111"/>
      <c r="BT145" s="111"/>
      <c r="BU145" s="111"/>
      <c r="BV145" s="111"/>
      <c r="BW145" s="111"/>
      <c r="BX145" s="111"/>
      <c r="BY145" s="111"/>
      <c r="BZ145" s="111"/>
      <c r="CA145" s="111"/>
      <c r="CB145" s="111"/>
      <c r="CC145" s="111"/>
    </row>
    <row r="146" spans="1:81" s="239" customFormat="1" ht="18" customHeight="1" x14ac:dyDescent="0.2">
      <c r="A146" s="236"/>
      <c r="B146" s="14"/>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0"/>
      <c r="AA146" s="80"/>
      <c r="AB146" s="80"/>
      <c r="AC146" s="80"/>
      <c r="AD146" s="3"/>
      <c r="AE146" s="3"/>
      <c r="AF146" s="3"/>
      <c r="AG146" s="3"/>
      <c r="AH146" s="3"/>
      <c r="AI146" s="80"/>
      <c r="AJ146" s="80"/>
      <c r="AK146" s="80"/>
      <c r="AL146" s="80"/>
      <c r="AM146" s="80"/>
      <c r="AN146" s="3"/>
      <c r="AO146" s="3"/>
      <c r="AP146" s="3"/>
      <c r="AQ146" s="3"/>
      <c r="AR146" s="3"/>
      <c r="AS146" s="3"/>
      <c r="AT146" s="3"/>
      <c r="AU146" s="3"/>
      <c r="AV146" s="3"/>
      <c r="AW146" s="81"/>
      <c r="AX146" s="3"/>
      <c r="AY146" s="3"/>
      <c r="AZ146" s="82"/>
      <c r="BA146" s="92"/>
      <c r="BB146" s="154"/>
      <c r="BC146" s="3"/>
      <c r="BD146" s="81"/>
      <c r="BE146" s="81"/>
      <c r="BF146" s="3"/>
      <c r="BG146" s="237"/>
      <c r="BH146" s="237"/>
      <c r="BI146" s="237"/>
      <c r="BJ146" s="237"/>
      <c r="BK146" s="237"/>
      <c r="BL146" s="237"/>
      <c r="BM146" s="237"/>
      <c r="BN146" s="237"/>
      <c r="BO146" s="237"/>
      <c r="BP146" s="238"/>
      <c r="BQ146" s="237"/>
      <c r="BR146" s="237"/>
      <c r="BS146" s="237"/>
      <c r="BT146" s="237"/>
      <c r="BU146" s="237"/>
      <c r="BV146" s="237"/>
      <c r="BW146" s="237"/>
      <c r="BX146" s="237"/>
      <c r="BY146" s="237"/>
      <c r="BZ146" s="237"/>
      <c r="CA146" s="237"/>
      <c r="CB146" s="237"/>
      <c r="CC146" s="237"/>
    </row>
    <row r="147" spans="1:81" s="239" customFormat="1" ht="18" customHeight="1" x14ac:dyDescent="0.2">
      <c r="A147" s="236"/>
      <c r="B147" s="14"/>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0"/>
      <c r="AA147" s="80"/>
      <c r="AB147" s="80"/>
      <c r="AC147" s="80"/>
      <c r="AD147" s="3"/>
      <c r="AE147" s="3"/>
      <c r="AF147" s="3"/>
      <c r="AG147" s="3"/>
      <c r="AH147" s="3"/>
      <c r="AI147" s="80"/>
      <c r="AJ147" s="80"/>
      <c r="AK147" s="80"/>
      <c r="AL147" s="80"/>
      <c r="AM147" s="80"/>
      <c r="AN147" s="3"/>
      <c r="AO147" s="3"/>
      <c r="AP147" s="3"/>
      <c r="AQ147" s="3"/>
      <c r="AR147" s="3"/>
      <c r="AS147" s="3"/>
      <c r="AT147" s="3"/>
      <c r="AU147" s="3"/>
      <c r="AV147" s="3"/>
      <c r="AW147" s="81"/>
      <c r="AX147" s="3"/>
      <c r="AY147" s="3"/>
      <c r="AZ147" s="82"/>
      <c r="BA147" s="92"/>
      <c r="BB147" s="154"/>
      <c r="BC147" s="3"/>
      <c r="BD147" s="81"/>
      <c r="BE147" s="81"/>
      <c r="BF147" s="3"/>
      <c r="BG147" s="237"/>
      <c r="BH147" s="237"/>
      <c r="BI147" s="237"/>
      <c r="BJ147" s="237"/>
      <c r="BK147" s="237"/>
      <c r="BL147" s="237"/>
      <c r="BM147" s="237"/>
      <c r="BN147" s="237"/>
      <c r="BO147" s="237"/>
      <c r="BP147" s="238"/>
      <c r="BQ147" s="237"/>
      <c r="BR147" s="237"/>
      <c r="BS147" s="237"/>
      <c r="BT147" s="237"/>
      <c r="BU147" s="237"/>
      <c r="BV147" s="237"/>
      <c r="BW147" s="237"/>
      <c r="BX147" s="237"/>
      <c r="BY147" s="237"/>
      <c r="BZ147" s="237"/>
      <c r="CA147" s="237"/>
      <c r="CB147" s="237"/>
      <c r="CC147" s="237"/>
    </row>
    <row r="148" spans="1:81" s="239" customFormat="1" ht="18" customHeight="1" x14ac:dyDescent="0.2">
      <c r="A148" s="236"/>
      <c r="B148" s="14"/>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0"/>
      <c r="AA148" s="80"/>
      <c r="AB148" s="80"/>
      <c r="AC148" s="80"/>
      <c r="AD148" s="3"/>
      <c r="AE148" s="3"/>
      <c r="AF148" s="3"/>
      <c r="AG148" s="3"/>
      <c r="AH148" s="3"/>
      <c r="AI148" s="80"/>
      <c r="AJ148" s="80"/>
      <c r="AK148" s="80"/>
      <c r="AL148" s="80"/>
      <c r="AM148" s="80"/>
      <c r="AN148" s="3"/>
      <c r="AO148" s="3"/>
      <c r="AP148" s="3"/>
      <c r="AQ148" s="3"/>
      <c r="AR148" s="3"/>
      <c r="AS148" s="3"/>
      <c r="AT148" s="3"/>
      <c r="AU148" s="3"/>
      <c r="AV148" s="3"/>
      <c r="AW148" s="81"/>
      <c r="AX148" s="3"/>
      <c r="AY148" s="3"/>
      <c r="AZ148" s="82"/>
      <c r="BA148" s="92"/>
      <c r="BB148" s="154"/>
      <c r="BC148" s="3"/>
      <c r="BD148" s="81"/>
      <c r="BE148" s="81"/>
      <c r="BF148" s="3"/>
      <c r="BG148" s="237"/>
      <c r="BH148" s="237"/>
      <c r="BI148" s="237"/>
      <c r="BJ148" s="237"/>
      <c r="BK148" s="237"/>
      <c r="BL148" s="237"/>
      <c r="BM148" s="237"/>
      <c r="BN148" s="237"/>
      <c r="BO148" s="237"/>
      <c r="BP148" s="238"/>
      <c r="BQ148" s="237"/>
      <c r="BR148" s="237"/>
      <c r="BS148" s="237"/>
      <c r="BT148" s="237"/>
      <c r="BU148" s="237"/>
      <c r="BV148" s="237"/>
      <c r="BW148" s="237"/>
      <c r="BX148" s="237"/>
      <c r="BY148" s="237"/>
      <c r="BZ148" s="237"/>
      <c r="CA148" s="237"/>
      <c r="CB148" s="237"/>
      <c r="CC148" s="237"/>
    </row>
    <row r="149" spans="1:81" s="239" customFormat="1" ht="18" customHeight="1" x14ac:dyDescent="0.2">
      <c r="A149" s="236"/>
      <c r="B149" s="14"/>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0"/>
      <c r="AA149" s="80"/>
      <c r="AB149" s="80"/>
      <c r="AC149" s="80"/>
      <c r="AD149" s="3"/>
      <c r="AE149" s="3"/>
      <c r="AF149" s="3"/>
      <c r="AG149" s="3"/>
      <c r="AH149" s="3"/>
      <c r="AI149" s="80"/>
      <c r="AJ149" s="80"/>
      <c r="AK149" s="80"/>
      <c r="AL149" s="80"/>
      <c r="AM149" s="80"/>
      <c r="AN149" s="3"/>
      <c r="AO149" s="3"/>
      <c r="AP149" s="3"/>
      <c r="AQ149" s="3"/>
      <c r="AR149" s="3"/>
      <c r="AS149" s="3"/>
      <c r="AT149" s="3"/>
      <c r="AU149" s="3"/>
      <c r="AV149" s="3"/>
      <c r="AW149" s="81"/>
      <c r="AX149" s="3"/>
      <c r="AY149" s="3"/>
      <c r="AZ149" s="82"/>
      <c r="BA149" s="92"/>
      <c r="BB149" s="154"/>
      <c r="BC149" s="3"/>
      <c r="BD149" s="81"/>
      <c r="BE149" s="81"/>
      <c r="BF149" s="3"/>
      <c r="BG149" s="237"/>
      <c r="BH149" s="237"/>
      <c r="BI149" s="237"/>
      <c r="BJ149" s="237"/>
      <c r="BK149" s="237"/>
      <c r="BL149" s="237"/>
      <c r="BM149" s="237"/>
      <c r="BN149" s="237"/>
      <c r="BO149" s="237"/>
      <c r="BP149" s="238"/>
      <c r="BQ149" s="237"/>
      <c r="BR149" s="237"/>
      <c r="BS149" s="237"/>
      <c r="BT149" s="237"/>
      <c r="BU149" s="237"/>
      <c r="BV149" s="237"/>
      <c r="BW149" s="237"/>
      <c r="BX149" s="237"/>
      <c r="BY149" s="237"/>
      <c r="BZ149" s="237"/>
      <c r="CA149" s="237"/>
      <c r="CB149" s="237"/>
      <c r="CC149" s="237"/>
    </row>
    <row r="150" spans="1:81" s="239" customFormat="1" ht="18" customHeight="1" x14ac:dyDescent="0.2">
      <c r="A150" s="236"/>
      <c r="B150" s="14"/>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0"/>
      <c r="AA150" s="80"/>
      <c r="AB150" s="80"/>
      <c r="AC150" s="80"/>
      <c r="AD150" s="3"/>
      <c r="AE150" s="3"/>
      <c r="AF150" s="3"/>
      <c r="AG150" s="3"/>
      <c r="AH150" s="3"/>
      <c r="AI150" s="80"/>
      <c r="AJ150" s="80"/>
      <c r="AK150" s="80"/>
      <c r="AL150" s="80"/>
      <c r="AM150" s="80"/>
      <c r="AN150" s="3"/>
      <c r="AO150" s="3"/>
      <c r="AP150" s="3"/>
      <c r="AQ150" s="3"/>
      <c r="AR150" s="3"/>
      <c r="AS150" s="3"/>
      <c r="AT150" s="3"/>
      <c r="AU150" s="3"/>
      <c r="AV150" s="3"/>
      <c r="AW150" s="81"/>
      <c r="AX150" s="3"/>
      <c r="AY150" s="3"/>
      <c r="AZ150" s="82"/>
      <c r="BA150" s="92"/>
      <c r="BB150" s="154"/>
      <c r="BC150" s="3"/>
      <c r="BD150" s="81"/>
      <c r="BE150" s="81"/>
      <c r="BF150" s="3"/>
      <c r="BG150" s="237"/>
      <c r="BH150" s="237"/>
      <c r="BI150" s="237"/>
      <c r="BJ150" s="237"/>
      <c r="BK150" s="237"/>
      <c r="BL150" s="237"/>
      <c r="BM150" s="237"/>
      <c r="BN150" s="237"/>
      <c r="BO150" s="237"/>
      <c r="BP150" s="238"/>
      <c r="BQ150" s="237"/>
      <c r="BR150" s="237"/>
      <c r="BS150" s="237"/>
      <c r="BT150" s="237"/>
      <c r="BU150" s="237"/>
      <c r="BV150" s="237"/>
      <c r="BW150" s="237"/>
      <c r="BX150" s="237"/>
      <c r="BY150" s="237"/>
      <c r="BZ150" s="237"/>
      <c r="CA150" s="237"/>
      <c r="CB150" s="237"/>
      <c r="CC150" s="237"/>
    </row>
    <row r="151" spans="1:81" s="239" customFormat="1" ht="18" customHeight="1" x14ac:dyDescent="0.2">
      <c r="A151" s="236"/>
      <c r="B151" s="14"/>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0"/>
      <c r="AA151" s="80"/>
      <c r="AB151" s="80"/>
      <c r="AC151" s="80"/>
      <c r="AD151" s="3"/>
      <c r="AE151" s="3"/>
      <c r="AF151" s="3"/>
      <c r="AG151" s="3"/>
      <c r="AH151" s="3"/>
      <c r="AI151" s="80"/>
      <c r="AJ151" s="80"/>
      <c r="AK151" s="80"/>
      <c r="AL151" s="80"/>
      <c r="AM151" s="80"/>
      <c r="AN151" s="3"/>
      <c r="AO151" s="3"/>
      <c r="AP151" s="3"/>
      <c r="AQ151" s="3"/>
      <c r="AR151" s="3"/>
      <c r="AS151" s="3"/>
      <c r="AT151" s="3"/>
      <c r="AU151" s="3"/>
      <c r="AV151" s="3"/>
      <c r="AW151" s="81"/>
      <c r="AX151" s="3"/>
      <c r="AY151" s="3"/>
      <c r="AZ151" s="82"/>
      <c r="BA151" s="92"/>
      <c r="BB151" s="154"/>
      <c r="BC151" s="3"/>
      <c r="BD151" s="81"/>
      <c r="BE151" s="81"/>
      <c r="BF151" s="3"/>
      <c r="BG151" s="237"/>
      <c r="BH151" s="237"/>
      <c r="BI151" s="237"/>
      <c r="BJ151" s="237"/>
      <c r="BK151" s="237"/>
      <c r="BL151" s="237"/>
      <c r="BM151" s="237"/>
      <c r="BN151" s="237"/>
      <c r="BO151" s="237"/>
      <c r="BP151" s="238"/>
      <c r="BQ151" s="237"/>
      <c r="BR151" s="237"/>
      <c r="BS151" s="237"/>
      <c r="BT151" s="237"/>
      <c r="BU151" s="237"/>
      <c r="BV151" s="237"/>
      <c r="BW151" s="237"/>
      <c r="BX151" s="237"/>
      <c r="BY151" s="237"/>
      <c r="BZ151" s="237"/>
      <c r="CA151" s="237"/>
      <c r="CB151" s="237"/>
      <c r="CC151" s="237"/>
    </row>
    <row r="152" spans="1:81" s="239" customFormat="1" ht="18" customHeight="1" x14ac:dyDescent="0.2">
      <c r="A152" s="236"/>
      <c r="B152" s="14"/>
      <c r="C152" s="19"/>
      <c r="D152" s="17"/>
      <c r="E152" s="21"/>
      <c r="F152" s="17"/>
      <c r="G152" s="17"/>
      <c r="H152" s="17"/>
      <c r="I152" s="17"/>
      <c r="J152" s="17"/>
      <c r="K152" s="17"/>
      <c r="L152" s="17"/>
      <c r="M152" s="17"/>
      <c r="N152" s="17"/>
      <c r="O152" s="21"/>
      <c r="P152" s="17"/>
      <c r="Q152" s="17"/>
      <c r="R152" s="17"/>
      <c r="S152" s="17"/>
      <c r="T152" s="17"/>
      <c r="U152" s="20"/>
      <c r="V152" s="21"/>
      <c r="W152" s="20"/>
      <c r="X152" s="21"/>
      <c r="Y152" s="20"/>
      <c r="Z152" s="80"/>
      <c r="AA152" s="80"/>
      <c r="AB152" s="80"/>
      <c r="AC152" s="80"/>
      <c r="AD152" s="3"/>
      <c r="AE152" s="3"/>
      <c r="AF152" s="3"/>
      <c r="AG152" s="3"/>
      <c r="AH152" s="3"/>
      <c r="AI152" s="80"/>
      <c r="AJ152" s="80"/>
      <c r="AK152" s="80"/>
      <c r="AL152" s="80"/>
      <c r="AM152" s="80"/>
      <c r="AN152" s="3"/>
      <c r="AO152" s="3"/>
      <c r="AP152" s="3"/>
      <c r="AQ152" s="3"/>
      <c r="AR152" s="3"/>
      <c r="AS152" s="3"/>
      <c r="AT152" s="3"/>
      <c r="AU152" s="3"/>
      <c r="AV152" s="3"/>
      <c r="AW152" s="81"/>
      <c r="AX152" s="3"/>
      <c r="AY152" s="3"/>
      <c r="AZ152" s="82"/>
      <c r="BA152" s="92"/>
      <c r="BB152" s="154"/>
      <c r="BC152" s="3"/>
      <c r="BD152" s="81"/>
      <c r="BE152" s="81"/>
      <c r="BF152" s="3"/>
      <c r="BG152" s="237"/>
      <c r="BH152" s="237"/>
      <c r="BI152" s="237"/>
      <c r="BJ152" s="237"/>
      <c r="BK152" s="237"/>
      <c r="BL152" s="237"/>
      <c r="BM152" s="237"/>
      <c r="BN152" s="237"/>
      <c r="BO152" s="237"/>
      <c r="BP152" s="238"/>
      <c r="BQ152" s="237"/>
      <c r="BR152" s="237"/>
      <c r="BS152" s="237"/>
      <c r="BT152" s="237"/>
      <c r="BU152" s="237"/>
      <c r="BV152" s="237"/>
      <c r="BW152" s="237"/>
      <c r="BX152" s="237"/>
      <c r="BY152" s="237"/>
      <c r="BZ152" s="237"/>
      <c r="CA152" s="237"/>
      <c r="CB152" s="237"/>
      <c r="CC152" s="237"/>
    </row>
    <row r="153" spans="1:81" s="239" customFormat="1" ht="18" customHeight="1" x14ac:dyDescent="0.2">
      <c r="A153" s="236"/>
      <c r="B153" s="14"/>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0"/>
      <c r="AA153" s="80"/>
      <c r="AB153" s="80"/>
      <c r="AC153" s="80"/>
      <c r="AD153" s="3"/>
      <c r="AE153" s="3"/>
      <c r="AF153" s="3"/>
      <c r="AG153" s="3"/>
      <c r="AH153" s="3"/>
      <c r="AI153" s="80"/>
      <c r="AJ153" s="80"/>
      <c r="AK153" s="80"/>
      <c r="AL153" s="80"/>
      <c r="AM153" s="80"/>
      <c r="AN153" s="3"/>
      <c r="AO153" s="3"/>
      <c r="AP153" s="3"/>
      <c r="AQ153" s="3"/>
      <c r="AR153" s="3"/>
      <c r="AS153" s="3"/>
      <c r="AT153" s="3"/>
      <c r="AU153" s="3"/>
      <c r="AV153" s="3"/>
      <c r="AW153" s="81"/>
      <c r="AX153" s="3"/>
      <c r="AY153" s="3"/>
      <c r="AZ153" s="82"/>
      <c r="BA153" s="92"/>
      <c r="BB153" s="154"/>
      <c r="BC153" s="3"/>
      <c r="BD153" s="81"/>
      <c r="BE153" s="81"/>
      <c r="BF153" s="3"/>
      <c r="BG153" s="237"/>
      <c r="BH153" s="237"/>
      <c r="BI153" s="237"/>
      <c r="BJ153" s="237"/>
      <c r="BK153" s="237"/>
      <c r="BL153" s="237"/>
      <c r="BM153" s="237"/>
      <c r="BN153" s="237"/>
      <c r="BO153" s="237"/>
      <c r="BP153" s="238"/>
      <c r="BQ153" s="237"/>
      <c r="BR153" s="237"/>
      <c r="BS153" s="237"/>
      <c r="BT153" s="237"/>
      <c r="BU153" s="237"/>
      <c r="BV153" s="237"/>
      <c r="BW153" s="237"/>
      <c r="BX153" s="237"/>
      <c r="BY153" s="237"/>
      <c r="BZ153" s="237"/>
      <c r="CA153" s="237"/>
      <c r="CB153" s="237"/>
      <c r="CC153" s="237"/>
    </row>
    <row r="154" spans="1:81" s="239" customFormat="1" ht="18" customHeight="1" x14ac:dyDescent="0.2">
      <c r="A154" s="236"/>
      <c r="B154" s="14"/>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0"/>
      <c r="AA154" s="80"/>
      <c r="AB154" s="80"/>
      <c r="AC154" s="80"/>
      <c r="AD154" s="3"/>
      <c r="AE154" s="3"/>
      <c r="AF154" s="3"/>
      <c r="AG154" s="3"/>
      <c r="AH154" s="3"/>
      <c r="AI154" s="80"/>
      <c r="AJ154" s="80"/>
      <c r="AK154" s="80"/>
      <c r="AL154" s="80"/>
      <c r="AM154" s="80"/>
      <c r="AN154" s="3"/>
      <c r="AO154" s="3"/>
      <c r="AP154" s="3"/>
      <c r="AQ154" s="3"/>
      <c r="AR154" s="3"/>
      <c r="AS154" s="3"/>
      <c r="AT154" s="3"/>
      <c r="AU154" s="3"/>
      <c r="AV154" s="3"/>
      <c r="AW154" s="81"/>
      <c r="AX154" s="3"/>
      <c r="AY154" s="3"/>
      <c r="AZ154" s="82"/>
      <c r="BA154" s="92"/>
      <c r="BB154" s="154"/>
      <c r="BC154" s="3"/>
      <c r="BD154" s="81"/>
      <c r="BE154" s="81"/>
      <c r="BF154" s="3"/>
      <c r="BG154" s="237"/>
      <c r="BH154" s="237"/>
      <c r="BI154" s="237"/>
      <c r="BJ154" s="237"/>
      <c r="BK154" s="237"/>
      <c r="BL154" s="237"/>
      <c r="BM154" s="237"/>
      <c r="BN154" s="237"/>
      <c r="BO154" s="237"/>
      <c r="BP154" s="238"/>
      <c r="BQ154" s="237"/>
      <c r="BR154" s="237"/>
      <c r="BS154" s="237"/>
      <c r="BT154" s="237"/>
      <c r="BU154" s="237"/>
      <c r="BV154" s="237"/>
      <c r="BW154" s="237"/>
      <c r="BX154" s="237"/>
      <c r="BY154" s="237"/>
      <c r="BZ154" s="237"/>
      <c r="CA154" s="237"/>
      <c r="CB154" s="237"/>
      <c r="CC154" s="237"/>
    </row>
    <row r="155" spans="1:81" s="239" customFormat="1" ht="18" customHeight="1" x14ac:dyDescent="0.2">
      <c r="A155" s="236"/>
      <c r="B155" s="14"/>
      <c r="C155" s="19"/>
      <c r="D155" s="17"/>
      <c r="E155" s="21"/>
      <c r="F155" s="17"/>
      <c r="G155" s="17"/>
      <c r="H155" s="17"/>
      <c r="I155" s="17"/>
      <c r="J155" s="17"/>
      <c r="K155" s="17"/>
      <c r="L155" s="17"/>
      <c r="M155" s="17"/>
      <c r="N155" s="17"/>
      <c r="O155" s="21"/>
      <c r="P155" s="17"/>
      <c r="Q155" s="17"/>
      <c r="R155" s="17"/>
      <c r="S155" s="17"/>
      <c r="T155" s="17"/>
      <c r="U155" s="20"/>
      <c r="V155" s="21"/>
      <c r="W155" s="20"/>
      <c r="X155" s="21"/>
      <c r="Y155" s="20"/>
      <c r="Z155" s="80"/>
      <c r="AA155" s="80"/>
      <c r="AB155" s="80"/>
      <c r="AC155" s="80"/>
      <c r="AD155" s="3"/>
      <c r="AE155" s="3"/>
      <c r="AF155" s="3"/>
      <c r="AG155" s="3"/>
      <c r="AH155" s="3"/>
      <c r="AI155" s="80"/>
      <c r="AJ155" s="80"/>
      <c r="AK155" s="80"/>
      <c r="AL155" s="80"/>
      <c r="AM155" s="80"/>
      <c r="AN155" s="3"/>
      <c r="AO155" s="3"/>
      <c r="AP155" s="3"/>
      <c r="AQ155" s="3"/>
      <c r="AR155" s="3"/>
      <c r="AS155" s="3"/>
      <c r="AT155" s="3"/>
      <c r="AU155" s="3"/>
      <c r="AV155" s="3"/>
      <c r="AW155" s="81"/>
      <c r="AX155" s="3"/>
      <c r="AY155" s="3"/>
      <c r="AZ155" s="82"/>
      <c r="BA155" s="92"/>
      <c r="BB155" s="154"/>
      <c r="BC155" s="3"/>
      <c r="BD155" s="81"/>
      <c r="BE155" s="81"/>
      <c r="BF155" s="3"/>
      <c r="BG155" s="237"/>
      <c r="BH155" s="237"/>
      <c r="BI155" s="237"/>
      <c r="BJ155" s="237"/>
      <c r="BK155" s="237"/>
      <c r="BL155" s="237"/>
      <c r="BM155" s="237"/>
      <c r="BN155" s="237"/>
      <c r="BO155" s="237"/>
      <c r="BP155" s="238"/>
      <c r="BQ155" s="237"/>
      <c r="BR155" s="237"/>
      <c r="BS155" s="237"/>
      <c r="BT155" s="237"/>
      <c r="BU155" s="237"/>
      <c r="BV155" s="237"/>
      <c r="BW155" s="237"/>
      <c r="BX155" s="237"/>
      <c r="BY155" s="237"/>
      <c r="BZ155" s="237"/>
      <c r="CA155" s="237"/>
      <c r="CB155" s="237"/>
      <c r="CC155" s="237"/>
    </row>
    <row r="156" spans="1:81" s="239" customFormat="1" ht="18" customHeight="1" x14ac:dyDescent="0.2">
      <c r="A156" s="236"/>
      <c r="B156" s="14"/>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0"/>
      <c r="AA156" s="80"/>
      <c r="AB156" s="80"/>
      <c r="AC156" s="80"/>
      <c r="AD156" s="3"/>
      <c r="AE156" s="3"/>
      <c r="AF156" s="3"/>
      <c r="AG156" s="3"/>
      <c r="AH156" s="3"/>
      <c r="AI156" s="80"/>
      <c r="AJ156" s="80"/>
      <c r="AK156" s="80"/>
      <c r="AL156" s="80"/>
      <c r="AM156" s="80"/>
      <c r="AN156" s="3"/>
      <c r="AO156" s="3"/>
      <c r="AP156" s="3"/>
      <c r="AQ156" s="3"/>
      <c r="AR156" s="3"/>
      <c r="AS156" s="3"/>
      <c r="AT156" s="3"/>
      <c r="AU156" s="3"/>
      <c r="AV156" s="3"/>
      <c r="AW156" s="81"/>
      <c r="AX156" s="3"/>
      <c r="AY156" s="3"/>
      <c r="AZ156" s="82"/>
      <c r="BA156" s="92"/>
      <c r="BB156" s="154"/>
      <c r="BC156" s="3"/>
      <c r="BD156" s="81"/>
      <c r="BE156" s="81"/>
      <c r="BF156" s="3"/>
      <c r="BG156" s="237"/>
      <c r="BH156" s="237"/>
      <c r="BI156" s="237"/>
      <c r="BJ156" s="237"/>
      <c r="BK156" s="237"/>
      <c r="BL156" s="237"/>
      <c r="BM156" s="237"/>
      <c r="BN156" s="237"/>
      <c r="BO156" s="237"/>
      <c r="BP156" s="238"/>
      <c r="BQ156" s="237"/>
      <c r="BR156" s="237"/>
      <c r="BS156" s="237"/>
      <c r="BT156" s="237"/>
      <c r="BU156" s="237"/>
      <c r="BV156" s="237"/>
      <c r="BW156" s="237"/>
      <c r="BX156" s="237"/>
      <c r="BY156" s="237"/>
      <c r="BZ156" s="237"/>
      <c r="CA156" s="237"/>
      <c r="CB156" s="237"/>
      <c r="CC156" s="237"/>
    </row>
    <row r="157" spans="1:81" s="239" customFormat="1" ht="18" customHeight="1" x14ac:dyDescent="0.2">
      <c r="A157" s="236"/>
      <c r="B157" s="14"/>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0"/>
      <c r="AA157" s="80"/>
      <c r="AB157" s="80"/>
      <c r="AC157" s="80"/>
      <c r="AD157" s="3"/>
      <c r="AE157" s="3"/>
      <c r="AF157" s="3"/>
      <c r="AG157" s="3"/>
      <c r="AH157" s="3"/>
      <c r="AI157" s="80"/>
      <c r="AJ157" s="80"/>
      <c r="AK157" s="80"/>
      <c r="AL157" s="80"/>
      <c r="AM157" s="80"/>
      <c r="AN157" s="3"/>
      <c r="AO157" s="3"/>
      <c r="AP157" s="3"/>
      <c r="AQ157" s="3"/>
      <c r="AR157" s="3"/>
      <c r="AS157" s="3"/>
      <c r="AT157" s="3"/>
      <c r="AU157" s="3"/>
      <c r="AV157" s="3"/>
      <c r="AW157" s="81"/>
      <c r="AX157" s="3"/>
      <c r="AY157" s="3"/>
      <c r="AZ157" s="82"/>
      <c r="BA157" s="92"/>
      <c r="BB157" s="154"/>
      <c r="BC157" s="3"/>
      <c r="BD157" s="81"/>
      <c r="BE157" s="81"/>
      <c r="BF157" s="3"/>
      <c r="BG157" s="237"/>
      <c r="BH157" s="237"/>
      <c r="BI157" s="237"/>
      <c r="BJ157" s="237"/>
      <c r="BK157" s="237"/>
      <c r="BL157" s="237"/>
      <c r="BM157" s="237"/>
      <c r="BN157" s="237"/>
      <c r="BO157" s="237"/>
      <c r="BP157" s="238"/>
      <c r="BQ157" s="237"/>
      <c r="BR157" s="237"/>
      <c r="BS157" s="237"/>
      <c r="BT157" s="237"/>
      <c r="BU157" s="237"/>
      <c r="BV157" s="237"/>
      <c r="BW157" s="237"/>
      <c r="BX157" s="237"/>
      <c r="BY157" s="237"/>
      <c r="BZ157" s="237"/>
      <c r="CA157" s="237"/>
      <c r="CB157" s="237"/>
      <c r="CC157" s="237"/>
    </row>
    <row r="158" spans="1:81" s="239" customFormat="1" ht="18" customHeight="1" x14ac:dyDescent="0.2">
      <c r="A158" s="236"/>
      <c r="B158" s="14"/>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0"/>
      <c r="AA158" s="80"/>
      <c r="AB158" s="80"/>
      <c r="AC158" s="80"/>
      <c r="AD158" s="3"/>
      <c r="AE158" s="3"/>
      <c r="AF158" s="3"/>
      <c r="AG158" s="3"/>
      <c r="AH158" s="3"/>
      <c r="AI158" s="80"/>
      <c r="AJ158" s="80"/>
      <c r="AK158" s="80"/>
      <c r="AL158" s="80"/>
      <c r="AM158" s="80"/>
      <c r="AN158" s="3"/>
      <c r="AO158" s="3"/>
      <c r="AP158" s="3"/>
      <c r="AQ158" s="3"/>
      <c r="AR158" s="3"/>
      <c r="AS158" s="3"/>
      <c r="AT158" s="3"/>
      <c r="AU158" s="3"/>
      <c r="AV158" s="3"/>
      <c r="AW158" s="81"/>
      <c r="AX158" s="3"/>
      <c r="AY158" s="3"/>
      <c r="AZ158" s="82"/>
      <c r="BA158" s="92"/>
      <c r="BB158" s="154"/>
      <c r="BC158" s="3"/>
      <c r="BD158" s="81"/>
      <c r="BE158" s="81"/>
      <c r="BF158" s="3"/>
      <c r="BG158" s="237"/>
      <c r="BH158" s="237"/>
      <c r="BI158" s="237"/>
      <c r="BJ158" s="237"/>
      <c r="BK158" s="237"/>
      <c r="BL158" s="237"/>
      <c r="BM158" s="237"/>
      <c r="BN158" s="237"/>
      <c r="BO158" s="237"/>
      <c r="BP158" s="238"/>
      <c r="BQ158" s="237"/>
      <c r="BR158" s="237"/>
      <c r="BS158" s="237"/>
      <c r="BT158" s="237"/>
      <c r="BU158" s="237"/>
      <c r="BV158" s="237"/>
      <c r="BW158" s="237"/>
      <c r="BX158" s="237"/>
      <c r="BY158" s="237"/>
      <c r="BZ158" s="237"/>
      <c r="CA158" s="237"/>
      <c r="CB158" s="237"/>
      <c r="CC158" s="237"/>
    </row>
    <row r="159" spans="1:81" s="239" customFormat="1" ht="18" customHeight="1" x14ac:dyDescent="0.2">
      <c r="A159" s="240"/>
      <c r="B159" s="23"/>
      <c r="C159" s="27"/>
      <c r="D159" s="25"/>
      <c r="E159" s="25"/>
      <c r="F159" s="25"/>
      <c r="G159" s="25"/>
      <c r="H159" s="25"/>
      <c r="I159" s="25"/>
      <c r="J159" s="25"/>
      <c r="K159" s="25"/>
      <c r="L159" s="25"/>
      <c r="M159" s="25"/>
      <c r="N159" s="25"/>
      <c r="O159" s="25"/>
      <c r="P159" s="25"/>
      <c r="Q159" s="25"/>
      <c r="R159" s="25"/>
      <c r="S159" s="25"/>
      <c r="T159" s="25"/>
      <c r="U159" s="28"/>
      <c r="V159" s="24"/>
      <c r="W159" s="28"/>
      <c r="X159" s="24"/>
      <c r="Y159" s="28"/>
      <c r="Z159" s="80"/>
      <c r="AA159" s="80"/>
      <c r="AB159" s="80"/>
      <c r="AC159" s="80"/>
      <c r="AD159" s="3"/>
      <c r="AE159" s="3"/>
      <c r="AF159" s="3"/>
      <c r="AG159" s="3"/>
      <c r="AH159" s="3"/>
      <c r="AI159" s="80"/>
      <c r="AJ159" s="80"/>
      <c r="AK159" s="80"/>
      <c r="AL159" s="80"/>
      <c r="AM159" s="80"/>
      <c r="AN159" s="3"/>
      <c r="AO159" s="3"/>
      <c r="AP159" s="3"/>
      <c r="AQ159" s="3"/>
      <c r="AR159" s="3"/>
      <c r="AS159" s="3"/>
      <c r="AT159" s="3"/>
      <c r="AU159" s="3"/>
      <c r="AV159" s="3"/>
      <c r="AW159" s="81"/>
      <c r="AX159" s="3"/>
      <c r="AY159" s="3"/>
      <c r="AZ159" s="82"/>
      <c r="BA159" s="92"/>
      <c r="BB159" s="154"/>
      <c r="BC159" s="3"/>
      <c r="BD159" s="81"/>
      <c r="BE159" s="81"/>
      <c r="BF159" s="3"/>
      <c r="BG159" s="237"/>
      <c r="BH159" s="237"/>
      <c r="BI159" s="237"/>
      <c r="BJ159" s="237"/>
      <c r="BK159" s="237"/>
      <c r="BL159" s="237"/>
      <c r="BM159" s="237"/>
      <c r="BN159" s="237"/>
      <c r="BO159" s="237"/>
      <c r="BP159" s="238"/>
      <c r="BQ159" s="237"/>
      <c r="BR159" s="237"/>
      <c r="BS159" s="237"/>
      <c r="BT159" s="237"/>
      <c r="BU159" s="237"/>
      <c r="BV159" s="237"/>
      <c r="BW159" s="237"/>
      <c r="BX159" s="237"/>
      <c r="BY159" s="237"/>
      <c r="BZ159" s="237"/>
      <c r="CA159" s="237"/>
      <c r="CB159" s="237"/>
      <c r="CC159" s="237"/>
    </row>
    <row r="160" spans="1:81" s="239" customFormat="1" ht="33" customHeight="1" x14ac:dyDescent="0.2">
      <c r="A160" s="78"/>
      <c r="B160" s="78"/>
      <c r="C160" s="3"/>
      <c r="D160" s="99"/>
      <c r="E160" s="99"/>
      <c r="F160" s="99"/>
      <c r="G160" s="99"/>
      <c r="H160" s="99"/>
      <c r="I160" s="99"/>
      <c r="J160" s="99"/>
      <c r="K160" s="99"/>
      <c r="L160" s="99"/>
      <c r="M160" s="99"/>
      <c r="N160" s="99"/>
      <c r="O160" s="99"/>
      <c r="P160" s="99"/>
      <c r="Q160" s="99"/>
      <c r="R160" s="99"/>
      <c r="S160" s="99"/>
      <c r="T160" s="99"/>
      <c r="U160" s="77"/>
      <c r="Y160" s="77"/>
      <c r="Z160" s="77"/>
      <c r="AA160" s="77"/>
      <c r="AC160" s="241"/>
      <c r="AS160" s="237"/>
      <c r="AT160" s="237"/>
      <c r="AU160" s="237"/>
      <c r="AV160" s="242"/>
      <c r="AW160" s="238"/>
      <c r="AX160" s="237"/>
      <c r="AY160" s="237"/>
      <c r="AZ160" s="237"/>
      <c r="BA160" s="73"/>
      <c r="BB160" s="73"/>
      <c r="BC160" s="73"/>
      <c r="BD160" s="73"/>
      <c r="BE160" s="73"/>
      <c r="BF160" s="73"/>
      <c r="BG160" s="237"/>
      <c r="BH160" s="237"/>
      <c r="BI160" s="237"/>
      <c r="BJ160" s="237"/>
      <c r="BK160" s="237"/>
      <c r="BL160" s="237"/>
      <c r="BM160" s="237"/>
      <c r="BN160" s="237"/>
      <c r="BO160" s="237"/>
      <c r="BP160" s="238"/>
      <c r="BQ160" s="237"/>
      <c r="BR160" s="237"/>
      <c r="BS160" s="237"/>
      <c r="BT160" s="237"/>
      <c r="BU160" s="237"/>
      <c r="BV160" s="237"/>
      <c r="BW160" s="237"/>
      <c r="BX160" s="237"/>
      <c r="BY160" s="237"/>
      <c r="BZ160" s="237"/>
      <c r="CA160" s="237"/>
      <c r="CB160" s="237"/>
      <c r="CC160" s="237"/>
    </row>
    <row r="161" spans="1:81" s="239" customFormat="1" ht="14.25" customHeight="1" x14ac:dyDescent="0.2">
      <c r="A161" s="836"/>
      <c r="B161" s="836"/>
      <c r="C161" s="845"/>
      <c r="D161" s="847"/>
      <c r="E161" s="99"/>
      <c r="F161" s="99"/>
      <c r="G161" s="99"/>
      <c r="H161" s="99"/>
      <c r="I161" s="99"/>
      <c r="J161" s="99"/>
      <c r="K161" s="99"/>
      <c r="L161" s="99"/>
      <c r="M161" s="99"/>
      <c r="N161" s="99"/>
      <c r="O161" s="99"/>
      <c r="P161" s="99"/>
      <c r="Q161" s="99"/>
      <c r="R161" s="77"/>
      <c r="S161" s="77"/>
      <c r="T161" s="77"/>
      <c r="U161" s="77"/>
      <c r="V161" s="77"/>
      <c r="W161" s="77"/>
      <c r="X161" s="77"/>
      <c r="Z161" s="241"/>
      <c r="AS161" s="237"/>
      <c r="AT161" s="237"/>
      <c r="AU161" s="237"/>
      <c r="AV161" s="242"/>
      <c r="AW161" s="238"/>
      <c r="AX161" s="237"/>
      <c r="AY161" s="237"/>
      <c r="AZ161" s="237"/>
      <c r="BA161" s="73"/>
      <c r="BB161" s="73"/>
      <c r="BC161" s="73"/>
      <c r="BD161" s="73"/>
      <c r="BE161" s="73"/>
      <c r="BF161" s="73"/>
      <c r="BG161" s="237"/>
      <c r="BH161" s="237"/>
      <c r="BI161" s="237"/>
      <c r="BJ161" s="237"/>
      <c r="BK161" s="237"/>
      <c r="BL161" s="237"/>
      <c r="BM161" s="237"/>
      <c r="BN161" s="237"/>
      <c r="BO161" s="237"/>
      <c r="BP161" s="238"/>
      <c r="BQ161" s="237"/>
      <c r="BR161" s="237"/>
      <c r="BS161" s="237"/>
      <c r="BT161" s="237"/>
      <c r="BU161" s="237"/>
      <c r="BV161" s="237"/>
      <c r="BW161" s="237"/>
      <c r="BX161" s="237"/>
      <c r="BY161" s="237"/>
      <c r="BZ161" s="237"/>
      <c r="CA161" s="237"/>
      <c r="CB161" s="237"/>
      <c r="CC161" s="237"/>
    </row>
    <row r="162" spans="1:81" s="239" customFormat="1" ht="14.25" x14ac:dyDescent="0.2">
      <c r="A162" s="838"/>
      <c r="B162" s="838"/>
      <c r="C162" s="289"/>
      <c r="D162" s="289"/>
      <c r="E162" s="99"/>
      <c r="F162" s="99"/>
      <c r="G162" s="99"/>
      <c r="H162" s="99"/>
      <c r="I162" s="99"/>
      <c r="J162" s="99"/>
      <c r="K162" s="99"/>
      <c r="L162" s="99"/>
      <c r="M162" s="99"/>
      <c r="N162" s="99"/>
      <c r="O162" s="99"/>
      <c r="P162" s="99"/>
      <c r="Q162" s="99"/>
      <c r="R162" s="77"/>
      <c r="S162" s="77"/>
      <c r="T162" s="77"/>
      <c r="U162" s="77"/>
      <c r="V162" s="77"/>
      <c r="W162" s="77"/>
      <c r="X162" s="77"/>
      <c r="Z162" s="241"/>
      <c r="AS162" s="237"/>
      <c r="AT162" s="237"/>
      <c r="AU162" s="237"/>
      <c r="AV162" s="242"/>
      <c r="AW162" s="238"/>
      <c r="AX162" s="237"/>
      <c r="AY162" s="237"/>
      <c r="AZ162" s="237"/>
      <c r="BA162" s="73"/>
      <c r="BB162" s="73"/>
      <c r="BC162" s="73"/>
      <c r="BD162" s="73"/>
      <c r="BE162" s="73"/>
      <c r="BF162" s="73"/>
      <c r="BG162" s="237"/>
      <c r="BH162" s="237"/>
      <c r="BI162" s="237"/>
      <c r="BJ162" s="237"/>
      <c r="BK162" s="237"/>
      <c r="BL162" s="237"/>
      <c r="BM162" s="237"/>
      <c r="BN162" s="237"/>
      <c r="BO162" s="237"/>
      <c r="BP162" s="238"/>
      <c r="BQ162" s="237"/>
      <c r="BR162" s="237"/>
      <c r="BS162" s="237"/>
      <c r="BT162" s="237"/>
      <c r="BU162" s="237"/>
      <c r="BV162" s="237"/>
      <c r="BW162" s="237"/>
      <c r="BX162" s="237"/>
      <c r="BY162" s="237"/>
      <c r="BZ162" s="237"/>
      <c r="CA162" s="237"/>
      <c r="CB162" s="237"/>
      <c r="CC162" s="237"/>
    </row>
    <row r="163" spans="1:81" s="239" customFormat="1" ht="15.75" customHeight="1" x14ac:dyDescent="0.2">
      <c r="A163" s="236"/>
      <c r="B163" s="14"/>
      <c r="C163" s="36"/>
      <c r="D163" s="36"/>
      <c r="E163" s="99"/>
      <c r="F163" s="99"/>
      <c r="G163" s="99"/>
      <c r="H163" s="99"/>
      <c r="I163" s="99"/>
      <c r="J163" s="99"/>
      <c r="K163" s="99"/>
      <c r="L163" s="99"/>
      <c r="M163" s="99"/>
      <c r="N163" s="99"/>
      <c r="O163" s="99"/>
      <c r="P163" s="99"/>
      <c r="Q163" s="99"/>
      <c r="U163" s="79"/>
      <c r="V163" s="79"/>
      <c r="W163" s="77"/>
      <c r="X163" s="77"/>
      <c r="Z163" s="241"/>
      <c r="AS163" s="237"/>
      <c r="AT163" s="237"/>
      <c r="AU163" s="237"/>
      <c r="AV163" s="242"/>
      <c r="AW163" s="238"/>
      <c r="AX163" s="237"/>
      <c r="AY163" s="237"/>
      <c r="AZ163" s="237"/>
      <c r="BA163" s="73"/>
      <c r="BB163" s="73"/>
      <c r="BC163" s="73"/>
      <c r="BD163" s="73"/>
      <c r="BE163" s="73"/>
      <c r="BF163" s="73"/>
      <c r="BG163" s="237"/>
      <c r="BH163" s="237"/>
      <c r="BI163" s="237"/>
      <c r="BJ163" s="237"/>
      <c r="BK163" s="237"/>
      <c r="BL163" s="237"/>
      <c r="BM163" s="237"/>
      <c r="BN163" s="237"/>
      <c r="BO163" s="237"/>
      <c r="BP163" s="238"/>
      <c r="BQ163" s="237"/>
      <c r="BR163" s="237"/>
      <c r="BS163" s="237"/>
      <c r="BT163" s="237"/>
      <c r="BU163" s="237"/>
      <c r="BV163" s="237"/>
      <c r="BW163" s="237"/>
      <c r="BX163" s="237"/>
      <c r="BY163" s="237"/>
      <c r="BZ163" s="237"/>
      <c r="CA163" s="237"/>
      <c r="CB163" s="237"/>
      <c r="CC163" s="237"/>
    </row>
    <row r="164" spans="1:81" s="239" customFormat="1" ht="15.75" customHeight="1" x14ac:dyDescent="0.2">
      <c r="A164" s="236"/>
      <c r="B164" s="14"/>
      <c r="C164" s="37"/>
      <c r="D164" s="37"/>
      <c r="E164" s="99"/>
      <c r="F164" s="99"/>
      <c r="G164" s="99"/>
      <c r="H164" s="99"/>
      <c r="I164" s="99"/>
      <c r="J164" s="99"/>
      <c r="K164" s="99"/>
      <c r="L164" s="99"/>
      <c r="M164" s="99"/>
      <c r="N164" s="99"/>
      <c r="O164" s="99"/>
      <c r="P164" s="99"/>
      <c r="Q164" s="99"/>
      <c r="U164" s="79"/>
      <c r="V164" s="79"/>
      <c r="W164" s="77"/>
      <c r="X164" s="77"/>
      <c r="Z164" s="241"/>
      <c r="AS164" s="237"/>
      <c r="AT164" s="237"/>
      <c r="AU164" s="237"/>
      <c r="AV164" s="242"/>
      <c r="AW164" s="238"/>
      <c r="AX164" s="237"/>
      <c r="AY164" s="237"/>
      <c r="AZ164" s="237"/>
      <c r="BA164" s="73"/>
      <c r="BB164" s="73"/>
      <c r="BC164" s="73"/>
      <c r="BD164" s="73"/>
      <c r="BE164" s="73"/>
      <c r="BF164" s="73"/>
      <c r="BG164" s="237"/>
      <c r="BH164" s="237"/>
      <c r="BI164" s="237"/>
      <c r="BJ164" s="237"/>
      <c r="BK164" s="237"/>
      <c r="BL164" s="237"/>
      <c r="BM164" s="237"/>
      <c r="BN164" s="237"/>
      <c r="BO164" s="237"/>
      <c r="BP164" s="238"/>
      <c r="BQ164" s="237"/>
      <c r="BR164" s="237"/>
      <c r="BS164" s="237"/>
      <c r="BT164" s="237"/>
      <c r="BU164" s="237"/>
      <c r="BV164" s="237"/>
      <c r="BW164" s="237"/>
      <c r="BX164" s="237"/>
      <c r="BY164" s="237"/>
      <c r="BZ164" s="237"/>
      <c r="CA164" s="237"/>
      <c r="CB164" s="237"/>
      <c r="CC164" s="237"/>
    </row>
    <row r="165" spans="1:81" s="239" customFormat="1" ht="15.75" customHeight="1" x14ac:dyDescent="0.2">
      <c r="A165" s="243"/>
      <c r="B165" s="60"/>
      <c r="C165" s="41"/>
      <c r="D165" s="41"/>
      <c r="E165" s="99"/>
      <c r="F165" s="99"/>
      <c r="G165" s="99"/>
      <c r="H165" s="99"/>
      <c r="I165" s="99"/>
      <c r="J165" s="99"/>
      <c r="K165" s="99"/>
      <c r="L165" s="99"/>
      <c r="M165" s="99"/>
      <c r="N165" s="99"/>
      <c r="O165" s="99"/>
      <c r="P165" s="99"/>
      <c r="Q165" s="99"/>
      <c r="U165" s="79"/>
      <c r="V165" s="79"/>
      <c r="W165" s="77"/>
      <c r="X165" s="77"/>
      <c r="Z165" s="241"/>
      <c r="AS165" s="237"/>
      <c r="AT165" s="237"/>
      <c r="AU165" s="237"/>
      <c r="AV165" s="242"/>
      <c r="AW165" s="238"/>
      <c r="AX165" s="237"/>
      <c r="AY165" s="237"/>
      <c r="AZ165" s="237"/>
      <c r="BA165" s="73"/>
      <c r="BB165" s="73"/>
      <c r="BC165" s="73"/>
      <c r="BD165" s="73"/>
      <c r="BE165" s="73"/>
      <c r="BF165" s="73"/>
      <c r="BG165" s="237"/>
      <c r="BH165" s="237"/>
      <c r="BI165" s="237"/>
      <c r="BJ165" s="237"/>
      <c r="BK165" s="237"/>
      <c r="BL165" s="237"/>
      <c r="BM165" s="237"/>
      <c r="BN165" s="237"/>
      <c r="BO165" s="237"/>
      <c r="BP165" s="238"/>
      <c r="BQ165" s="237"/>
      <c r="BR165" s="237"/>
      <c r="BS165" s="237"/>
      <c r="BT165" s="237"/>
      <c r="BU165" s="237"/>
      <c r="BV165" s="237"/>
      <c r="BW165" s="237"/>
      <c r="BX165" s="237"/>
      <c r="BY165" s="237"/>
      <c r="BZ165" s="237"/>
      <c r="CA165" s="237"/>
      <c r="CB165" s="237"/>
      <c r="CC165" s="237"/>
    </row>
    <row r="166" spans="1:81" s="239" customFormat="1" ht="15.75" customHeight="1" x14ac:dyDescent="0.2">
      <c r="A166" s="243"/>
      <c r="B166" s="60"/>
      <c r="C166" s="41"/>
      <c r="D166" s="41"/>
      <c r="E166" s="99"/>
      <c r="F166" s="99"/>
      <c r="G166" s="99"/>
      <c r="H166" s="99"/>
      <c r="I166" s="244"/>
      <c r="J166" s="99"/>
      <c r="K166" s="99"/>
      <c r="L166" s="99"/>
      <c r="M166" s="99"/>
      <c r="N166" s="99"/>
      <c r="O166" s="99"/>
      <c r="P166" s="99"/>
      <c r="Q166" s="99"/>
      <c r="U166" s="79"/>
      <c r="V166" s="79"/>
      <c r="W166" s="77"/>
      <c r="X166" s="77"/>
      <c r="Z166" s="241"/>
      <c r="AS166" s="237"/>
      <c r="AT166" s="237"/>
      <c r="AU166" s="237"/>
      <c r="AV166" s="242"/>
      <c r="AW166" s="238"/>
      <c r="AX166" s="237"/>
      <c r="AY166" s="237"/>
      <c r="AZ166" s="237"/>
      <c r="BA166" s="73"/>
      <c r="BB166" s="73"/>
      <c r="BC166" s="73"/>
      <c r="BD166" s="73"/>
      <c r="BE166" s="73"/>
      <c r="BF166" s="73"/>
      <c r="BG166" s="237"/>
      <c r="BH166" s="237"/>
      <c r="BI166" s="237"/>
      <c r="BJ166" s="237"/>
      <c r="BK166" s="237"/>
      <c r="BL166" s="237"/>
      <c r="BM166" s="237"/>
      <c r="BN166" s="237"/>
      <c r="BO166" s="237"/>
      <c r="BP166" s="238"/>
      <c r="BQ166" s="237"/>
      <c r="BR166" s="237"/>
      <c r="BS166" s="237"/>
      <c r="BT166" s="237"/>
      <c r="BU166" s="237"/>
      <c r="BV166" s="237"/>
      <c r="BW166" s="237"/>
      <c r="BX166" s="237"/>
      <c r="BY166" s="237"/>
      <c r="BZ166" s="237"/>
      <c r="CA166" s="237"/>
      <c r="CB166" s="237"/>
      <c r="CC166" s="237"/>
    </row>
    <row r="167" spans="1:81" s="239" customFormat="1" ht="15.75" customHeight="1" x14ac:dyDescent="0.2">
      <c r="A167" s="233"/>
      <c r="B167" s="4"/>
      <c r="C167" s="4"/>
      <c r="D167" s="4"/>
      <c r="E167" s="99"/>
      <c r="F167" s="99"/>
      <c r="G167" s="99"/>
      <c r="H167" s="99"/>
      <c r="I167" s="99"/>
      <c r="J167" s="99"/>
      <c r="K167" s="99"/>
      <c r="L167" s="99"/>
      <c r="M167" s="99"/>
      <c r="N167" s="99"/>
      <c r="O167" s="99"/>
      <c r="P167" s="99"/>
      <c r="Q167" s="99"/>
      <c r="U167" s="79"/>
      <c r="V167" s="79"/>
      <c r="W167" s="77"/>
      <c r="X167" s="77"/>
      <c r="Z167" s="241"/>
      <c r="AS167" s="237"/>
      <c r="AT167" s="237"/>
      <c r="AU167" s="237"/>
      <c r="AV167" s="242"/>
      <c r="AW167" s="238"/>
      <c r="AX167" s="237"/>
      <c r="AY167" s="237"/>
      <c r="AZ167" s="237"/>
      <c r="BA167" s="73"/>
      <c r="BB167" s="73"/>
      <c r="BC167" s="73"/>
      <c r="BD167" s="73"/>
      <c r="BE167" s="73"/>
      <c r="BF167" s="73"/>
      <c r="BG167" s="237"/>
      <c r="BH167" s="237"/>
      <c r="BI167" s="237"/>
      <c r="BJ167" s="237"/>
      <c r="BK167" s="237"/>
      <c r="BL167" s="237"/>
      <c r="BM167" s="237"/>
      <c r="BN167" s="237"/>
      <c r="BO167" s="237"/>
      <c r="BP167" s="238"/>
      <c r="BQ167" s="237"/>
      <c r="BR167" s="237"/>
      <c r="BS167" s="237"/>
      <c r="BT167" s="237"/>
      <c r="BU167" s="237"/>
      <c r="BV167" s="237"/>
      <c r="BW167" s="237"/>
      <c r="BX167" s="237"/>
      <c r="BY167" s="237"/>
      <c r="BZ167" s="237"/>
      <c r="CA167" s="237"/>
      <c r="CB167" s="237"/>
      <c r="CC167" s="237"/>
    </row>
    <row r="168" spans="1:81" s="80" customFormat="1" ht="40.5" customHeight="1" x14ac:dyDescent="0.2">
      <c r="A168" s="149"/>
      <c r="B168" s="149"/>
      <c r="C168" s="149"/>
      <c r="D168" s="149"/>
      <c r="E168" s="149"/>
      <c r="F168" s="149"/>
      <c r="G168" s="149"/>
      <c r="H168" s="77"/>
      <c r="I168" s="77"/>
      <c r="J168" s="77"/>
      <c r="K168" s="77"/>
      <c r="L168" s="77"/>
      <c r="M168" s="149"/>
      <c r="N168" s="149"/>
      <c r="R168" s="77"/>
      <c r="S168" s="77"/>
      <c r="AK168" s="3"/>
      <c r="AL168" s="3"/>
      <c r="AM168" s="3"/>
      <c r="AN168" s="3"/>
      <c r="AO168" s="3"/>
      <c r="AP168" s="3"/>
      <c r="AV168" s="82"/>
      <c r="AW168" s="150"/>
      <c r="BA168" s="73"/>
      <c r="BB168" s="73"/>
      <c r="BC168" s="73"/>
      <c r="BD168" s="73"/>
      <c r="BE168" s="73"/>
      <c r="BF168" s="73"/>
      <c r="BP168" s="81"/>
    </row>
    <row r="169" spans="1:81" s="3" customFormat="1" ht="14.25" customHeight="1" x14ac:dyDescent="0.15">
      <c r="A169" s="849"/>
      <c r="B169" s="924"/>
      <c r="C169" s="871"/>
      <c r="D169" s="872"/>
      <c r="E169" s="872"/>
      <c r="F169" s="872"/>
      <c r="G169" s="872"/>
      <c r="H169" s="872"/>
      <c r="I169" s="872"/>
      <c r="J169" s="872"/>
      <c r="K169" s="872"/>
      <c r="L169" s="872"/>
      <c r="M169" s="872"/>
      <c r="N169" s="872"/>
      <c r="O169" s="872"/>
      <c r="P169" s="872"/>
      <c r="Q169" s="872"/>
      <c r="R169" s="872"/>
      <c r="S169" s="872"/>
      <c r="T169" s="872"/>
      <c r="U169" s="872"/>
      <c r="V169" s="871"/>
      <c r="W169" s="873"/>
      <c r="X169" s="840"/>
      <c r="Y169" s="922"/>
      <c r="Z169" s="80"/>
      <c r="AA169" s="80"/>
      <c r="AB169" s="80"/>
      <c r="AC169" s="80"/>
      <c r="AD169" s="80"/>
      <c r="AE169" s="80"/>
      <c r="AF169" s="80"/>
      <c r="AG169" s="80"/>
      <c r="AH169" s="80"/>
      <c r="AI169" s="80"/>
      <c r="AJ169" s="80"/>
      <c r="AW169" s="150"/>
      <c r="AX169" s="82"/>
      <c r="BA169" s="73"/>
      <c r="BB169" s="73"/>
      <c r="BC169" s="73"/>
      <c r="BD169" s="73"/>
      <c r="BE169" s="73"/>
      <c r="BF169" s="73"/>
      <c r="BP169" s="81"/>
    </row>
    <row r="170" spans="1:81" s="3" customFormat="1" ht="30" customHeight="1" x14ac:dyDescent="0.15">
      <c r="A170" s="851"/>
      <c r="B170" s="925"/>
      <c r="C170" s="151"/>
      <c r="D170" s="66"/>
      <c r="E170" s="83"/>
      <c r="F170" s="83"/>
      <c r="G170" s="83"/>
      <c r="H170" s="66"/>
      <c r="I170" s="66"/>
      <c r="J170" s="66"/>
      <c r="K170" s="66"/>
      <c r="L170" s="66"/>
      <c r="M170" s="66"/>
      <c r="N170" s="66"/>
      <c r="O170" s="66"/>
      <c r="P170" s="66"/>
      <c r="Q170" s="66"/>
      <c r="R170" s="66"/>
      <c r="S170" s="66"/>
      <c r="T170" s="66"/>
      <c r="U170" s="84"/>
      <c r="V170" s="85"/>
      <c r="W170" s="86"/>
      <c r="X170" s="909"/>
      <c r="Y170" s="923"/>
      <c r="Z170" s="80"/>
      <c r="AA170" s="80"/>
      <c r="AB170" s="80"/>
      <c r="AC170" s="80"/>
      <c r="AD170" s="80"/>
      <c r="AE170" s="80"/>
      <c r="AF170" s="70"/>
      <c r="AG170" s="80"/>
      <c r="AH170" s="80"/>
      <c r="AI170" s="80"/>
      <c r="AJ170" s="80"/>
      <c r="AK170" s="80"/>
      <c r="AL170" s="80"/>
      <c r="AM170" s="80"/>
      <c r="AW170" s="81"/>
      <c r="AZ170" s="82"/>
      <c r="BA170" s="73"/>
      <c r="BB170" s="73"/>
      <c r="BC170" s="73"/>
      <c r="BD170" s="73"/>
      <c r="BE170" s="73"/>
      <c r="BF170" s="73"/>
      <c r="BP170" s="81"/>
    </row>
    <row r="171" spans="1:81" s="3" customFormat="1" ht="15.75" customHeight="1" x14ac:dyDescent="0.15">
      <c r="A171" s="152"/>
      <c r="B171" s="45"/>
      <c r="C171" s="19"/>
      <c r="D171" s="17"/>
      <c r="E171" s="17"/>
      <c r="F171" s="17"/>
      <c r="G171" s="17"/>
      <c r="H171" s="17"/>
      <c r="I171" s="17"/>
      <c r="J171" s="17"/>
      <c r="K171" s="17"/>
      <c r="L171" s="17"/>
      <c r="M171" s="22"/>
      <c r="N171" s="22"/>
      <c r="O171" s="22"/>
      <c r="P171" s="22"/>
      <c r="Q171" s="22"/>
      <c r="R171" s="22"/>
      <c r="S171" s="22"/>
      <c r="T171" s="22"/>
      <c r="U171" s="22"/>
      <c r="V171" s="19"/>
      <c r="W171" s="20"/>
      <c r="X171" s="245"/>
      <c r="Y171" s="246"/>
      <c r="Z171" s="131"/>
      <c r="AA171" s="80"/>
      <c r="AB171" s="80"/>
      <c r="AC171" s="80"/>
      <c r="AI171" s="80"/>
      <c r="AJ171" s="80"/>
      <c r="AK171" s="80"/>
      <c r="AL171" s="80"/>
      <c r="AM171" s="80"/>
      <c r="AW171" s="81"/>
      <c r="AZ171" s="82"/>
      <c r="BA171" s="92"/>
      <c r="BB171" s="154"/>
      <c r="BC171" s="92"/>
      <c r="BD171" s="81"/>
      <c r="BE171" s="81"/>
      <c r="BF171" s="81"/>
      <c r="BP171" s="81"/>
    </row>
    <row r="172" spans="1:81" s="3" customFormat="1" ht="15.75" customHeight="1" x14ac:dyDescent="0.15">
      <c r="A172" s="152"/>
      <c r="B172" s="14"/>
      <c r="C172" s="19"/>
      <c r="D172" s="17"/>
      <c r="E172" s="17"/>
      <c r="F172" s="17"/>
      <c r="G172" s="17"/>
      <c r="H172" s="17"/>
      <c r="I172" s="17"/>
      <c r="J172" s="17"/>
      <c r="K172" s="17"/>
      <c r="L172" s="17"/>
      <c r="M172" s="22"/>
      <c r="N172" s="22"/>
      <c r="O172" s="22"/>
      <c r="P172" s="22"/>
      <c r="Q172" s="22"/>
      <c r="R172" s="22"/>
      <c r="S172" s="22"/>
      <c r="T172" s="22"/>
      <c r="U172" s="22"/>
      <c r="V172" s="19"/>
      <c r="W172" s="20"/>
      <c r="X172" s="245"/>
      <c r="Y172" s="247"/>
      <c r="Z172" s="131"/>
      <c r="AA172" s="80"/>
      <c r="AB172" s="80"/>
      <c r="AC172" s="80"/>
      <c r="AI172" s="80"/>
      <c r="AJ172" s="80"/>
      <c r="AK172" s="80"/>
      <c r="AL172" s="80"/>
      <c r="AM172" s="80"/>
      <c r="AW172" s="81"/>
      <c r="AZ172" s="82"/>
      <c r="BA172" s="92"/>
      <c r="BB172" s="154"/>
      <c r="BC172" s="92"/>
      <c r="BD172" s="81"/>
      <c r="BE172" s="81"/>
      <c r="BF172" s="81"/>
      <c r="BP172" s="81"/>
    </row>
    <row r="173" spans="1:81" s="3" customFormat="1" ht="15.75" customHeight="1" x14ac:dyDescent="0.15">
      <c r="A173" s="152"/>
      <c r="B173" s="14"/>
      <c r="C173" s="19"/>
      <c r="D173" s="17"/>
      <c r="E173" s="17"/>
      <c r="F173" s="17"/>
      <c r="G173" s="17"/>
      <c r="H173" s="17"/>
      <c r="I173" s="17"/>
      <c r="J173" s="17"/>
      <c r="K173" s="17"/>
      <c r="L173" s="17"/>
      <c r="M173" s="22"/>
      <c r="N173" s="22"/>
      <c r="O173" s="22"/>
      <c r="P173" s="22"/>
      <c r="Q173" s="22"/>
      <c r="R173" s="22"/>
      <c r="S173" s="22"/>
      <c r="T173" s="22"/>
      <c r="U173" s="22"/>
      <c r="V173" s="19"/>
      <c r="W173" s="20"/>
      <c r="X173" s="245"/>
      <c r="Y173" s="247"/>
      <c r="Z173" s="131"/>
      <c r="AA173" s="80"/>
      <c r="AB173" s="80"/>
      <c r="AC173" s="80"/>
      <c r="AI173" s="80"/>
      <c r="AJ173" s="80"/>
      <c r="AK173" s="80"/>
      <c r="AL173" s="80"/>
      <c r="AM173" s="80"/>
      <c r="AW173" s="81"/>
      <c r="AZ173" s="82"/>
      <c r="BA173" s="92"/>
      <c r="BB173" s="154"/>
      <c r="BC173" s="92"/>
      <c r="BD173" s="81"/>
      <c r="BE173" s="81"/>
      <c r="BF173" s="81"/>
      <c r="BP173" s="81"/>
    </row>
    <row r="174" spans="1:81" s="3" customFormat="1" ht="15.75" customHeight="1" x14ac:dyDescent="0.15">
      <c r="A174" s="248"/>
      <c r="B174" s="14"/>
      <c r="C174" s="19"/>
      <c r="D174" s="17"/>
      <c r="E174" s="17"/>
      <c r="F174" s="17"/>
      <c r="G174" s="17"/>
      <c r="H174" s="17"/>
      <c r="I174" s="17"/>
      <c r="J174" s="17"/>
      <c r="K174" s="17"/>
      <c r="L174" s="17"/>
      <c r="M174" s="22"/>
      <c r="N174" s="22"/>
      <c r="O174" s="22"/>
      <c r="P174" s="22"/>
      <c r="Q174" s="22"/>
      <c r="R174" s="22"/>
      <c r="S174" s="22"/>
      <c r="T174" s="22"/>
      <c r="U174" s="22"/>
      <c r="V174" s="19"/>
      <c r="W174" s="20"/>
      <c r="X174" s="245"/>
      <c r="Y174" s="247"/>
      <c r="Z174" s="131"/>
      <c r="AA174" s="80"/>
      <c r="AB174" s="80"/>
      <c r="AC174" s="80"/>
      <c r="AI174" s="80"/>
      <c r="AJ174" s="80"/>
      <c r="AK174" s="80"/>
      <c r="AL174" s="80"/>
      <c r="AM174" s="80"/>
      <c r="AW174" s="81"/>
      <c r="AZ174" s="82"/>
      <c r="BA174" s="92"/>
      <c r="BB174" s="154"/>
      <c r="BC174" s="92"/>
      <c r="BD174" s="81"/>
      <c r="BE174" s="81"/>
      <c r="BF174" s="81"/>
      <c r="BP174" s="81"/>
    </row>
    <row r="175" spans="1:81" s="3" customFormat="1" ht="15.75" customHeight="1" x14ac:dyDescent="0.15">
      <c r="A175" s="249"/>
      <c r="B175" s="23"/>
      <c r="C175" s="27"/>
      <c r="D175" s="25"/>
      <c r="E175" s="25"/>
      <c r="F175" s="25"/>
      <c r="G175" s="25"/>
      <c r="H175" s="25"/>
      <c r="I175" s="25"/>
      <c r="J175" s="25"/>
      <c r="K175" s="25"/>
      <c r="L175" s="25"/>
      <c r="M175" s="26"/>
      <c r="N175" s="26"/>
      <c r="O175" s="26"/>
      <c r="P175" s="26"/>
      <c r="Q175" s="26"/>
      <c r="R175" s="26"/>
      <c r="S175" s="26"/>
      <c r="T175" s="26"/>
      <c r="U175" s="26"/>
      <c r="V175" s="27"/>
      <c r="W175" s="28"/>
      <c r="X175" s="250"/>
      <c r="Y175" s="251"/>
      <c r="Z175" s="131"/>
      <c r="AA175" s="80"/>
      <c r="AB175" s="80"/>
      <c r="AC175" s="80"/>
      <c r="AI175" s="80"/>
      <c r="AJ175" s="80"/>
      <c r="AK175" s="80"/>
      <c r="AL175" s="80"/>
      <c r="AM175" s="80"/>
      <c r="AW175" s="81"/>
      <c r="AZ175" s="82"/>
      <c r="BA175" s="92"/>
      <c r="BB175" s="154"/>
      <c r="BC175" s="92"/>
      <c r="BD175" s="81"/>
      <c r="BE175" s="81"/>
      <c r="BF175" s="81"/>
      <c r="BP175" s="81"/>
    </row>
    <row r="176" spans="1:81" s="3" customFormat="1" ht="15.75" customHeight="1" x14ac:dyDescent="0.15">
      <c r="A176" s="233"/>
      <c r="B176" s="23"/>
      <c r="C176" s="61"/>
      <c r="D176" s="43"/>
      <c r="E176" s="43"/>
      <c r="F176" s="43"/>
      <c r="G176" s="43"/>
      <c r="H176" s="43"/>
      <c r="I176" s="43"/>
      <c r="J176" s="43"/>
      <c r="K176" s="43"/>
      <c r="L176" s="43"/>
      <c r="M176" s="43"/>
      <c r="N176" s="43"/>
      <c r="O176" s="43"/>
      <c r="P176" s="43"/>
      <c r="Q176" s="43"/>
      <c r="R176" s="43"/>
      <c r="S176" s="43"/>
      <c r="T176" s="43"/>
      <c r="U176" s="44"/>
      <c r="V176" s="61"/>
      <c r="W176" s="62"/>
      <c r="X176" s="252"/>
      <c r="Y176" s="253"/>
      <c r="Z176" s="131"/>
      <c r="AA176" s="80"/>
      <c r="AB176" s="80"/>
      <c r="AC176" s="80"/>
      <c r="AI176" s="80"/>
      <c r="AJ176" s="80"/>
      <c r="AK176" s="80"/>
      <c r="AL176" s="80"/>
      <c r="AM176" s="80"/>
      <c r="AW176" s="81"/>
      <c r="AZ176" s="82"/>
      <c r="BA176" s="92"/>
      <c r="BB176" s="154"/>
      <c r="BC176" s="92"/>
      <c r="BD176" s="81"/>
      <c r="BE176" s="81"/>
      <c r="BF176" s="81"/>
      <c r="BP176" s="81"/>
    </row>
    <row r="177" spans="1:68" s="3" customFormat="1" ht="40.5" customHeight="1" x14ac:dyDescent="0.2">
      <c r="A177" s="164"/>
      <c r="C177" s="149"/>
      <c r="D177" s="149"/>
      <c r="E177" s="149"/>
      <c r="F177" s="149"/>
      <c r="G177" s="149"/>
      <c r="H177" s="149"/>
      <c r="I177" s="149"/>
      <c r="J177" s="149"/>
      <c r="K177" s="149"/>
      <c r="L177" s="149"/>
      <c r="M177" s="149"/>
      <c r="N177" s="149"/>
      <c r="O177" s="80"/>
      <c r="P177" s="80"/>
      <c r="Q177" s="80"/>
      <c r="R177" s="80"/>
      <c r="S177" s="80"/>
      <c r="T177" s="80"/>
      <c r="X177" s="80"/>
      <c r="Y177" s="80"/>
      <c r="Z177" s="80"/>
      <c r="AF177" s="80"/>
      <c r="AG177" s="80"/>
      <c r="AH177" s="80"/>
      <c r="AI177" s="80"/>
      <c r="AJ177" s="80"/>
      <c r="AV177" s="82"/>
      <c r="AW177" s="150"/>
      <c r="BA177" s="73"/>
      <c r="BB177" s="73"/>
      <c r="BC177" s="73"/>
      <c r="BD177" s="73"/>
      <c r="BE177" s="73"/>
      <c r="BF177" s="73"/>
      <c r="BP177" s="81"/>
    </row>
    <row r="178" spans="1:68" s="3" customFormat="1" ht="18.75" customHeight="1" x14ac:dyDescent="0.15">
      <c r="A178" s="286"/>
      <c r="B178" s="290"/>
      <c r="C178" s="80"/>
      <c r="D178" s="80"/>
      <c r="E178" s="80"/>
      <c r="F178" s="80"/>
      <c r="G178" s="80"/>
      <c r="H178" s="80"/>
      <c r="I178" s="80"/>
      <c r="J178" s="80"/>
      <c r="P178" s="80"/>
      <c r="Q178" s="80"/>
      <c r="R178" s="80"/>
      <c r="S178" s="80"/>
      <c r="T178" s="80"/>
      <c r="AG178" s="165"/>
      <c r="AH178" s="165"/>
      <c r="AW178" s="81"/>
      <c r="BA178" s="73"/>
      <c r="BB178" s="73"/>
      <c r="BC178" s="73"/>
      <c r="BD178" s="73"/>
      <c r="BE178" s="73"/>
      <c r="BF178" s="73"/>
      <c r="BP178" s="81"/>
    </row>
    <row r="179" spans="1:68" s="3" customFormat="1" ht="15" customHeight="1" x14ac:dyDescent="0.15">
      <c r="A179" s="166"/>
      <c r="B179" s="36"/>
      <c r="C179" s="80"/>
      <c r="D179" s="80"/>
      <c r="E179" s="80"/>
      <c r="F179" s="80"/>
      <c r="G179" s="80"/>
      <c r="H179" s="80"/>
      <c r="I179" s="80"/>
      <c r="J179" s="80"/>
      <c r="T179" s="80"/>
      <c r="AG179" s="165"/>
      <c r="AH179" s="165"/>
      <c r="AK179" s="47"/>
      <c r="AL179" s="167"/>
      <c r="AM179" s="47"/>
      <c r="AN179" s="47"/>
      <c r="AO179" s="47"/>
      <c r="AP179" s="47"/>
      <c r="AW179" s="81"/>
      <c r="BA179" s="73"/>
      <c r="BB179" s="73"/>
      <c r="BC179" s="73"/>
      <c r="BD179" s="73"/>
      <c r="BE179" s="73"/>
      <c r="BF179" s="73"/>
      <c r="BP179" s="81"/>
    </row>
    <row r="180" spans="1:68" s="3" customFormat="1" ht="15" customHeight="1" x14ac:dyDescent="0.15">
      <c r="A180" s="152"/>
      <c r="B180" s="37"/>
      <c r="C180" s="80"/>
      <c r="D180" s="80"/>
      <c r="E180" s="80"/>
      <c r="F180" s="80"/>
      <c r="G180" s="80"/>
      <c r="H180" s="80"/>
      <c r="I180" s="80"/>
      <c r="J180" s="80"/>
      <c r="T180" s="80"/>
      <c r="AG180" s="165"/>
      <c r="AH180" s="165"/>
      <c r="AK180" s="47"/>
      <c r="AL180" s="167"/>
      <c r="AM180" s="47"/>
      <c r="AN180" s="47"/>
      <c r="AO180" s="47"/>
      <c r="AP180" s="47"/>
      <c r="AW180" s="81"/>
      <c r="BA180" s="73"/>
      <c r="BB180" s="73"/>
      <c r="BC180" s="73"/>
      <c r="BD180" s="73"/>
      <c r="BE180" s="73"/>
      <c r="BF180" s="73"/>
      <c r="BP180" s="81"/>
    </row>
    <row r="181" spans="1:68" s="3" customFormat="1" ht="15" customHeight="1" x14ac:dyDescent="0.15">
      <c r="A181" s="152"/>
      <c r="B181" s="37"/>
      <c r="C181" s="80"/>
      <c r="D181" s="80"/>
      <c r="E181" s="80"/>
      <c r="F181" s="80"/>
      <c r="G181" s="80"/>
      <c r="H181" s="80"/>
      <c r="I181" s="80"/>
      <c r="J181" s="80"/>
      <c r="T181" s="80"/>
      <c r="AG181" s="165"/>
      <c r="AH181" s="165"/>
      <c r="AK181" s="47"/>
      <c r="AL181" s="167"/>
      <c r="AM181" s="47"/>
      <c r="AN181" s="47"/>
      <c r="AO181" s="47"/>
      <c r="AP181" s="47"/>
      <c r="AW181" s="81"/>
      <c r="BA181" s="73"/>
      <c r="BB181" s="73"/>
      <c r="BC181" s="73"/>
      <c r="BD181" s="73"/>
      <c r="BE181" s="73"/>
      <c r="BF181" s="73"/>
      <c r="BP181" s="81"/>
    </row>
    <row r="182" spans="1:68" s="3" customFormat="1" ht="16.5" customHeight="1" x14ac:dyDescent="0.15">
      <c r="A182" s="155"/>
      <c r="B182" s="48"/>
      <c r="C182" s="80"/>
      <c r="D182" s="80"/>
      <c r="E182" s="80"/>
      <c r="F182" s="80"/>
      <c r="G182" s="80"/>
      <c r="H182" s="80"/>
      <c r="I182" s="80"/>
      <c r="J182" s="80"/>
      <c r="T182" s="80"/>
      <c r="AG182" s="165"/>
      <c r="AH182" s="165"/>
      <c r="AK182" s="47"/>
      <c r="AL182" s="167"/>
      <c r="AM182" s="47"/>
      <c r="AN182" s="47"/>
      <c r="AO182" s="47"/>
      <c r="AP182" s="47"/>
      <c r="AW182" s="81"/>
      <c r="BA182" s="73"/>
      <c r="BB182" s="73"/>
      <c r="BC182" s="73"/>
      <c r="BD182" s="73"/>
      <c r="BE182" s="73"/>
      <c r="BF182" s="73"/>
      <c r="BP182" s="81"/>
    </row>
    <row r="183" spans="1:68" s="3" customFormat="1" ht="16.5" customHeight="1" x14ac:dyDescent="0.15">
      <c r="A183" s="233"/>
      <c r="B183" s="23"/>
      <c r="C183" s="80"/>
      <c r="D183" s="80"/>
      <c r="E183" s="80"/>
      <c r="F183" s="80"/>
      <c r="G183" s="80"/>
      <c r="H183" s="80"/>
      <c r="I183" s="80"/>
      <c r="J183" s="80"/>
      <c r="T183" s="80"/>
      <c r="AG183" s="165"/>
      <c r="AH183" s="165"/>
      <c r="AK183" s="47"/>
      <c r="AL183" s="167"/>
      <c r="AM183" s="47"/>
      <c r="AN183" s="47"/>
      <c r="AO183" s="47"/>
      <c r="AP183" s="47"/>
      <c r="AW183" s="81"/>
      <c r="BA183" s="73"/>
      <c r="BB183" s="73"/>
      <c r="BC183" s="73"/>
      <c r="BD183" s="73"/>
      <c r="BE183" s="73"/>
      <c r="BF183" s="73"/>
      <c r="BP183" s="81"/>
    </row>
    <row r="184" spans="1:68" s="3" customFormat="1" ht="42" customHeight="1" x14ac:dyDescent="0.2">
      <c r="A184" s="164"/>
      <c r="B184" s="164"/>
      <c r="C184" s="80"/>
      <c r="D184" s="80"/>
      <c r="E184" s="80"/>
      <c r="F184" s="80"/>
      <c r="G184" s="80"/>
      <c r="H184" s="80"/>
      <c r="I184" s="80"/>
      <c r="J184" s="80"/>
      <c r="T184" s="80"/>
      <c r="AG184" s="165"/>
      <c r="AH184" s="165"/>
      <c r="AK184" s="47"/>
      <c r="AL184" s="167"/>
      <c r="AM184" s="47"/>
      <c r="AN184" s="47"/>
      <c r="AO184" s="47"/>
      <c r="AP184" s="47"/>
      <c r="AW184" s="81"/>
      <c r="BA184" s="73"/>
      <c r="BB184" s="73"/>
      <c r="BC184" s="73"/>
      <c r="BD184" s="73"/>
      <c r="BE184" s="73"/>
      <c r="BF184" s="73"/>
      <c r="BP184" s="81"/>
    </row>
    <row r="185" spans="1:68" s="3" customFormat="1" ht="15" customHeight="1" x14ac:dyDescent="0.15">
      <c r="A185" s="286"/>
      <c r="B185" s="114"/>
      <c r="C185" s="80"/>
      <c r="D185" s="80"/>
      <c r="E185" s="80"/>
      <c r="F185" s="80"/>
      <c r="G185" s="80"/>
      <c r="H185" s="80"/>
      <c r="I185" s="80"/>
      <c r="J185" s="80"/>
      <c r="T185" s="80"/>
      <c r="AG185" s="165"/>
      <c r="AH185" s="165"/>
      <c r="AK185" s="47"/>
      <c r="AL185" s="167"/>
      <c r="AM185" s="47"/>
      <c r="AN185" s="47"/>
      <c r="AO185" s="47"/>
      <c r="AP185" s="47"/>
      <c r="AW185" s="81"/>
      <c r="BA185" s="73"/>
      <c r="BB185" s="73"/>
      <c r="BC185" s="73"/>
      <c r="BD185" s="73"/>
      <c r="BE185" s="73"/>
      <c r="BF185" s="73"/>
      <c r="BP185" s="81"/>
    </row>
    <row r="186" spans="1:68" s="3" customFormat="1" ht="15" customHeight="1" x14ac:dyDescent="0.15">
      <c r="A186" s="166"/>
      <c r="B186" s="46"/>
      <c r="C186" s="80"/>
      <c r="D186" s="80"/>
      <c r="E186" s="80"/>
      <c r="F186" s="80"/>
      <c r="G186" s="80"/>
      <c r="H186" s="80"/>
      <c r="I186" s="80"/>
      <c r="J186" s="80"/>
      <c r="P186" s="80"/>
      <c r="Q186" s="80"/>
      <c r="R186" s="80"/>
      <c r="S186" s="80"/>
      <c r="T186" s="80"/>
      <c r="AG186" s="165"/>
      <c r="AH186" s="165"/>
      <c r="AK186" s="47"/>
      <c r="AL186" s="167"/>
      <c r="AM186" s="47"/>
      <c r="AN186" s="47"/>
      <c r="AO186" s="47"/>
      <c r="AP186" s="47"/>
      <c r="AW186" s="81"/>
      <c r="BA186" s="73"/>
      <c r="BB186" s="73"/>
      <c r="BC186" s="73"/>
      <c r="BD186" s="73"/>
      <c r="BE186" s="73"/>
      <c r="BF186" s="73"/>
      <c r="BP186" s="81"/>
    </row>
    <row r="187" spans="1:68" s="3" customFormat="1" ht="15" customHeight="1" x14ac:dyDescent="0.15">
      <c r="A187" s="152"/>
      <c r="B187" s="37"/>
      <c r="C187" s="80"/>
      <c r="D187" s="80"/>
      <c r="E187" s="80"/>
      <c r="F187" s="80"/>
      <c r="G187" s="80"/>
      <c r="H187" s="80"/>
      <c r="I187" s="80"/>
      <c r="J187" s="80"/>
      <c r="P187" s="80"/>
      <c r="Q187" s="80"/>
      <c r="R187" s="80"/>
      <c r="S187" s="80"/>
      <c r="T187" s="80"/>
      <c r="AG187" s="165"/>
      <c r="AH187" s="165"/>
      <c r="AK187" s="47"/>
      <c r="AL187" s="167"/>
      <c r="AM187" s="47"/>
      <c r="AN187" s="47"/>
      <c r="AO187" s="47"/>
      <c r="AP187" s="47"/>
      <c r="AW187" s="81"/>
      <c r="BA187" s="73"/>
      <c r="BB187" s="73"/>
      <c r="BC187" s="73"/>
      <c r="BD187" s="73"/>
      <c r="BE187" s="73"/>
      <c r="BF187" s="73"/>
      <c r="BP187" s="81"/>
    </row>
    <row r="188" spans="1:68" s="3" customFormat="1" ht="15" customHeight="1" x14ac:dyDescent="0.15">
      <c r="A188" s="152"/>
      <c r="B188" s="37"/>
      <c r="C188" s="80"/>
      <c r="D188" s="80"/>
      <c r="E188" s="80"/>
      <c r="F188" s="80"/>
      <c r="G188" s="80"/>
      <c r="H188" s="80"/>
      <c r="I188" s="80"/>
      <c r="J188" s="80"/>
      <c r="P188" s="80"/>
      <c r="Q188" s="80"/>
      <c r="R188" s="80"/>
      <c r="S188" s="80"/>
      <c r="T188" s="80"/>
      <c r="AG188" s="165"/>
      <c r="AH188" s="165"/>
      <c r="AK188" s="47"/>
      <c r="AL188" s="167"/>
      <c r="AM188" s="47"/>
      <c r="AN188" s="47"/>
      <c r="AO188" s="47"/>
      <c r="AP188" s="47"/>
      <c r="AW188" s="81"/>
      <c r="BA188" s="73"/>
      <c r="BB188" s="73"/>
      <c r="BC188" s="73"/>
      <c r="BD188" s="73"/>
      <c r="BE188" s="73"/>
      <c r="BF188" s="73"/>
      <c r="BP188" s="81"/>
    </row>
    <row r="189" spans="1:68" ht="15" customHeight="1" x14ac:dyDescent="0.2">
      <c r="A189" s="155"/>
      <c r="B189" s="48"/>
      <c r="K189" s="73"/>
      <c r="L189" s="73"/>
    </row>
    <row r="190" spans="1:68" ht="15" customHeight="1" x14ac:dyDescent="0.2">
      <c r="A190" s="233"/>
      <c r="B190" s="23"/>
      <c r="K190" s="73"/>
      <c r="L190" s="73"/>
    </row>
    <row r="191" spans="1:68" ht="41.25" customHeight="1" x14ac:dyDescent="0.2">
      <c r="A191" s="76"/>
      <c r="B191" s="79"/>
      <c r="C191" s="77"/>
      <c r="D191" s="77"/>
      <c r="E191" s="77"/>
      <c r="F191" s="77"/>
      <c r="G191" s="77"/>
      <c r="H191" s="77"/>
      <c r="I191" s="77"/>
      <c r="J191" s="77"/>
      <c r="K191" s="77"/>
      <c r="L191" s="77"/>
      <c r="M191" s="77"/>
      <c r="N191" s="77"/>
      <c r="O191" s="77"/>
      <c r="P191" s="77"/>
      <c r="Q191" s="77"/>
    </row>
    <row r="192" spans="1:68" ht="15.75" customHeight="1" x14ac:dyDescent="0.15">
      <c r="A192" s="64"/>
      <c r="B192" s="114"/>
      <c r="C192" s="73"/>
      <c r="D192" s="73"/>
      <c r="E192" s="73"/>
      <c r="F192" s="73"/>
      <c r="G192" s="73"/>
      <c r="H192" s="73"/>
      <c r="I192" s="73"/>
      <c r="J192" s="73"/>
      <c r="K192" s="73"/>
      <c r="L192" s="73"/>
      <c r="M192" s="73"/>
      <c r="N192" s="73"/>
    </row>
    <row r="193" spans="1:14" ht="16.5" customHeight="1" x14ac:dyDescent="0.15">
      <c r="A193" s="255"/>
      <c r="B193" s="46"/>
      <c r="C193" s="73"/>
      <c r="D193" s="73"/>
      <c r="E193" s="73"/>
      <c r="F193" s="73"/>
      <c r="G193" s="73"/>
      <c r="H193" s="73"/>
      <c r="I193" s="73"/>
      <c r="J193" s="73"/>
      <c r="K193" s="73"/>
      <c r="L193" s="73"/>
      <c r="M193" s="73"/>
      <c r="N193" s="73"/>
    </row>
    <row r="194" spans="1:14" ht="16.5" customHeight="1" x14ac:dyDescent="0.15">
      <c r="A194" s="256"/>
      <c r="B194" s="37"/>
      <c r="C194" s="73"/>
      <c r="D194" s="73"/>
      <c r="E194" s="73"/>
      <c r="F194" s="73"/>
      <c r="G194" s="73"/>
      <c r="H194" s="73"/>
      <c r="I194" s="73"/>
      <c r="J194" s="73"/>
      <c r="K194" s="73"/>
      <c r="L194" s="73"/>
      <c r="M194" s="73"/>
      <c r="N194" s="73"/>
    </row>
    <row r="195" spans="1:14" ht="16.5" customHeight="1" x14ac:dyDescent="0.15">
      <c r="A195" s="257"/>
      <c r="B195" s="48"/>
      <c r="C195" s="73"/>
      <c r="D195" s="73"/>
      <c r="E195" s="73"/>
      <c r="F195" s="73"/>
      <c r="G195" s="73"/>
      <c r="H195" s="73"/>
      <c r="I195" s="73"/>
      <c r="J195" s="73"/>
      <c r="K195" s="73"/>
      <c r="L195" s="73"/>
      <c r="M195" s="73"/>
      <c r="N195" s="73"/>
    </row>
    <row r="196" spans="1:14" ht="26.25" customHeight="1" x14ac:dyDescent="0.2">
      <c r="A196" s="258"/>
      <c r="B196" s="110"/>
      <c r="C196" s="110"/>
      <c r="D196" s="110"/>
    </row>
    <row r="197" spans="1:14" ht="31.5" customHeight="1" x14ac:dyDescent="0.2">
      <c r="A197" s="67"/>
      <c r="B197" s="114"/>
      <c r="N197" s="73"/>
    </row>
    <row r="198" spans="1:14" ht="15" customHeight="1" x14ac:dyDescent="0.2">
      <c r="A198" s="259"/>
      <c r="B198" s="36"/>
      <c r="M198" s="73"/>
      <c r="N198" s="73"/>
    </row>
    <row r="199" spans="1:14" ht="15" customHeight="1" x14ac:dyDescent="0.2">
      <c r="A199" s="176"/>
      <c r="B199" s="37"/>
      <c r="M199" s="73"/>
      <c r="N199" s="73"/>
    </row>
    <row r="200" spans="1:14" ht="15" customHeight="1" x14ac:dyDescent="0.2">
      <c r="A200" s="176"/>
      <c r="B200" s="37"/>
      <c r="M200" s="73"/>
      <c r="N200" s="73"/>
    </row>
    <row r="201" spans="1:14" ht="15" customHeight="1" x14ac:dyDescent="0.2">
      <c r="A201" s="260"/>
      <c r="B201" s="37"/>
      <c r="M201" s="73"/>
      <c r="N201" s="73"/>
    </row>
    <row r="202" spans="1:14" ht="15" customHeight="1" x14ac:dyDescent="0.2">
      <c r="A202" s="176"/>
      <c r="B202" s="37"/>
      <c r="M202" s="73"/>
      <c r="N202" s="73"/>
    </row>
    <row r="203" spans="1:14" ht="15" customHeight="1" x14ac:dyDescent="0.2">
      <c r="A203" s="176"/>
      <c r="B203" s="37"/>
      <c r="M203" s="73"/>
      <c r="N203" s="73"/>
    </row>
    <row r="204" spans="1:14" ht="15" customHeight="1" x14ac:dyDescent="0.2">
      <c r="A204" s="176"/>
      <c r="B204" s="37"/>
      <c r="M204" s="73"/>
      <c r="N204" s="73"/>
    </row>
    <row r="205" spans="1:14" ht="15" customHeight="1" x14ac:dyDescent="0.2">
      <c r="A205" s="176"/>
      <c r="B205" s="37"/>
      <c r="M205" s="73"/>
      <c r="N205" s="73"/>
    </row>
    <row r="206" spans="1:14" ht="15" customHeight="1" x14ac:dyDescent="0.2">
      <c r="A206" s="261"/>
      <c r="B206" s="37"/>
      <c r="M206" s="73"/>
      <c r="N206" s="73"/>
    </row>
    <row r="207" spans="1:14" ht="15" customHeight="1" x14ac:dyDescent="0.2">
      <c r="A207" s="260"/>
      <c r="B207" s="37"/>
      <c r="M207" s="73"/>
      <c r="N207" s="73"/>
    </row>
    <row r="208" spans="1:14" ht="15" customHeight="1" x14ac:dyDescent="0.2">
      <c r="A208" s="260"/>
      <c r="B208" s="37"/>
      <c r="M208" s="73"/>
      <c r="N208" s="73"/>
    </row>
    <row r="209" spans="1:14" ht="15" customHeight="1" x14ac:dyDescent="0.2">
      <c r="A209" s="176"/>
      <c r="B209" s="37"/>
      <c r="L209" s="73"/>
      <c r="M209" s="73"/>
      <c r="N209" s="73"/>
    </row>
    <row r="210" spans="1:14" ht="15" customHeight="1" x14ac:dyDescent="0.2">
      <c r="A210" s="261"/>
      <c r="B210" s="37"/>
      <c r="L210" s="73"/>
      <c r="M210" s="73"/>
      <c r="N210" s="73"/>
    </row>
    <row r="211" spans="1:14" ht="21.75" customHeight="1" x14ac:dyDescent="0.2">
      <c r="A211" s="260"/>
      <c r="B211" s="37"/>
      <c r="L211" s="73"/>
      <c r="M211" s="73"/>
      <c r="N211" s="73"/>
    </row>
    <row r="212" spans="1:14" ht="15" customHeight="1" x14ac:dyDescent="0.2">
      <c r="A212" s="261"/>
      <c r="B212" s="37"/>
      <c r="L212" s="73"/>
      <c r="M212" s="73"/>
      <c r="N212" s="73"/>
    </row>
    <row r="213" spans="1:14" ht="15" customHeight="1" x14ac:dyDescent="0.2">
      <c r="A213" s="262"/>
      <c r="B213" s="37"/>
      <c r="L213" s="73"/>
      <c r="M213" s="73"/>
      <c r="N213" s="73"/>
    </row>
    <row r="214" spans="1:14" ht="15" customHeight="1" x14ac:dyDescent="0.2">
      <c r="A214" s="176"/>
      <c r="B214" s="37"/>
      <c r="L214" s="73"/>
      <c r="M214" s="73"/>
      <c r="N214" s="73"/>
    </row>
    <row r="215" spans="1:14" ht="23.25" customHeight="1" x14ac:dyDescent="0.2">
      <c r="A215" s="260"/>
      <c r="B215" s="37"/>
      <c r="L215" s="73"/>
      <c r="M215" s="73"/>
      <c r="N215" s="73"/>
    </row>
    <row r="216" spans="1:14" ht="15" customHeight="1" x14ac:dyDescent="0.2">
      <c r="A216" s="176"/>
      <c r="B216" s="37"/>
      <c r="L216" s="73"/>
      <c r="M216" s="73"/>
      <c r="N216" s="73"/>
    </row>
    <row r="217" spans="1:14" ht="15" customHeight="1" x14ac:dyDescent="0.2">
      <c r="A217" s="260"/>
      <c r="B217" s="37"/>
      <c r="L217" s="73"/>
      <c r="M217" s="73"/>
      <c r="N217" s="73"/>
    </row>
    <row r="218" spans="1:14" ht="15" customHeight="1" x14ac:dyDescent="0.2">
      <c r="A218" s="176"/>
      <c r="B218" s="37"/>
      <c r="L218" s="73"/>
      <c r="M218" s="73"/>
      <c r="N218" s="73"/>
    </row>
    <row r="219" spans="1:14" ht="15" customHeight="1" x14ac:dyDescent="0.2">
      <c r="A219" s="176"/>
      <c r="B219" s="37"/>
      <c r="L219" s="73"/>
      <c r="M219" s="73"/>
      <c r="N219" s="73"/>
    </row>
    <row r="220" spans="1:14" ht="15" customHeight="1" x14ac:dyDescent="0.2">
      <c r="A220" s="261"/>
      <c r="B220" s="37"/>
      <c r="L220" s="73"/>
      <c r="M220" s="73"/>
      <c r="N220" s="73"/>
    </row>
    <row r="221" spans="1:14" ht="15" customHeight="1" x14ac:dyDescent="0.2">
      <c r="A221" s="263"/>
      <c r="B221" s="48"/>
      <c r="L221" s="73"/>
      <c r="M221" s="73"/>
      <c r="N221" s="73"/>
    </row>
    <row r="222" spans="1:14" ht="15" customHeight="1" x14ac:dyDescent="0.2">
      <c r="A222" s="233"/>
      <c r="B222" s="23"/>
    </row>
    <row r="227" spans="1:68" x14ac:dyDescent="0.2">
      <c r="A227" s="73"/>
    </row>
    <row r="228" spans="1:68" x14ac:dyDescent="0.2">
      <c r="A228" s="73"/>
    </row>
    <row r="229" spans="1:68" x14ac:dyDescent="0.2">
      <c r="A229" s="73"/>
    </row>
    <row r="230" spans="1:68" x14ac:dyDescent="0.2">
      <c r="A230" s="73"/>
    </row>
    <row r="231" spans="1:68" s="254" customFormat="1" x14ac:dyDescent="0.2">
      <c r="A231" s="73"/>
      <c r="AW231" s="264"/>
      <c r="BA231" s="73"/>
      <c r="BB231" s="73"/>
      <c r="BC231" s="73"/>
      <c r="BD231" s="73"/>
      <c r="BE231" s="73"/>
      <c r="BF231" s="73"/>
      <c r="BP231" s="264"/>
    </row>
    <row r="232" spans="1:68" s="254" customFormat="1" x14ac:dyDescent="0.2">
      <c r="A232" s="73"/>
      <c r="AW232" s="264"/>
      <c r="BA232" s="73"/>
      <c r="BB232" s="73"/>
      <c r="BC232" s="73"/>
      <c r="BD232" s="73"/>
      <c r="BE232" s="73"/>
      <c r="BF232" s="73"/>
      <c r="BP232" s="264"/>
    </row>
    <row r="233" spans="1:68" s="254" customFormat="1" x14ac:dyDescent="0.2">
      <c r="A233" s="73"/>
      <c r="AW233" s="264"/>
      <c r="BA233" s="73"/>
      <c r="BB233" s="73"/>
      <c r="BC233" s="73"/>
      <c r="BD233" s="73"/>
      <c r="BE233" s="73"/>
      <c r="BF233" s="73"/>
      <c r="BP233" s="264"/>
    </row>
    <row r="234" spans="1:68" s="254" customFormat="1" x14ac:dyDescent="0.2">
      <c r="A234" s="73"/>
      <c r="AW234" s="264"/>
      <c r="BA234" s="73"/>
      <c r="BB234" s="73"/>
      <c r="BC234" s="73"/>
      <c r="BD234" s="73"/>
      <c r="BE234" s="73"/>
      <c r="BF234" s="73"/>
      <c r="BP234" s="264"/>
    </row>
    <row r="235" spans="1:68" s="254" customFormat="1" hidden="1" x14ac:dyDescent="0.2">
      <c r="A235" s="73"/>
      <c r="AW235" s="264"/>
      <c r="BA235" s="73"/>
      <c r="BB235" s="73"/>
      <c r="BC235" s="73"/>
      <c r="BD235" s="73"/>
      <c r="BE235" s="73"/>
      <c r="BF235" s="73"/>
      <c r="BP235" s="264"/>
    </row>
    <row r="236" spans="1:68" s="254" customFormat="1" hidden="1" x14ac:dyDescent="0.2">
      <c r="A236" s="265"/>
      <c r="AW236" s="264"/>
      <c r="BA236" s="73"/>
      <c r="BB236" s="73"/>
      <c r="BC236" s="73"/>
      <c r="BD236" s="73"/>
      <c r="BE236" s="265"/>
      <c r="BF236" s="73"/>
      <c r="BP236" s="264"/>
    </row>
    <row r="237" spans="1:68" s="254" customFormat="1" hidden="1" x14ac:dyDescent="0.2">
      <c r="A237" s="73"/>
      <c r="AW237" s="264"/>
      <c r="BA237" s="73"/>
      <c r="BB237" s="73"/>
      <c r="BC237" s="73"/>
      <c r="BD237" s="73"/>
      <c r="BF237" s="73"/>
      <c r="BP237" s="264"/>
    </row>
    <row r="238" spans="1:68" s="254" customFormat="1" hidden="1" x14ac:dyDescent="0.2">
      <c r="A238" s="73"/>
      <c r="AW238" s="264"/>
      <c r="BA238" s="73"/>
      <c r="BB238" s="73"/>
      <c r="BC238" s="73"/>
      <c r="BD238" s="73"/>
      <c r="BE238" s="73"/>
      <c r="BF238" s="73"/>
      <c r="BP238" s="264"/>
    </row>
    <row r="239" spans="1:68" s="254" customFormat="1" x14ac:dyDescent="0.2">
      <c r="A239" s="73"/>
      <c r="AW239" s="264"/>
      <c r="BA239" s="73"/>
      <c r="BB239" s="73"/>
      <c r="BC239" s="73"/>
      <c r="BD239" s="73"/>
      <c r="BE239" s="73"/>
      <c r="BF239" s="73"/>
      <c r="BP239" s="264"/>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sqref="A1:XFD1048576"/>
    </sheetView>
  </sheetViews>
  <sheetFormatPr baseColWidth="10" defaultRowHeight="12.75" x14ac:dyDescent="0.2"/>
  <cols>
    <col min="1" max="1" width="35.42578125" style="254" customWidth="1"/>
    <col min="2" max="2" width="23.5703125" style="254" customWidth="1"/>
    <col min="3" max="3" width="15" style="254" customWidth="1"/>
    <col min="4" max="4" width="15.7109375" style="254" customWidth="1"/>
    <col min="5" max="5" width="13.42578125" style="254" customWidth="1"/>
    <col min="6" max="6" width="13.5703125" style="254" customWidth="1"/>
    <col min="7" max="7" width="14.7109375" style="254" customWidth="1"/>
    <col min="8" max="8" width="13.85546875" style="254" customWidth="1"/>
    <col min="9" max="9" width="12.5703125" style="254" customWidth="1"/>
    <col min="10" max="10" width="11.85546875" style="254" customWidth="1"/>
    <col min="11" max="11" width="10.28515625" style="254" customWidth="1"/>
    <col min="12" max="12" width="9.28515625" style="254" customWidth="1"/>
    <col min="13" max="13" width="9.42578125" style="254" customWidth="1"/>
    <col min="14" max="14" width="9.140625" style="254" customWidth="1"/>
    <col min="15" max="15" width="9.28515625" style="73" customWidth="1"/>
    <col min="16" max="16" width="9.42578125" style="73" customWidth="1"/>
    <col min="17" max="17" width="9.7109375" style="73" customWidth="1"/>
    <col min="18" max="18" width="9.5703125" style="73" customWidth="1"/>
    <col min="19" max="19" width="9.28515625" style="73" customWidth="1"/>
    <col min="20" max="20" width="8.5703125" style="73" customWidth="1"/>
    <col min="21" max="21" width="8.85546875" style="73" customWidth="1"/>
    <col min="22" max="22" width="9.7109375" style="73" customWidth="1"/>
    <col min="23" max="23" width="8.7109375" style="73" customWidth="1"/>
    <col min="24" max="24" width="13.5703125" style="73" customWidth="1"/>
    <col min="25" max="25" width="16.28515625" style="73" customWidth="1"/>
    <col min="26" max="43" width="9.42578125" style="73" customWidth="1"/>
    <col min="44" max="47" width="10.28515625" style="73" customWidth="1"/>
    <col min="48" max="48" width="9.140625" style="73" customWidth="1"/>
    <col min="49" max="49" width="11.42578125" style="74" hidden="1" customWidth="1"/>
    <col min="50" max="67" width="11.42578125" style="73" hidden="1" customWidth="1"/>
    <col min="68" max="68" width="11.42578125" style="74" hidden="1" customWidth="1"/>
    <col min="69" max="78" width="11.42578125" style="73" customWidth="1"/>
    <col min="79" max="83" width="10.28515625" style="73" customWidth="1"/>
    <col min="84" max="92" width="9.42578125" style="73" customWidth="1"/>
    <col min="93" max="256" width="11.42578125" style="73"/>
    <col min="257" max="257" width="35.42578125" style="73" customWidth="1"/>
    <col min="258" max="258" width="23.5703125" style="73" customWidth="1"/>
    <col min="259" max="259" width="15" style="73" customWidth="1"/>
    <col min="260" max="260" width="15.7109375" style="73" customWidth="1"/>
    <col min="261" max="261" width="13.42578125" style="73" customWidth="1"/>
    <col min="262" max="262" width="13.5703125" style="73" customWidth="1"/>
    <col min="263" max="263" width="14.7109375" style="73" customWidth="1"/>
    <col min="264" max="264" width="13.85546875" style="73" customWidth="1"/>
    <col min="265" max="265" width="12.5703125" style="73" customWidth="1"/>
    <col min="266" max="266" width="11.85546875" style="73" customWidth="1"/>
    <col min="267" max="267" width="10.28515625" style="73" customWidth="1"/>
    <col min="268" max="268" width="9.28515625" style="73" customWidth="1"/>
    <col min="269" max="269" width="9.42578125" style="73" customWidth="1"/>
    <col min="270" max="270" width="9.140625" style="73" customWidth="1"/>
    <col min="271" max="271" width="9.28515625" style="73" customWidth="1"/>
    <col min="272" max="272" width="9.42578125" style="73" customWidth="1"/>
    <col min="273" max="273" width="9.7109375" style="73" customWidth="1"/>
    <col min="274" max="274" width="9.5703125" style="73" customWidth="1"/>
    <col min="275" max="275" width="9.28515625" style="73" customWidth="1"/>
    <col min="276" max="276" width="8.5703125" style="73" customWidth="1"/>
    <col min="277" max="277" width="8.85546875" style="73" customWidth="1"/>
    <col min="278" max="278" width="9.7109375" style="73" customWidth="1"/>
    <col min="279" max="279" width="8.7109375" style="73" customWidth="1"/>
    <col min="280" max="280" width="13.5703125" style="73" customWidth="1"/>
    <col min="281" max="281" width="16.28515625" style="73" customWidth="1"/>
    <col min="282" max="299" width="9.42578125" style="73" customWidth="1"/>
    <col min="300" max="303" width="10.28515625" style="73" customWidth="1"/>
    <col min="304" max="304" width="9.140625" style="73" customWidth="1"/>
    <col min="305" max="324" width="0" style="73" hidden="1" customWidth="1"/>
    <col min="325" max="334" width="11.42578125" style="73" customWidth="1"/>
    <col min="335" max="339" width="10.28515625" style="73" customWidth="1"/>
    <col min="340" max="348" width="9.42578125" style="73" customWidth="1"/>
    <col min="349" max="512" width="11.42578125" style="73"/>
    <col min="513" max="513" width="35.42578125" style="73" customWidth="1"/>
    <col min="514" max="514" width="23.5703125" style="73" customWidth="1"/>
    <col min="515" max="515" width="15" style="73" customWidth="1"/>
    <col min="516" max="516" width="15.7109375" style="73" customWidth="1"/>
    <col min="517" max="517" width="13.42578125" style="73" customWidth="1"/>
    <col min="518" max="518" width="13.5703125" style="73" customWidth="1"/>
    <col min="519" max="519" width="14.7109375" style="73" customWidth="1"/>
    <col min="520" max="520" width="13.85546875" style="73" customWidth="1"/>
    <col min="521" max="521" width="12.5703125" style="73" customWidth="1"/>
    <col min="522" max="522" width="11.85546875" style="73" customWidth="1"/>
    <col min="523" max="523" width="10.28515625" style="73" customWidth="1"/>
    <col min="524" max="524" width="9.28515625" style="73" customWidth="1"/>
    <col min="525" max="525" width="9.42578125" style="73" customWidth="1"/>
    <col min="526" max="526" width="9.140625" style="73" customWidth="1"/>
    <col min="527" max="527" width="9.28515625" style="73" customWidth="1"/>
    <col min="528" max="528" width="9.42578125" style="73" customWidth="1"/>
    <col min="529" max="529" width="9.7109375" style="73" customWidth="1"/>
    <col min="530" max="530" width="9.5703125" style="73" customWidth="1"/>
    <col min="531" max="531" width="9.28515625" style="73" customWidth="1"/>
    <col min="532" max="532" width="8.5703125" style="73" customWidth="1"/>
    <col min="533" max="533" width="8.85546875" style="73" customWidth="1"/>
    <col min="534" max="534" width="9.7109375" style="73" customWidth="1"/>
    <col min="535" max="535" width="8.7109375" style="73" customWidth="1"/>
    <col min="536" max="536" width="13.5703125" style="73" customWidth="1"/>
    <col min="537" max="537" width="16.28515625" style="73" customWidth="1"/>
    <col min="538" max="555" width="9.42578125" style="73" customWidth="1"/>
    <col min="556" max="559" width="10.28515625" style="73" customWidth="1"/>
    <col min="560" max="560" width="9.140625" style="73" customWidth="1"/>
    <col min="561" max="580" width="0" style="73" hidden="1" customWidth="1"/>
    <col min="581" max="590" width="11.42578125" style="73" customWidth="1"/>
    <col min="591" max="595" width="10.28515625" style="73" customWidth="1"/>
    <col min="596" max="604" width="9.42578125" style="73" customWidth="1"/>
    <col min="605" max="768" width="11.42578125" style="73"/>
    <col min="769" max="769" width="35.42578125" style="73" customWidth="1"/>
    <col min="770" max="770" width="23.5703125" style="73" customWidth="1"/>
    <col min="771" max="771" width="15" style="73" customWidth="1"/>
    <col min="772" max="772" width="15.7109375" style="73" customWidth="1"/>
    <col min="773" max="773" width="13.42578125" style="73" customWidth="1"/>
    <col min="774" max="774" width="13.5703125" style="73" customWidth="1"/>
    <col min="775" max="775" width="14.7109375" style="73" customWidth="1"/>
    <col min="776" max="776" width="13.85546875" style="73" customWidth="1"/>
    <col min="777" max="777" width="12.5703125" style="73" customWidth="1"/>
    <col min="778" max="778" width="11.85546875" style="73" customWidth="1"/>
    <col min="779" max="779" width="10.28515625" style="73" customWidth="1"/>
    <col min="780" max="780" width="9.28515625" style="73" customWidth="1"/>
    <col min="781" max="781" width="9.42578125" style="73" customWidth="1"/>
    <col min="782" max="782" width="9.140625" style="73" customWidth="1"/>
    <col min="783" max="783" width="9.28515625" style="73" customWidth="1"/>
    <col min="784" max="784" width="9.42578125" style="73" customWidth="1"/>
    <col min="785" max="785" width="9.7109375" style="73" customWidth="1"/>
    <col min="786" max="786" width="9.5703125" style="73" customWidth="1"/>
    <col min="787" max="787" width="9.28515625" style="73" customWidth="1"/>
    <col min="788" max="788" width="8.5703125" style="73" customWidth="1"/>
    <col min="789" max="789" width="8.85546875" style="73" customWidth="1"/>
    <col min="790" max="790" width="9.7109375" style="73" customWidth="1"/>
    <col min="791" max="791" width="8.7109375" style="73" customWidth="1"/>
    <col min="792" max="792" width="13.5703125" style="73" customWidth="1"/>
    <col min="793" max="793" width="16.28515625" style="73" customWidth="1"/>
    <col min="794" max="811" width="9.42578125" style="73" customWidth="1"/>
    <col min="812" max="815" width="10.28515625" style="73" customWidth="1"/>
    <col min="816" max="816" width="9.140625" style="73" customWidth="1"/>
    <col min="817" max="836" width="0" style="73" hidden="1" customWidth="1"/>
    <col min="837" max="846" width="11.42578125" style="73" customWidth="1"/>
    <col min="847" max="851" width="10.28515625" style="73" customWidth="1"/>
    <col min="852" max="860" width="9.42578125" style="73" customWidth="1"/>
    <col min="861" max="1024" width="11.42578125" style="73"/>
    <col min="1025" max="1025" width="35.42578125" style="73" customWidth="1"/>
    <col min="1026" max="1026" width="23.5703125" style="73" customWidth="1"/>
    <col min="1027" max="1027" width="15" style="73" customWidth="1"/>
    <col min="1028" max="1028" width="15.7109375" style="73" customWidth="1"/>
    <col min="1029" max="1029" width="13.42578125" style="73" customWidth="1"/>
    <col min="1030" max="1030" width="13.5703125" style="73" customWidth="1"/>
    <col min="1031" max="1031" width="14.7109375" style="73" customWidth="1"/>
    <col min="1032" max="1032" width="13.85546875" style="73" customWidth="1"/>
    <col min="1033" max="1033" width="12.5703125" style="73" customWidth="1"/>
    <col min="1034" max="1034" width="11.85546875" style="73" customWidth="1"/>
    <col min="1035" max="1035" width="10.28515625" style="73" customWidth="1"/>
    <col min="1036" max="1036" width="9.28515625" style="73" customWidth="1"/>
    <col min="1037" max="1037" width="9.42578125" style="73" customWidth="1"/>
    <col min="1038" max="1038" width="9.140625" style="73" customWidth="1"/>
    <col min="1039" max="1039" width="9.28515625" style="73" customWidth="1"/>
    <col min="1040" max="1040" width="9.42578125" style="73" customWidth="1"/>
    <col min="1041" max="1041" width="9.7109375" style="73" customWidth="1"/>
    <col min="1042" max="1042" width="9.5703125" style="73" customWidth="1"/>
    <col min="1043" max="1043" width="9.28515625" style="73" customWidth="1"/>
    <col min="1044" max="1044" width="8.5703125" style="73" customWidth="1"/>
    <col min="1045" max="1045" width="8.85546875" style="73" customWidth="1"/>
    <col min="1046" max="1046" width="9.7109375" style="73" customWidth="1"/>
    <col min="1047" max="1047" width="8.7109375" style="73" customWidth="1"/>
    <col min="1048" max="1048" width="13.5703125" style="73" customWidth="1"/>
    <col min="1049" max="1049" width="16.28515625" style="73" customWidth="1"/>
    <col min="1050" max="1067" width="9.42578125" style="73" customWidth="1"/>
    <col min="1068" max="1071" width="10.28515625" style="73" customWidth="1"/>
    <col min="1072" max="1072" width="9.140625" style="73" customWidth="1"/>
    <col min="1073" max="1092" width="0" style="73" hidden="1" customWidth="1"/>
    <col min="1093" max="1102" width="11.42578125" style="73" customWidth="1"/>
    <col min="1103" max="1107" width="10.28515625" style="73" customWidth="1"/>
    <col min="1108" max="1116" width="9.42578125" style="73" customWidth="1"/>
    <col min="1117" max="1280" width="11.42578125" style="73"/>
    <col min="1281" max="1281" width="35.42578125" style="73" customWidth="1"/>
    <col min="1282" max="1282" width="23.5703125" style="73" customWidth="1"/>
    <col min="1283" max="1283" width="15" style="73" customWidth="1"/>
    <col min="1284" max="1284" width="15.7109375" style="73" customWidth="1"/>
    <col min="1285" max="1285" width="13.42578125" style="73" customWidth="1"/>
    <col min="1286" max="1286" width="13.5703125" style="73" customWidth="1"/>
    <col min="1287" max="1287" width="14.7109375" style="73" customWidth="1"/>
    <col min="1288" max="1288" width="13.85546875" style="73" customWidth="1"/>
    <col min="1289" max="1289" width="12.5703125" style="73" customWidth="1"/>
    <col min="1290" max="1290" width="11.85546875" style="73" customWidth="1"/>
    <col min="1291" max="1291" width="10.28515625" style="73" customWidth="1"/>
    <col min="1292" max="1292" width="9.28515625" style="73" customWidth="1"/>
    <col min="1293" max="1293" width="9.42578125" style="73" customWidth="1"/>
    <col min="1294" max="1294" width="9.140625" style="73" customWidth="1"/>
    <col min="1295" max="1295" width="9.28515625" style="73" customWidth="1"/>
    <col min="1296" max="1296" width="9.42578125" style="73" customWidth="1"/>
    <col min="1297" max="1297" width="9.7109375" style="73" customWidth="1"/>
    <col min="1298" max="1298" width="9.5703125" style="73" customWidth="1"/>
    <col min="1299" max="1299" width="9.28515625" style="73" customWidth="1"/>
    <col min="1300" max="1300" width="8.5703125" style="73" customWidth="1"/>
    <col min="1301" max="1301" width="8.85546875" style="73" customWidth="1"/>
    <col min="1302" max="1302" width="9.7109375" style="73" customWidth="1"/>
    <col min="1303" max="1303" width="8.7109375" style="73" customWidth="1"/>
    <col min="1304" max="1304" width="13.5703125" style="73" customWidth="1"/>
    <col min="1305" max="1305" width="16.28515625" style="73" customWidth="1"/>
    <col min="1306" max="1323" width="9.42578125" style="73" customWidth="1"/>
    <col min="1324" max="1327" width="10.28515625" style="73" customWidth="1"/>
    <col min="1328" max="1328" width="9.140625" style="73" customWidth="1"/>
    <col min="1329" max="1348" width="0" style="73" hidden="1" customWidth="1"/>
    <col min="1349" max="1358" width="11.42578125" style="73" customWidth="1"/>
    <col min="1359" max="1363" width="10.28515625" style="73" customWidth="1"/>
    <col min="1364" max="1372" width="9.42578125" style="73" customWidth="1"/>
    <col min="1373" max="1536" width="11.42578125" style="73"/>
    <col min="1537" max="1537" width="35.42578125" style="73" customWidth="1"/>
    <col min="1538" max="1538" width="23.5703125" style="73" customWidth="1"/>
    <col min="1539" max="1539" width="15" style="73" customWidth="1"/>
    <col min="1540" max="1540" width="15.7109375" style="73" customWidth="1"/>
    <col min="1541" max="1541" width="13.42578125" style="73" customWidth="1"/>
    <col min="1542" max="1542" width="13.5703125" style="73" customWidth="1"/>
    <col min="1543" max="1543" width="14.7109375" style="73" customWidth="1"/>
    <col min="1544" max="1544" width="13.85546875" style="73" customWidth="1"/>
    <col min="1545" max="1545" width="12.5703125" style="73" customWidth="1"/>
    <col min="1546" max="1546" width="11.85546875" style="73" customWidth="1"/>
    <col min="1547" max="1547" width="10.28515625" style="73" customWidth="1"/>
    <col min="1548" max="1548" width="9.28515625" style="73" customWidth="1"/>
    <col min="1549" max="1549" width="9.42578125" style="73" customWidth="1"/>
    <col min="1550" max="1550" width="9.140625" style="73" customWidth="1"/>
    <col min="1551" max="1551" width="9.28515625" style="73" customWidth="1"/>
    <col min="1552" max="1552" width="9.42578125" style="73" customWidth="1"/>
    <col min="1553" max="1553" width="9.7109375" style="73" customWidth="1"/>
    <col min="1554" max="1554" width="9.5703125" style="73" customWidth="1"/>
    <col min="1555" max="1555" width="9.28515625" style="73" customWidth="1"/>
    <col min="1556" max="1556" width="8.5703125" style="73" customWidth="1"/>
    <col min="1557" max="1557" width="8.85546875" style="73" customWidth="1"/>
    <col min="1558" max="1558" width="9.7109375" style="73" customWidth="1"/>
    <col min="1559" max="1559" width="8.7109375" style="73" customWidth="1"/>
    <col min="1560" max="1560" width="13.5703125" style="73" customWidth="1"/>
    <col min="1561" max="1561" width="16.28515625" style="73" customWidth="1"/>
    <col min="1562" max="1579" width="9.42578125" style="73" customWidth="1"/>
    <col min="1580" max="1583" width="10.28515625" style="73" customWidth="1"/>
    <col min="1584" max="1584" width="9.140625" style="73" customWidth="1"/>
    <col min="1585" max="1604" width="0" style="73" hidden="1" customWidth="1"/>
    <col min="1605" max="1614" width="11.42578125" style="73" customWidth="1"/>
    <col min="1615" max="1619" width="10.28515625" style="73" customWidth="1"/>
    <col min="1620" max="1628" width="9.42578125" style="73" customWidth="1"/>
    <col min="1629" max="1792" width="11.42578125" style="73"/>
    <col min="1793" max="1793" width="35.42578125" style="73" customWidth="1"/>
    <col min="1794" max="1794" width="23.5703125" style="73" customWidth="1"/>
    <col min="1795" max="1795" width="15" style="73" customWidth="1"/>
    <col min="1796" max="1796" width="15.7109375" style="73" customWidth="1"/>
    <col min="1797" max="1797" width="13.42578125" style="73" customWidth="1"/>
    <col min="1798" max="1798" width="13.5703125" style="73" customWidth="1"/>
    <col min="1799" max="1799" width="14.7109375" style="73" customWidth="1"/>
    <col min="1800" max="1800" width="13.85546875" style="73" customWidth="1"/>
    <col min="1801" max="1801" width="12.5703125" style="73" customWidth="1"/>
    <col min="1802" max="1802" width="11.85546875" style="73" customWidth="1"/>
    <col min="1803" max="1803" width="10.28515625" style="73" customWidth="1"/>
    <col min="1804" max="1804" width="9.28515625" style="73" customWidth="1"/>
    <col min="1805" max="1805" width="9.42578125" style="73" customWidth="1"/>
    <col min="1806" max="1806" width="9.140625" style="73" customWidth="1"/>
    <col min="1807" max="1807" width="9.28515625" style="73" customWidth="1"/>
    <col min="1808" max="1808" width="9.42578125" style="73" customWidth="1"/>
    <col min="1809" max="1809" width="9.7109375" style="73" customWidth="1"/>
    <col min="1810" max="1810" width="9.5703125" style="73" customWidth="1"/>
    <col min="1811" max="1811" width="9.28515625" style="73" customWidth="1"/>
    <col min="1812" max="1812" width="8.5703125" style="73" customWidth="1"/>
    <col min="1813" max="1813" width="8.85546875" style="73" customWidth="1"/>
    <col min="1814" max="1814" width="9.7109375" style="73" customWidth="1"/>
    <col min="1815" max="1815" width="8.7109375" style="73" customWidth="1"/>
    <col min="1816" max="1816" width="13.5703125" style="73" customWidth="1"/>
    <col min="1817" max="1817" width="16.28515625" style="73" customWidth="1"/>
    <col min="1818" max="1835" width="9.42578125" style="73" customWidth="1"/>
    <col min="1836" max="1839" width="10.28515625" style="73" customWidth="1"/>
    <col min="1840" max="1840" width="9.140625" style="73" customWidth="1"/>
    <col min="1841" max="1860" width="0" style="73" hidden="1" customWidth="1"/>
    <col min="1861" max="1870" width="11.42578125" style="73" customWidth="1"/>
    <col min="1871" max="1875" width="10.28515625" style="73" customWidth="1"/>
    <col min="1876" max="1884" width="9.42578125" style="73" customWidth="1"/>
    <col min="1885" max="2048" width="11.42578125" style="73"/>
    <col min="2049" max="2049" width="35.42578125" style="73" customWidth="1"/>
    <col min="2050" max="2050" width="23.5703125" style="73" customWidth="1"/>
    <col min="2051" max="2051" width="15" style="73" customWidth="1"/>
    <col min="2052" max="2052" width="15.7109375" style="73" customWidth="1"/>
    <col min="2053" max="2053" width="13.42578125" style="73" customWidth="1"/>
    <col min="2054" max="2054" width="13.5703125" style="73" customWidth="1"/>
    <col min="2055" max="2055" width="14.7109375" style="73" customWidth="1"/>
    <col min="2056" max="2056" width="13.85546875" style="73" customWidth="1"/>
    <col min="2057" max="2057" width="12.5703125" style="73" customWidth="1"/>
    <col min="2058" max="2058" width="11.85546875" style="73" customWidth="1"/>
    <col min="2059" max="2059" width="10.28515625" style="73" customWidth="1"/>
    <col min="2060" max="2060" width="9.28515625" style="73" customWidth="1"/>
    <col min="2061" max="2061" width="9.42578125" style="73" customWidth="1"/>
    <col min="2062" max="2062" width="9.140625" style="73" customWidth="1"/>
    <col min="2063" max="2063" width="9.28515625" style="73" customWidth="1"/>
    <col min="2064" max="2064" width="9.42578125" style="73" customWidth="1"/>
    <col min="2065" max="2065" width="9.7109375" style="73" customWidth="1"/>
    <col min="2066" max="2066" width="9.5703125" style="73" customWidth="1"/>
    <col min="2067" max="2067" width="9.28515625" style="73" customWidth="1"/>
    <col min="2068" max="2068" width="8.5703125" style="73" customWidth="1"/>
    <col min="2069" max="2069" width="8.85546875" style="73" customWidth="1"/>
    <col min="2070" max="2070" width="9.7109375" style="73" customWidth="1"/>
    <col min="2071" max="2071" width="8.7109375" style="73" customWidth="1"/>
    <col min="2072" max="2072" width="13.5703125" style="73" customWidth="1"/>
    <col min="2073" max="2073" width="16.28515625" style="73" customWidth="1"/>
    <col min="2074" max="2091" width="9.42578125" style="73" customWidth="1"/>
    <col min="2092" max="2095" width="10.28515625" style="73" customWidth="1"/>
    <col min="2096" max="2096" width="9.140625" style="73" customWidth="1"/>
    <col min="2097" max="2116" width="0" style="73" hidden="1" customWidth="1"/>
    <col min="2117" max="2126" width="11.42578125" style="73" customWidth="1"/>
    <col min="2127" max="2131" width="10.28515625" style="73" customWidth="1"/>
    <col min="2132" max="2140" width="9.42578125" style="73" customWidth="1"/>
    <col min="2141" max="2304" width="11.42578125" style="73"/>
    <col min="2305" max="2305" width="35.42578125" style="73" customWidth="1"/>
    <col min="2306" max="2306" width="23.5703125" style="73" customWidth="1"/>
    <col min="2307" max="2307" width="15" style="73" customWidth="1"/>
    <col min="2308" max="2308" width="15.7109375" style="73" customWidth="1"/>
    <col min="2309" max="2309" width="13.42578125" style="73" customWidth="1"/>
    <col min="2310" max="2310" width="13.5703125" style="73" customWidth="1"/>
    <col min="2311" max="2311" width="14.7109375" style="73" customWidth="1"/>
    <col min="2312" max="2312" width="13.85546875" style="73" customWidth="1"/>
    <col min="2313" max="2313" width="12.5703125" style="73" customWidth="1"/>
    <col min="2314" max="2314" width="11.85546875" style="73" customWidth="1"/>
    <col min="2315" max="2315" width="10.28515625" style="73" customWidth="1"/>
    <col min="2316" max="2316" width="9.28515625" style="73" customWidth="1"/>
    <col min="2317" max="2317" width="9.42578125" style="73" customWidth="1"/>
    <col min="2318" max="2318" width="9.140625" style="73" customWidth="1"/>
    <col min="2319" max="2319" width="9.28515625" style="73" customWidth="1"/>
    <col min="2320" max="2320" width="9.42578125" style="73" customWidth="1"/>
    <col min="2321" max="2321" width="9.7109375" style="73" customWidth="1"/>
    <col min="2322" max="2322" width="9.5703125" style="73" customWidth="1"/>
    <col min="2323" max="2323" width="9.28515625" style="73" customWidth="1"/>
    <col min="2324" max="2324" width="8.5703125" style="73" customWidth="1"/>
    <col min="2325" max="2325" width="8.85546875" style="73" customWidth="1"/>
    <col min="2326" max="2326" width="9.7109375" style="73" customWidth="1"/>
    <col min="2327" max="2327" width="8.7109375" style="73" customWidth="1"/>
    <col min="2328" max="2328" width="13.5703125" style="73" customWidth="1"/>
    <col min="2329" max="2329" width="16.28515625" style="73" customWidth="1"/>
    <col min="2330" max="2347" width="9.42578125" style="73" customWidth="1"/>
    <col min="2348" max="2351" width="10.28515625" style="73" customWidth="1"/>
    <col min="2352" max="2352" width="9.140625" style="73" customWidth="1"/>
    <col min="2353" max="2372" width="0" style="73" hidden="1" customWidth="1"/>
    <col min="2373" max="2382" width="11.42578125" style="73" customWidth="1"/>
    <col min="2383" max="2387" width="10.28515625" style="73" customWidth="1"/>
    <col min="2388" max="2396" width="9.42578125" style="73" customWidth="1"/>
    <col min="2397" max="2560" width="11.42578125" style="73"/>
    <col min="2561" max="2561" width="35.42578125" style="73" customWidth="1"/>
    <col min="2562" max="2562" width="23.5703125" style="73" customWidth="1"/>
    <col min="2563" max="2563" width="15" style="73" customWidth="1"/>
    <col min="2564" max="2564" width="15.7109375" style="73" customWidth="1"/>
    <col min="2565" max="2565" width="13.42578125" style="73" customWidth="1"/>
    <col min="2566" max="2566" width="13.5703125" style="73" customWidth="1"/>
    <col min="2567" max="2567" width="14.7109375" style="73" customWidth="1"/>
    <col min="2568" max="2568" width="13.85546875" style="73" customWidth="1"/>
    <col min="2569" max="2569" width="12.5703125" style="73" customWidth="1"/>
    <col min="2570" max="2570" width="11.85546875" style="73" customWidth="1"/>
    <col min="2571" max="2571" width="10.28515625" style="73" customWidth="1"/>
    <col min="2572" max="2572" width="9.28515625" style="73" customWidth="1"/>
    <col min="2573" max="2573" width="9.42578125" style="73" customWidth="1"/>
    <col min="2574" max="2574" width="9.140625" style="73" customWidth="1"/>
    <col min="2575" max="2575" width="9.28515625" style="73" customWidth="1"/>
    <col min="2576" max="2576" width="9.42578125" style="73" customWidth="1"/>
    <col min="2577" max="2577" width="9.7109375" style="73" customWidth="1"/>
    <col min="2578" max="2578" width="9.5703125" style="73" customWidth="1"/>
    <col min="2579" max="2579" width="9.28515625" style="73" customWidth="1"/>
    <col min="2580" max="2580" width="8.5703125" style="73" customWidth="1"/>
    <col min="2581" max="2581" width="8.85546875" style="73" customWidth="1"/>
    <col min="2582" max="2582" width="9.7109375" style="73" customWidth="1"/>
    <col min="2583" max="2583" width="8.7109375" style="73" customWidth="1"/>
    <col min="2584" max="2584" width="13.5703125" style="73" customWidth="1"/>
    <col min="2585" max="2585" width="16.28515625" style="73" customWidth="1"/>
    <col min="2586" max="2603" width="9.42578125" style="73" customWidth="1"/>
    <col min="2604" max="2607" width="10.28515625" style="73" customWidth="1"/>
    <col min="2608" max="2608" width="9.140625" style="73" customWidth="1"/>
    <col min="2609" max="2628" width="0" style="73" hidden="1" customWidth="1"/>
    <col min="2629" max="2638" width="11.42578125" style="73" customWidth="1"/>
    <col min="2639" max="2643" width="10.28515625" style="73" customWidth="1"/>
    <col min="2644" max="2652" width="9.42578125" style="73" customWidth="1"/>
    <col min="2653" max="2816" width="11.42578125" style="73"/>
    <col min="2817" max="2817" width="35.42578125" style="73" customWidth="1"/>
    <col min="2818" max="2818" width="23.5703125" style="73" customWidth="1"/>
    <col min="2819" max="2819" width="15" style="73" customWidth="1"/>
    <col min="2820" max="2820" width="15.7109375" style="73" customWidth="1"/>
    <col min="2821" max="2821" width="13.42578125" style="73" customWidth="1"/>
    <col min="2822" max="2822" width="13.5703125" style="73" customWidth="1"/>
    <col min="2823" max="2823" width="14.7109375" style="73" customWidth="1"/>
    <col min="2824" max="2824" width="13.85546875" style="73" customWidth="1"/>
    <col min="2825" max="2825" width="12.5703125" style="73" customWidth="1"/>
    <col min="2826" max="2826" width="11.85546875" style="73" customWidth="1"/>
    <col min="2827" max="2827" width="10.28515625" style="73" customWidth="1"/>
    <col min="2828" max="2828" width="9.28515625" style="73" customWidth="1"/>
    <col min="2829" max="2829" width="9.42578125" style="73" customWidth="1"/>
    <col min="2830" max="2830" width="9.140625" style="73" customWidth="1"/>
    <col min="2831" max="2831" width="9.28515625" style="73" customWidth="1"/>
    <col min="2832" max="2832" width="9.42578125" style="73" customWidth="1"/>
    <col min="2833" max="2833" width="9.7109375" style="73" customWidth="1"/>
    <col min="2834" max="2834" width="9.5703125" style="73" customWidth="1"/>
    <col min="2835" max="2835" width="9.28515625" style="73" customWidth="1"/>
    <col min="2836" max="2836" width="8.5703125" style="73" customWidth="1"/>
    <col min="2837" max="2837" width="8.85546875" style="73" customWidth="1"/>
    <col min="2838" max="2838" width="9.7109375" style="73" customWidth="1"/>
    <col min="2839" max="2839" width="8.7109375" style="73" customWidth="1"/>
    <col min="2840" max="2840" width="13.5703125" style="73" customWidth="1"/>
    <col min="2841" max="2841" width="16.28515625" style="73" customWidth="1"/>
    <col min="2842" max="2859" width="9.42578125" style="73" customWidth="1"/>
    <col min="2860" max="2863" width="10.28515625" style="73" customWidth="1"/>
    <col min="2864" max="2864" width="9.140625" style="73" customWidth="1"/>
    <col min="2865" max="2884" width="0" style="73" hidden="1" customWidth="1"/>
    <col min="2885" max="2894" width="11.42578125" style="73" customWidth="1"/>
    <col min="2895" max="2899" width="10.28515625" style="73" customWidth="1"/>
    <col min="2900" max="2908" width="9.42578125" style="73" customWidth="1"/>
    <col min="2909" max="3072" width="11.42578125" style="73"/>
    <col min="3073" max="3073" width="35.42578125" style="73" customWidth="1"/>
    <col min="3074" max="3074" width="23.5703125" style="73" customWidth="1"/>
    <col min="3075" max="3075" width="15" style="73" customWidth="1"/>
    <col min="3076" max="3076" width="15.7109375" style="73" customWidth="1"/>
    <col min="3077" max="3077" width="13.42578125" style="73" customWidth="1"/>
    <col min="3078" max="3078" width="13.5703125" style="73" customWidth="1"/>
    <col min="3079" max="3079" width="14.7109375" style="73" customWidth="1"/>
    <col min="3080" max="3080" width="13.85546875" style="73" customWidth="1"/>
    <col min="3081" max="3081" width="12.5703125" style="73" customWidth="1"/>
    <col min="3082" max="3082" width="11.85546875" style="73" customWidth="1"/>
    <col min="3083" max="3083" width="10.28515625" style="73" customWidth="1"/>
    <col min="3084" max="3084" width="9.28515625" style="73" customWidth="1"/>
    <col min="3085" max="3085" width="9.42578125" style="73" customWidth="1"/>
    <col min="3086" max="3086" width="9.140625" style="73" customWidth="1"/>
    <col min="3087" max="3087" width="9.28515625" style="73" customWidth="1"/>
    <col min="3088" max="3088" width="9.42578125" style="73" customWidth="1"/>
    <col min="3089" max="3089" width="9.7109375" style="73" customWidth="1"/>
    <col min="3090" max="3090" width="9.5703125" style="73" customWidth="1"/>
    <col min="3091" max="3091" width="9.28515625" style="73" customWidth="1"/>
    <col min="3092" max="3092" width="8.5703125" style="73" customWidth="1"/>
    <col min="3093" max="3093" width="8.85546875" style="73" customWidth="1"/>
    <col min="3094" max="3094" width="9.7109375" style="73" customWidth="1"/>
    <col min="3095" max="3095" width="8.7109375" style="73" customWidth="1"/>
    <col min="3096" max="3096" width="13.5703125" style="73" customWidth="1"/>
    <col min="3097" max="3097" width="16.28515625" style="73" customWidth="1"/>
    <col min="3098" max="3115" width="9.42578125" style="73" customWidth="1"/>
    <col min="3116" max="3119" width="10.28515625" style="73" customWidth="1"/>
    <col min="3120" max="3120" width="9.140625" style="73" customWidth="1"/>
    <col min="3121" max="3140" width="0" style="73" hidden="1" customWidth="1"/>
    <col min="3141" max="3150" width="11.42578125" style="73" customWidth="1"/>
    <col min="3151" max="3155" width="10.28515625" style="73" customWidth="1"/>
    <col min="3156" max="3164" width="9.42578125" style="73" customWidth="1"/>
    <col min="3165" max="3328" width="11.42578125" style="73"/>
    <col min="3329" max="3329" width="35.42578125" style="73" customWidth="1"/>
    <col min="3330" max="3330" width="23.5703125" style="73" customWidth="1"/>
    <col min="3331" max="3331" width="15" style="73" customWidth="1"/>
    <col min="3332" max="3332" width="15.7109375" style="73" customWidth="1"/>
    <col min="3333" max="3333" width="13.42578125" style="73" customWidth="1"/>
    <col min="3334" max="3334" width="13.5703125" style="73" customWidth="1"/>
    <col min="3335" max="3335" width="14.7109375" style="73" customWidth="1"/>
    <col min="3336" max="3336" width="13.85546875" style="73" customWidth="1"/>
    <col min="3337" max="3337" width="12.5703125" style="73" customWidth="1"/>
    <col min="3338" max="3338" width="11.85546875" style="73" customWidth="1"/>
    <col min="3339" max="3339" width="10.28515625" style="73" customWidth="1"/>
    <col min="3340" max="3340" width="9.28515625" style="73" customWidth="1"/>
    <col min="3341" max="3341" width="9.42578125" style="73" customWidth="1"/>
    <col min="3342" max="3342" width="9.140625" style="73" customWidth="1"/>
    <col min="3343" max="3343" width="9.28515625" style="73" customWidth="1"/>
    <col min="3344" max="3344" width="9.42578125" style="73" customWidth="1"/>
    <col min="3345" max="3345" width="9.7109375" style="73" customWidth="1"/>
    <col min="3346" max="3346" width="9.5703125" style="73" customWidth="1"/>
    <col min="3347" max="3347" width="9.28515625" style="73" customWidth="1"/>
    <col min="3348" max="3348" width="8.5703125" style="73" customWidth="1"/>
    <col min="3349" max="3349" width="8.85546875" style="73" customWidth="1"/>
    <col min="3350" max="3350" width="9.7109375" style="73" customWidth="1"/>
    <col min="3351" max="3351" width="8.7109375" style="73" customWidth="1"/>
    <col min="3352" max="3352" width="13.5703125" style="73" customWidth="1"/>
    <col min="3353" max="3353" width="16.28515625" style="73" customWidth="1"/>
    <col min="3354" max="3371" width="9.42578125" style="73" customWidth="1"/>
    <col min="3372" max="3375" width="10.28515625" style="73" customWidth="1"/>
    <col min="3376" max="3376" width="9.140625" style="73" customWidth="1"/>
    <col min="3377" max="3396" width="0" style="73" hidden="1" customWidth="1"/>
    <col min="3397" max="3406" width="11.42578125" style="73" customWidth="1"/>
    <col min="3407" max="3411" width="10.28515625" style="73" customWidth="1"/>
    <col min="3412" max="3420" width="9.42578125" style="73" customWidth="1"/>
    <col min="3421" max="3584" width="11.42578125" style="73"/>
    <col min="3585" max="3585" width="35.42578125" style="73" customWidth="1"/>
    <col min="3586" max="3586" width="23.5703125" style="73" customWidth="1"/>
    <col min="3587" max="3587" width="15" style="73" customWidth="1"/>
    <col min="3588" max="3588" width="15.7109375" style="73" customWidth="1"/>
    <col min="3589" max="3589" width="13.42578125" style="73" customWidth="1"/>
    <col min="3590" max="3590" width="13.5703125" style="73" customWidth="1"/>
    <col min="3591" max="3591" width="14.7109375" style="73" customWidth="1"/>
    <col min="3592" max="3592" width="13.85546875" style="73" customWidth="1"/>
    <col min="3593" max="3593" width="12.5703125" style="73" customWidth="1"/>
    <col min="3594" max="3594" width="11.85546875" style="73" customWidth="1"/>
    <col min="3595" max="3595" width="10.28515625" style="73" customWidth="1"/>
    <col min="3596" max="3596" width="9.28515625" style="73" customWidth="1"/>
    <col min="3597" max="3597" width="9.42578125" style="73" customWidth="1"/>
    <col min="3598" max="3598" width="9.140625" style="73" customWidth="1"/>
    <col min="3599" max="3599" width="9.28515625" style="73" customWidth="1"/>
    <col min="3600" max="3600" width="9.42578125" style="73" customWidth="1"/>
    <col min="3601" max="3601" width="9.7109375" style="73" customWidth="1"/>
    <col min="3602" max="3602" width="9.5703125" style="73" customWidth="1"/>
    <col min="3603" max="3603" width="9.28515625" style="73" customWidth="1"/>
    <col min="3604" max="3604" width="8.5703125" style="73" customWidth="1"/>
    <col min="3605" max="3605" width="8.85546875" style="73" customWidth="1"/>
    <col min="3606" max="3606" width="9.7109375" style="73" customWidth="1"/>
    <col min="3607" max="3607" width="8.7109375" style="73" customWidth="1"/>
    <col min="3608" max="3608" width="13.5703125" style="73" customWidth="1"/>
    <col min="3609" max="3609" width="16.28515625" style="73" customWidth="1"/>
    <col min="3610" max="3627" width="9.42578125" style="73" customWidth="1"/>
    <col min="3628" max="3631" width="10.28515625" style="73" customWidth="1"/>
    <col min="3632" max="3632" width="9.140625" style="73" customWidth="1"/>
    <col min="3633" max="3652" width="0" style="73" hidden="1" customWidth="1"/>
    <col min="3653" max="3662" width="11.42578125" style="73" customWidth="1"/>
    <col min="3663" max="3667" width="10.28515625" style="73" customWidth="1"/>
    <col min="3668" max="3676" width="9.42578125" style="73" customWidth="1"/>
    <col min="3677" max="3840" width="11.42578125" style="73"/>
    <col min="3841" max="3841" width="35.42578125" style="73" customWidth="1"/>
    <col min="3842" max="3842" width="23.5703125" style="73" customWidth="1"/>
    <col min="3843" max="3843" width="15" style="73" customWidth="1"/>
    <col min="3844" max="3844" width="15.7109375" style="73" customWidth="1"/>
    <col min="3845" max="3845" width="13.42578125" style="73" customWidth="1"/>
    <col min="3846" max="3846" width="13.5703125" style="73" customWidth="1"/>
    <col min="3847" max="3847" width="14.7109375" style="73" customWidth="1"/>
    <col min="3848" max="3848" width="13.85546875" style="73" customWidth="1"/>
    <col min="3849" max="3849" width="12.5703125" style="73" customWidth="1"/>
    <col min="3850" max="3850" width="11.85546875" style="73" customWidth="1"/>
    <col min="3851" max="3851" width="10.28515625" style="73" customWidth="1"/>
    <col min="3852" max="3852" width="9.28515625" style="73" customWidth="1"/>
    <col min="3853" max="3853" width="9.42578125" style="73" customWidth="1"/>
    <col min="3854" max="3854" width="9.140625" style="73" customWidth="1"/>
    <col min="3855" max="3855" width="9.28515625" style="73" customWidth="1"/>
    <col min="3856" max="3856" width="9.42578125" style="73" customWidth="1"/>
    <col min="3857" max="3857" width="9.7109375" style="73" customWidth="1"/>
    <col min="3858" max="3858" width="9.5703125" style="73" customWidth="1"/>
    <col min="3859" max="3859" width="9.28515625" style="73" customWidth="1"/>
    <col min="3860" max="3860" width="8.5703125" style="73" customWidth="1"/>
    <col min="3861" max="3861" width="8.85546875" style="73" customWidth="1"/>
    <col min="3862" max="3862" width="9.7109375" style="73" customWidth="1"/>
    <col min="3863" max="3863" width="8.7109375" style="73" customWidth="1"/>
    <col min="3864" max="3864" width="13.5703125" style="73" customWidth="1"/>
    <col min="3865" max="3865" width="16.28515625" style="73" customWidth="1"/>
    <col min="3866" max="3883" width="9.42578125" style="73" customWidth="1"/>
    <col min="3884" max="3887" width="10.28515625" style="73" customWidth="1"/>
    <col min="3888" max="3888" width="9.140625" style="73" customWidth="1"/>
    <col min="3889" max="3908" width="0" style="73" hidden="1" customWidth="1"/>
    <col min="3909" max="3918" width="11.42578125" style="73" customWidth="1"/>
    <col min="3919" max="3923" width="10.28515625" style="73" customWidth="1"/>
    <col min="3924" max="3932" width="9.42578125" style="73" customWidth="1"/>
    <col min="3933" max="4096" width="11.42578125" style="73"/>
    <col min="4097" max="4097" width="35.42578125" style="73" customWidth="1"/>
    <col min="4098" max="4098" width="23.5703125" style="73" customWidth="1"/>
    <col min="4099" max="4099" width="15" style="73" customWidth="1"/>
    <col min="4100" max="4100" width="15.7109375" style="73" customWidth="1"/>
    <col min="4101" max="4101" width="13.42578125" style="73" customWidth="1"/>
    <col min="4102" max="4102" width="13.5703125" style="73" customWidth="1"/>
    <col min="4103" max="4103" width="14.7109375" style="73" customWidth="1"/>
    <col min="4104" max="4104" width="13.85546875" style="73" customWidth="1"/>
    <col min="4105" max="4105" width="12.5703125" style="73" customWidth="1"/>
    <col min="4106" max="4106" width="11.85546875" style="73" customWidth="1"/>
    <col min="4107" max="4107" width="10.28515625" style="73" customWidth="1"/>
    <col min="4108" max="4108" width="9.28515625" style="73" customWidth="1"/>
    <col min="4109" max="4109" width="9.42578125" style="73" customWidth="1"/>
    <col min="4110" max="4110" width="9.140625" style="73" customWidth="1"/>
    <col min="4111" max="4111" width="9.28515625" style="73" customWidth="1"/>
    <col min="4112" max="4112" width="9.42578125" style="73" customWidth="1"/>
    <col min="4113" max="4113" width="9.7109375" style="73" customWidth="1"/>
    <col min="4114" max="4114" width="9.5703125" style="73" customWidth="1"/>
    <col min="4115" max="4115" width="9.28515625" style="73" customWidth="1"/>
    <col min="4116" max="4116" width="8.5703125" style="73" customWidth="1"/>
    <col min="4117" max="4117" width="8.85546875" style="73" customWidth="1"/>
    <col min="4118" max="4118" width="9.7109375" style="73" customWidth="1"/>
    <col min="4119" max="4119" width="8.7109375" style="73" customWidth="1"/>
    <col min="4120" max="4120" width="13.5703125" style="73" customWidth="1"/>
    <col min="4121" max="4121" width="16.28515625" style="73" customWidth="1"/>
    <col min="4122" max="4139" width="9.42578125" style="73" customWidth="1"/>
    <col min="4140" max="4143" width="10.28515625" style="73" customWidth="1"/>
    <col min="4144" max="4144" width="9.140625" style="73" customWidth="1"/>
    <col min="4145" max="4164" width="0" style="73" hidden="1" customWidth="1"/>
    <col min="4165" max="4174" width="11.42578125" style="73" customWidth="1"/>
    <col min="4175" max="4179" width="10.28515625" style="73" customWidth="1"/>
    <col min="4180" max="4188" width="9.42578125" style="73" customWidth="1"/>
    <col min="4189" max="4352" width="11.42578125" style="73"/>
    <col min="4353" max="4353" width="35.42578125" style="73" customWidth="1"/>
    <col min="4354" max="4354" width="23.5703125" style="73" customWidth="1"/>
    <col min="4355" max="4355" width="15" style="73" customWidth="1"/>
    <col min="4356" max="4356" width="15.7109375" style="73" customWidth="1"/>
    <col min="4357" max="4357" width="13.42578125" style="73" customWidth="1"/>
    <col min="4358" max="4358" width="13.5703125" style="73" customWidth="1"/>
    <col min="4359" max="4359" width="14.7109375" style="73" customWidth="1"/>
    <col min="4360" max="4360" width="13.85546875" style="73" customWidth="1"/>
    <col min="4361" max="4361" width="12.5703125" style="73" customWidth="1"/>
    <col min="4362" max="4362" width="11.85546875" style="73" customWidth="1"/>
    <col min="4363" max="4363" width="10.28515625" style="73" customWidth="1"/>
    <col min="4364" max="4364" width="9.28515625" style="73" customWidth="1"/>
    <col min="4365" max="4365" width="9.42578125" style="73" customWidth="1"/>
    <col min="4366" max="4366" width="9.140625" style="73" customWidth="1"/>
    <col min="4367" max="4367" width="9.28515625" style="73" customWidth="1"/>
    <col min="4368" max="4368" width="9.42578125" style="73" customWidth="1"/>
    <col min="4369" max="4369" width="9.7109375" style="73" customWidth="1"/>
    <col min="4370" max="4370" width="9.5703125" style="73" customWidth="1"/>
    <col min="4371" max="4371" width="9.28515625" style="73" customWidth="1"/>
    <col min="4372" max="4372" width="8.5703125" style="73" customWidth="1"/>
    <col min="4373" max="4373" width="8.85546875" style="73" customWidth="1"/>
    <col min="4374" max="4374" width="9.7109375" style="73" customWidth="1"/>
    <col min="4375" max="4375" width="8.7109375" style="73" customWidth="1"/>
    <col min="4376" max="4376" width="13.5703125" style="73" customWidth="1"/>
    <col min="4377" max="4377" width="16.28515625" style="73" customWidth="1"/>
    <col min="4378" max="4395" width="9.42578125" style="73" customWidth="1"/>
    <col min="4396" max="4399" width="10.28515625" style="73" customWidth="1"/>
    <col min="4400" max="4400" width="9.140625" style="73" customWidth="1"/>
    <col min="4401" max="4420" width="0" style="73" hidden="1" customWidth="1"/>
    <col min="4421" max="4430" width="11.42578125" style="73" customWidth="1"/>
    <col min="4431" max="4435" width="10.28515625" style="73" customWidth="1"/>
    <col min="4436" max="4444" width="9.42578125" style="73" customWidth="1"/>
    <col min="4445" max="4608" width="11.42578125" style="73"/>
    <col min="4609" max="4609" width="35.42578125" style="73" customWidth="1"/>
    <col min="4610" max="4610" width="23.5703125" style="73" customWidth="1"/>
    <col min="4611" max="4611" width="15" style="73" customWidth="1"/>
    <col min="4612" max="4612" width="15.7109375" style="73" customWidth="1"/>
    <col min="4613" max="4613" width="13.42578125" style="73" customWidth="1"/>
    <col min="4614" max="4614" width="13.5703125" style="73" customWidth="1"/>
    <col min="4615" max="4615" width="14.7109375" style="73" customWidth="1"/>
    <col min="4616" max="4616" width="13.85546875" style="73" customWidth="1"/>
    <col min="4617" max="4617" width="12.5703125" style="73" customWidth="1"/>
    <col min="4618" max="4618" width="11.85546875" style="73" customWidth="1"/>
    <col min="4619" max="4619" width="10.28515625" style="73" customWidth="1"/>
    <col min="4620" max="4620" width="9.28515625" style="73" customWidth="1"/>
    <col min="4621" max="4621" width="9.42578125" style="73" customWidth="1"/>
    <col min="4622" max="4622" width="9.140625" style="73" customWidth="1"/>
    <col min="4623" max="4623" width="9.28515625" style="73" customWidth="1"/>
    <col min="4624" max="4624" width="9.42578125" style="73" customWidth="1"/>
    <col min="4625" max="4625" width="9.7109375" style="73" customWidth="1"/>
    <col min="4626" max="4626" width="9.5703125" style="73" customWidth="1"/>
    <col min="4627" max="4627" width="9.28515625" style="73" customWidth="1"/>
    <col min="4628" max="4628" width="8.5703125" style="73" customWidth="1"/>
    <col min="4629" max="4629" width="8.85546875" style="73" customWidth="1"/>
    <col min="4630" max="4630" width="9.7109375" style="73" customWidth="1"/>
    <col min="4631" max="4631" width="8.7109375" style="73" customWidth="1"/>
    <col min="4632" max="4632" width="13.5703125" style="73" customWidth="1"/>
    <col min="4633" max="4633" width="16.28515625" style="73" customWidth="1"/>
    <col min="4634" max="4651" width="9.42578125" style="73" customWidth="1"/>
    <col min="4652" max="4655" width="10.28515625" style="73" customWidth="1"/>
    <col min="4656" max="4656" width="9.140625" style="73" customWidth="1"/>
    <col min="4657" max="4676" width="0" style="73" hidden="1" customWidth="1"/>
    <col min="4677" max="4686" width="11.42578125" style="73" customWidth="1"/>
    <col min="4687" max="4691" width="10.28515625" style="73" customWidth="1"/>
    <col min="4692" max="4700" width="9.42578125" style="73" customWidth="1"/>
    <col min="4701" max="4864" width="11.42578125" style="73"/>
    <col min="4865" max="4865" width="35.42578125" style="73" customWidth="1"/>
    <col min="4866" max="4866" width="23.5703125" style="73" customWidth="1"/>
    <col min="4867" max="4867" width="15" style="73" customWidth="1"/>
    <col min="4868" max="4868" width="15.7109375" style="73" customWidth="1"/>
    <col min="4869" max="4869" width="13.42578125" style="73" customWidth="1"/>
    <col min="4870" max="4870" width="13.5703125" style="73" customWidth="1"/>
    <col min="4871" max="4871" width="14.7109375" style="73" customWidth="1"/>
    <col min="4872" max="4872" width="13.85546875" style="73" customWidth="1"/>
    <col min="4873" max="4873" width="12.5703125" style="73" customWidth="1"/>
    <col min="4874" max="4874" width="11.85546875" style="73" customWidth="1"/>
    <col min="4875" max="4875" width="10.28515625" style="73" customWidth="1"/>
    <col min="4876" max="4876" width="9.28515625" style="73" customWidth="1"/>
    <col min="4877" max="4877" width="9.42578125" style="73" customWidth="1"/>
    <col min="4878" max="4878" width="9.140625" style="73" customWidth="1"/>
    <col min="4879" max="4879" width="9.28515625" style="73" customWidth="1"/>
    <col min="4880" max="4880" width="9.42578125" style="73" customWidth="1"/>
    <col min="4881" max="4881" width="9.7109375" style="73" customWidth="1"/>
    <col min="4882" max="4882" width="9.5703125" style="73" customWidth="1"/>
    <col min="4883" max="4883" width="9.28515625" style="73" customWidth="1"/>
    <col min="4884" max="4884" width="8.5703125" style="73" customWidth="1"/>
    <col min="4885" max="4885" width="8.85546875" style="73" customWidth="1"/>
    <col min="4886" max="4886" width="9.7109375" style="73" customWidth="1"/>
    <col min="4887" max="4887" width="8.7109375" style="73" customWidth="1"/>
    <col min="4888" max="4888" width="13.5703125" style="73" customWidth="1"/>
    <col min="4889" max="4889" width="16.28515625" style="73" customWidth="1"/>
    <col min="4890" max="4907" width="9.42578125" style="73" customWidth="1"/>
    <col min="4908" max="4911" width="10.28515625" style="73" customWidth="1"/>
    <col min="4912" max="4912" width="9.140625" style="73" customWidth="1"/>
    <col min="4913" max="4932" width="0" style="73" hidden="1" customWidth="1"/>
    <col min="4933" max="4942" width="11.42578125" style="73" customWidth="1"/>
    <col min="4943" max="4947" width="10.28515625" style="73" customWidth="1"/>
    <col min="4948" max="4956" width="9.42578125" style="73" customWidth="1"/>
    <col min="4957" max="5120" width="11.42578125" style="73"/>
    <col min="5121" max="5121" width="35.42578125" style="73" customWidth="1"/>
    <col min="5122" max="5122" width="23.5703125" style="73" customWidth="1"/>
    <col min="5123" max="5123" width="15" style="73" customWidth="1"/>
    <col min="5124" max="5124" width="15.7109375" style="73" customWidth="1"/>
    <col min="5125" max="5125" width="13.42578125" style="73" customWidth="1"/>
    <col min="5126" max="5126" width="13.5703125" style="73" customWidth="1"/>
    <col min="5127" max="5127" width="14.7109375" style="73" customWidth="1"/>
    <col min="5128" max="5128" width="13.85546875" style="73" customWidth="1"/>
    <col min="5129" max="5129" width="12.5703125" style="73" customWidth="1"/>
    <col min="5130" max="5130" width="11.85546875" style="73" customWidth="1"/>
    <col min="5131" max="5131" width="10.28515625" style="73" customWidth="1"/>
    <col min="5132" max="5132" width="9.28515625" style="73" customWidth="1"/>
    <col min="5133" max="5133" width="9.42578125" style="73" customWidth="1"/>
    <col min="5134" max="5134" width="9.140625" style="73" customWidth="1"/>
    <col min="5135" max="5135" width="9.28515625" style="73" customWidth="1"/>
    <col min="5136" max="5136" width="9.42578125" style="73" customWidth="1"/>
    <col min="5137" max="5137" width="9.7109375" style="73" customWidth="1"/>
    <col min="5138" max="5138" width="9.5703125" style="73" customWidth="1"/>
    <col min="5139" max="5139" width="9.28515625" style="73" customWidth="1"/>
    <col min="5140" max="5140" width="8.5703125" style="73" customWidth="1"/>
    <col min="5141" max="5141" width="8.85546875" style="73" customWidth="1"/>
    <col min="5142" max="5142" width="9.7109375" style="73" customWidth="1"/>
    <col min="5143" max="5143" width="8.7109375" style="73" customWidth="1"/>
    <col min="5144" max="5144" width="13.5703125" style="73" customWidth="1"/>
    <col min="5145" max="5145" width="16.28515625" style="73" customWidth="1"/>
    <col min="5146" max="5163" width="9.42578125" style="73" customWidth="1"/>
    <col min="5164" max="5167" width="10.28515625" style="73" customWidth="1"/>
    <col min="5168" max="5168" width="9.140625" style="73" customWidth="1"/>
    <col min="5169" max="5188" width="0" style="73" hidden="1" customWidth="1"/>
    <col min="5189" max="5198" width="11.42578125" style="73" customWidth="1"/>
    <col min="5199" max="5203" width="10.28515625" style="73" customWidth="1"/>
    <col min="5204" max="5212" width="9.42578125" style="73" customWidth="1"/>
    <col min="5213" max="5376" width="11.42578125" style="73"/>
    <col min="5377" max="5377" width="35.42578125" style="73" customWidth="1"/>
    <col min="5378" max="5378" width="23.5703125" style="73" customWidth="1"/>
    <col min="5379" max="5379" width="15" style="73" customWidth="1"/>
    <col min="5380" max="5380" width="15.7109375" style="73" customWidth="1"/>
    <col min="5381" max="5381" width="13.42578125" style="73" customWidth="1"/>
    <col min="5382" max="5382" width="13.5703125" style="73" customWidth="1"/>
    <col min="5383" max="5383" width="14.7109375" style="73" customWidth="1"/>
    <col min="5384" max="5384" width="13.85546875" style="73" customWidth="1"/>
    <col min="5385" max="5385" width="12.5703125" style="73" customWidth="1"/>
    <col min="5386" max="5386" width="11.85546875" style="73" customWidth="1"/>
    <col min="5387" max="5387" width="10.28515625" style="73" customWidth="1"/>
    <col min="5388" max="5388" width="9.28515625" style="73" customWidth="1"/>
    <col min="5389" max="5389" width="9.42578125" style="73" customWidth="1"/>
    <col min="5390" max="5390" width="9.140625" style="73" customWidth="1"/>
    <col min="5391" max="5391" width="9.28515625" style="73" customWidth="1"/>
    <col min="5392" max="5392" width="9.42578125" style="73" customWidth="1"/>
    <col min="5393" max="5393" width="9.7109375" style="73" customWidth="1"/>
    <col min="5394" max="5394" width="9.5703125" style="73" customWidth="1"/>
    <col min="5395" max="5395" width="9.28515625" style="73" customWidth="1"/>
    <col min="5396" max="5396" width="8.5703125" style="73" customWidth="1"/>
    <col min="5397" max="5397" width="8.85546875" style="73" customWidth="1"/>
    <col min="5398" max="5398" width="9.7109375" style="73" customWidth="1"/>
    <col min="5399" max="5399" width="8.7109375" style="73" customWidth="1"/>
    <col min="5400" max="5400" width="13.5703125" style="73" customWidth="1"/>
    <col min="5401" max="5401" width="16.28515625" style="73" customWidth="1"/>
    <col min="5402" max="5419" width="9.42578125" style="73" customWidth="1"/>
    <col min="5420" max="5423" width="10.28515625" style="73" customWidth="1"/>
    <col min="5424" max="5424" width="9.140625" style="73" customWidth="1"/>
    <col min="5425" max="5444" width="0" style="73" hidden="1" customWidth="1"/>
    <col min="5445" max="5454" width="11.42578125" style="73" customWidth="1"/>
    <col min="5455" max="5459" width="10.28515625" style="73" customWidth="1"/>
    <col min="5460" max="5468" width="9.42578125" style="73" customWidth="1"/>
    <col min="5469" max="5632" width="11.42578125" style="73"/>
    <col min="5633" max="5633" width="35.42578125" style="73" customWidth="1"/>
    <col min="5634" max="5634" width="23.5703125" style="73" customWidth="1"/>
    <col min="5635" max="5635" width="15" style="73" customWidth="1"/>
    <col min="5636" max="5636" width="15.7109375" style="73" customWidth="1"/>
    <col min="5637" max="5637" width="13.42578125" style="73" customWidth="1"/>
    <col min="5638" max="5638" width="13.5703125" style="73" customWidth="1"/>
    <col min="5639" max="5639" width="14.7109375" style="73" customWidth="1"/>
    <col min="5640" max="5640" width="13.85546875" style="73" customWidth="1"/>
    <col min="5641" max="5641" width="12.5703125" style="73" customWidth="1"/>
    <col min="5642" max="5642" width="11.85546875" style="73" customWidth="1"/>
    <col min="5643" max="5643" width="10.28515625" style="73" customWidth="1"/>
    <col min="5644" max="5644" width="9.28515625" style="73" customWidth="1"/>
    <col min="5645" max="5645" width="9.42578125" style="73" customWidth="1"/>
    <col min="5646" max="5646" width="9.140625" style="73" customWidth="1"/>
    <col min="5647" max="5647" width="9.28515625" style="73" customWidth="1"/>
    <col min="5648" max="5648" width="9.42578125" style="73" customWidth="1"/>
    <col min="5649" max="5649" width="9.7109375" style="73" customWidth="1"/>
    <col min="5650" max="5650" width="9.5703125" style="73" customWidth="1"/>
    <col min="5651" max="5651" width="9.28515625" style="73" customWidth="1"/>
    <col min="5652" max="5652" width="8.5703125" style="73" customWidth="1"/>
    <col min="5653" max="5653" width="8.85546875" style="73" customWidth="1"/>
    <col min="5654" max="5654" width="9.7109375" style="73" customWidth="1"/>
    <col min="5655" max="5655" width="8.7109375" style="73" customWidth="1"/>
    <col min="5656" max="5656" width="13.5703125" style="73" customWidth="1"/>
    <col min="5657" max="5657" width="16.28515625" style="73" customWidth="1"/>
    <col min="5658" max="5675" width="9.42578125" style="73" customWidth="1"/>
    <col min="5676" max="5679" width="10.28515625" style="73" customWidth="1"/>
    <col min="5680" max="5680" width="9.140625" style="73" customWidth="1"/>
    <col min="5681" max="5700" width="0" style="73" hidden="1" customWidth="1"/>
    <col min="5701" max="5710" width="11.42578125" style="73" customWidth="1"/>
    <col min="5711" max="5715" width="10.28515625" style="73" customWidth="1"/>
    <col min="5716" max="5724" width="9.42578125" style="73" customWidth="1"/>
    <col min="5725" max="5888" width="11.42578125" style="73"/>
    <col min="5889" max="5889" width="35.42578125" style="73" customWidth="1"/>
    <col min="5890" max="5890" width="23.5703125" style="73" customWidth="1"/>
    <col min="5891" max="5891" width="15" style="73" customWidth="1"/>
    <col min="5892" max="5892" width="15.7109375" style="73" customWidth="1"/>
    <col min="5893" max="5893" width="13.42578125" style="73" customWidth="1"/>
    <col min="5894" max="5894" width="13.5703125" style="73" customWidth="1"/>
    <col min="5895" max="5895" width="14.7109375" style="73" customWidth="1"/>
    <col min="5896" max="5896" width="13.85546875" style="73" customWidth="1"/>
    <col min="5897" max="5897" width="12.5703125" style="73" customWidth="1"/>
    <col min="5898" max="5898" width="11.85546875" style="73" customWidth="1"/>
    <col min="5899" max="5899" width="10.28515625" style="73" customWidth="1"/>
    <col min="5900" max="5900" width="9.28515625" style="73" customWidth="1"/>
    <col min="5901" max="5901" width="9.42578125" style="73" customWidth="1"/>
    <col min="5902" max="5902" width="9.140625" style="73" customWidth="1"/>
    <col min="5903" max="5903" width="9.28515625" style="73" customWidth="1"/>
    <col min="5904" max="5904" width="9.42578125" style="73" customWidth="1"/>
    <col min="5905" max="5905" width="9.7109375" style="73" customWidth="1"/>
    <col min="5906" max="5906" width="9.5703125" style="73" customWidth="1"/>
    <col min="5907" max="5907" width="9.28515625" style="73" customWidth="1"/>
    <col min="5908" max="5908" width="8.5703125" style="73" customWidth="1"/>
    <col min="5909" max="5909" width="8.85546875" style="73" customWidth="1"/>
    <col min="5910" max="5910" width="9.7109375" style="73" customWidth="1"/>
    <col min="5911" max="5911" width="8.7109375" style="73" customWidth="1"/>
    <col min="5912" max="5912" width="13.5703125" style="73" customWidth="1"/>
    <col min="5913" max="5913" width="16.28515625" style="73" customWidth="1"/>
    <col min="5914" max="5931" width="9.42578125" style="73" customWidth="1"/>
    <col min="5932" max="5935" width="10.28515625" style="73" customWidth="1"/>
    <col min="5936" max="5936" width="9.140625" style="73" customWidth="1"/>
    <col min="5937" max="5956" width="0" style="73" hidden="1" customWidth="1"/>
    <col min="5957" max="5966" width="11.42578125" style="73" customWidth="1"/>
    <col min="5967" max="5971" width="10.28515625" style="73" customWidth="1"/>
    <col min="5972" max="5980" width="9.42578125" style="73" customWidth="1"/>
    <col min="5981" max="6144" width="11.42578125" style="73"/>
    <col min="6145" max="6145" width="35.42578125" style="73" customWidth="1"/>
    <col min="6146" max="6146" width="23.5703125" style="73" customWidth="1"/>
    <col min="6147" max="6147" width="15" style="73" customWidth="1"/>
    <col min="6148" max="6148" width="15.7109375" style="73" customWidth="1"/>
    <col min="6149" max="6149" width="13.42578125" style="73" customWidth="1"/>
    <col min="6150" max="6150" width="13.5703125" style="73" customWidth="1"/>
    <col min="6151" max="6151" width="14.7109375" style="73" customWidth="1"/>
    <col min="6152" max="6152" width="13.85546875" style="73" customWidth="1"/>
    <col min="6153" max="6153" width="12.5703125" style="73" customWidth="1"/>
    <col min="6154" max="6154" width="11.85546875" style="73" customWidth="1"/>
    <col min="6155" max="6155" width="10.28515625" style="73" customWidth="1"/>
    <col min="6156" max="6156" width="9.28515625" style="73" customWidth="1"/>
    <col min="6157" max="6157" width="9.42578125" style="73" customWidth="1"/>
    <col min="6158" max="6158" width="9.140625" style="73" customWidth="1"/>
    <col min="6159" max="6159" width="9.28515625" style="73" customWidth="1"/>
    <col min="6160" max="6160" width="9.42578125" style="73" customWidth="1"/>
    <col min="6161" max="6161" width="9.7109375" style="73" customWidth="1"/>
    <col min="6162" max="6162" width="9.5703125" style="73" customWidth="1"/>
    <col min="6163" max="6163" width="9.28515625" style="73" customWidth="1"/>
    <col min="6164" max="6164" width="8.5703125" style="73" customWidth="1"/>
    <col min="6165" max="6165" width="8.85546875" style="73" customWidth="1"/>
    <col min="6166" max="6166" width="9.7109375" style="73" customWidth="1"/>
    <col min="6167" max="6167" width="8.7109375" style="73" customWidth="1"/>
    <col min="6168" max="6168" width="13.5703125" style="73" customWidth="1"/>
    <col min="6169" max="6169" width="16.28515625" style="73" customWidth="1"/>
    <col min="6170" max="6187" width="9.42578125" style="73" customWidth="1"/>
    <col min="6188" max="6191" width="10.28515625" style="73" customWidth="1"/>
    <col min="6192" max="6192" width="9.140625" style="73" customWidth="1"/>
    <col min="6193" max="6212" width="0" style="73" hidden="1" customWidth="1"/>
    <col min="6213" max="6222" width="11.42578125" style="73" customWidth="1"/>
    <col min="6223" max="6227" width="10.28515625" style="73" customWidth="1"/>
    <col min="6228" max="6236" width="9.42578125" style="73" customWidth="1"/>
    <col min="6237" max="6400" width="11.42578125" style="73"/>
    <col min="6401" max="6401" width="35.42578125" style="73" customWidth="1"/>
    <col min="6402" max="6402" width="23.5703125" style="73" customWidth="1"/>
    <col min="6403" max="6403" width="15" style="73" customWidth="1"/>
    <col min="6404" max="6404" width="15.7109375" style="73" customWidth="1"/>
    <col min="6405" max="6405" width="13.42578125" style="73" customWidth="1"/>
    <col min="6406" max="6406" width="13.5703125" style="73" customWidth="1"/>
    <col min="6407" max="6407" width="14.7109375" style="73" customWidth="1"/>
    <col min="6408" max="6408" width="13.85546875" style="73" customWidth="1"/>
    <col min="6409" max="6409" width="12.5703125" style="73" customWidth="1"/>
    <col min="6410" max="6410" width="11.85546875" style="73" customWidth="1"/>
    <col min="6411" max="6411" width="10.28515625" style="73" customWidth="1"/>
    <col min="6412" max="6412" width="9.28515625" style="73" customWidth="1"/>
    <col min="6413" max="6413" width="9.42578125" style="73" customWidth="1"/>
    <col min="6414" max="6414" width="9.140625" style="73" customWidth="1"/>
    <col min="6415" max="6415" width="9.28515625" style="73" customWidth="1"/>
    <col min="6416" max="6416" width="9.42578125" style="73" customWidth="1"/>
    <col min="6417" max="6417" width="9.7109375" style="73" customWidth="1"/>
    <col min="6418" max="6418" width="9.5703125" style="73" customWidth="1"/>
    <col min="6419" max="6419" width="9.28515625" style="73" customWidth="1"/>
    <col min="6420" max="6420" width="8.5703125" style="73" customWidth="1"/>
    <col min="6421" max="6421" width="8.85546875" style="73" customWidth="1"/>
    <col min="6422" max="6422" width="9.7109375" style="73" customWidth="1"/>
    <col min="6423" max="6423" width="8.7109375" style="73" customWidth="1"/>
    <col min="6424" max="6424" width="13.5703125" style="73" customWidth="1"/>
    <col min="6425" max="6425" width="16.28515625" style="73" customWidth="1"/>
    <col min="6426" max="6443" width="9.42578125" style="73" customWidth="1"/>
    <col min="6444" max="6447" width="10.28515625" style="73" customWidth="1"/>
    <col min="6448" max="6448" width="9.140625" style="73" customWidth="1"/>
    <col min="6449" max="6468" width="0" style="73" hidden="1" customWidth="1"/>
    <col min="6469" max="6478" width="11.42578125" style="73" customWidth="1"/>
    <col min="6479" max="6483" width="10.28515625" style="73" customWidth="1"/>
    <col min="6484" max="6492" width="9.42578125" style="73" customWidth="1"/>
    <col min="6493" max="6656" width="11.42578125" style="73"/>
    <col min="6657" max="6657" width="35.42578125" style="73" customWidth="1"/>
    <col min="6658" max="6658" width="23.5703125" style="73" customWidth="1"/>
    <col min="6659" max="6659" width="15" style="73" customWidth="1"/>
    <col min="6660" max="6660" width="15.7109375" style="73" customWidth="1"/>
    <col min="6661" max="6661" width="13.42578125" style="73" customWidth="1"/>
    <col min="6662" max="6662" width="13.5703125" style="73" customWidth="1"/>
    <col min="6663" max="6663" width="14.7109375" style="73" customWidth="1"/>
    <col min="6664" max="6664" width="13.85546875" style="73" customWidth="1"/>
    <col min="6665" max="6665" width="12.5703125" style="73" customWidth="1"/>
    <col min="6666" max="6666" width="11.85546875" style="73" customWidth="1"/>
    <col min="6667" max="6667" width="10.28515625" style="73" customWidth="1"/>
    <col min="6668" max="6668" width="9.28515625" style="73" customWidth="1"/>
    <col min="6669" max="6669" width="9.42578125" style="73" customWidth="1"/>
    <col min="6670" max="6670" width="9.140625" style="73" customWidth="1"/>
    <col min="6671" max="6671" width="9.28515625" style="73" customWidth="1"/>
    <col min="6672" max="6672" width="9.42578125" style="73" customWidth="1"/>
    <col min="6673" max="6673" width="9.7109375" style="73" customWidth="1"/>
    <col min="6674" max="6674" width="9.5703125" style="73" customWidth="1"/>
    <col min="6675" max="6675" width="9.28515625" style="73" customWidth="1"/>
    <col min="6676" max="6676" width="8.5703125" style="73" customWidth="1"/>
    <col min="6677" max="6677" width="8.85546875" style="73" customWidth="1"/>
    <col min="6678" max="6678" width="9.7109375" style="73" customWidth="1"/>
    <col min="6679" max="6679" width="8.7109375" style="73" customWidth="1"/>
    <col min="6680" max="6680" width="13.5703125" style="73" customWidth="1"/>
    <col min="6681" max="6681" width="16.28515625" style="73" customWidth="1"/>
    <col min="6682" max="6699" width="9.42578125" style="73" customWidth="1"/>
    <col min="6700" max="6703" width="10.28515625" style="73" customWidth="1"/>
    <col min="6704" max="6704" width="9.140625" style="73" customWidth="1"/>
    <col min="6705" max="6724" width="0" style="73" hidden="1" customWidth="1"/>
    <col min="6725" max="6734" width="11.42578125" style="73" customWidth="1"/>
    <col min="6735" max="6739" width="10.28515625" style="73" customWidth="1"/>
    <col min="6740" max="6748" width="9.42578125" style="73" customWidth="1"/>
    <col min="6749" max="6912" width="11.42578125" style="73"/>
    <col min="6913" max="6913" width="35.42578125" style="73" customWidth="1"/>
    <col min="6914" max="6914" width="23.5703125" style="73" customWidth="1"/>
    <col min="6915" max="6915" width="15" style="73" customWidth="1"/>
    <col min="6916" max="6916" width="15.7109375" style="73" customWidth="1"/>
    <col min="6917" max="6917" width="13.42578125" style="73" customWidth="1"/>
    <col min="6918" max="6918" width="13.5703125" style="73" customWidth="1"/>
    <col min="6919" max="6919" width="14.7109375" style="73" customWidth="1"/>
    <col min="6920" max="6920" width="13.85546875" style="73" customWidth="1"/>
    <col min="6921" max="6921" width="12.5703125" style="73" customWidth="1"/>
    <col min="6922" max="6922" width="11.85546875" style="73" customWidth="1"/>
    <col min="6923" max="6923" width="10.28515625" style="73" customWidth="1"/>
    <col min="6924" max="6924" width="9.28515625" style="73" customWidth="1"/>
    <col min="6925" max="6925" width="9.42578125" style="73" customWidth="1"/>
    <col min="6926" max="6926" width="9.140625" style="73" customWidth="1"/>
    <col min="6927" max="6927" width="9.28515625" style="73" customWidth="1"/>
    <col min="6928" max="6928" width="9.42578125" style="73" customWidth="1"/>
    <col min="6929" max="6929" width="9.7109375" style="73" customWidth="1"/>
    <col min="6930" max="6930" width="9.5703125" style="73" customWidth="1"/>
    <col min="6931" max="6931" width="9.28515625" style="73" customWidth="1"/>
    <col min="6932" max="6932" width="8.5703125" style="73" customWidth="1"/>
    <col min="6933" max="6933" width="8.85546875" style="73" customWidth="1"/>
    <col min="6934" max="6934" width="9.7109375" style="73" customWidth="1"/>
    <col min="6935" max="6935" width="8.7109375" style="73" customWidth="1"/>
    <col min="6936" max="6936" width="13.5703125" style="73" customWidth="1"/>
    <col min="6937" max="6937" width="16.28515625" style="73" customWidth="1"/>
    <col min="6938" max="6955" width="9.42578125" style="73" customWidth="1"/>
    <col min="6956" max="6959" width="10.28515625" style="73" customWidth="1"/>
    <col min="6960" max="6960" width="9.140625" style="73" customWidth="1"/>
    <col min="6961" max="6980" width="0" style="73" hidden="1" customWidth="1"/>
    <col min="6981" max="6990" width="11.42578125" style="73" customWidth="1"/>
    <col min="6991" max="6995" width="10.28515625" style="73" customWidth="1"/>
    <col min="6996" max="7004" width="9.42578125" style="73" customWidth="1"/>
    <col min="7005" max="7168" width="11.42578125" style="73"/>
    <col min="7169" max="7169" width="35.42578125" style="73" customWidth="1"/>
    <col min="7170" max="7170" width="23.5703125" style="73" customWidth="1"/>
    <col min="7171" max="7171" width="15" style="73" customWidth="1"/>
    <col min="7172" max="7172" width="15.7109375" style="73" customWidth="1"/>
    <col min="7173" max="7173" width="13.42578125" style="73" customWidth="1"/>
    <col min="7174" max="7174" width="13.5703125" style="73" customWidth="1"/>
    <col min="7175" max="7175" width="14.7109375" style="73" customWidth="1"/>
    <col min="7176" max="7176" width="13.85546875" style="73" customWidth="1"/>
    <col min="7177" max="7177" width="12.5703125" style="73" customWidth="1"/>
    <col min="7178" max="7178" width="11.85546875" style="73" customWidth="1"/>
    <col min="7179" max="7179" width="10.28515625" style="73" customWidth="1"/>
    <col min="7180" max="7180" width="9.28515625" style="73" customWidth="1"/>
    <col min="7181" max="7181" width="9.42578125" style="73" customWidth="1"/>
    <col min="7182" max="7182" width="9.140625" style="73" customWidth="1"/>
    <col min="7183" max="7183" width="9.28515625" style="73" customWidth="1"/>
    <col min="7184" max="7184" width="9.42578125" style="73" customWidth="1"/>
    <col min="7185" max="7185" width="9.7109375" style="73" customWidth="1"/>
    <col min="7186" max="7186" width="9.5703125" style="73" customWidth="1"/>
    <col min="7187" max="7187" width="9.28515625" style="73" customWidth="1"/>
    <col min="7188" max="7188" width="8.5703125" style="73" customWidth="1"/>
    <col min="7189" max="7189" width="8.85546875" style="73" customWidth="1"/>
    <col min="7190" max="7190" width="9.7109375" style="73" customWidth="1"/>
    <col min="7191" max="7191" width="8.7109375" style="73" customWidth="1"/>
    <col min="7192" max="7192" width="13.5703125" style="73" customWidth="1"/>
    <col min="7193" max="7193" width="16.28515625" style="73" customWidth="1"/>
    <col min="7194" max="7211" width="9.42578125" style="73" customWidth="1"/>
    <col min="7212" max="7215" width="10.28515625" style="73" customWidth="1"/>
    <col min="7216" max="7216" width="9.140625" style="73" customWidth="1"/>
    <col min="7217" max="7236" width="0" style="73" hidden="1" customWidth="1"/>
    <col min="7237" max="7246" width="11.42578125" style="73" customWidth="1"/>
    <col min="7247" max="7251" width="10.28515625" style="73" customWidth="1"/>
    <col min="7252" max="7260" width="9.42578125" style="73" customWidth="1"/>
    <col min="7261" max="7424" width="11.42578125" style="73"/>
    <col min="7425" max="7425" width="35.42578125" style="73" customWidth="1"/>
    <col min="7426" max="7426" width="23.5703125" style="73" customWidth="1"/>
    <col min="7427" max="7427" width="15" style="73" customWidth="1"/>
    <col min="7428" max="7428" width="15.7109375" style="73" customWidth="1"/>
    <col min="7429" max="7429" width="13.42578125" style="73" customWidth="1"/>
    <col min="7430" max="7430" width="13.5703125" style="73" customWidth="1"/>
    <col min="7431" max="7431" width="14.7109375" style="73" customWidth="1"/>
    <col min="7432" max="7432" width="13.85546875" style="73" customWidth="1"/>
    <col min="7433" max="7433" width="12.5703125" style="73" customWidth="1"/>
    <col min="7434" max="7434" width="11.85546875" style="73" customWidth="1"/>
    <col min="7435" max="7435" width="10.28515625" style="73" customWidth="1"/>
    <col min="7436" max="7436" width="9.28515625" style="73" customWidth="1"/>
    <col min="7437" max="7437" width="9.42578125" style="73" customWidth="1"/>
    <col min="7438" max="7438" width="9.140625" style="73" customWidth="1"/>
    <col min="7439" max="7439" width="9.28515625" style="73" customWidth="1"/>
    <col min="7440" max="7440" width="9.42578125" style="73" customWidth="1"/>
    <col min="7441" max="7441" width="9.7109375" style="73" customWidth="1"/>
    <col min="7442" max="7442" width="9.5703125" style="73" customWidth="1"/>
    <col min="7443" max="7443" width="9.28515625" style="73" customWidth="1"/>
    <col min="7444" max="7444" width="8.5703125" style="73" customWidth="1"/>
    <col min="7445" max="7445" width="8.85546875" style="73" customWidth="1"/>
    <col min="7446" max="7446" width="9.7109375" style="73" customWidth="1"/>
    <col min="7447" max="7447" width="8.7109375" style="73" customWidth="1"/>
    <col min="7448" max="7448" width="13.5703125" style="73" customWidth="1"/>
    <col min="7449" max="7449" width="16.28515625" style="73" customWidth="1"/>
    <col min="7450" max="7467" width="9.42578125" style="73" customWidth="1"/>
    <col min="7468" max="7471" width="10.28515625" style="73" customWidth="1"/>
    <col min="7472" max="7472" width="9.140625" style="73" customWidth="1"/>
    <col min="7473" max="7492" width="0" style="73" hidden="1" customWidth="1"/>
    <col min="7493" max="7502" width="11.42578125" style="73" customWidth="1"/>
    <col min="7503" max="7507" width="10.28515625" style="73" customWidth="1"/>
    <col min="7508" max="7516" width="9.42578125" style="73" customWidth="1"/>
    <col min="7517" max="7680" width="11.42578125" style="73"/>
    <col min="7681" max="7681" width="35.42578125" style="73" customWidth="1"/>
    <col min="7682" max="7682" width="23.5703125" style="73" customWidth="1"/>
    <col min="7683" max="7683" width="15" style="73" customWidth="1"/>
    <col min="7684" max="7684" width="15.7109375" style="73" customWidth="1"/>
    <col min="7685" max="7685" width="13.42578125" style="73" customWidth="1"/>
    <col min="7686" max="7686" width="13.5703125" style="73" customWidth="1"/>
    <col min="7687" max="7687" width="14.7109375" style="73" customWidth="1"/>
    <col min="7688" max="7688" width="13.85546875" style="73" customWidth="1"/>
    <col min="7689" max="7689" width="12.5703125" style="73" customWidth="1"/>
    <col min="7690" max="7690" width="11.85546875" style="73" customWidth="1"/>
    <col min="7691" max="7691" width="10.28515625" style="73" customWidth="1"/>
    <col min="7692" max="7692" width="9.28515625" style="73" customWidth="1"/>
    <col min="7693" max="7693" width="9.42578125" style="73" customWidth="1"/>
    <col min="7694" max="7694" width="9.140625" style="73" customWidth="1"/>
    <col min="7695" max="7695" width="9.28515625" style="73" customWidth="1"/>
    <col min="7696" max="7696" width="9.42578125" style="73" customWidth="1"/>
    <col min="7697" max="7697" width="9.7109375" style="73" customWidth="1"/>
    <col min="7698" max="7698" width="9.5703125" style="73" customWidth="1"/>
    <col min="7699" max="7699" width="9.28515625" style="73" customWidth="1"/>
    <col min="7700" max="7700" width="8.5703125" style="73" customWidth="1"/>
    <col min="7701" max="7701" width="8.85546875" style="73" customWidth="1"/>
    <col min="7702" max="7702" width="9.7109375" style="73" customWidth="1"/>
    <col min="7703" max="7703" width="8.7109375" style="73" customWidth="1"/>
    <col min="7704" max="7704" width="13.5703125" style="73" customWidth="1"/>
    <col min="7705" max="7705" width="16.28515625" style="73" customWidth="1"/>
    <col min="7706" max="7723" width="9.42578125" style="73" customWidth="1"/>
    <col min="7724" max="7727" width="10.28515625" style="73" customWidth="1"/>
    <col min="7728" max="7728" width="9.140625" style="73" customWidth="1"/>
    <col min="7729" max="7748" width="0" style="73" hidden="1" customWidth="1"/>
    <col min="7749" max="7758" width="11.42578125" style="73" customWidth="1"/>
    <col min="7759" max="7763" width="10.28515625" style="73" customWidth="1"/>
    <col min="7764" max="7772" width="9.42578125" style="73" customWidth="1"/>
    <col min="7773" max="7936" width="11.42578125" style="73"/>
    <col min="7937" max="7937" width="35.42578125" style="73" customWidth="1"/>
    <col min="7938" max="7938" width="23.5703125" style="73" customWidth="1"/>
    <col min="7939" max="7939" width="15" style="73" customWidth="1"/>
    <col min="7940" max="7940" width="15.7109375" style="73" customWidth="1"/>
    <col min="7941" max="7941" width="13.42578125" style="73" customWidth="1"/>
    <col min="7942" max="7942" width="13.5703125" style="73" customWidth="1"/>
    <col min="7943" max="7943" width="14.7109375" style="73" customWidth="1"/>
    <col min="7944" max="7944" width="13.85546875" style="73" customWidth="1"/>
    <col min="7945" max="7945" width="12.5703125" style="73" customWidth="1"/>
    <col min="7946" max="7946" width="11.85546875" style="73" customWidth="1"/>
    <col min="7947" max="7947" width="10.28515625" style="73" customWidth="1"/>
    <col min="7948" max="7948" width="9.28515625" style="73" customWidth="1"/>
    <col min="7949" max="7949" width="9.42578125" style="73" customWidth="1"/>
    <col min="7950" max="7950" width="9.140625" style="73" customWidth="1"/>
    <col min="7951" max="7951" width="9.28515625" style="73" customWidth="1"/>
    <col min="7952" max="7952" width="9.42578125" style="73" customWidth="1"/>
    <col min="7953" max="7953" width="9.7109375" style="73" customWidth="1"/>
    <col min="7954" max="7954" width="9.5703125" style="73" customWidth="1"/>
    <col min="7955" max="7955" width="9.28515625" style="73" customWidth="1"/>
    <col min="7956" max="7956" width="8.5703125" style="73" customWidth="1"/>
    <col min="7957" max="7957" width="8.85546875" style="73" customWidth="1"/>
    <col min="7958" max="7958" width="9.7109375" style="73" customWidth="1"/>
    <col min="7959" max="7959" width="8.7109375" style="73" customWidth="1"/>
    <col min="7960" max="7960" width="13.5703125" style="73" customWidth="1"/>
    <col min="7961" max="7961" width="16.28515625" style="73" customWidth="1"/>
    <col min="7962" max="7979" width="9.42578125" style="73" customWidth="1"/>
    <col min="7980" max="7983" width="10.28515625" style="73" customWidth="1"/>
    <col min="7984" max="7984" width="9.140625" style="73" customWidth="1"/>
    <col min="7985" max="8004" width="0" style="73" hidden="1" customWidth="1"/>
    <col min="8005" max="8014" width="11.42578125" style="73" customWidth="1"/>
    <col min="8015" max="8019" width="10.28515625" style="73" customWidth="1"/>
    <col min="8020" max="8028" width="9.42578125" style="73" customWidth="1"/>
    <col min="8029" max="8192" width="11.42578125" style="73"/>
    <col min="8193" max="8193" width="35.42578125" style="73" customWidth="1"/>
    <col min="8194" max="8194" width="23.5703125" style="73" customWidth="1"/>
    <col min="8195" max="8195" width="15" style="73" customWidth="1"/>
    <col min="8196" max="8196" width="15.7109375" style="73" customWidth="1"/>
    <col min="8197" max="8197" width="13.42578125" style="73" customWidth="1"/>
    <col min="8198" max="8198" width="13.5703125" style="73" customWidth="1"/>
    <col min="8199" max="8199" width="14.7109375" style="73" customWidth="1"/>
    <col min="8200" max="8200" width="13.85546875" style="73" customWidth="1"/>
    <col min="8201" max="8201" width="12.5703125" style="73" customWidth="1"/>
    <col min="8202" max="8202" width="11.85546875" style="73" customWidth="1"/>
    <col min="8203" max="8203" width="10.28515625" style="73" customWidth="1"/>
    <col min="8204" max="8204" width="9.28515625" style="73" customWidth="1"/>
    <col min="8205" max="8205" width="9.42578125" style="73" customWidth="1"/>
    <col min="8206" max="8206" width="9.140625" style="73" customWidth="1"/>
    <col min="8207" max="8207" width="9.28515625" style="73" customWidth="1"/>
    <col min="8208" max="8208" width="9.42578125" style="73" customWidth="1"/>
    <col min="8209" max="8209" width="9.7109375" style="73" customWidth="1"/>
    <col min="8210" max="8210" width="9.5703125" style="73" customWidth="1"/>
    <col min="8211" max="8211" width="9.28515625" style="73" customWidth="1"/>
    <col min="8212" max="8212" width="8.5703125" style="73" customWidth="1"/>
    <col min="8213" max="8213" width="8.85546875" style="73" customWidth="1"/>
    <col min="8214" max="8214" width="9.7109375" style="73" customWidth="1"/>
    <col min="8215" max="8215" width="8.7109375" style="73" customWidth="1"/>
    <col min="8216" max="8216" width="13.5703125" style="73" customWidth="1"/>
    <col min="8217" max="8217" width="16.28515625" style="73" customWidth="1"/>
    <col min="8218" max="8235" width="9.42578125" style="73" customWidth="1"/>
    <col min="8236" max="8239" width="10.28515625" style="73" customWidth="1"/>
    <col min="8240" max="8240" width="9.140625" style="73" customWidth="1"/>
    <col min="8241" max="8260" width="0" style="73" hidden="1" customWidth="1"/>
    <col min="8261" max="8270" width="11.42578125" style="73" customWidth="1"/>
    <col min="8271" max="8275" width="10.28515625" style="73" customWidth="1"/>
    <col min="8276" max="8284" width="9.42578125" style="73" customWidth="1"/>
    <col min="8285" max="8448" width="11.42578125" style="73"/>
    <col min="8449" max="8449" width="35.42578125" style="73" customWidth="1"/>
    <col min="8450" max="8450" width="23.5703125" style="73" customWidth="1"/>
    <col min="8451" max="8451" width="15" style="73" customWidth="1"/>
    <col min="8452" max="8452" width="15.7109375" style="73" customWidth="1"/>
    <col min="8453" max="8453" width="13.42578125" style="73" customWidth="1"/>
    <col min="8454" max="8454" width="13.5703125" style="73" customWidth="1"/>
    <col min="8455" max="8455" width="14.7109375" style="73" customWidth="1"/>
    <col min="8456" max="8456" width="13.85546875" style="73" customWidth="1"/>
    <col min="8457" max="8457" width="12.5703125" style="73" customWidth="1"/>
    <col min="8458" max="8458" width="11.85546875" style="73" customWidth="1"/>
    <col min="8459" max="8459" width="10.28515625" style="73" customWidth="1"/>
    <col min="8460" max="8460" width="9.28515625" style="73" customWidth="1"/>
    <col min="8461" max="8461" width="9.42578125" style="73" customWidth="1"/>
    <col min="8462" max="8462" width="9.140625" style="73" customWidth="1"/>
    <col min="8463" max="8463" width="9.28515625" style="73" customWidth="1"/>
    <col min="8464" max="8464" width="9.42578125" style="73" customWidth="1"/>
    <col min="8465" max="8465" width="9.7109375" style="73" customWidth="1"/>
    <col min="8466" max="8466" width="9.5703125" style="73" customWidth="1"/>
    <col min="8467" max="8467" width="9.28515625" style="73" customWidth="1"/>
    <col min="8468" max="8468" width="8.5703125" style="73" customWidth="1"/>
    <col min="8469" max="8469" width="8.85546875" style="73" customWidth="1"/>
    <col min="8470" max="8470" width="9.7109375" style="73" customWidth="1"/>
    <col min="8471" max="8471" width="8.7109375" style="73" customWidth="1"/>
    <col min="8472" max="8472" width="13.5703125" style="73" customWidth="1"/>
    <col min="8473" max="8473" width="16.28515625" style="73" customWidth="1"/>
    <col min="8474" max="8491" width="9.42578125" style="73" customWidth="1"/>
    <col min="8492" max="8495" width="10.28515625" style="73" customWidth="1"/>
    <col min="8496" max="8496" width="9.140625" style="73" customWidth="1"/>
    <col min="8497" max="8516" width="0" style="73" hidden="1" customWidth="1"/>
    <col min="8517" max="8526" width="11.42578125" style="73" customWidth="1"/>
    <col min="8527" max="8531" width="10.28515625" style="73" customWidth="1"/>
    <col min="8532" max="8540" width="9.42578125" style="73" customWidth="1"/>
    <col min="8541" max="8704" width="11.42578125" style="73"/>
    <col min="8705" max="8705" width="35.42578125" style="73" customWidth="1"/>
    <col min="8706" max="8706" width="23.5703125" style="73" customWidth="1"/>
    <col min="8707" max="8707" width="15" style="73" customWidth="1"/>
    <col min="8708" max="8708" width="15.7109375" style="73" customWidth="1"/>
    <col min="8709" max="8709" width="13.42578125" style="73" customWidth="1"/>
    <col min="8710" max="8710" width="13.5703125" style="73" customWidth="1"/>
    <col min="8711" max="8711" width="14.7109375" style="73" customWidth="1"/>
    <col min="8712" max="8712" width="13.85546875" style="73" customWidth="1"/>
    <col min="8713" max="8713" width="12.5703125" style="73" customWidth="1"/>
    <col min="8714" max="8714" width="11.85546875" style="73" customWidth="1"/>
    <col min="8715" max="8715" width="10.28515625" style="73" customWidth="1"/>
    <col min="8716" max="8716" width="9.28515625" style="73" customWidth="1"/>
    <col min="8717" max="8717" width="9.42578125" style="73" customWidth="1"/>
    <col min="8718" max="8718" width="9.140625" style="73" customWidth="1"/>
    <col min="8719" max="8719" width="9.28515625" style="73" customWidth="1"/>
    <col min="8720" max="8720" width="9.42578125" style="73" customWidth="1"/>
    <col min="8721" max="8721" width="9.7109375" style="73" customWidth="1"/>
    <col min="8722" max="8722" width="9.5703125" style="73" customWidth="1"/>
    <col min="8723" max="8723" width="9.28515625" style="73" customWidth="1"/>
    <col min="8724" max="8724" width="8.5703125" style="73" customWidth="1"/>
    <col min="8725" max="8725" width="8.85546875" style="73" customWidth="1"/>
    <col min="8726" max="8726" width="9.7109375" style="73" customWidth="1"/>
    <col min="8727" max="8727" width="8.7109375" style="73" customWidth="1"/>
    <col min="8728" max="8728" width="13.5703125" style="73" customWidth="1"/>
    <col min="8729" max="8729" width="16.28515625" style="73" customWidth="1"/>
    <col min="8730" max="8747" width="9.42578125" style="73" customWidth="1"/>
    <col min="8748" max="8751" width="10.28515625" style="73" customWidth="1"/>
    <col min="8752" max="8752" width="9.140625" style="73" customWidth="1"/>
    <col min="8753" max="8772" width="0" style="73" hidden="1" customWidth="1"/>
    <col min="8773" max="8782" width="11.42578125" style="73" customWidth="1"/>
    <col min="8783" max="8787" width="10.28515625" style="73" customWidth="1"/>
    <col min="8788" max="8796" width="9.42578125" style="73" customWidth="1"/>
    <col min="8797" max="8960" width="11.42578125" style="73"/>
    <col min="8961" max="8961" width="35.42578125" style="73" customWidth="1"/>
    <col min="8962" max="8962" width="23.5703125" style="73" customWidth="1"/>
    <col min="8963" max="8963" width="15" style="73" customWidth="1"/>
    <col min="8964" max="8964" width="15.7109375" style="73" customWidth="1"/>
    <col min="8965" max="8965" width="13.42578125" style="73" customWidth="1"/>
    <col min="8966" max="8966" width="13.5703125" style="73" customWidth="1"/>
    <col min="8967" max="8967" width="14.7109375" style="73" customWidth="1"/>
    <col min="8968" max="8968" width="13.85546875" style="73" customWidth="1"/>
    <col min="8969" max="8969" width="12.5703125" style="73" customWidth="1"/>
    <col min="8970" max="8970" width="11.85546875" style="73" customWidth="1"/>
    <col min="8971" max="8971" width="10.28515625" style="73" customWidth="1"/>
    <col min="8972" max="8972" width="9.28515625" style="73" customWidth="1"/>
    <col min="8973" max="8973" width="9.42578125" style="73" customWidth="1"/>
    <col min="8974" max="8974" width="9.140625" style="73" customWidth="1"/>
    <col min="8975" max="8975" width="9.28515625" style="73" customWidth="1"/>
    <col min="8976" max="8976" width="9.42578125" style="73" customWidth="1"/>
    <col min="8977" max="8977" width="9.7109375" style="73" customWidth="1"/>
    <col min="8978" max="8978" width="9.5703125" style="73" customWidth="1"/>
    <col min="8979" max="8979" width="9.28515625" style="73" customWidth="1"/>
    <col min="8980" max="8980" width="8.5703125" style="73" customWidth="1"/>
    <col min="8981" max="8981" width="8.85546875" style="73" customWidth="1"/>
    <col min="8982" max="8982" width="9.7109375" style="73" customWidth="1"/>
    <col min="8983" max="8983" width="8.7109375" style="73" customWidth="1"/>
    <col min="8984" max="8984" width="13.5703125" style="73" customWidth="1"/>
    <col min="8985" max="8985" width="16.28515625" style="73" customWidth="1"/>
    <col min="8986" max="9003" width="9.42578125" style="73" customWidth="1"/>
    <col min="9004" max="9007" width="10.28515625" style="73" customWidth="1"/>
    <col min="9008" max="9008" width="9.140625" style="73" customWidth="1"/>
    <col min="9009" max="9028" width="0" style="73" hidden="1" customWidth="1"/>
    <col min="9029" max="9038" width="11.42578125" style="73" customWidth="1"/>
    <col min="9039" max="9043" width="10.28515625" style="73" customWidth="1"/>
    <col min="9044" max="9052" width="9.42578125" style="73" customWidth="1"/>
    <col min="9053" max="9216" width="11.42578125" style="73"/>
    <col min="9217" max="9217" width="35.42578125" style="73" customWidth="1"/>
    <col min="9218" max="9218" width="23.5703125" style="73" customWidth="1"/>
    <col min="9219" max="9219" width="15" style="73" customWidth="1"/>
    <col min="9220" max="9220" width="15.7109375" style="73" customWidth="1"/>
    <col min="9221" max="9221" width="13.42578125" style="73" customWidth="1"/>
    <col min="9222" max="9222" width="13.5703125" style="73" customWidth="1"/>
    <col min="9223" max="9223" width="14.7109375" style="73" customWidth="1"/>
    <col min="9224" max="9224" width="13.85546875" style="73" customWidth="1"/>
    <col min="9225" max="9225" width="12.5703125" style="73" customWidth="1"/>
    <col min="9226" max="9226" width="11.85546875" style="73" customWidth="1"/>
    <col min="9227" max="9227" width="10.28515625" style="73" customWidth="1"/>
    <col min="9228" max="9228" width="9.28515625" style="73" customWidth="1"/>
    <col min="9229" max="9229" width="9.42578125" style="73" customWidth="1"/>
    <col min="9230" max="9230" width="9.140625" style="73" customWidth="1"/>
    <col min="9231" max="9231" width="9.28515625" style="73" customWidth="1"/>
    <col min="9232" max="9232" width="9.42578125" style="73" customWidth="1"/>
    <col min="9233" max="9233" width="9.7109375" style="73" customWidth="1"/>
    <col min="9234" max="9234" width="9.5703125" style="73" customWidth="1"/>
    <col min="9235" max="9235" width="9.28515625" style="73" customWidth="1"/>
    <col min="9236" max="9236" width="8.5703125" style="73" customWidth="1"/>
    <col min="9237" max="9237" width="8.85546875" style="73" customWidth="1"/>
    <col min="9238" max="9238" width="9.7109375" style="73" customWidth="1"/>
    <col min="9239" max="9239" width="8.7109375" style="73" customWidth="1"/>
    <col min="9240" max="9240" width="13.5703125" style="73" customWidth="1"/>
    <col min="9241" max="9241" width="16.28515625" style="73" customWidth="1"/>
    <col min="9242" max="9259" width="9.42578125" style="73" customWidth="1"/>
    <col min="9260" max="9263" width="10.28515625" style="73" customWidth="1"/>
    <col min="9264" max="9264" width="9.140625" style="73" customWidth="1"/>
    <col min="9265" max="9284" width="0" style="73" hidden="1" customWidth="1"/>
    <col min="9285" max="9294" width="11.42578125" style="73" customWidth="1"/>
    <col min="9295" max="9299" width="10.28515625" style="73" customWidth="1"/>
    <col min="9300" max="9308" width="9.42578125" style="73" customWidth="1"/>
    <col min="9309" max="9472" width="11.42578125" style="73"/>
    <col min="9473" max="9473" width="35.42578125" style="73" customWidth="1"/>
    <col min="9474" max="9474" width="23.5703125" style="73" customWidth="1"/>
    <col min="9475" max="9475" width="15" style="73" customWidth="1"/>
    <col min="9476" max="9476" width="15.7109375" style="73" customWidth="1"/>
    <col min="9477" max="9477" width="13.42578125" style="73" customWidth="1"/>
    <col min="9478" max="9478" width="13.5703125" style="73" customWidth="1"/>
    <col min="9479" max="9479" width="14.7109375" style="73" customWidth="1"/>
    <col min="9480" max="9480" width="13.85546875" style="73" customWidth="1"/>
    <col min="9481" max="9481" width="12.5703125" style="73" customWidth="1"/>
    <col min="9482" max="9482" width="11.85546875" style="73" customWidth="1"/>
    <col min="9483" max="9483" width="10.28515625" style="73" customWidth="1"/>
    <col min="9484" max="9484" width="9.28515625" style="73" customWidth="1"/>
    <col min="9485" max="9485" width="9.42578125" style="73" customWidth="1"/>
    <col min="9486" max="9486" width="9.140625" style="73" customWidth="1"/>
    <col min="9487" max="9487" width="9.28515625" style="73" customWidth="1"/>
    <col min="9488" max="9488" width="9.42578125" style="73" customWidth="1"/>
    <col min="9489" max="9489" width="9.7109375" style="73" customWidth="1"/>
    <col min="9490" max="9490" width="9.5703125" style="73" customWidth="1"/>
    <col min="9491" max="9491" width="9.28515625" style="73" customWidth="1"/>
    <col min="9492" max="9492" width="8.5703125" style="73" customWidth="1"/>
    <col min="9493" max="9493" width="8.85546875" style="73" customWidth="1"/>
    <col min="9494" max="9494" width="9.7109375" style="73" customWidth="1"/>
    <col min="9495" max="9495" width="8.7109375" style="73" customWidth="1"/>
    <col min="9496" max="9496" width="13.5703125" style="73" customWidth="1"/>
    <col min="9497" max="9497" width="16.28515625" style="73" customWidth="1"/>
    <col min="9498" max="9515" width="9.42578125" style="73" customWidth="1"/>
    <col min="9516" max="9519" width="10.28515625" style="73" customWidth="1"/>
    <col min="9520" max="9520" width="9.140625" style="73" customWidth="1"/>
    <col min="9521" max="9540" width="0" style="73" hidden="1" customWidth="1"/>
    <col min="9541" max="9550" width="11.42578125" style="73" customWidth="1"/>
    <col min="9551" max="9555" width="10.28515625" style="73" customWidth="1"/>
    <col min="9556" max="9564" width="9.42578125" style="73" customWidth="1"/>
    <col min="9565" max="9728" width="11.42578125" style="73"/>
    <col min="9729" max="9729" width="35.42578125" style="73" customWidth="1"/>
    <col min="9730" max="9730" width="23.5703125" style="73" customWidth="1"/>
    <col min="9731" max="9731" width="15" style="73" customWidth="1"/>
    <col min="9732" max="9732" width="15.7109375" style="73" customWidth="1"/>
    <col min="9733" max="9733" width="13.42578125" style="73" customWidth="1"/>
    <col min="9734" max="9734" width="13.5703125" style="73" customWidth="1"/>
    <col min="9735" max="9735" width="14.7109375" style="73" customWidth="1"/>
    <col min="9736" max="9736" width="13.85546875" style="73" customWidth="1"/>
    <col min="9737" max="9737" width="12.5703125" style="73" customWidth="1"/>
    <col min="9738" max="9738" width="11.85546875" style="73" customWidth="1"/>
    <col min="9739" max="9739" width="10.28515625" style="73" customWidth="1"/>
    <col min="9740" max="9740" width="9.28515625" style="73" customWidth="1"/>
    <col min="9741" max="9741" width="9.42578125" style="73" customWidth="1"/>
    <col min="9742" max="9742" width="9.140625" style="73" customWidth="1"/>
    <col min="9743" max="9743" width="9.28515625" style="73" customWidth="1"/>
    <col min="9744" max="9744" width="9.42578125" style="73" customWidth="1"/>
    <col min="9745" max="9745" width="9.7109375" style="73" customWidth="1"/>
    <col min="9746" max="9746" width="9.5703125" style="73" customWidth="1"/>
    <col min="9747" max="9747" width="9.28515625" style="73" customWidth="1"/>
    <col min="9748" max="9748" width="8.5703125" style="73" customWidth="1"/>
    <col min="9749" max="9749" width="8.85546875" style="73" customWidth="1"/>
    <col min="9750" max="9750" width="9.7109375" style="73" customWidth="1"/>
    <col min="9751" max="9751" width="8.7109375" style="73" customWidth="1"/>
    <col min="9752" max="9752" width="13.5703125" style="73" customWidth="1"/>
    <col min="9753" max="9753" width="16.28515625" style="73" customWidth="1"/>
    <col min="9754" max="9771" width="9.42578125" style="73" customWidth="1"/>
    <col min="9772" max="9775" width="10.28515625" style="73" customWidth="1"/>
    <col min="9776" max="9776" width="9.140625" style="73" customWidth="1"/>
    <col min="9777" max="9796" width="0" style="73" hidden="1" customWidth="1"/>
    <col min="9797" max="9806" width="11.42578125" style="73" customWidth="1"/>
    <col min="9807" max="9811" width="10.28515625" style="73" customWidth="1"/>
    <col min="9812" max="9820" width="9.42578125" style="73" customWidth="1"/>
    <col min="9821" max="9984" width="11.42578125" style="73"/>
    <col min="9985" max="9985" width="35.42578125" style="73" customWidth="1"/>
    <col min="9986" max="9986" width="23.5703125" style="73" customWidth="1"/>
    <col min="9987" max="9987" width="15" style="73" customWidth="1"/>
    <col min="9988" max="9988" width="15.7109375" style="73" customWidth="1"/>
    <col min="9989" max="9989" width="13.42578125" style="73" customWidth="1"/>
    <col min="9990" max="9990" width="13.5703125" style="73" customWidth="1"/>
    <col min="9991" max="9991" width="14.7109375" style="73" customWidth="1"/>
    <col min="9992" max="9992" width="13.85546875" style="73" customWidth="1"/>
    <col min="9993" max="9993" width="12.5703125" style="73" customWidth="1"/>
    <col min="9994" max="9994" width="11.85546875" style="73" customWidth="1"/>
    <col min="9995" max="9995" width="10.28515625" style="73" customWidth="1"/>
    <col min="9996" max="9996" width="9.28515625" style="73" customWidth="1"/>
    <col min="9997" max="9997" width="9.42578125" style="73" customWidth="1"/>
    <col min="9998" max="9998" width="9.140625" style="73" customWidth="1"/>
    <col min="9999" max="9999" width="9.28515625" style="73" customWidth="1"/>
    <col min="10000" max="10000" width="9.42578125" style="73" customWidth="1"/>
    <col min="10001" max="10001" width="9.7109375" style="73" customWidth="1"/>
    <col min="10002" max="10002" width="9.5703125" style="73" customWidth="1"/>
    <col min="10003" max="10003" width="9.28515625" style="73" customWidth="1"/>
    <col min="10004" max="10004" width="8.5703125" style="73" customWidth="1"/>
    <col min="10005" max="10005" width="8.85546875" style="73" customWidth="1"/>
    <col min="10006" max="10006" width="9.7109375" style="73" customWidth="1"/>
    <col min="10007" max="10007" width="8.7109375" style="73" customWidth="1"/>
    <col min="10008" max="10008" width="13.5703125" style="73" customWidth="1"/>
    <col min="10009" max="10009" width="16.28515625" style="73" customWidth="1"/>
    <col min="10010" max="10027" width="9.42578125" style="73" customWidth="1"/>
    <col min="10028" max="10031" width="10.28515625" style="73" customWidth="1"/>
    <col min="10032" max="10032" width="9.140625" style="73" customWidth="1"/>
    <col min="10033" max="10052" width="0" style="73" hidden="1" customWidth="1"/>
    <col min="10053" max="10062" width="11.42578125" style="73" customWidth="1"/>
    <col min="10063" max="10067" width="10.28515625" style="73" customWidth="1"/>
    <col min="10068" max="10076" width="9.42578125" style="73" customWidth="1"/>
    <col min="10077" max="10240" width="11.42578125" style="73"/>
    <col min="10241" max="10241" width="35.42578125" style="73" customWidth="1"/>
    <col min="10242" max="10242" width="23.5703125" style="73" customWidth="1"/>
    <col min="10243" max="10243" width="15" style="73" customWidth="1"/>
    <col min="10244" max="10244" width="15.7109375" style="73" customWidth="1"/>
    <col min="10245" max="10245" width="13.42578125" style="73" customWidth="1"/>
    <col min="10246" max="10246" width="13.5703125" style="73" customWidth="1"/>
    <col min="10247" max="10247" width="14.7109375" style="73" customWidth="1"/>
    <col min="10248" max="10248" width="13.85546875" style="73" customWidth="1"/>
    <col min="10249" max="10249" width="12.5703125" style="73" customWidth="1"/>
    <col min="10250" max="10250" width="11.85546875" style="73" customWidth="1"/>
    <col min="10251" max="10251" width="10.28515625" style="73" customWidth="1"/>
    <col min="10252" max="10252" width="9.28515625" style="73" customWidth="1"/>
    <col min="10253" max="10253" width="9.42578125" style="73" customWidth="1"/>
    <col min="10254" max="10254" width="9.140625" style="73" customWidth="1"/>
    <col min="10255" max="10255" width="9.28515625" style="73" customWidth="1"/>
    <col min="10256" max="10256" width="9.42578125" style="73" customWidth="1"/>
    <col min="10257" max="10257" width="9.7109375" style="73" customWidth="1"/>
    <col min="10258" max="10258" width="9.5703125" style="73" customWidth="1"/>
    <col min="10259" max="10259" width="9.28515625" style="73" customWidth="1"/>
    <col min="10260" max="10260" width="8.5703125" style="73" customWidth="1"/>
    <col min="10261" max="10261" width="8.85546875" style="73" customWidth="1"/>
    <col min="10262" max="10262" width="9.7109375" style="73" customWidth="1"/>
    <col min="10263" max="10263" width="8.7109375" style="73" customWidth="1"/>
    <col min="10264" max="10264" width="13.5703125" style="73" customWidth="1"/>
    <col min="10265" max="10265" width="16.28515625" style="73" customWidth="1"/>
    <col min="10266" max="10283" width="9.42578125" style="73" customWidth="1"/>
    <col min="10284" max="10287" width="10.28515625" style="73" customWidth="1"/>
    <col min="10288" max="10288" width="9.140625" style="73" customWidth="1"/>
    <col min="10289" max="10308" width="0" style="73" hidden="1" customWidth="1"/>
    <col min="10309" max="10318" width="11.42578125" style="73" customWidth="1"/>
    <col min="10319" max="10323" width="10.28515625" style="73" customWidth="1"/>
    <col min="10324" max="10332" width="9.42578125" style="73" customWidth="1"/>
    <col min="10333" max="10496" width="11.42578125" style="73"/>
    <col min="10497" max="10497" width="35.42578125" style="73" customWidth="1"/>
    <col min="10498" max="10498" width="23.5703125" style="73" customWidth="1"/>
    <col min="10499" max="10499" width="15" style="73" customWidth="1"/>
    <col min="10500" max="10500" width="15.7109375" style="73" customWidth="1"/>
    <col min="10501" max="10501" width="13.42578125" style="73" customWidth="1"/>
    <col min="10502" max="10502" width="13.5703125" style="73" customWidth="1"/>
    <col min="10503" max="10503" width="14.7109375" style="73" customWidth="1"/>
    <col min="10504" max="10504" width="13.85546875" style="73" customWidth="1"/>
    <col min="10505" max="10505" width="12.5703125" style="73" customWidth="1"/>
    <col min="10506" max="10506" width="11.85546875" style="73" customWidth="1"/>
    <col min="10507" max="10507" width="10.28515625" style="73" customWidth="1"/>
    <col min="10508" max="10508" width="9.28515625" style="73" customWidth="1"/>
    <col min="10509" max="10509" width="9.42578125" style="73" customWidth="1"/>
    <col min="10510" max="10510" width="9.140625" style="73" customWidth="1"/>
    <col min="10511" max="10511" width="9.28515625" style="73" customWidth="1"/>
    <col min="10512" max="10512" width="9.42578125" style="73" customWidth="1"/>
    <col min="10513" max="10513" width="9.7109375" style="73" customWidth="1"/>
    <col min="10514" max="10514" width="9.5703125" style="73" customWidth="1"/>
    <col min="10515" max="10515" width="9.28515625" style="73" customWidth="1"/>
    <col min="10516" max="10516" width="8.5703125" style="73" customWidth="1"/>
    <col min="10517" max="10517" width="8.85546875" style="73" customWidth="1"/>
    <col min="10518" max="10518" width="9.7109375" style="73" customWidth="1"/>
    <col min="10519" max="10519" width="8.7109375" style="73" customWidth="1"/>
    <col min="10520" max="10520" width="13.5703125" style="73" customWidth="1"/>
    <col min="10521" max="10521" width="16.28515625" style="73" customWidth="1"/>
    <col min="10522" max="10539" width="9.42578125" style="73" customWidth="1"/>
    <col min="10540" max="10543" width="10.28515625" style="73" customWidth="1"/>
    <col min="10544" max="10544" width="9.140625" style="73" customWidth="1"/>
    <col min="10545" max="10564" width="0" style="73" hidden="1" customWidth="1"/>
    <col min="10565" max="10574" width="11.42578125" style="73" customWidth="1"/>
    <col min="10575" max="10579" width="10.28515625" style="73" customWidth="1"/>
    <col min="10580" max="10588" width="9.42578125" style="73" customWidth="1"/>
    <col min="10589" max="10752" width="11.42578125" style="73"/>
    <col min="10753" max="10753" width="35.42578125" style="73" customWidth="1"/>
    <col min="10754" max="10754" width="23.5703125" style="73" customWidth="1"/>
    <col min="10755" max="10755" width="15" style="73" customWidth="1"/>
    <col min="10756" max="10756" width="15.7109375" style="73" customWidth="1"/>
    <col min="10757" max="10757" width="13.42578125" style="73" customWidth="1"/>
    <col min="10758" max="10758" width="13.5703125" style="73" customWidth="1"/>
    <col min="10759" max="10759" width="14.7109375" style="73" customWidth="1"/>
    <col min="10760" max="10760" width="13.85546875" style="73" customWidth="1"/>
    <col min="10761" max="10761" width="12.5703125" style="73" customWidth="1"/>
    <col min="10762" max="10762" width="11.85546875" style="73" customWidth="1"/>
    <col min="10763" max="10763" width="10.28515625" style="73" customWidth="1"/>
    <col min="10764" max="10764" width="9.28515625" style="73" customWidth="1"/>
    <col min="10765" max="10765" width="9.42578125" style="73" customWidth="1"/>
    <col min="10766" max="10766" width="9.140625" style="73" customWidth="1"/>
    <col min="10767" max="10767" width="9.28515625" style="73" customWidth="1"/>
    <col min="10768" max="10768" width="9.42578125" style="73" customWidth="1"/>
    <col min="10769" max="10769" width="9.7109375" style="73" customWidth="1"/>
    <col min="10770" max="10770" width="9.5703125" style="73" customWidth="1"/>
    <col min="10771" max="10771" width="9.28515625" style="73" customWidth="1"/>
    <col min="10772" max="10772" width="8.5703125" style="73" customWidth="1"/>
    <col min="10773" max="10773" width="8.85546875" style="73" customWidth="1"/>
    <col min="10774" max="10774" width="9.7109375" style="73" customWidth="1"/>
    <col min="10775" max="10775" width="8.7109375" style="73" customWidth="1"/>
    <col min="10776" max="10776" width="13.5703125" style="73" customWidth="1"/>
    <col min="10777" max="10777" width="16.28515625" style="73" customWidth="1"/>
    <col min="10778" max="10795" width="9.42578125" style="73" customWidth="1"/>
    <col min="10796" max="10799" width="10.28515625" style="73" customWidth="1"/>
    <col min="10800" max="10800" width="9.140625" style="73" customWidth="1"/>
    <col min="10801" max="10820" width="0" style="73" hidden="1" customWidth="1"/>
    <col min="10821" max="10830" width="11.42578125" style="73" customWidth="1"/>
    <col min="10831" max="10835" width="10.28515625" style="73" customWidth="1"/>
    <col min="10836" max="10844" width="9.42578125" style="73" customWidth="1"/>
    <col min="10845" max="11008" width="11.42578125" style="73"/>
    <col min="11009" max="11009" width="35.42578125" style="73" customWidth="1"/>
    <col min="11010" max="11010" width="23.5703125" style="73" customWidth="1"/>
    <col min="11011" max="11011" width="15" style="73" customWidth="1"/>
    <col min="11012" max="11012" width="15.7109375" style="73" customWidth="1"/>
    <col min="11013" max="11013" width="13.42578125" style="73" customWidth="1"/>
    <col min="11014" max="11014" width="13.5703125" style="73" customWidth="1"/>
    <col min="11015" max="11015" width="14.7109375" style="73" customWidth="1"/>
    <col min="11016" max="11016" width="13.85546875" style="73" customWidth="1"/>
    <col min="11017" max="11017" width="12.5703125" style="73" customWidth="1"/>
    <col min="11018" max="11018" width="11.85546875" style="73" customWidth="1"/>
    <col min="11019" max="11019" width="10.28515625" style="73" customWidth="1"/>
    <col min="11020" max="11020" width="9.28515625" style="73" customWidth="1"/>
    <col min="11021" max="11021" width="9.42578125" style="73" customWidth="1"/>
    <col min="11022" max="11022" width="9.140625" style="73" customWidth="1"/>
    <col min="11023" max="11023" width="9.28515625" style="73" customWidth="1"/>
    <col min="11024" max="11024" width="9.42578125" style="73" customWidth="1"/>
    <col min="11025" max="11025" width="9.7109375" style="73" customWidth="1"/>
    <col min="11026" max="11026" width="9.5703125" style="73" customWidth="1"/>
    <col min="11027" max="11027" width="9.28515625" style="73" customWidth="1"/>
    <col min="11028" max="11028" width="8.5703125" style="73" customWidth="1"/>
    <col min="11029" max="11029" width="8.85546875" style="73" customWidth="1"/>
    <col min="11030" max="11030" width="9.7109375" style="73" customWidth="1"/>
    <col min="11031" max="11031" width="8.7109375" style="73" customWidth="1"/>
    <col min="11032" max="11032" width="13.5703125" style="73" customWidth="1"/>
    <col min="11033" max="11033" width="16.28515625" style="73" customWidth="1"/>
    <col min="11034" max="11051" width="9.42578125" style="73" customWidth="1"/>
    <col min="11052" max="11055" width="10.28515625" style="73" customWidth="1"/>
    <col min="11056" max="11056" width="9.140625" style="73" customWidth="1"/>
    <col min="11057" max="11076" width="0" style="73" hidden="1" customWidth="1"/>
    <col min="11077" max="11086" width="11.42578125" style="73" customWidth="1"/>
    <col min="11087" max="11091" width="10.28515625" style="73" customWidth="1"/>
    <col min="11092" max="11100" width="9.42578125" style="73" customWidth="1"/>
    <col min="11101" max="11264" width="11.42578125" style="73"/>
    <col min="11265" max="11265" width="35.42578125" style="73" customWidth="1"/>
    <col min="11266" max="11266" width="23.5703125" style="73" customWidth="1"/>
    <col min="11267" max="11267" width="15" style="73" customWidth="1"/>
    <col min="11268" max="11268" width="15.7109375" style="73" customWidth="1"/>
    <col min="11269" max="11269" width="13.42578125" style="73" customWidth="1"/>
    <col min="11270" max="11270" width="13.5703125" style="73" customWidth="1"/>
    <col min="11271" max="11271" width="14.7109375" style="73" customWidth="1"/>
    <col min="11272" max="11272" width="13.85546875" style="73" customWidth="1"/>
    <col min="11273" max="11273" width="12.5703125" style="73" customWidth="1"/>
    <col min="11274" max="11274" width="11.85546875" style="73" customWidth="1"/>
    <col min="11275" max="11275" width="10.28515625" style="73" customWidth="1"/>
    <col min="11276" max="11276" width="9.28515625" style="73" customWidth="1"/>
    <col min="11277" max="11277" width="9.42578125" style="73" customWidth="1"/>
    <col min="11278" max="11278" width="9.140625" style="73" customWidth="1"/>
    <col min="11279" max="11279" width="9.28515625" style="73" customWidth="1"/>
    <col min="11280" max="11280" width="9.42578125" style="73" customWidth="1"/>
    <col min="11281" max="11281" width="9.7109375" style="73" customWidth="1"/>
    <col min="11282" max="11282" width="9.5703125" style="73" customWidth="1"/>
    <col min="11283" max="11283" width="9.28515625" style="73" customWidth="1"/>
    <col min="11284" max="11284" width="8.5703125" style="73" customWidth="1"/>
    <col min="11285" max="11285" width="8.85546875" style="73" customWidth="1"/>
    <col min="11286" max="11286" width="9.7109375" style="73" customWidth="1"/>
    <col min="11287" max="11287" width="8.7109375" style="73" customWidth="1"/>
    <col min="11288" max="11288" width="13.5703125" style="73" customWidth="1"/>
    <col min="11289" max="11289" width="16.28515625" style="73" customWidth="1"/>
    <col min="11290" max="11307" width="9.42578125" style="73" customWidth="1"/>
    <col min="11308" max="11311" width="10.28515625" style="73" customWidth="1"/>
    <col min="11312" max="11312" width="9.140625" style="73" customWidth="1"/>
    <col min="11313" max="11332" width="0" style="73" hidden="1" customWidth="1"/>
    <col min="11333" max="11342" width="11.42578125" style="73" customWidth="1"/>
    <col min="11343" max="11347" width="10.28515625" style="73" customWidth="1"/>
    <col min="11348" max="11356" width="9.42578125" style="73" customWidth="1"/>
    <col min="11357" max="11520" width="11.42578125" style="73"/>
    <col min="11521" max="11521" width="35.42578125" style="73" customWidth="1"/>
    <col min="11522" max="11522" width="23.5703125" style="73" customWidth="1"/>
    <col min="11523" max="11523" width="15" style="73" customWidth="1"/>
    <col min="11524" max="11524" width="15.7109375" style="73" customWidth="1"/>
    <col min="11525" max="11525" width="13.42578125" style="73" customWidth="1"/>
    <col min="11526" max="11526" width="13.5703125" style="73" customWidth="1"/>
    <col min="11527" max="11527" width="14.7109375" style="73" customWidth="1"/>
    <col min="11528" max="11528" width="13.85546875" style="73" customWidth="1"/>
    <col min="11529" max="11529" width="12.5703125" style="73" customWidth="1"/>
    <col min="11530" max="11530" width="11.85546875" style="73" customWidth="1"/>
    <col min="11531" max="11531" width="10.28515625" style="73" customWidth="1"/>
    <col min="11532" max="11532" width="9.28515625" style="73" customWidth="1"/>
    <col min="11533" max="11533" width="9.42578125" style="73" customWidth="1"/>
    <col min="11534" max="11534" width="9.140625" style="73" customWidth="1"/>
    <col min="11535" max="11535" width="9.28515625" style="73" customWidth="1"/>
    <col min="11536" max="11536" width="9.42578125" style="73" customWidth="1"/>
    <col min="11537" max="11537" width="9.7109375" style="73" customWidth="1"/>
    <col min="11538" max="11538" width="9.5703125" style="73" customWidth="1"/>
    <col min="11539" max="11539" width="9.28515625" style="73" customWidth="1"/>
    <col min="11540" max="11540" width="8.5703125" style="73" customWidth="1"/>
    <col min="11541" max="11541" width="8.85546875" style="73" customWidth="1"/>
    <col min="11542" max="11542" width="9.7109375" style="73" customWidth="1"/>
    <col min="11543" max="11543" width="8.7109375" style="73" customWidth="1"/>
    <col min="11544" max="11544" width="13.5703125" style="73" customWidth="1"/>
    <col min="11545" max="11545" width="16.28515625" style="73" customWidth="1"/>
    <col min="11546" max="11563" width="9.42578125" style="73" customWidth="1"/>
    <col min="11564" max="11567" width="10.28515625" style="73" customWidth="1"/>
    <col min="11568" max="11568" width="9.140625" style="73" customWidth="1"/>
    <col min="11569" max="11588" width="0" style="73" hidden="1" customWidth="1"/>
    <col min="11589" max="11598" width="11.42578125" style="73" customWidth="1"/>
    <col min="11599" max="11603" width="10.28515625" style="73" customWidth="1"/>
    <col min="11604" max="11612" width="9.42578125" style="73" customWidth="1"/>
    <col min="11613" max="11776" width="11.42578125" style="73"/>
    <col min="11777" max="11777" width="35.42578125" style="73" customWidth="1"/>
    <col min="11778" max="11778" width="23.5703125" style="73" customWidth="1"/>
    <col min="11779" max="11779" width="15" style="73" customWidth="1"/>
    <col min="11780" max="11780" width="15.7109375" style="73" customWidth="1"/>
    <col min="11781" max="11781" width="13.42578125" style="73" customWidth="1"/>
    <col min="11782" max="11782" width="13.5703125" style="73" customWidth="1"/>
    <col min="11783" max="11783" width="14.7109375" style="73" customWidth="1"/>
    <col min="11784" max="11784" width="13.85546875" style="73" customWidth="1"/>
    <col min="11785" max="11785" width="12.5703125" style="73" customWidth="1"/>
    <col min="11786" max="11786" width="11.85546875" style="73" customWidth="1"/>
    <col min="11787" max="11787" width="10.28515625" style="73" customWidth="1"/>
    <col min="11788" max="11788" width="9.28515625" style="73" customWidth="1"/>
    <col min="11789" max="11789" width="9.42578125" style="73" customWidth="1"/>
    <col min="11790" max="11790" width="9.140625" style="73" customWidth="1"/>
    <col min="11791" max="11791" width="9.28515625" style="73" customWidth="1"/>
    <col min="11792" max="11792" width="9.42578125" style="73" customWidth="1"/>
    <col min="11793" max="11793" width="9.7109375" style="73" customWidth="1"/>
    <col min="11794" max="11794" width="9.5703125" style="73" customWidth="1"/>
    <col min="11795" max="11795" width="9.28515625" style="73" customWidth="1"/>
    <col min="11796" max="11796" width="8.5703125" style="73" customWidth="1"/>
    <col min="11797" max="11797" width="8.85546875" style="73" customWidth="1"/>
    <col min="11798" max="11798" width="9.7109375" style="73" customWidth="1"/>
    <col min="11799" max="11799" width="8.7109375" style="73" customWidth="1"/>
    <col min="11800" max="11800" width="13.5703125" style="73" customWidth="1"/>
    <col min="11801" max="11801" width="16.28515625" style="73" customWidth="1"/>
    <col min="11802" max="11819" width="9.42578125" style="73" customWidth="1"/>
    <col min="11820" max="11823" width="10.28515625" style="73" customWidth="1"/>
    <col min="11824" max="11824" width="9.140625" style="73" customWidth="1"/>
    <col min="11825" max="11844" width="0" style="73" hidden="1" customWidth="1"/>
    <col min="11845" max="11854" width="11.42578125" style="73" customWidth="1"/>
    <col min="11855" max="11859" width="10.28515625" style="73" customWidth="1"/>
    <col min="11860" max="11868" width="9.42578125" style="73" customWidth="1"/>
    <col min="11869" max="12032" width="11.42578125" style="73"/>
    <col min="12033" max="12033" width="35.42578125" style="73" customWidth="1"/>
    <col min="12034" max="12034" width="23.5703125" style="73" customWidth="1"/>
    <col min="12035" max="12035" width="15" style="73" customWidth="1"/>
    <col min="12036" max="12036" width="15.7109375" style="73" customWidth="1"/>
    <col min="12037" max="12037" width="13.42578125" style="73" customWidth="1"/>
    <col min="12038" max="12038" width="13.5703125" style="73" customWidth="1"/>
    <col min="12039" max="12039" width="14.7109375" style="73" customWidth="1"/>
    <col min="12040" max="12040" width="13.85546875" style="73" customWidth="1"/>
    <col min="12041" max="12041" width="12.5703125" style="73" customWidth="1"/>
    <col min="12042" max="12042" width="11.85546875" style="73" customWidth="1"/>
    <col min="12043" max="12043" width="10.28515625" style="73" customWidth="1"/>
    <col min="12044" max="12044" width="9.28515625" style="73" customWidth="1"/>
    <col min="12045" max="12045" width="9.42578125" style="73" customWidth="1"/>
    <col min="12046" max="12046" width="9.140625" style="73" customWidth="1"/>
    <col min="12047" max="12047" width="9.28515625" style="73" customWidth="1"/>
    <col min="12048" max="12048" width="9.42578125" style="73" customWidth="1"/>
    <col min="12049" max="12049" width="9.7109375" style="73" customWidth="1"/>
    <col min="12050" max="12050" width="9.5703125" style="73" customWidth="1"/>
    <col min="12051" max="12051" width="9.28515625" style="73" customWidth="1"/>
    <col min="12052" max="12052" width="8.5703125" style="73" customWidth="1"/>
    <col min="12053" max="12053" width="8.85546875" style="73" customWidth="1"/>
    <col min="12054" max="12054" width="9.7109375" style="73" customWidth="1"/>
    <col min="12055" max="12055" width="8.7109375" style="73" customWidth="1"/>
    <col min="12056" max="12056" width="13.5703125" style="73" customWidth="1"/>
    <col min="12057" max="12057" width="16.28515625" style="73" customWidth="1"/>
    <col min="12058" max="12075" width="9.42578125" style="73" customWidth="1"/>
    <col min="12076" max="12079" width="10.28515625" style="73" customWidth="1"/>
    <col min="12080" max="12080" width="9.140625" style="73" customWidth="1"/>
    <col min="12081" max="12100" width="0" style="73" hidden="1" customWidth="1"/>
    <col min="12101" max="12110" width="11.42578125" style="73" customWidth="1"/>
    <col min="12111" max="12115" width="10.28515625" style="73" customWidth="1"/>
    <col min="12116" max="12124" width="9.42578125" style="73" customWidth="1"/>
    <col min="12125" max="12288" width="11.42578125" style="73"/>
    <col min="12289" max="12289" width="35.42578125" style="73" customWidth="1"/>
    <col min="12290" max="12290" width="23.5703125" style="73" customWidth="1"/>
    <col min="12291" max="12291" width="15" style="73" customWidth="1"/>
    <col min="12292" max="12292" width="15.7109375" style="73" customWidth="1"/>
    <col min="12293" max="12293" width="13.42578125" style="73" customWidth="1"/>
    <col min="12294" max="12294" width="13.5703125" style="73" customWidth="1"/>
    <col min="12295" max="12295" width="14.7109375" style="73" customWidth="1"/>
    <col min="12296" max="12296" width="13.85546875" style="73" customWidth="1"/>
    <col min="12297" max="12297" width="12.5703125" style="73" customWidth="1"/>
    <col min="12298" max="12298" width="11.85546875" style="73" customWidth="1"/>
    <col min="12299" max="12299" width="10.28515625" style="73" customWidth="1"/>
    <col min="12300" max="12300" width="9.28515625" style="73" customWidth="1"/>
    <col min="12301" max="12301" width="9.42578125" style="73" customWidth="1"/>
    <col min="12302" max="12302" width="9.140625" style="73" customWidth="1"/>
    <col min="12303" max="12303" width="9.28515625" style="73" customWidth="1"/>
    <col min="12304" max="12304" width="9.42578125" style="73" customWidth="1"/>
    <col min="12305" max="12305" width="9.7109375" style="73" customWidth="1"/>
    <col min="12306" max="12306" width="9.5703125" style="73" customWidth="1"/>
    <col min="12307" max="12307" width="9.28515625" style="73" customWidth="1"/>
    <col min="12308" max="12308" width="8.5703125" style="73" customWidth="1"/>
    <col min="12309" max="12309" width="8.85546875" style="73" customWidth="1"/>
    <col min="12310" max="12310" width="9.7109375" style="73" customWidth="1"/>
    <col min="12311" max="12311" width="8.7109375" style="73" customWidth="1"/>
    <col min="12312" max="12312" width="13.5703125" style="73" customWidth="1"/>
    <col min="12313" max="12313" width="16.28515625" style="73" customWidth="1"/>
    <col min="12314" max="12331" width="9.42578125" style="73" customWidth="1"/>
    <col min="12332" max="12335" width="10.28515625" style="73" customWidth="1"/>
    <col min="12336" max="12336" width="9.140625" style="73" customWidth="1"/>
    <col min="12337" max="12356" width="0" style="73" hidden="1" customWidth="1"/>
    <col min="12357" max="12366" width="11.42578125" style="73" customWidth="1"/>
    <col min="12367" max="12371" width="10.28515625" style="73" customWidth="1"/>
    <col min="12372" max="12380" width="9.42578125" style="73" customWidth="1"/>
    <col min="12381" max="12544" width="11.42578125" style="73"/>
    <col min="12545" max="12545" width="35.42578125" style="73" customWidth="1"/>
    <col min="12546" max="12546" width="23.5703125" style="73" customWidth="1"/>
    <col min="12547" max="12547" width="15" style="73" customWidth="1"/>
    <col min="12548" max="12548" width="15.7109375" style="73" customWidth="1"/>
    <col min="12549" max="12549" width="13.42578125" style="73" customWidth="1"/>
    <col min="12550" max="12550" width="13.5703125" style="73" customWidth="1"/>
    <col min="12551" max="12551" width="14.7109375" style="73" customWidth="1"/>
    <col min="12552" max="12552" width="13.85546875" style="73" customWidth="1"/>
    <col min="12553" max="12553" width="12.5703125" style="73" customWidth="1"/>
    <col min="12554" max="12554" width="11.85546875" style="73" customWidth="1"/>
    <col min="12555" max="12555" width="10.28515625" style="73" customWidth="1"/>
    <col min="12556" max="12556" width="9.28515625" style="73" customWidth="1"/>
    <col min="12557" max="12557" width="9.42578125" style="73" customWidth="1"/>
    <col min="12558" max="12558" width="9.140625" style="73" customWidth="1"/>
    <col min="12559" max="12559" width="9.28515625" style="73" customWidth="1"/>
    <col min="12560" max="12560" width="9.42578125" style="73" customWidth="1"/>
    <col min="12561" max="12561" width="9.7109375" style="73" customWidth="1"/>
    <col min="12562" max="12562" width="9.5703125" style="73" customWidth="1"/>
    <col min="12563" max="12563" width="9.28515625" style="73" customWidth="1"/>
    <col min="12564" max="12564" width="8.5703125" style="73" customWidth="1"/>
    <col min="12565" max="12565" width="8.85546875" style="73" customWidth="1"/>
    <col min="12566" max="12566" width="9.7109375" style="73" customWidth="1"/>
    <col min="12567" max="12567" width="8.7109375" style="73" customWidth="1"/>
    <col min="12568" max="12568" width="13.5703125" style="73" customWidth="1"/>
    <col min="12569" max="12569" width="16.28515625" style="73" customWidth="1"/>
    <col min="12570" max="12587" width="9.42578125" style="73" customWidth="1"/>
    <col min="12588" max="12591" width="10.28515625" style="73" customWidth="1"/>
    <col min="12592" max="12592" width="9.140625" style="73" customWidth="1"/>
    <col min="12593" max="12612" width="0" style="73" hidden="1" customWidth="1"/>
    <col min="12613" max="12622" width="11.42578125" style="73" customWidth="1"/>
    <col min="12623" max="12627" width="10.28515625" style="73" customWidth="1"/>
    <col min="12628" max="12636" width="9.42578125" style="73" customWidth="1"/>
    <col min="12637" max="12800" width="11.42578125" style="73"/>
    <col min="12801" max="12801" width="35.42578125" style="73" customWidth="1"/>
    <col min="12802" max="12802" width="23.5703125" style="73" customWidth="1"/>
    <col min="12803" max="12803" width="15" style="73" customWidth="1"/>
    <col min="12804" max="12804" width="15.7109375" style="73" customWidth="1"/>
    <col min="12805" max="12805" width="13.42578125" style="73" customWidth="1"/>
    <col min="12806" max="12806" width="13.5703125" style="73" customWidth="1"/>
    <col min="12807" max="12807" width="14.7109375" style="73" customWidth="1"/>
    <col min="12808" max="12808" width="13.85546875" style="73" customWidth="1"/>
    <col min="12809" max="12809" width="12.5703125" style="73" customWidth="1"/>
    <col min="12810" max="12810" width="11.85546875" style="73" customWidth="1"/>
    <col min="12811" max="12811" width="10.28515625" style="73" customWidth="1"/>
    <col min="12812" max="12812" width="9.28515625" style="73" customWidth="1"/>
    <col min="12813" max="12813" width="9.42578125" style="73" customWidth="1"/>
    <col min="12814" max="12814" width="9.140625" style="73" customWidth="1"/>
    <col min="12815" max="12815" width="9.28515625" style="73" customWidth="1"/>
    <col min="12816" max="12816" width="9.42578125" style="73" customWidth="1"/>
    <col min="12817" max="12817" width="9.7109375" style="73" customWidth="1"/>
    <col min="12818" max="12818" width="9.5703125" style="73" customWidth="1"/>
    <col min="12819" max="12819" width="9.28515625" style="73" customWidth="1"/>
    <col min="12820" max="12820" width="8.5703125" style="73" customWidth="1"/>
    <col min="12821" max="12821" width="8.85546875" style="73" customWidth="1"/>
    <col min="12822" max="12822" width="9.7109375" style="73" customWidth="1"/>
    <col min="12823" max="12823" width="8.7109375" style="73" customWidth="1"/>
    <col min="12824" max="12824" width="13.5703125" style="73" customWidth="1"/>
    <col min="12825" max="12825" width="16.28515625" style="73" customWidth="1"/>
    <col min="12826" max="12843" width="9.42578125" style="73" customWidth="1"/>
    <col min="12844" max="12847" width="10.28515625" style="73" customWidth="1"/>
    <col min="12848" max="12848" width="9.140625" style="73" customWidth="1"/>
    <col min="12849" max="12868" width="0" style="73" hidden="1" customWidth="1"/>
    <col min="12869" max="12878" width="11.42578125" style="73" customWidth="1"/>
    <col min="12879" max="12883" width="10.28515625" style="73" customWidth="1"/>
    <col min="12884" max="12892" width="9.42578125" style="73" customWidth="1"/>
    <col min="12893" max="13056" width="11.42578125" style="73"/>
    <col min="13057" max="13057" width="35.42578125" style="73" customWidth="1"/>
    <col min="13058" max="13058" width="23.5703125" style="73" customWidth="1"/>
    <col min="13059" max="13059" width="15" style="73" customWidth="1"/>
    <col min="13060" max="13060" width="15.7109375" style="73" customWidth="1"/>
    <col min="13061" max="13061" width="13.42578125" style="73" customWidth="1"/>
    <col min="13062" max="13062" width="13.5703125" style="73" customWidth="1"/>
    <col min="13063" max="13063" width="14.7109375" style="73" customWidth="1"/>
    <col min="13064" max="13064" width="13.85546875" style="73" customWidth="1"/>
    <col min="13065" max="13065" width="12.5703125" style="73" customWidth="1"/>
    <col min="13066" max="13066" width="11.85546875" style="73" customWidth="1"/>
    <col min="13067" max="13067" width="10.28515625" style="73" customWidth="1"/>
    <col min="13068" max="13068" width="9.28515625" style="73" customWidth="1"/>
    <col min="13069" max="13069" width="9.42578125" style="73" customWidth="1"/>
    <col min="13070" max="13070" width="9.140625" style="73" customWidth="1"/>
    <col min="13071" max="13071" width="9.28515625" style="73" customWidth="1"/>
    <col min="13072" max="13072" width="9.42578125" style="73" customWidth="1"/>
    <col min="13073" max="13073" width="9.7109375" style="73" customWidth="1"/>
    <col min="13074" max="13074" width="9.5703125" style="73" customWidth="1"/>
    <col min="13075" max="13075" width="9.28515625" style="73" customWidth="1"/>
    <col min="13076" max="13076" width="8.5703125" style="73" customWidth="1"/>
    <col min="13077" max="13077" width="8.85546875" style="73" customWidth="1"/>
    <col min="13078" max="13078" width="9.7109375" style="73" customWidth="1"/>
    <col min="13079" max="13079" width="8.7109375" style="73" customWidth="1"/>
    <col min="13080" max="13080" width="13.5703125" style="73" customWidth="1"/>
    <col min="13081" max="13081" width="16.28515625" style="73" customWidth="1"/>
    <col min="13082" max="13099" width="9.42578125" style="73" customWidth="1"/>
    <col min="13100" max="13103" width="10.28515625" style="73" customWidth="1"/>
    <col min="13104" max="13104" width="9.140625" style="73" customWidth="1"/>
    <col min="13105" max="13124" width="0" style="73" hidden="1" customWidth="1"/>
    <col min="13125" max="13134" width="11.42578125" style="73" customWidth="1"/>
    <col min="13135" max="13139" width="10.28515625" style="73" customWidth="1"/>
    <col min="13140" max="13148" width="9.42578125" style="73" customWidth="1"/>
    <col min="13149" max="13312" width="11.42578125" style="73"/>
    <col min="13313" max="13313" width="35.42578125" style="73" customWidth="1"/>
    <col min="13314" max="13314" width="23.5703125" style="73" customWidth="1"/>
    <col min="13315" max="13315" width="15" style="73" customWidth="1"/>
    <col min="13316" max="13316" width="15.7109375" style="73" customWidth="1"/>
    <col min="13317" max="13317" width="13.42578125" style="73" customWidth="1"/>
    <col min="13318" max="13318" width="13.5703125" style="73" customWidth="1"/>
    <col min="13319" max="13319" width="14.7109375" style="73" customWidth="1"/>
    <col min="13320" max="13320" width="13.85546875" style="73" customWidth="1"/>
    <col min="13321" max="13321" width="12.5703125" style="73" customWidth="1"/>
    <col min="13322" max="13322" width="11.85546875" style="73" customWidth="1"/>
    <col min="13323" max="13323" width="10.28515625" style="73" customWidth="1"/>
    <col min="13324" max="13324" width="9.28515625" style="73" customWidth="1"/>
    <col min="13325" max="13325" width="9.42578125" style="73" customWidth="1"/>
    <col min="13326" max="13326" width="9.140625" style="73" customWidth="1"/>
    <col min="13327" max="13327" width="9.28515625" style="73" customWidth="1"/>
    <col min="13328" max="13328" width="9.42578125" style="73" customWidth="1"/>
    <col min="13329" max="13329" width="9.7109375" style="73" customWidth="1"/>
    <col min="13330" max="13330" width="9.5703125" style="73" customWidth="1"/>
    <col min="13331" max="13331" width="9.28515625" style="73" customWidth="1"/>
    <col min="13332" max="13332" width="8.5703125" style="73" customWidth="1"/>
    <col min="13333" max="13333" width="8.85546875" style="73" customWidth="1"/>
    <col min="13334" max="13334" width="9.7109375" style="73" customWidth="1"/>
    <col min="13335" max="13335" width="8.7109375" style="73" customWidth="1"/>
    <col min="13336" max="13336" width="13.5703125" style="73" customWidth="1"/>
    <col min="13337" max="13337" width="16.28515625" style="73" customWidth="1"/>
    <col min="13338" max="13355" width="9.42578125" style="73" customWidth="1"/>
    <col min="13356" max="13359" width="10.28515625" style="73" customWidth="1"/>
    <col min="13360" max="13360" width="9.140625" style="73" customWidth="1"/>
    <col min="13361" max="13380" width="0" style="73" hidden="1" customWidth="1"/>
    <col min="13381" max="13390" width="11.42578125" style="73" customWidth="1"/>
    <col min="13391" max="13395" width="10.28515625" style="73" customWidth="1"/>
    <col min="13396" max="13404" width="9.42578125" style="73" customWidth="1"/>
    <col min="13405" max="13568" width="11.42578125" style="73"/>
    <col min="13569" max="13569" width="35.42578125" style="73" customWidth="1"/>
    <col min="13570" max="13570" width="23.5703125" style="73" customWidth="1"/>
    <col min="13571" max="13571" width="15" style="73" customWidth="1"/>
    <col min="13572" max="13572" width="15.7109375" style="73" customWidth="1"/>
    <col min="13573" max="13573" width="13.42578125" style="73" customWidth="1"/>
    <col min="13574" max="13574" width="13.5703125" style="73" customWidth="1"/>
    <col min="13575" max="13575" width="14.7109375" style="73" customWidth="1"/>
    <col min="13576" max="13576" width="13.85546875" style="73" customWidth="1"/>
    <col min="13577" max="13577" width="12.5703125" style="73" customWidth="1"/>
    <col min="13578" max="13578" width="11.85546875" style="73" customWidth="1"/>
    <col min="13579" max="13579" width="10.28515625" style="73" customWidth="1"/>
    <col min="13580" max="13580" width="9.28515625" style="73" customWidth="1"/>
    <col min="13581" max="13581" width="9.42578125" style="73" customWidth="1"/>
    <col min="13582" max="13582" width="9.140625" style="73" customWidth="1"/>
    <col min="13583" max="13583" width="9.28515625" style="73" customWidth="1"/>
    <col min="13584" max="13584" width="9.42578125" style="73" customWidth="1"/>
    <col min="13585" max="13585" width="9.7109375" style="73" customWidth="1"/>
    <col min="13586" max="13586" width="9.5703125" style="73" customWidth="1"/>
    <col min="13587" max="13587" width="9.28515625" style="73" customWidth="1"/>
    <col min="13588" max="13588" width="8.5703125" style="73" customWidth="1"/>
    <col min="13589" max="13589" width="8.85546875" style="73" customWidth="1"/>
    <col min="13590" max="13590" width="9.7109375" style="73" customWidth="1"/>
    <col min="13591" max="13591" width="8.7109375" style="73" customWidth="1"/>
    <col min="13592" max="13592" width="13.5703125" style="73" customWidth="1"/>
    <col min="13593" max="13593" width="16.28515625" style="73" customWidth="1"/>
    <col min="13594" max="13611" width="9.42578125" style="73" customWidth="1"/>
    <col min="13612" max="13615" width="10.28515625" style="73" customWidth="1"/>
    <col min="13616" max="13616" width="9.140625" style="73" customWidth="1"/>
    <col min="13617" max="13636" width="0" style="73" hidden="1" customWidth="1"/>
    <col min="13637" max="13646" width="11.42578125" style="73" customWidth="1"/>
    <col min="13647" max="13651" width="10.28515625" style="73" customWidth="1"/>
    <col min="13652" max="13660" width="9.42578125" style="73" customWidth="1"/>
    <col min="13661" max="13824" width="11.42578125" style="73"/>
    <col min="13825" max="13825" width="35.42578125" style="73" customWidth="1"/>
    <col min="13826" max="13826" width="23.5703125" style="73" customWidth="1"/>
    <col min="13827" max="13827" width="15" style="73" customWidth="1"/>
    <col min="13828" max="13828" width="15.7109375" style="73" customWidth="1"/>
    <col min="13829" max="13829" width="13.42578125" style="73" customWidth="1"/>
    <col min="13830" max="13830" width="13.5703125" style="73" customWidth="1"/>
    <col min="13831" max="13831" width="14.7109375" style="73" customWidth="1"/>
    <col min="13832" max="13832" width="13.85546875" style="73" customWidth="1"/>
    <col min="13833" max="13833" width="12.5703125" style="73" customWidth="1"/>
    <col min="13834" max="13834" width="11.85546875" style="73" customWidth="1"/>
    <col min="13835" max="13835" width="10.28515625" style="73" customWidth="1"/>
    <col min="13836" max="13836" width="9.28515625" style="73" customWidth="1"/>
    <col min="13837" max="13837" width="9.42578125" style="73" customWidth="1"/>
    <col min="13838" max="13838" width="9.140625" style="73" customWidth="1"/>
    <col min="13839" max="13839" width="9.28515625" style="73" customWidth="1"/>
    <col min="13840" max="13840" width="9.42578125" style="73" customWidth="1"/>
    <col min="13841" max="13841" width="9.7109375" style="73" customWidth="1"/>
    <col min="13842" max="13842" width="9.5703125" style="73" customWidth="1"/>
    <col min="13843" max="13843" width="9.28515625" style="73" customWidth="1"/>
    <col min="13844" max="13844" width="8.5703125" style="73" customWidth="1"/>
    <col min="13845" max="13845" width="8.85546875" style="73" customWidth="1"/>
    <col min="13846" max="13846" width="9.7109375" style="73" customWidth="1"/>
    <col min="13847" max="13847" width="8.7109375" style="73" customWidth="1"/>
    <col min="13848" max="13848" width="13.5703125" style="73" customWidth="1"/>
    <col min="13849" max="13849" width="16.28515625" style="73" customWidth="1"/>
    <col min="13850" max="13867" width="9.42578125" style="73" customWidth="1"/>
    <col min="13868" max="13871" width="10.28515625" style="73" customWidth="1"/>
    <col min="13872" max="13872" width="9.140625" style="73" customWidth="1"/>
    <col min="13873" max="13892" width="0" style="73" hidden="1" customWidth="1"/>
    <col min="13893" max="13902" width="11.42578125" style="73" customWidth="1"/>
    <col min="13903" max="13907" width="10.28515625" style="73" customWidth="1"/>
    <col min="13908" max="13916" width="9.42578125" style="73" customWidth="1"/>
    <col min="13917" max="14080" width="11.42578125" style="73"/>
    <col min="14081" max="14081" width="35.42578125" style="73" customWidth="1"/>
    <col min="14082" max="14082" width="23.5703125" style="73" customWidth="1"/>
    <col min="14083" max="14083" width="15" style="73" customWidth="1"/>
    <col min="14084" max="14084" width="15.7109375" style="73" customWidth="1"/>
    <col min="14085" max="14085" width="13.42578125" style="73" customWidth="1"/>
    <col min="14086" max="14086" width="13.5703125" style="73" customWidth="1"/>
    <col min="14087" max="14087" width="14.7109375" style="73" customWidth="1"/>
    <col min="14088" max="14088" width="13.85546875" style="73" customWidth="1"/>
    <col min="14089" max="14089" width="12.5703125" style="73" customWidth="1"/>
    <col min="14090" max="14090" width="11.85546875" style="73" customWidth="1"/>
    <col min="14091" max="14091" width="10.28515625" style="73" customWidth="1"/>
    <col min="14092" max="14092" width="9.28515625" style="73" customWidth="1"/>
    <col min="14093" max="14093" width="9.42578125" style="73" customWidth="1"/>
    <col min="14094" max="14094" width="9.140625" style="73" customWidth="1"/>
    <col min="14095" max="14095" width="9.28515625" style="73" customWidth="1"/>
    <col min="14096" max="14096" width="9.42578125" style="73" customWidth="1"/>
    <col min="14097" max="14097" width="9.7109375" style="73" customWidth="1"/>
    <col min="14098" max="14098" width="9.5703125" style="73" customWidth="1"/>
    <col min="14099" max="14099" width="9.28515625" style="73" customWidth="1"/>
    <col min="14100" max="14100" width="8.5703125" style="73" customWidth="1"/>
    <col min="14101" max="14101" width="8.85546875" style="73" customWidth="1"/>
    <col min="14102" max="14102" width="9.7109375" style="73" customWidth="1"/>
    <col min="14103" max="14103" width="8.7109375" style="73" customWidth="1"/>
    <col min="14104" max="14104" width="13.5703125" style="73" customWidth="1"/>
    <col min="14105" max="14105" width="16.28515625" style="73" customWidth="1"/>
    <col min="14106" max="14123" width="9.42578125" style="73" customWidth="1"/>
    <col min="14124" max="14127" width="10.28515625" style="73" customWidth="1"/>
    <col min="14128" max="14128" width="9.140625" style="73" customWidth="1"/>
    <col min="14129" max="14148" width="0" style="73" hidden="1" customWidth="1"/>
    <col min="14149" max="14158" width="11.42578125" style="73" customWidth="1"/>
    <col min="14159" max="14163" width="10.28515625" style="73" customWidth="1"/>
    <col min="14164" max="14172" width="9.42578125" style="73" customWidth="1"/>
    <col min="14173" max="14336" width="11.42578125" style="73"/>
    <col min="14337" max="14337" width="35.42578125" style="73" customWidth="1"/>
    <col min="14338" max="14338" width="23.5703125" style="73" customWidth="1"/>
    <col min="14339" max="14339" width="15" style="73" customWidth="1"/>
    <col min="14340" max="14340" width="15.7109375" style="73" customWidth="1"/>
    <col min="14341" max="14341" width="13.42578125" style="73" customWidth="1"/>
    <col min="14342" max="14342" width="13.5703125" style="73" customWidth="1"/>
    <col min="14343" max="14343" width="14.7109375" style="73" customWidth="1"/>
    <col min="14344" max="14344" width="13.85546875" style="73" customWidth="1"/>
    <col min="14345" max="14345" width="12.5703125" style="73" customWidth="1"/>
    <col min="14346" max="14346" width="11.85546875" style="73" customWidth="1"/>
    <col min="14347" max="14347" width="10.28515625" style="73" customWidth="1"/>
    <col min="14348" max="14348" width="9.28515625" style="73" customWidth="1"/>
    <col min="14349" max="14349" width="9.42578125" style="73" customWidth="1"/>
    <col min="14350" max="14350" width="9.140625" style="73" customWidth="1"/>
    <col min="14351" max="14351" width="9.28515625" style="73" customWidth="1"/>
    <col min="14352" max="14352" width="9.42578125" style="73" customWidth="1"/>
    <col min="14353" max="14353" width="9.7109375" style="73" customWidth="1"/>
    <col min="14354" max="14354" width="9.5703125" style="73" customWidth="1"/>
    <col min="14355" max="14355" width="9.28515625" style="73" customWidth="1"/>
    <col min="14356" max="14356" width="8.5703125" style="73" customWidth="1"/>
    <col min="14357" max="14357" width="8.85546875" style="73" customWidth="1"/>
    <col min="14358" max="14358" width="9.7109375" style="73" customWidth="1"/>
    <col min="14359" max="14359" width="8.7109375" style="73" customWidth="1"/>
    <col min="14360" max="14360" width="13.5703125" style="73" customWidth="1"/>
    <col min="14361" max="14361" width="16.28515625" style="73" customWidth="1"/>
    <col min="14362" max="14379" width="9.42578125" style="73" customWidth="1"/>
    <col min="14380" max="14383" width="10.28515625" style="73" customWidth="1"/>
    <col min="14384" max="14384" width="9.140625" style="73" customWidth="1"/>
    <col min="14385" max="14404" width="0" style="73" hidden="1" customWidth="1"/>
    <col min="14405" max="14414" width="11.42578125" style="73" customWidth="1"/>
    <col min="14415" max="14419" width="10.28515625" style="73" customWidth="1"/>
    <col min="14420" max="14428" width="9.42578125" style="73" customWidth="1"/>
    <col min="14429" max="14592" width="11.42578125" style="73"/>
    <col min="14593" max="14593" width="35.42578125" style="73" customWidth="1"/>
    <col min="14594" max="14594" width="23.5703125" style="73" customWidth="1"/>
    <col min="14595" max="14595" width="15" style="73" customWidth="1"/>
    <col min="14596" max="14596" width="15.7109375" style="73" customWidth="1"/>
    <col min="14597" max="14597" width="13.42578125" style="73" customWidth="1"/>
    <col min="14598" max="14598" width="13.5703125" style="73" customWidth="1"/>
    <col min="14599" max="14599" width="14.7109375" style="73" customWidth="1"/>
    <col min="14600" max="14600" width="13.85546875" style="73" customWidth="1"/>
    <col min="14601" max="14601" width="12.5703125" style="73" customWidth="1"/>
    <col min="14602" max="14602" width="11.85546875" style="73" customWidth="1"/>
    <col min="14603" max="14603" width="10.28515625" style="73" customWidth="1"/>
    <col min="14604" max="14604" width="9.28515625" style="73" customWidth="1"/>
    <col min="14605" max="14605" width="9.42578125" style="73" customWidth="1"/>
    <col min="14606" max="14606" width="9.140625" style="73" customWidth="1"/>
    <col min="14607" max="14607" width="9.28515625" style="73" customWidth="1"/>
    <col min="14608" max="14608" width="9.42578125" style="73" customWidth="1"/>
    <col min="14609" max="14609" width="9.7109375" style="73" customWidth="1"/>
    <col min="14610" max="14610" width="9.5703125" style="73" customWidth="1"/>
    <col min="14611" max="14611" width="9.28515625" style="73" customWidth="1"/>
    <col min="14612" max="14612" width="8.5703125" style="73" customWidth="1"/>
    <col min="14613" max="14613" width="8.85546875" style="73" customWidth="1"/>
    <col min="14614" max="14614" width="9.7109375" style="73" customWidth="1"/>
    <col min="14615" max="14615" width="8.7109375" style="73" customWidth="1"/>
    <col min="14616" max="14616" width="13.5703125" style="73" customWidth="1"/>
    <col min="14617" max="14617" width="16.28515625" style="73" customWidth="1"/>
    <col min="14618" max="14635" width="9.42578125" style="73" customWidth="1"/>
    <col min="14636" max="14639" width="10.28515625" style="73" customWidth="1"/>
    <col min="14640" max="14640" width="9.140625" style="73" customWidth="1"/>
    <col min="14641" max="14660" width="0" style="73" hidden="1" customWidth="1"/>
    <col min="14661" max="14670" width="11.42578125" style="73" customWidth="1"/>
    <col min="14671" max="14675" width="10.28515625" style="73" customWidth="1"/>
    <col min="14676" max="14684" width="9.42578125" style="73" customWidth="1"/>
    <col min="14685" max="14848" width="11.42578125" style="73"/>
    <col min="14849" max="14849" width="35.42578125" style="73" customWidth="1"/>
    <col min="14850" max="14850" width="23.5703125" style="73" customWidth="1"/>
    <col min="14851" max="14851" width="15" style="73" customWidth="1"/>
    <col min="14852" max="14852" width="15.7109375" style="73" customWidth="1"/>
    <col min="14853" max="14853" width="13.42578125" style="73" customWidth="1"/>
    <col min="14854" max="14854" width="13.5703125" style="73" customWidth="1"/>
    <col min="14855" max="14855" width="14.7109375" style="73" customWidth="1"/>
    <col min="14856" max="14856" width="13.85546875" style="73" customWidth="1"/>
    <col min="14857" max="14857" width="12.5703125" style="73" customWidth="1"/>
    <col min="14858" max="14858" width="11.85546875" style="73" customWidth="1"/>
    <col min="14859" max="14859" width="10.28515625" style="73" customWidth="1"/>
    <col min="14860" max="14860" width="9.28515625" style="73" customWidth="1"/>
    <col min="14861" max="14861" width="9.42578125" style="73" customWidth="1"/>
    <col min="14862" max="14862" width="9.140625" style="73" customWidth="1"/>
    <col min="14863" max="14863" width="9.28515625" style="73" customWidth="1"/>
    <col min="14864" max="14864" width="9.42578125" style="73" customWidth="1"/>
    <col min="14865" max="14865" width="9.7109375" style="73" customWidth="1"/>
    <col min="14866" max="14866" width="9.5703125" style="73" customWidth="1"/>
    <col min="14867" max="14867" width="9.28515625" style="73" customWidth="1"/>
    <col min="14868" max="14868" width="8.5703125" style="73" customWidth="1"/>
    <col min="14869" max="14869" width="8.85546875" style="73" customWidth="1"/>
    <col min="14870" max="14870" width="9.7109375" style="73" customWidth="1"/>
    <col min="14871" max="14871" width="8.7109375" style="73" customWidth="1"/>
    <col min="14872" max="14872" width="13.5703125" style="73" customWidth="1"/>
    <col min="14873" max="14873" width="16.28515625" style="73" customWidth="1"/>
    <col min="14874" max="14891" width="9.42578125" style="73" customWidth="1"/>
    <col min="14892" max="14895" width="10.28515625" style="73" customWidth="1"/>
    <col min="14896" max="14896" width="9.140625" style="73" customWidth="1"/>
    <col min="14897" max="14916" width="0" style="73" hidden="1" customWidth="1"/>
    <col min="14917" max="14926" width="11.42578125" style="73" customWidth="1"/>
    <col min="14927" max="14931" width="10.28515625" style="73" customWidth="1"/>
    <col min="14932" max="14940" width="9.42578125" style="73" customWidth="1"/>
    <col min="14941" max="15104" width="11.42578125" style="73"/>
    <col min="15105" max="15105" width="35.42578125" style="73" customWidth="1"/>
    <col min="15106" max="15106" width="23.5703125" style="73" customWidth="1"/>
    <col min="15107" max="15107" width="15" style="73" customWidth="1"/>
    <col min="15108" max="15108" width="15.7109375" style="73" customWidth="1"/>
    <col min="15109" max="15109" width="13.42578125" style="73" customWidth="1"/>
    <col min="15110" max="15110" width="13.5703125" style="73" customWidth="1"/>
    <col min="15111" max="15111" width="14.7109375" style="73" customWidth="1"/>
    <col min="15112" max="15112" width="13.85546875" style="73" customWidth="1"/>
    <col min="15113" max="15113" width="12.5703125" style="73" customWidth="1"/>
    <col min="15114" max="15114" width="11.85546875" style="73" customWidth="1"/>
    <col min="15115" max="15115" width="10.28515625" style="73" customWidth="1"/>
    <col min="15116" max="15116" width="9.28515625" style="73" customWidth="1"/>
    <col min="15117" max="15117" width="9.42578125" style="73" customWidth="1"/>
    <col min="15118" max="15118" width="9.140625" style="73" customWidth="1"/>
    <col min="15119" max="15119" width="9.28515625" style="73" customWidth="1"/>
    <col min="15120" max="15120" width="9.42578125" style="73" customWidth="1"/>
    <col min="15121" max="15121" width="9.7109375" style="73" customWidth="1"/>
    <col min="15122" max="15122" width="9.5703125" style="73" customWidth="1"/>
    <col min="15123" max="15123" width="9.28515625" style="73" customWidth="1"/>
    <col min="15124" max="15124" width="8.5703125" style="73" customWidth="1"/>
    <col min="15125" max="15125" width="8.85546875" style="73" customWidth="1"/>
    <col min="15126" max="15126" width="9.7109375" style="73" customWidth="1"/>
    <col min="15127" max="15127" width="8.7109375" style="73" customWidth="1"/>
    <col min="15128" max="15128" width="13.5703125" style="73" customWidth="1"/>
    <col min="15129" max="15129" width="16.28515625" style="73" customWidth="1"/>
    <col min="15130" max="15147" width="9.42578125" style="73" customWidth="1"/>
    <col min="15148" max="15151" width="10.28515625" style="73" customWidth="1"/>
    <col min="15152" max="15152" width="9.140625" style="73" customWidth="1"/>
    <col min="15153" max="15172" width="0" style="73" hidden="1" customWidth="1"/>
    <col min="15173" max="15182" width="11.42578125" style="73" customWidth="1"/>
    <col min="15183" max="15187" width="10.28515625" style="73" customWidth="1"/>
    <col min="15188" max="15196" width="9.42578125" style="73" customWidth="1"/>
    <col min="15197" max="15360" width="11.42578125" style="73"/>
    <col min="15361" max="15361" width="35.42578125" style="73" customWidth="1"/>
    <col min="15362" max="15362" width="23.5703125" style="73" customWidth="1"/>
    <col min="15363" max="15363" width="15" style="73" customWidth="1"/>
    <col min="15364" max="15364" width="15.7109375" style="73" customWidth="1"/>
    <col min="15365" max="15365" width="13.42578125" style="73" customWidth="1"/>
    <col min="15366" max="15366" width="13.5703125" style="73" customWidth="1"/>
    <col min="15367" max="15367" width="14.7109375" style="73" customWidth="1"/>
    <col min="15368" max="15368" width="13.85546875" style="73" customWidth="1"/>
    <col min="15369" max="15369" width="12.5703125" style="73" customWidth="1"/>
    <col min="15370" max="15370" width="11.85546875" style="73" customWidth="1"/>
    <col min="15371" max="15371" width="10.28515625" style="73" customWidth="1"/>
    <col min="15372" max="15372" width="9.28515625" style="73" customWidth="1"/>
    <col min="15373" max="15373" width="9.42578125" style="73" customWidth="1"/>
    <col min="15374" max="15374" width="9.140625" style="73" customWidth="1"/>
    <col min="15375" max="15375" width="9.28515625" style="73" customWidth="1"/>
    <col min="15376" max="15376" width="9.42578125" style="73" customWidth="1"/>
    <col min="15377" max="15377" width="9.7109375" style="73" customWidth="1"/>
    <col min="15378" max="15378" width="9.5703125" style="73" customWidth="1"/>
    <col min="15379" max="15379" width="9.28515625" style="73" customWidth="1"/>
    <col min="15380" max="15380" width="8.5703125" style="73" customWidth="1"/>
    <col min="15381" max="15381" width="8.85546875" style="73" customWidth="1"/>
    <col min="15382" max="15382" width="9.7109375" style="73" customWidth="1"/>
    <col min="15383" max="15383" width="8.7109375" style="73" customWidth="1"/>
    <col min="15384" max="15384" width="13.5703125" style="73" customWidth="1"/>
    <col min="15385" max="15385" width="16.28515625" style="73" customWidth="1"/>
    <col min="15386" max="15403" width="9.42578125" style="73" customWidth="1"/>
    <col min="15404" max="15407" width="10.28515625" style="73" customWidth="1"/>
    <col min="15408" max="15408" width="9.140625" style="73" customWidth="1"/>
    <col min="15409" max="15428" width="0" style="73" hidden="1" customWidth="1"/>
    <col min="15429" max="15438" width="11.42578125" style="73" customWidth="1"/>
    <col min="15439" max="15443" width="10.28515625" style="73" customWidth="1"/>
    <col min="15444" max="15452" width="9.42578125" style="73" customWidth="1"/>
    <col min="15453" max="15616" width="11.42578125" style="73"/>
    <col min="15617" max="15617" width="35.42578125" style="73" customWidth="1"/>
    <col min="15618" max="15618" width="23.5703125" style="73" customWidth="1"/>
    <col min="15619" max="15619" width="15" style="73" customWidth="1"/>
    <col min="15620" max="15620" width="15.7109375" style="73" customWidth="1"/>
    <col min="15621" max="15621" width="13.42578125" style="73" customWidth="1"/>
    <col min="15622" max="15622" width="13.5703125" style="73" customWidth="1"/>
    <col min="15623" max="15623" width="14.7109375" style="73" customWidth="1"/>
    <col min="15624" max="15624" width="13.85546875" style="73" customWidth="1"/>
    <col min="15625" max="15625" width="12.5703125" style="73" customWidth="1"/>
    <col min="15626" max="15626" width="11.85546875" style="73" customWidth="1"/>
    <col min="15627" max="15627" width="10.28515625" style="73" customWidth="1"/>
    <col min="15628" max="15628" width="9.28515625" style="73" customWidth="1"/>
    <col min="15629" max="15629" width="9.42578125" style="73" customWidth="1"/>
    <col min="15630" max="15630" width="9.140625" style="73" customWidth="1"/>
    <col min="15631" max="15631" width="9.28515625" style="73" customWidth="1"/>
    <col min="15632" max="15632" width="9.42578125" style="73" customWidth="1"/>
    <col min="15633" max="15633" width="9.7109375" style="73" customWidth="1"/>
    <col min="15634" max="15634" width="9.5703125" style="73" customWidth="1"/>
    <col min="15635" max="15635" width="9.28515625" style="73" customWidth="1"/>
    <col min="15636" max="15636" width="8.5703125" style="73" customWidth="1"/>
    <col min="15637" max="15637" width="8.85546875" style="73" customWidth="1"/>
    <col min="15638" max="15638" width="9.7109375" style="73" customWidth="1"/>
    <col min="15639" max="15639" width="8.7109375" style="73" customWidth="1"/>
    <col min="15640" max="15640" width="13.5703125" style="73" customWidth="1"/>
    <col min="15641" max="15641" width="16.28515625" style="73" customWidth="1"/>
    <col min="15642" max="15659" width="9.42578125" style="73" customWidth="1"/>
    <col min="15660" max="15663" width="10.28515625" style="73" customWidth="1"/>
    <col min="15664" max="15664" width="9.140625" style="73" customWidth="1"/>
    <col min="15665" max="15684" width="0" style="73" hidden="1" customWidth="1"/>
    <col min="15685" max="15694" width="11.42578125" style="73" customWidth="1"/>
    <col min="15695" max="15699" width="10.28515625" style="73" customWidth="1"/>
    <col min="15700" max="15708" width="9.42578125" style="73" customWidth="1"/>
    <col min="15709" max="15872" width="11.42578125" style="73"/>
    <col min="15873" max="15873" width="35.42578125" style="73" customWidth="1"/>
    <col min="15874" max="15874" width="23.5703125" style="73" customWidth="1"/>
    <col min="15875" max="15875" width="15" style="73" customWidth="1"/>
    <col min="15876" max="15876" width="15.7109375" style="73" customWidth="1"/>
    <col min="15877" max="15877" width="13.42578125" style="73" customWidth="1"/>
    <col min="15878" max="15878" width="13.5703125" style="73" customWidth="1"/>
    <col min="15879" max="15879" width="14.7109375" style="73" customWidth="1"/>
    <col min="15880" max="15880" width="13.85546875" style="73" customWidth="1"/>
    <col min="15881" max="15881" width="12.5703125" style="73" customWidth="1"/>
    <col min="15882" max="15882" width="11.85546875" style="73" customWidth="1"/>
    <col min="15883" max="15883" width="10.28515625" style="73" customWidth="1"/>
    <col min="15884" max="15884" width="9.28515625" style="73" customWidth="1"/>
    <col min="15885" max="15885" width="9.42578125" style="73" customWidth="1"/>
    <col min="15886" max="15886" width="9.140625" style="73" customWidth="1"/>
    <col min="15887" max="15887" width="9.28515625" style="73" customWidth="1"/>
    <col min="15888" max="15888" width="9.42578125" style="73" customWidth="1"/>
    <col min="15889" max="15889" width="9.7109375" style="73" customWidth="1"/>
    <col min="15890" max="15890" width="9.5703125" style="73" customWidth="1"/>
    <col min="15891" max="15891" width="9.28515625" style="73" customWidth="1"/>
    <col min="15892" max="15892" width="8.5703125" style="73" customWidth="1"/>
    <col min="15893" max="15893" width="8.85546875" style="73" customWidth="1"/>
    <col min="15894" max="15894" width="9.7109375" style="73" customWidth="1"/>
    <col min="15895" max="15895" width="8.7109375" style="73" customWidth="1"/>
    <col min="15896" max="15896" width="13.5703125" style="73" customWidth="1"/>
    <col min="15897" max="15897" width="16.28515625" style="73" customWidth="1"/>
    <col min="15898" max="15915" width="9.42578125" style="73" customWidth="1"/>
    <col min="15916" max="15919" width="10.28515625" style="73" customWidth="1"/>
    <col min="15920" max="15920" width="9.140625" style="73" customWidth="1"/>
    <col min="15921" max="15940" width="0" style="73" hidden="1" customWidth="1"/>
    <col min="15941" max="15950" width="11.42578125" style="73" customWidth="1"/>
    <col min="15951" max="15955" width="10.28515625" style="73" customWidth="1"/>
    <col min="15956" max="15964" width="9.42578125" style="73" customWidth="1"/>
    <col min="15965" max="16128" width="11.42578125" style="73"/>
    <col min="16129" max="16129" width="35.42578125" style="73" customWidth="1"/>
    <col min="16130" max="16130" width="23.5703125" style="73" customWidth="1"/>
    <col min="16131" max="16131" width="15" style="73" customWidth="1"/>
    <col min="16132" max="16132" width="15.7109375" style="73" customWidth="1"/>
    <col min="16133" max="16133" width="13.42578125" style="73" customWidth="1"/>
    <col min="16134" max="16134" width="13.5703125" style="73" customWidth="1"/>
    <col min="16135" max="16135" width="14.7109375" style="73" customWidth="1"/>
    <col min="16136" max="16136" width="13.85546875" style="73" customWidth="1"/>
    <col min="16137" max="16137" width="12.5703125" style="73" customWidth="1"/>
    <col min="16138" max="16138" width="11.85546875" style="73" customWidth="1"/>
    <col min="16139" max="16139" width="10.28515625" style="73" customWidth="1"/>
    <col min="16140" max="16140" width="9.28515625" style="73" customWidth="1"/>
    <col min="16141" max="16141" width="9.42578125" style="73" customWidth="1"/>
    <col min="16142" max="16142" width="9.140625" style="73" customWidth="1"/>
    <col min="16143" max="16143" width="9.28515625" style="73" customWidth="1"/>
    <col min="16144" max="16144" width="9.42578125" style="73" customWidth="1"/>
    <col min="16145" max="16145" width="9.7109375" style="73" customWidth="1"/>
    <col min="16146" max="16146" width="9.5703125" style="73" customWidth="1"/>
    <col min="16147" max="16147" width="9.28515625" style="73" customWidth="1"/>
    <col min="16148" max="16148" width="8.5703125" style="73" customWidth="1"/>
    <col min="16149" max="16149" width="8.85546875" style="73" customWidth="1"/>
    <col min="16150" max="16150" width="9.7109375" style="73" customWidth="1"/>
    <col min="16151" max="16151" width="8.7109375" style="73" customWidth="1"/>
    <col min="16152" max="16152" width="13.5703125" style="73" customWidth="1"/>
    <col min="16153" max="16153" width="16.28515625" style="73" customWidth="1"/>
    <col min="16154" max="16171" width="9.42578125" style="73" customWidth="1"/>
    <col min="16172" max="16175" width="10.28515625" style="73" customWidth="1"/>
    <col min="16176" max="16176" width="9.140625" style="73" customWidth="1"/>
    <col min="16177" max="16196" width="0" style="73" hidden="1" customWidth="1"/>
    <col min="16197" max="16206" width="11.42578125" style="73" customWidth="1"/>
    <col min="16207" max="16211" width="10.28515625" style="73" customWidth="1"/>
    <col min="16212" max="16220" width="9.42578125" style="73" customWidth="1"/>
    <col min="16221" max="16384" width="11.42578125" style="73"/>
  </cols>
  <sheetData>
    <row r="1" spans="1:81" s="70" customFormat="1" x14ac:dyDescent="0.2">
      <c r="A1" s="1"/>
      <c r="B1" s="69"/>
      <c r="C1" s="69"/>
      <c r="D1" s="69"/>
      <c r="E1" s="69"/>
      <c r="F1" s="69"/>
      <c r="G1" s="69"/>
      <c r="H1" s="69"/>
      <c r="I1" s="69"/>
      <c r="J1" s="69"/>
      <c r="K1" s="69"/>
      <c r="L1" s="69"/>
      <c r="M1" s="69"/>
      <c r="N1" s="69"/>
      <c r="AK1" s="71"/>
      <c r="AL1" s="71"/>
      <c r="AM1" s="71"/>
      <c r="AN1" s="71"/>
      <c r="AO1" s="71"/>
      <c r="AP1" s="71"/>
      <c r="AS1" s="72"/>
      <c r="AT1" s="72"/>
      <c r="AU1" s="72"/>
      <c r="AV1" s="73"/>
      <c r="AW1" s="74"/>
      <c r="AX1" s="72"/>
      <c r="AY1" s="72"/>
      <c r="AZ1" s="72"/>
      <c r="BA1" s="72"/>
      <c r="BB1" s="72"/>
      <c r="BC1" s="72"/>
      <c r="BD1" s="72"/>
      <c r="BE1" s="72"/>
      <c r="BF1" s="72"/>
      <c r="BG1" s="72"/>
      <c r="BH1" s="72"/>
      <c r="BI1" s="72"/>
      <c r="BJ1" s="72"/>
      <c r="BK1" s="72"/>
      <c r="BL1" s="72"/>
      <c r="BM1" s="72"/>
      <c r="BN1" s="72"/>
      <c r="BO1" s="72"/>
      <c r="BP1" s="74"/>
      <c r="BQ1" s="72"/>
      <c r="BR1" s="72"/>
      <c r="BS1" s="72"/>
      <c r="BT1" s="72"/>
      <c r="BU1" s="72"/>
      <c r="BV1" s="72"/>
      <c r="BW1" s="72"/>
      <c r="BX1" s="72"/>
      <c r="BY1" s="72"/>
      <c r="BZ1" s="72"/>
      <c r="CA1" s="72"/>
      <c r="CB1" s="72"/>
      <c r="CC1" s="72"/>
    </row>
    <row r="2" spans="1:81" s="70" customFormat="1" x14ac:dyDescent="0.2">
      <c r="A2" s="1"/>
      <c r="B2" s="69"/>
      <c r="C2" s="69"/>
      <c r="D2" s="69"/>
      <c r="E2" s="69"/>
      <c r="F2" s="69"/>
      <c r="G2" s="69"/>
      <c r="H2" s="69"/>
      <c r="I2" s="69"/>
      <c r="J2" s="69"/>
      <c r="K2" s="69"/>
      <c r="L2" s="69"/>
      <c r="M2" s="69"/>
      <c r="N2" s="69"/>
      <c r="AK2" s="71"/>
      <c r="AL2" s="71"/>
      <c r="AM2" s="71"/>
      <c r="AN2" s="71"/>
      <c r="AO2" s="71"/>
      <c r="AP2" s="71"/>
      <c r="AS2" s="72"/>
      <c r="AT2" s="72"/>
      <c r="AU2" s="72"/>
      <c r="AV2" s="73"/>
      <c r="AW2" s="74"/>
      <c r="AX2" s="72"/>
      <c r="AY2" s="72"/>
      <c r="AZ2" s="72"/>
      <c r="BA2" s="72"/>
      <c r="BB2" s="72"/>
      <c r="BC2" s="72"/>
      <c r="BD2" s="72"/>
      <c r="BE2" s="72"/>
      <c r="BF2" s="72"/>
      <c r="BG2" s="72"/>
      <c r="BH2" s="72"/>
      <c r="BI2" s="72"/>
      <c r="BJ2" s="72"/>
      <c r="BK2" s="72"/>
      <c r="BL2" s="72"/>
      <c r="BM2" s="72"/>
      <c r="BN2" s="72"/>
      <c r="BO2" s="72"/>
      <c r="BP2" s="74"/>
      <c r="BQ2" s="72"/>
      <c r="BR2" s="72"/>
      <c r="BS2" s="72"/>
      <c r="BT2" s="72"/>
      <c r="BU2" s="72"/>
      <c r="BV2" s="72"/>
      <c r="BW2" s="72"/>
      <c r="BX2" s="72"/>
      <c r="BY2" s="72"/>
      <c r="BZ2" s="72"/>
      <c r="CA2" s="72"/>
      <c r="CB2" s="72"/>
      <c r="CC2" s="72"/>
    </row>
    <row r="3" spans="1:81" s="70" customFormat="1" x14ac:dyDescent="0.2">
      <c r="A3" s="1"/>
      <c r="B3" s="69"/>
      <c r="C3" s="69"/>
      <c r="D3" s="69"/>
      <c r="E3" s="69"/>
      <c r="F3" s="69"/>
      <c r="G3" s="69"/>
      <c r="H3" s="69"/>
      <c r="I3" s="69"/>
      <c r="J3" s="69"/>
      <c r="K3" s="69"/>
      <c r="L3" s="69"/>
      <c r="M3" s="69"/>
      <c r="N3" s="69"/>
      <c r="AK3" s="71"/>
      <c r="AL3" s="71"/>
      <c r="AM3" s="71"/>
      <c r="AN3" s="71"/>
      <c r="AO3" s="71"/>
      <c r="AP3" s="71"/>
      <c r="AS3" s="72"/>
      <c r="AT3" s="72"/>
      <c r="AU3" s="72"/>
      <c r="AV3" s="73"/>
      <c r="AW3" s="74"/>
      <c r="AX3" s="72"/>
      <c r="AY3" s="72"/>
      <c r="AZ3" s="72"/>
      <c r="BA3" s="72"/>
      <c r="BB3" s="72"/>
      <c r="BC3" s="72"/>
      <c r="BD3" s="72"/>
      <c r="BE3" s="72"/>
      <c r="BF3" s="72"/>
      <c r="BG3" s="72"/>
      <c r="BH3" s="72"/>
      <c r="BI3" s="72"/>
      <c r="BJ3" s="72"/>
      <c r="BK3" s="72"/>
      <c r="BL3" s="72"/>
      <c r="BM3" s="72"/>
      <c r="BN3" s="72"/>
      <c r="BO3" s="72"/>
      <c r="BP3" s="74"/>
      <c r="BQ3" s="72"/>
      <c r="BR3" s="72"/>
      <c r="BS3" s="72"/>
      <c r="BT3" s="72"/>
      <c r="BU3" s="72"/>
      <c r="BV3" s="72"/>
      <c r="BW3" s="72"/>
      <c r="BX3" s="72"/>
      <c r="BY3" s="72"/>
      <c r="BZ3" s="72"/>
      <c r="CA3" s="72"/>
      <c r="CB3" s="72"/>
      <c r="CC3" s="72"/>
    </row>
    <row r="4" spans="1:81" s="70" customFormat="1" x14ac:dyDescent="0.2">
      <c r="A4" s="1"/>
      <c r="B4" s="69"/>
      <c r="C4" s="69"/>
      <c r="D4" s="69"/>
      <c r="E4" s="69"/>
      <c r="F4" s="69"/>
      <c r="G4" s="69"/>
      <c r="H4" s="69"/>
      <c r="I4" s="69"/>
      <c r="J4" s="69"/>
      <c r="K4" s="69"/>
      <c r="L4" s="69"/>
      <c r="M4" s="69"/>
      <c r="N4" s="69"/>
      <c r="AK4" s="71"/>
      <c r="AL4" s="71"/>
      <c r="AM4" s="71"/>
      <c r="AN4" s="71"/>
      <c r="AO4" s="71"/>
      <c r="AP4" s="71"/>
      <c r="AS4" s="72"/>
      <c r="AT4" s="72"/>
      <c r="AU4" s="72"/>
      <c r="AV4" s="73"/>
      <c r="AW4" s="74"/>
      <c r="AX4" s="72"/>
      <c r="AY4" s="72"/>
      <c r="AZ4" s="72"/>
      <c r="BA4" s="72"/>
      <c r="BB4" s="72"/>
      <c r="BC4" s="72"/>
      <c r="BD4" s="72"/>
      <c r="BE4" s="72"/>
      <c r="BF4" s="72"/>
      <c r="BG4" s="72"/>
      <c r="BH4" s="72"/>
      <c r="BI4" s="72"/>
      <c r="BJ4" s="72"/>
      <c r="BK4" s="72"/>
      <c r="BL4" s="72"/>
      <c r="BM4" s="72"/>
      <c r="BN4" s="72"/>
      <c r="BO4" s="72"/>
      <c r="BP4" s="74"/>
      <c r="BQ4" s="72"/>
      <c r="BR4" s="72"/>
      <c r="BS4" s="72"/>
      <c r="BT4" s="72"/>
      <c r="BU4" s="72"/>
      <c r="BV4" s="72"/>
      <c r="BW4" s="72"/>
      <c r="BX4" s="72"/>
      <c r="BY4" s="72"/>
      <c r="BZ4" s="72"/>
      <c r="CA4" s="72"/>
      <c r="CB4" s="72"/>
      <c r="CC4" s="72"/>
    </row>
    <row r="5" spans="1:81" s="70" customFormat="1" x14ac:dyDescent="0.2">
      <c r="A5" s="2"/>
      <c r="B5" s="69"/>
      <c r="C5" s="69"/>
      <c r="D5" s="69"/>
      <c r="E5" s="69"/>
      <c r="F5" s="69"/>
      <c r="G5" s="69"/>
      <c r="H5" s="69"/>
      <c r="I5" s="69"/>
      <c r="J5" s="69"/>
      <c r="K5" s="69"/>
      <c r="L5" s="69"/>
      <c r="M5" s="69"/>
      <c r="N5" s="69"/>
      <c r="AK5" s="71"/>
      <c r="AL5" s="71"/>
      <c r="AM5" s="71"/>
      <c r="AN5" s="71"/>
      <c r="AO5" s="71"/>
      <c r="AP5" s="71"/>
      <c r="AS5" s="72"/>
      <c r="AT5" s="72"/>
      <c r="AU5" s="72"/>
      <c r="AV5" s="73"/>
      <c r="AW5" s="74"/>
      <c r="AX5" s="72"/>
      <c r="AY5" s="72"/>
      <c r="AZ5" s="72"/>
      <c r="BA5" s="72"/>
      <c r="BB5" s="72"/>
      <c r="BC5" s="72"/>
      <c r="BD5" s="72"/>
      <c r="BE5" s="72"/>
      <c r="BF5" s="72"/>
      <c r="BG5" s="72"/>
      <c r="BH5" s="72"/>
      <c r="BI5" s="72"/>
      <c r="BJ5" s="72"/>
      <c r="BK5" s="72"/>
      <c r="BL5" s="72"/>
      <c r="BM5" s="72"/>
      <c r="BN5" s="72"/>
      <c r="BO5" s="72"/>
      <c r="BP5" s="74"/>
      <c r="BQ5" s="72"/>
      <c r="BR5" s="72"/>
      <c r="BS5" s="72"/>
      <c r="BT5" s="72"/>
      <c r="BU5" s="72"/>
      <c r="BV5" s="72"/>
      <c r="BW5" s="72"/>
      <c r="BX5" s="72"/>
      <c r="BY5" s="72"/>
      <c r="BZ5" s="72"/>
      <c r="CA5" s="72"/>
      <c r="CB5" s="72"/>
      <c r="CC5" s="72"/>
    </row>
    <row r="6" spans="1:81" s="70" customFormat="1" ht="14.25" customHeight="1" x14ac:dyDescent="0.15">
      <c r="A6" s="938"/>
      <c r="B6" s="938"/>
      <c r="C6" s="938"/>
      <c r="D6" s="938"/>
      <c r="E6" s="938"/>
      <c r="F6" s="938"/>
      <c r="G6" s="938"/>
      <c r="H6" s="938"/>
      <c r="I6" s="938"/>
      <c r="J6" s="938"/>
      <c r="K6" s="938"/>
      <c r="L6" s="938"/>
      <c r="M6" s="938"/>
      <c r="N6" s="938"/>
      <c r="O6" s="75"/>
      <c r="AK6" s="71"/>
      <c r="AL6" s="71"/>
      <c r="AM6" s="71"/>
      <c r="AN6" s="71"/>
      <c r="AO6" s="71"/>
      <c r="AP6" s="71"/>
      <c r="AS6" s="72"/>
      <c r="AT6" s="72"/>
      <c r="AU6" s="72"/>
      <c r="AV6" s="73"/>
      <c r="AW6" s="74"/>
      <c r="AX6" s="72"/>
      <c r="AY6" s="72"/>
      <c r="AZ6" s="72"/>
      <c r="BA6" s="72"/>
      <c r="BB6" s="72"/>
      <c r="BC6" s="72"/>
      <c r="BD6" s="72"/>
      <c r="BE6" s="72"/>
      <c r="BF6" s="72"/>
      <c r="BG6" s="72"/>
      <c r="BH6" s="72"/>
      <c r="BI6" s="72"/>
      <c r="BJ6" s="72"/>
      <c r="BK6" s="72"/>
      <c r="BL6" s="72"/>
      <c r="BM6" s="72"/>
      <c r="BN6" s="72"/>
      <c r="BO6" s="72"/>
      <c r="BP6" s="74"/>
      <c r="BQ6" s="72"/>
      <c r="BR6" s="72"/>
      <c r="BS6" s="72"/>
      <c r="BT6" s="72"/>
      <c r="BU6" s="72"/>
      <c r="BV6" s="72"/>
      <c r="BW6" s="72"/>
      <c r="BX6" s="72"/>
      <c r="BY6" s="72"/>
      <c r="BZ6" s="72"/>
      <c r="CA6" s="72"/>
      <c r="CB6" s="72"/>
      <c r="CC6" s="72"/>
    </row>
    <row r="7" spans="1:81" s="70" customFormat="1" x14ac:dyDescent="0.2">
      <c r="A7" s="69"/>
      <c r="B7" s="69"/>
      <c r="C7" s="69"/>
      <c r="D7" s="69"/>
      <c r="E7" s="69"/>
      <c r="F7" s="69"/>
      <c r="G7" s="69"/>
      <c r="H7" s="69"/>
      <c r="I7" s="69"/>
      <c r="J7" s="69"/>
      <c r="K7" s="69"/>
      <c r="L7" s="69"/>
      <c r="M7" s="69"/>
      <c r="N7" s="69"/>
      <c r="AK7" s="71"/>
      <c r="AL7" s="71"/>
      <c r="AM7" s="71"/>
      <c r="AN7" s="71"/>
      <c r="AO7" s="71"/>
      <c r="AP7" s="71"/>
      <c r="AS7" s="72"/>
      <c r="AT7" s="72"/>
      <c r="AU7" s="72"/>
      <c r="AV7" s="73"/>
      <c r="AW7" s="74"/>
      <c r="AX7" s="72"/>
      <c r="AY7" s="72"/>
      <c r="AZ7" s="72"/>
      <c r="BA7" s="72"/>
      <c r="BB7" s="72"/>
      <c r="BC7" s="72"/>
      <c r="BD7" s="72"/>
      <c r="BE7" s="72"/>
      <c r="BF7" s="72"/>
      <c r="BG7" s="72"/>
      <c r="BH7" s="72"/>
      <c r="BI7" s="72"/>
      <c r="BJ7" s="72"/>
      <c r="BK7" s="72"/>
      <c r="BL7" s="72"/>
      <c r="BM7" s="72"/>
      <c r="BN7" s="72"/>
      <c r="BO7" s="72"/>
      <c r="BP7" s="74"/>
      <c r="BQ7" s="72"/>
      <c r="BR7" s="72"/>
      <c r="BS7" s="72"/>
      <c r="BT7" s="72"/>
      <c r="BU7" s="72"/>
      <c r="BV7" s="72"/>
      <c r="BW7" s="72"/>
      <c r="BX7" s="72"/>
      <c r="BY7" s="72"/>
      <c r="BZ7" s="72"/>
      <c r="CA7" s="72"/>
      <c r="CB7" s="72"/>
      <c r="CC7" s="72"/>
    </row>
    <row r="8" spans="1:81" s="70" customFormat="1" ht="14.25" x14ac:dyDescent="0.2">
      <c r="A8" s="76"/>
      <c r="B8" s="69"/>
      <c r="C8" s="69"/>
      <c r="D8" s="69"/>
      <c r="E8" s="69"/>
      <c r="F8" s="69"/>
      <c r="G8" s="69"/>
      <c r="H8" s="77"/>
      <c r="I8" s="77"/>
      <c r="J8" s="77"/>
      <c r="K8" s="77"/>
      <c r="L8" s="77"/>
      <c r="M8" s="69"/>
      <c r="N8" s="69"/>
      <c r="AK8" s="71"/>
      <c r="AL8" s="71"/>
      <c r="AM8" s="71"/>
      <c r="AN8" s="71"/>
      <c r="AO8" s="71"/>
      <c r="AP8" s="71"/>
      <c r="AS8" s="72"/>
      <c r="AT8" s="72"/>
      <c r="AU8" s="72"/>
      <c r="AV8" s="73"/>
      <c r="AW8" s="74"/>
      <c r="AX8" s="72"/>
      <c r="AY8" s="72"/>
      <c r="AZ8" s="72"/>
      <c r="BA8" s="72"/>
      <c r="BB8" s="72"/>
      <c r="BC8" s="72"/>
      <c r="BD8" s="72"/>
      <c r="BE8" s="72"/>
      <c r="BF8" s="72"/>
      <c r="BG8" s="72"/>
      <c r="BH8" s="72"/>
      <c r="BI8" s="72"/>
      <c r="BJ8" s="72"/>
      <c r="BK8" s="72"/>
      <c r="BL8" s="72"/>
      <c r="BM8" s="72"/>
      <c r="BN8" s="72"/>
      <c r="BO8" s="72"/>
      <c r="BP8" s="74"/>
      <c r="BQ8" s="72"/>
      <c r="BR8" s="72"/>
      <c r="BS8" s="72"/>
      <c r="BT8" s="72"/>
      <c r="BU8" s="72"/>
      <c r="BV8" s="72"/>
      <c r="BW8" s="72"/>
      <c r="BX8" s="72"/>
      <c r="BY8" s="72"/>
      <c r="BZ8" s="72"/>
      <c r="CA8" s="72"/>
      <c r="CB8" s="72"/>
      <c r="CC8" s="72"/>
    </row>
    <row r="9" spans="1:81" s="3" customFormat="1" ht="15.75" customHeight="1" x14ac:dyDescent="0.2">
      <c r="A9" s="78"/>
      <c r="B9" s="78"/>
      <c r="R9" s="79"/>
      <c r="S9" s="79"/>
      <c r="T9" s="79"/>
      <c r="U9" s="80"/>
      <c r="V9" s="80"/>
      <c r="W9" s="80"/>
      <c r="X9" s="80"/>
      <c r="Y9" s="80"/>
      <c r="Z9" s="80"/>
      <c r="AA9" s="80"/>
      <c r="AB9" s="80"/>
      <c r="AC9" s="80"/>
      <c r="AI9" s="80"/>
      <c r="AJ9" s="80"/>
      <c r="AK9" s="80"/>
      <c r="AL9" s="80"/>
      <c r="AM9" s="80"/>
      <c r="AW9" s="81"/>
      <c r="AZ9" s="82"/>
      <c r="BA9" s="80"/>
      <c r="BB9" s="80"/>
      <c r="BC9" s="80"/>
      <c r="BD9" s="80"/>
      <c r="BE9" s="80"/>
      <c r="BF9" s="80"/>
      <c r="BP9" s="81"/>
    </row>
    <row r="10" spans="1:81" s="3" customFormat="1" ht="15.75" customHeight="1" x14ac:dyDescent="0.15">
      <c r="A10" s="836"/>
      <c r="B10" s="893"/>
      <c r="C10" s="894"/>
      <c r="D10" s="894"/>
      <c r="E10" s="894"/>
      <c r="F10" s="894"/>
      <c r="G10" s="894"/>
      <c r="H10" s="894"/>
      <c r="I10" s="894"/>
      <c r="J10" s="894"/>
      <c r="K10" s="894"/>
      <c r="L10" s="894"/>
      <c r="M10" s="894"/>
      <c r="N10" s="894"/>
      <c r="O10" s="894"/>
      <c r="P10" s="894"/>
      <c r="Q10" s="894"/>
      <c r="R10" s="894"/>
      <c r="S10" s="894"/>
      <c r="T10" s="894"/>
      <c r="U10" s="845"/>
      <c r="V10" s="845"/>
      <c r="W10" s="847"/>
      <c r="X10" s="934"/>
      <c r="Y10" s="841"/>
      <c r="Z10" s="80"/>
      <c r="AA10" s="80"/>
      <c r="AB10" s="80"/>
      <c r="AC10" s="80"/>
      <c r="AI10" s="80"/>
      <c r="AJ10" s="80"/>
      <c r="AK10" s="80"/>
      <c r="AL10" s="80"/>
      <c r="AM10" s="80"/>
      <c r="AW10" s="81"/>
      <c r="AZ10" s="82"/>
      <c r="BP10" s="81"/>
    </row>
    <row r="11" spans="1:81" s="3" customFormat="1" ht="39" customHeight="1" x14ac:dyDescent="0.15">
      <c r="A11" s="838"/>
      <c r="B11" s="893"/>
      <c r="C11" s="65"/>
      <c r="D11" s="66"/>
      <c r="E11" s="83"/>
      <c r="F11" s="83"/>
      <c r="G11" s="83"/>
      <c r="H11" s="66"/>
      <c r="I11" s="66"/>
      <c r="J11" s="66"/>
      <c r="K11" s="66"/>
      <c r="L11" s="66"/>
      <c r="M11" s="66"/>
      <c r="N11" s="66"/>
      <c r="O11" s="66"/>
      <c r="P11" s="66"/>
      <c r="Q11" s="66"/>
      <c r="R11" s="66"/>
      <c r="S11" s="66"/>
      <c r="T11" s="66"/>
      <c r="U11" s="84"/>
      <c r="V11" s="85"/>
      <c r="W11" s="86"/>
      <c r="X11" s="935"/>
      <c r="Y11" s="875"/>
      <c r="Z11" s="80"/>
      <c r="AA11" s="80"/>
      <c r="AB11" s="80"/>
      <c r="AC11" s="80"/>
      <c r="AD11" s="80"/>
      <c r="AE11" s="80"/>
      <c r="AF11" s="80"/>
      <c r="AG11" s="80"/>
      <c r="AH11" s="80"/>
      <c r="AN11" s="80"/>
      <c r="AO11" s="80"/>
      <c r="AP11" s="80"/>
      <c r="AQ11" s="80"/>
      <c r="AR11" s="80"/>
      <c r="AW11" s="81"/>
      <c r="BP11" s="81"/>
    </row>
    <row r="12" spans="1:81" s="3" customFormat="1" ht="15.75" customHeight="1" x14ac:dyDescent="0.15">
      <c r="A12" s="4"/>
      <c r="B12" s="4"/>
      <c r="C12" s="87"/>
      <c r="D12" s="5"/>
      <c r="E12" s="5"/>
      <c r="F12" s="5"/>
      <c r="G12" s="5"/>
      <c r="H12" s="5"/>
      <c r="I12" s="5"/>
      <c r="J12" s="5"/>
      <c r="K12" s="5"/>
      <c r="L12" s="5"/>
      <c r="M12" s="5"/>
      <c r="N12" s="5"/>
      <c r="O12" s="5"/>
      <c r="P12" s="5"/>
      <c r="Q12" s="5"/>
      <c r="R12" s="5"/>
      <c r="S12" s="5"/>
      <c r="T12" s="5"/>
      <c r="U12" s="88"/>
      <c r="V12" s="6"/>
      <c r="W12" s="7"/>
      <c r="X12" s="89"/>
      <c r="Y12" s="90"/>
      <c r="Z12" s="91"/>
      <c r="AA12" s="80"/>
      <c r="AB12" s="80"/>
      <c r="AC12" s="80"/>
      <c r="AD12" s="80"/>
      <c r="AE12" s="80"/>
      <c r="AF12" s="80"/>
      <c r="AG12" s="80"/>
      <c r="AH12" s="80"/>
      <c r="AN12" s="80"/>
      <c r="AO12" s="80"/>
      <c r="AP12" s="80"/>
      <c r="AQ12" s="80"/>
      <c r="AR12" s="80"/>
      <c r="AW12" s="81"/>
      <c r="BA12" s="92"/>
      <c r="BB12" s="92"/>
      <c r="BD12" s="81"/>
      <c r="BE12" s="81"/>
      <c r="BP12" s="81"/>
    </row>
    <row r="13" spans="1:81" s="3" customFormat="1" ht="24" customHeight="1" x14ac:dyDescent="0.15">
      <c r="A13" s="93"/>
      <c r="B13" s="8"/>
      <c r="C13" s="9"/>
      <c r="D13" s="10"/>
      <c r="E13" s="10"/>
      <c r="F13" s="10"/>
      <c r="G13" s="10"/>
      <c r="H13" s="10"/>
      <c r="I13" s="10"/>
      <c r="J13" s="10"/>
      <c r="K13" s="10"/>
      <c r="L13" s="10"/>
      <c r="M13" s="10"/>
      <c r="N13" s="10"/>
      <c r="O13" s="10"/>
      <c r="P13" s="10"/>
      <c r="Q13" s="10"/>
      <c r="R13" s="10"/>
      <c r="S13" s="10"/>
      <c r="T13" s="10"/>
      <c r="U13" s="11"/>
      <c r="V13" s="12"/>
      <c r="W13" s="13"/>
      <c r="X13" s="94"/>
      <c r="Y13" s="95"/>
      <c r="Z13" s="91"/>
      <c r="AA13" s="80"/>
      <c r="AB13" s="80"/>
      <c r="AC13" s="80"/>
      <c r="AD13" s="80"/>
      <c r="AE13" s="80"/>
      <c r="AF13" s="80"/>
      <c r="AG13" s="80"/>
      <c r="AH13" s="80"/>
      <c r="AN13" s="80"/>
      <c r="AO13" s="80"/>
      <c r="AP13" s="80"/>
      <c r="AQ13" s="80"/>
      <c r="AR13" s="80"/>
      <c r="AW13" s="81"/>
      <c r="BA13" s="92"/>
      <c r="BB13" s="92"/>
      <c r="BD13" s="81"/>
      <c r="BE13" s="81"/>
      <c r="BP13" s="81"/>
    </row>
    <row r="14" spans="1:81" s="3" customFormat="1" ht="27" customHeight="1" x14ac:dyDescent="0.15">
      <c r="A14" s="96"/>
      <c r="B14" s="14"/>
      <c r="C14" s="15"/>
      <c r="D14" s="16"/>
      <c r="E14" s="16"/>
      <c r="F14" s="16"/>
      <c r="G14" s="16"/>
      <c r="H14" s="17"/>
      <c r="I14" s="17"/>
      <c r="J14" s="17"/>
      <c r="K14" s="17"/>
      <c r="L14" s="17"/>
      <c r="M14" s="17"/>
      <c r="N14" s="17"/>
      <c r="O14" s="17"/>
      <c r="P14" s="17"/>
      <c r="Q14" s="17"/>
      <c r="R14" s="17"/>
      <c r="S14" s="16"/>
      <c r="T14" s="16"/>
      <c r="U14" s="18"/>
      <c r="V14" s="19"/>
      <c r="W14" s="20"/>
      <c r="X14" s="15"/>
      <c r="Y14" s="97"/>
      <c r="Z14" s="91"/>
      <c r="AA14" s="80"/>
      <c r="AB14" s="80"/>
      <c r="AC14" s="80"/>
      <c r="AD14" s="80"/>
      <c r="AE14" s="80"/>
      <c r="AF14" s="80"/>
      <c r="AG14" s="80"/>
      <c r="AH14" s="80"/>
      <c r="AN14" s="80"/>
      <c r="AO14" s="80"/>
      <c r="AP14" s="80"/>
      <c r="AQ14" s="80"/>
      <c r="AR14" s="80"/>
      <c r="AW14" s="81"/>
      <c r="BA14" s="92"/>
      <c r="BB14" s="92"/>
      <c r="BD14" s="81"/>
      <c r="BE14" s="81"/>
      <c r="BP14" s="81"/>
    </row>
    <row r="15" spans="1:81" s="3" customFormat="1" ht="24" customHeight="1" x14ac:dyDescent="0.15">
      <c r="A15" s="98"/>
      <c r="B15" s="14"/>
      <c r="C15" s="21"/>
      <c r="D15" s="17"/>
      <c r="E15" s="17"/>
      <c r="F15" s="17"/>
      <c r="G15" s="17"/>
      <c r="H15" s="17"/>
      <c r="I15" s="17"/>
      <c r="J15" s="17"/>
      <c r="K15" s="17"/>
      <c r="L15" s="17"/>
      <c r="M15" s="17"/>
      <c r="N15" s="17"/>
      <c r="O15" s="17"/>
      <c r="P15" s="17"/>
      <c r="Q15" s="17"/>
      <c r="R15" s="17"/>
      <c r="S15" s="17"/>
      <c r="T15" s="17"/>
      <c r="U15" s="22"/>
      <c r="V15" s="19"/>
      <c r="W15" s="20"/>
      <c r="X15" s="15"/>
      <c r="Y15" s="97"/>
      <c r="Z15" s="91"/>
      <c r="AA15" s="80"/>
      <c r="AB15" s="80"/>
      <c r="AC15" s="80"/>
      <c r="AD15" s="80"/>
      <c r="AE15" s="80"/>
      <c r="AF15" s="80"/>
      <c r="AG15" s="80"/>
      <c r="AH15" s="80"/>
      <c r="AN15" s="80"/>
      <c r="AO15" s="80"/>
      <c r="AP15" s="80"/>
      <c r="AQ15" s="80"/>
      <c r="AR15" s="80"/>
      <c r="AW15" s="81"/>
      <c r="BA15" s="92"/>
      <c r="BD15" s="81"/>
      <c r="BE15" s="81"/>
      <c r="BP15" s="81"/>
    </row>
    <row r="16" spans="1:81" s="3" customFormat="1" ht="24.75" customHeight="1" x14ac:dyDescent="0.15">
      <c r="A16" s="98"/>
      <c r="B16" s="23"/>
      <c r="C16" s="24"/>
      <c r="D16" s="25"/>
      <c r="E16" s="25"/>
      <c r="F16" s="25"/>
      <c r="G16" s="25"/>
      <c r="H16" s="25"/>
      <c r="I16" s="25"/>
      <c r="J16" s="25"/>
      <c r="K16" s="25"/>
      <c r="L16" s="25"/>
      <c r="M16" s="25"/>
      <c r="N16" s="25"/>
      <c r="O16" s="25"/>
      <c r="P16" s="25"/>
      <c r="Q16" s="25"/>
      <c r="R16" s="25"/>
      <c r="S16" s="25"/>
      <c r="T16" s="25"/>
      <c r="U16" s="26"/>
      <c r="V16" s="27"/>
      <c r="W16" s="28"/>
      <c r="X16" s="29"/>
      <c r="Y16" s="30"/>
      <c r="Z16" s="91"/>
      <c r="AA16" s="80"/>
      <c r="AB16" s="80"/>
      <c r="AC16" s="80"/>
      <c r="AD16" s="80"/>
      <c r="AE16" s="80"/>
      <c r="AF16" s="80"/>
      <c r="AG16" s="80"/>
      <c r="AH16" s="80"/>
      <c r="AN16" s="80"/>
      <c r="AO16" s="80"/>
      <c r="AP16" s="80"/>
      <c r="AQ16" s="80"/>
      <c r="AR16" s="80"/>
      <c r="AW16" s="81"/>
      <c r="BA16" s="92"/>
      <c r="BD16" s="81"/>
      <c r="BE16" s="81"/>
      <c r="BP16" s="81"/>
    </row>
    <row r="17" spans="1:81" s="3" customFormat="1" ht="24" customHeight="1" x14ac:dyDescent="0.2">
      <c r="A17" s="78"/>
      <c r="B17" s="78"/>
      <c r="D17" s="99"/>
      <c r="E17" s="99"/>
      <c r="F17" s="99"/>
      <c r="G17" s="99"/>
      <c r="H17" s="99"/>
      <c r="I17" s="99"/>
      <c r="J17" s="99"/>
      <c r="K17" s="99"/>
      <c r="L17" s="99"/>
      <c r="M17" s="99"/>
      <c r="N17" s="99"/>
      <c r="O17" s="99"/>
      <c r="P17" s="99"/>
      <c r="Q17" s="100"/>
      <c r="R17" s="91"/>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W17" s="81"/>
      <c r="AX17" s="80"/>
      <c r="AY17" s="80"/>
      <c r="AZ17" s="80"/>
      <c r="BA17" s="80"/>
      <c r="BD17" s="80"/>
      <c r="BE17" s="80"/>
      <c r="BF17" s="80"/>
      <c r="BG17" s="80"/>
      <c r="BH17" s="80"/>
      <c r="BP17" s="81"/>
    </row>
    <row r="18" spans="1:81" s="3" customFormat="1" ht="15.75" customHeight="1" x14ac:dyDescent="0.15">
      <c r="A18" s="836"/>
      <c r="B18" s="836"/>
      <c r="C18" s="860"/>
      <c r="D18" s="861"/>
      <c r="E18" s="861"/>
      <c r="F18" s="836"/>
      <c r="G18" s="99"/>
      <c r="K18" s="99"/>
      <c r="L18" s="99"/>
      <c r="M18" s="99"/>
      <c r="N18" s="99"/>
      <c r="O18" s="100"/>
      <c r="P18" s="91"/>
      <c r="Q18" s="80"/>
      <c r="R18" s="80"/>
      <c r="S18" s="80"/>
      <c r="T18" s="80"/>
      <c r="U18" s="80"/>
      <c r="V18" s="80"/>
      <c r="W18" s="80"/>
      <c r="X18" s="80"/>
      <c r="Y18" s="80"/>
      <c r="Z18" s="80"/>
      <c r="AA18" s="80"/>
      <c r="AW18" s="81"/>
      <c r="BP18" s="81"/>
    </row>
    <row r="19" spans="1:81" s="3" customFormat="1" ht="46.5" customHeight="1" x14ac:dyDescent="0.15">
      <c r="A19" s="838"/>
      <c r="B19" s="838"/>
      <c r="C19" s="31"/>
      <c r="D19" s="101"/>
      <c r="E19" s="102"/>
      <c r="F19" s="838"/>
      <c r="G19" s="99"/>
      <c r="H19" s="99"/>
      <c r="I19" s="99"/>
      <c r="J19" s="99"/>
      <c r="K19" s="99"/>
      <c r="L19" s="99"/>
      <c r="M19" s="99"/>
      <c r="N19" s="99"/>
      <c r="O19" s="100"/>
      <c r="P19" s="91"/>
      <c r="Q19" s="80"/>
      <c r="R19" s="80"/>
      <c r="S19" s="80"/>
      <c r="T19" s="80"/>
      <c r="U19" s="80"/>
      <c r="V19" s="80"/>
      <c r="W19" s="80"/>
      <c r="X19" s="80"/>
      <c r="Y19" s="80"/>
      <c r="Z19" s="80"/>
      <c r="AA19" s="80"/>
      <c r="AG19" s="80"/>
      <c r="AH19" s="80"/>
      <c r="AI19" s="80"/>
      <c r="AJ19" s="80"/>
      <c r="AK19" s="80"/>
      <c r="AW19" s="81"/>
      <c r="AX19" s="82"/>
      <c r="AY19" s="82"/>
      <c r="BA19" s="32"/>
      <c r="BB19" s="32"/>
      <c r="BC19" s="32"/>
      <c r="BD19" s="32"/>
      <c r="BE19" s="32"/>
      <c r="BF19" s="82"/>
      <c r="BP19" s="81"/>
    </row>
    <row r="20" spans="1:81" s="3" customFormat="1" ht="15" customHeight="1" x14ac:dyDescent="0.15">
      <c r="A20" s="103"/>
      <c r="B20" s="104"/>
      <c r="C20" s="33"/>
      <c r="D20" s="34"/>
      <c r="E20" s="35"/>
      <c r="F20" s="36"/>
      <c r="G20" s="99"/>
      <c r="H20" s="99"/>
      <c r="I20" s="99"/>
      <c r="J20" s="99"/>
      <c r="K20" s="99"/>
      <c r="L20" s="99"/>
      <c r="M20" s="99"/>
      <c r="N20" s="99"/>
      <c r="O20" s="100"/>
      <c r="P20" s="91"/>
      <c r="Q20" s="80"/>
      <c r="R20" s="80"/>
      <c r="S20" s="80"/>
      <c r="T20" s="80"/>
      <c r="U20" s="80"/>
      <c r="V20" s="80"/>
      <c r="W20" s="80"/>
      <c r="X20" s="80"/>
      <c r="Y20" s="80"/>
      <c r="Z20" s="80"/>
      <c r="AA20" s="80"/>
      <c r="AG20" s="80"/>
      <c r="AH20" s="80"/>
      <c r="AI20" s="80"/>
      <c r="AJ20" s="80"/>
      <c r="AK20" s="80"/>
      <c r="AW20" s="81"/>
      <c r="AX20" s="82"/>
      <c r="AY20" s="82"/>
      <c r="BA20" s="32"/>
      <c r="BB20" s="32"/>
      <c r="BC20" s="32"/>
      <c r="BD20" s="32"/>
      <c r="BE20" s="32"/>
      <c r="BF20" s="82"/>
      <c r="BP20" s="81"/>
    </row>
    <row r="21" spans="1:81" s="3" customFormat="1" ht="15" customHeight="1" x14ac:dyDescent="0.15">
      <c r="A21" s="96"/>
      <c r="B21" s="105"/>
      <c r="C21" s="21"/>
      <c r="D21" s="17"/>
      <c r="E21" s="22"/>
      <c r="F21" s="37"/>
      <c r="G21" s="99"/>
      <c r="H21" s="99"/>
      <c r="I21" s="99"/>
      <c r="J21" s="99"/>
      <c r="K21" s="99"/>
      <c r="L21" s="99"/>
      <c r="M21" s="99"/>
      <c r="N21" s="99"/>
      <c r="O21" s="100"/>
      <c r="P21" s="91"/>
      <c r="Q21" s="80"/>
      <c r="R21" s="80"/>
      <c r="S21" s="80"/>
      <c r="T21" s="80"/>
      <c r="U21" s="80"/>
      <c r="V21" s="80"/>
      <c r="W21" s="80"/>
      <c r="X21" s="80"/>
      <c r="Y21" s="80"/>
      <c r="Z21" s="80"/>
      <c r="AA21" s="80"/>
      <c r="AG21" s="80"/>
      <c r="AH21" s="80"/>
      <c r="AI21" s="80"/>
      <c r="AJ21" s="80"/>
      <c r="AK21" s="80"/>
      <c r="AW21" s="81"/>
      <c r="AX21" s="82"/>
      <c r="AY21" s="82"/>
      <c r="BC21" s="82"/>
      <c r="BF21" s="82"/>
      <c r="BP21" s="81"/>
    </row>
    <row r="22" spans="1:81" s="3" customFormat="1" ht="15" customHeight="1" x14ac:dyDescent="0.15">
      <c r="A22" s="106"/>
      <c r="B22" s="107"/>
      <c r="C22" s="38"/>
      <c r="D22" s="39"/>
      <c r="E22" s="40"/>
      <c r="F22" s="41"/>
      <c r="G22" s="99"/>
      <c r="H22" s="99"/>
      <c r="I22" s="99"/>
      <c r="J22" s="99"/>
      <c r="K22" s="99"/>
      <c r="L22" s="99"/>
      <c r="M22" s="99"/>
      <c r="N22" s="99"/>
      <c r="O22" s="100"/>
      <c r="P22" s="91"/>
      <c r="Q22" s="80"/>
      <c r="R22" s="80"/>
      <c r="S22" s="80"/>
      <c r="T22" s="80"/>
      <c r="U22" s="80"/>
      <c r="V22" s="80"/>
      <c r="W22" s="80"/>
      <c r="X22" s="80"/>
      <c r="Y22" s="80"/>
      <c r="Z22" s="80"/>
      <c r="AA22" s="80"/>
      <c r="AG22" s="80"/>
      <c r="AH22" s="80"/>
      <c r="AI22" s="80"/>
      <c r="AJ22" s="80"/>
      <c r="AK22" s="80"/>
      <c r="AW22" s="81"/>
      <c r="AX22" s="82"/>
      <c r="AY22" s="82"/>
      <c r="BA22" s="32"/>
      <c r="BB22" s="32"/>
      <c r="BC22" s="32"/>
      <c r="BD22" s="32"/>
      <c r="BE22" s="32"/>
      <c r="BF22" s="82"/>
      <c r="BP22" s="81"/>
    </row>
    <row r="23" spans="1:81" s="3" customFormat="1" ht="15" customHeight="1" x14ac:dyDescent="0.15">
      <c r="A23" s="108"/>
      <c r="B23" s="296"/>
      <c r="C23" s="42"/>
      <c r="D23" s="43"/>
      <c r="E23" s="44"/>
      <c r="F23" s="4"/>
      <c r="G23" s="99"/>
      <c r="H23" s="99"/>
      <c r="I23" s="99"/>
      <c r="J23" s="99"/>
      <c r="K23" s="99"/>
      <c r="L23" s="99"/>
      <c r="M23" s="99"/>
      <c r="N23" s="99"/>
      <c r="O23" s="100"/>
      <c r="P23" s="91"/>
      <c r="Q23" s="80"/>
      <c r="R23" s="80"/>
      <c r="S23" s="80"/>
      <c r="T23" s="80"/>
      <c r="U23" s="80"/>
      <c r="V23" s="80"/>
      <c r="W23" s="80"/>
      <c r="X23" s="80"/>
      <c r="Y23" s="80"/>
      <c r="Z23" s="80"/>
      <c r="AA23" s="80"/>
      <c r="AG23" s="80"/>
      <c r="AH23" s="80"/>
      <c r="AI23" s="80"/>
      <c r="AJ23" s="80"/>
      <c r="AK23" s="80"/>
      <c r="AW23" s="81"/>
      <c r="AX23" s="82"/>
      <c r="AY23" s="82"/>
      <c r="BA23" s="32"/>
      <c r="BB23" s="32"/>
      <c r="BC23" s="32"/>
      <c r="BD23" s="32"/>
      <c r="BE23" s="32"/>
      <c r="BF23" s="109"/>
      <c r="BP23" s="81"/>
    </row>
    <row r="24" spans="1:81" s="77" customFormat="1" ht="50.25" customHeight="1" x14ac:dyDescent="0.2">
      <c r="A24" s="110"/>
      <c r="B24" s="110"/>
      <c r="D24" s="110"/>
      <c r="E24" s="110"/>
      <c r="AS24" s="111"/>
      <c r="AT24" s="111"/>
      <c r="AU24" s="111"/>
      <c r="AV24" s="112"/>
      <c r="AW24" s="113"/>
      <c r="AX24" s="111"/>
      <c r="AY24" s="111"/>
      <c r="AZ24" s="111"/>
      <c r="BA24" s="32"/>
      <c r="BB24" s="32"/>
      <c r="BC24" s="32"/>
      <c r="BD24" s="32"/>
      <c r="BE24" s="32"/>
      <c r="BF24" s="109"/>
      <c r="BG24" s="111"/>
      <c r="BH24" s="111"/>
      <c r="BI24" s="111"/>
      <c r="BJ24" s="111"/>
      <c r="BK24" s="111"/>
      <c r="BL24" s="111"/>
      <c r="BM24" s="111"/>
      <c r="BN24" s="111"/>
      <c r="BO24" s="111"/>
      <c r="BP24" s="113"/>
      <c r="BQ24" s="111"/>
      <c r="BR24" s="111"/>
      <c r="BS24" s="111"/>
      <c r="BT24" s="111"/>
      <c r="BU24" s="111"/>
      <c r="BV24" s="111"/>
      <c r="BW24" s="111"/>
      <c r="BX24" s="111"/>
      <c r="BY24" s="111"/>
      <c r="BZ24" s="111"/>
      <c r="CA24" s="111"/>
      <c r="CB24" s="111"/>
      <c r="CC24" s="111"/>
    </row>
    <row r="25" spans="1:81" s="77" customFormat="1" ht="15" customHeight="1" x14ac:dyDescent="0.2">
      <c r="A25" s="936"/>
      <c r="B25" s="893"/>
      <c r="C25" s="893"/>
      <c r="D25" s="836"/>
      <c r="E25" s="898"/>
      <c r="F25" s="898"/>
      <c r="G25" s="898"/>
      <c r="H25" s="918"/>
      <c r="AS25" s="111"/>
      <c r="AT25" s="111"/>
      <c r="AU25" s="111"/>
      <c r="AV25" s="112"/>
      <c r="AW25" s="113"/>
      <c r="AX25" s="111"/>
      <c r="AY25" s="111"/>
      <c r="AZ25" s="111"/>
      <c r="BA25" s="32"/>
      <c r="BB25" s="32"/>
      <c r="BC25" s="32"/>
      <c r="BD25" s="32"/>
      <c r="BE25" s="32"/>
      <c r="BF25" s="109"/>
      <c r="BG25" s="111"/>
      <c r="BH25" s="111"/>
      <c r="BI25" s="111"/>
      <c r="BJ25" s="111"/>
      <c r="BK25" s="111"/>
      <c r="BL25" s="111"/>
      <c r="BM25" s="111"/>
      <c r="BN25" s="111"/>
      <c r="BO25" s="111"/>
      <c r="BP25" s="113"/>
      <c r="BQ25" s="111"/>
      <c r="BR25" s="111"/>
      <c r="BS25" s="111"/>
      <c r="BT25" s="111"/>
      <c r="BU25" s="111"/>
      <c r="BV25" s="111"/>
      <c r="BW25" s="111"/>
      <c r="BX25" s="111"/>
      <c r="BY25" s="111"/>
      <c r="BZ25" s="111"/>
      <c r="CA25" s="111"/>
      <c r="CB25" s="111"/>
      <c r="CC25" s="111"/>
    </row>
    <row r="26" spans="1:81" s="77" customFormat="1" ht="49.5" customHeight="1" x14ac:dyDescent="0.2">
      <c r="A26" s="936"/>
      <c r="B26" s="893"/>
      <c r="C26" s="893"/>
      <c r="D26" s="838"/>
      <c r="E26" s="114"/>
      <c r="F26" s="114"/>
      <c r="G26" s="114"/>
      <c r="H26" s="937"/>
      <c r="AS26" s="111"/>
      <c r="AT26" s="111"/>
      <c r="AU26" s="111"/>
      <c r="AV26" s="112"/>
      <c r="AW26" s="113"/>
      <c r="AX26" s="111"/>
      <c r="AY26" s="111"/>
      <c r="AZ26" s="111"/>
      <c r="BA26" s="32"/>
      <c r="BB26" s="32"/>
      <c r="BC26" s="32"/>
      <c r="BD26" s="32"/>
      <c r="BE26" s="32"/>
      <c r="BF26" s="109"/>
      <c r="BG26" s="111"/>
      <c r="BH26" s="111"/>
      <c r="BI26" s="111"/>
      <c r="BJ26" s="111"/>
      <c r="BK26" s="111"/>
      <c r="BL26" s="111"/>
      <c r="BM26" s="111"/>
      <c r="BN26" s="111"/>
      <c r="BO26" s="111"/>
      <c r="BP26" s="113"/>
      <c r="BQ26" s="111"/>
      <c r="BR26" s="111"/>
      <c r="BS26" s="111"/>
      <c r="BT26" s="111"/>
      <c r="BU26" s="111"/>
      <c r="BV26" s="111"/>
      <c r="BW26" s="111"/>
      <c r="BX26" s="111"/>
      <c r="BY26" s="111"/>
      <c r="BZ26" s="111"/>
      <c r="CA26" s="111"/>
      <c r="CB26" s="111"/>
      <c r="CC26" s="111"/>
    </row>
    <row r="27" spans="1:81" s="77" customFormat="1" ht="14.25" x14ac:dyDescent="0.2">
      <c r="A27" s="833"/>
      <c r="B27" s="834"/>
      <c r="C27" s="835"/>
      <c r="D27" s="115"/>
      <c r="E27" s="116"/>
      <c r="F27" s="117"/>
      <c r="G27" s="118"/>
      <c r="H27" s="119"/>
      <c r="I27" s="120"/>
      <c r="J27" s="121"/>
      <c r="K27" s="121"/>
      <c r="L27" s="121"/>
      <c r="AS27" s="111"/>
      <c r="AT27" s="111"/>
      <c r="AU27" s="111"/>
      <c r="AV27" s="112"/>
      <c r="AW27" s="113"/>
      <c r="AX27" s="111"/>
      <c r="AY27" s="111"/>
      <c r="AZ27" s="122"/>
      <c r="BA27" s="123"/>
      <c r="BB27" s="123"/>
      <c r="BC27" s="123"/>
      <c r="BD27" s="124"/>
      <c r="BE27" s="124"/>
      <c r="BF27" s="124"/>
      <c r="BG27" s="125"/>
      <c r="BH27" s="111"/>
      <c r="BI27" s="111"/>
      <c r="BJ27" s="111"/>
      <c r="BK27" s="111"/>
      <c r="BL27" s="111"/>
      <c r="BM27" s="111"/>
      <c r="BN27" s="111"/>
      <c r="BO27" s="111"/>
      <c r="BP27" s="113"/>
      <c r="BQ27" s="111"/>
      <c r="BR27" s="111"/>
      <c r="BS27" s="111"/>
      <c r="BT27" s="111"/>
      <c r="BU27" s="111"/>
      <c r="BV27" s="111"/>
      <c r="BW27" s="111"/>
      <c r="BX27" s="111"/>
      <c r="BY27" s="111"/>
      <c r="BZ27" s="111"/>
      <c r="CA27" s="111"/>
      <c r="CB27" s="111"/>
      <c r="CC27" s="111"/>
    </row>
    <row r="28" spans="1:81" s="77" customFormat="1" ht="20.25" customHeight="1" x14ac:dyDescent="0.2">
      <c r="A28" s="931"/>
      <c r="B28" s="825"/>
      <c r="C28" s="826"/>
      <c r="D28" s="126"/>
      <c r="E28" s="127"/>
      <c r="F28" s="128"/>
      <c r="G28" s="129"/>
      <c r="H28" s="130"/>
      <c r="I28" s="120"/>
      <c r="J28" s="131"/>
      <c r="K28" s="131"/>
      <c r="L28" s="131"/>
      <c r="M28" s="131"/>
      <c r="N28" s="131"/>
      <c r="O28" s="131"/>
      <c r="P28" s="131"/>
      <c r="Q28" s="131"/>
      <c r="R28" s="131"/>
      <c r="S28" s="131"/>
      <c r="T28" s="131"/>
      <c r="U28" s="131"/>
      <c r="AS28" s="111"/>
      <c r="AT28" s="111"/>
      <c r="AU28" s="111"/>
      <c r="AV28" s="112"/>
      <c r="AW28" s="113"/>
      <c r="AX28" s="111"/>
      <c r="AY28" s="111"/>
      <c r="AZ28" s="122"/>
      <c r="BA28" s="82"/>
      <c r="BB28" s="82"/>
      <c r="BC28" s="82"/>
      <c r="BD28" s="124"/>
      <c r="BE28" s="82"/>
      <c r="BF28" s="82"/>
      <c r="BG28" s="112"/>
      <c r="BH28" s="111"/>
      <c r="BI28" s="111"/>
      <c r="BJ28" s="111"/>
      <c r="BK28" s="111"/>
      <c r="BL28" s="111"/>
      <c r="BM28" s="111"/>
      <c r="BN28" s="111"/>
      <c r="BO28" s="111"/>
      <c r="BP28" s="113"/>
      <c r="BQ28" s="111"/>
      <c r="BR28" s="111"/>
      <c r="BS28" s="111"/>
      <c r="BT28" s="111"/>
      <c r="BU28" s="111"/>
      <c r="BV28" s="111"/>
      <c r="BW28" s="111"/>
      <c r="BX28" s="111"/>
      <c r="BY28" s="111"/>
      <c r="BZ28" s="111"/>
      <c r="CA28" s="111"/>
      <c r="CB28" s="111"/>
      <c r="CC28" s="111"/>
    </row>
    <row r="29" spans="1:81" s="77" customFormat="1" ht="22.5" customHeight="1" x14ac:dyDescent="0.2">
      <c r="A29" s="932"/>
      <c r="B29" s="823"/>
      <c r="C29" s="824"/>
      <c r="D29" s="132"/>
      <c r="E29" s="127"/>
      <c r="F29" s="128"/>
      <c r="G29" s="129"/>
      <c r="H29" s="130"/>
      <c r="I29" s="120"/>
      <c r="J29" s="131"/>
      <c r="K29" s="131"/>
      <c r="L29" s="131"/>
      <c r="M29" s="131"/>
      <c r="N29" s="131"/>
      <c r="O29" s="131"/>
      <c r="P29" s="131"/>
      <c r="Q29" s="131"/>
      <c r="R29" s="131"/>
      <c r="S29" s="131"/>
      <c r="T29" s="131"/>
      <c r="U29" s="131"/>
      <c r="AS29" s="111"/>
      <c r="AT29" s="111"/>
      <c r="AU29" s="111"/>
      <c r="AV29" s="112"/>
      <c r="AW29" s="113"/>
      <c r="AX29" s="111"/>
      <c r="AY29" s="111"/>
      <c r="AZ29" s="112"/>
      <c r="BA29" s="3"/>
      <c r="BB29" s="133"/>
      <c r="BC29" s="3"/>
      <c r="BD29" s="3"/>
      <c r="BE29" s="3"/>
      <c r="BF29" s="3"/>
      <c r="BG29" s="3"/>
      <c r="BH29" s="111"/>
      <c r="BI29" s="111"/>
      <c r="BJ29" s="111"/>
      <c r="BK29" s="111"/>
      <c r="BL29" s="111"/>
      <c r="BM29" s="111"/>
      <c r="BN29" s="111"/>
      <c r="BO29" s="111"/>
      <c r="BP29" s="113"/>
      <c r="BQ29" s="111"/>
      <c r="BR29" s="111"/>
      <c r="BS29" s="111"/>
      <c r="BT29" s="111"/>
      <c r="BU29" s="111"/>
      <c r="BV29" s="111"/>
      <c r="BW29" s="111"/>
      <c r="BX29" s="111"/>
      <c r="BY29" s="111"/>
      <c r="BZ29" s="111"/>
      <c r="CA29" s="111"/>
      <c r="CB29" s="111"/>
      <c r="CC29" s="111"/>
    </row>
    <row r="30" spans="1:81" s="77" customFormat="1" ht="23.25" customHeight="1" x14ac:dyDescent="0.2">
      <c r="A30" s="932"/>
      <c r="B30" s="827"/>
      <c r="C30" s="828"/>
      <c r="D30" s="132"/>
      <c r="E30" s="127"/>
      <c r="F30" s="128"/>
      <c r="G30" s="129"/>
      <c r="H30" s="130"/>
      <c r="I30" s="120"/>
      <c r="J30" s="131"/>
      <c r="K30" s="131"/>
      <c r="L30" s="131"/>
      <c r="M30" s="131"/>
      <c r="N30" s="131"/>
      <c r="O30" s="131"/>
      <c r="P30" s="131"/>
      <c r="Q30" s="131"/>
      <c r="R30" s="131"/>
      <c r="S30" s="131"/>
      <c r="T30" s="131"/>
      <c r="U30" s="131"/>
      <c r="AS30" s="111"/>
      <c r="AT30" s="111"/>
      <c r="AU30" s="111"/>
      <c r="AV30" s="112"/>
      <c r="AW30" s="113"/>
      <c r="AX30" s="111"/>
      <c r="AY30" s="111"/>
      <c r="AZ30" s="3"/>
      <c r="BA30" s="3"/>
      <c r="BB30" s="133"/>
      <c r="BC30" s="3"/>
      <c r="BD30" s="3"/>
      <c r="BE30" s="3"/>
      <c r="BF30" s="3"/>
      <c r="BG30" s="3"/>
      <c r="BH30" s="111"/>
      <c r="BI30" s="111"/>
      <c r="BJ30" s="111"/>
      <c r="BK30" s="111"/>
      <c r="BL30" s="111"/>
      <c r="BM30" s="111"/>
      <c r="BN30" s="111"/>
      <c r="BO30" s="111"/>
      <c r="BP30" s="113"/>
      <c r="BQ30" s="111"/>
      <c r="BR30" s="111"/>
      <c r="BS30" s="111"/>
      <c r="BT30" s="111"/>
      <c r="BU30" s="111"/>
      <c r="BV30" s="111"/>
      <c r="BW30" s="111"/>
      <c r="BX30" s="111"/>
      <c r="BY30" s="111"/>
      <c r="BZ30" s="111"/>
      <c r="CA30" s="111"/>
      <c r="CB30" s="111"/>
      <c r="CC30" s="111"/>
    </row>
    <row r="31" spans="1:81" s="77" customFormat="1" ht="13.5" customHeight="1" x14ac:dyDescent="0.2">
      <c r="A31" s="932"/>
      <c r="B31" s="823"/>
      <c r="C31" s="824"/>
      <c r="D31" s="132"/>
      <c r="E31" s="127"/>
      <c r="F31" s="128"/>
      <c r="G31" s="129"/>
      <c r="H31" s="130"/>
      <c r="I31" s="120"/>
      <c r="J31" s="131"/>
      <c r="K31" s="131"/>
      <c r="L31" s="131"/>
      <c r="M31" s="131"/>
      <c r="N31" s="131"/>
      <c r="O31" s="131"/>
      <c r="P31" s="131"/>
      <c r="Q31" s="131"/>
      <c r="R31" s="131"/>
      <c r="S31" s="131"/>
      <c r="T31" s="131"/>
      <c r="U31" s="131"/>
      <c r="AS31" s="111"/>
      <c r="AT31" s="111"/>
      <c r="AU31" s="111"/>
      <c r="AV31" s="112"/>
      <c r="AW31" s="113"/>
      <c r="AX31" s="111"/>
      <c r="AY31" s="111"/>
      <c r="AZ31" s="3"/>
      <c r="BA31" s="3"/>
      <c r="BB31" s="133"/>
      <c r="BC31" s="3"/>
      <c r="BD31" s="3"/>
      <c r="BE31" s="3"/>
      <c r="BF31" s="3"/>
      <c r="BG31" s="3"/>
      <c r="BH31" s="111"/>
      <c r="BI31" s="111"/>
      <c r="BJ31" s="111"/>
      <c r="BK31" s="111"/>
      <c r="BL31" s="111"/>
      <c r="BM31" s="111"/>
      <c r="BN31" s="111"/>
      <c r="BO31" s="111"/>
      <c r="BP31" s="113"/>
      <c r="BQ31" s="111"/>
      <c r="BR31" s="111"/>
      <c r="BS31" s="111"/>
      <c r="BT31" s="111"/>
      <c r="BU31" s="111"/>
      <c r="BV31" s="111"/>
      <c r="BW31" s="111"/>
      <c r="BX31" s="111"/>
      <c r="BY31" s="111"/>
      <c r="BZ31" s="111"/>
      <c r="CA31" s="111"/>
      <c r="CB31" s="111"/>
      <c r="CC31" s="111"/>
    </row>
    <row r="32" spans="1:81" s="77" customFormat="1" ht="16.5" customHeight="1" x14ac:dyDescent="0.2">
      <c r="A32" s="932"/>
      <c r="B32" s="823"/>
      <c r="C32" s="824"/>
      <c r="D32" s="132"/>
      <c r="E32" s="127"/>
      <c r="F32" s="128"/>
      <c r="G32" s="129"/>
      <c r="H32" s="130"/>
      <c r="I32" s="120"/>
      <c r="J32" s="131"/>
      <c r="K32" s="131"/>
      <c r="L32" s="131"/>
      <c r="M32" s="131"/>
      <c r="N32" s="131"/>
      <c r="O32" s="131"/>
      <c r="P32" s="131"/>
      <c r="Q32" s="131"/>
      <c r="R32" s="131"/>
      <c r="S32" s="131"/>
      <c r="T32" s="131"/>
      <c r="U32" s="131"/>
      <c r="AS32" s="111"/>
      <c r="AT32" s="111"/>
      <c r="AU32" s="111"/>
      <c r="AV32" s="112"/>
      <c r="AW32" s="113"/>
      <c r="AX32" s="111"/>
      <c r="AY32" s="111"/>
      <c r="AZ32" s="3"/>
      <c r="BA32" s="3"/>
      <c r="BB32" s="133"/>
      <c r="BC32" s="3"/>
      <c r="BD32" s="3"/>
      <c r="BE32" s="3"/>
      <c r="BF32" s="3"/>
      <c r="BG32" s="3"/>
      <c r="BH32" s="111"/>
      <c r="BI32" s="111"/>
      <c r="BJ32" s="111"/>
      <c r="BK32" s="111"/>
      <c r="BL32" s="111"/>
      <c r="BM32" s="111"/>
      <c r="BN32" s="111"/>
      <c r="BO32" s="111"/>
      <c r="BP32" s="113"/>
      <c r="BQ32" s="111"/>
      <c r="BR32" s="111"/>
      <c r="BS32" s="111"/>
      <c r="BT32" s="111"/>
      <c r="BU32" s="111"/>
      <c r="BV32" s="111"/>
      <c r="BW32" s="111"/>
      <c r="BX32" s="111"/>
      <c r="BY32" s="111"/>
      <c r="BZ32" s="111"/>
      <c r="CA32" s="111"/>
      <c r="CB32" s="111"/>
      <c r="CC32" s="111"/>
    </row>
    <row r="33" spans="1:81" s="77" customFormat="1" ht="16.5" customHeight="1" x14ac:dyDescent="0.2">
      <c r="A33" s="932"/>
      <c r="B33" s="823"/>
      <c r="C33" s="824"/>
      <c r="D33" s="132"/>
      <c r="E33" s="127"/>
      <c r="F33" s="128"/>
      <c r="G33" s="129"/>
      <c r="H33" s="130"/>
      <c r="I33" s="120"/>
      <c r="J33" s="131"/>
      <c r="K33" s="131"/>
      <c r="L33" s="131"/>
      <c r="M33" s="131"/>
      <c r="N33" s="131"/>
      <c r="O33" s="131"/>
      <c r="P33" s="131"/>
      <c r="Q33" s="131"/>
      <c r="R33" s="131"/>
      <c r="S33" s="131"/>
      <c r="T33" s="131"/>
      <c r="U33" s="131"/>
      <c r="AS33" s="111"/>
      <c r="AT33" s="111"/>
      <c r="AU33" s="111"/>
      <c r="AV33" s="112"/>
      <c r="AW33" s="113"/>
      <c r="AX33" s="111"/>
      <c r="AY33" s="111"/>
      <c r="AZ33" s="3"/>
      <c r="BA33" s="3"/>
      <c r="BB33" s="133"/>
      <c r="BC33" s="3"/>
      <c r="BD33" s="3"/>
      <c r="BE33" s="3"/>
      <c r="BF33" s="3"/>
      <c r="BG33" s="3"/>
      <c r="BH33" s="111"/>
      <c r="BI33" s="111"/>
      <c r="BJ33" s="111"/>
      <c r="BK33" s="111"/>
      <c r="BL33" s="111"/>
      <c r="BM33" s="111"/>
      <c r="BN33" s="111"/>
      <c r="BO33" s="111"/>
      <c r="BP33" s="113"/>
      <c r="BQ33" s="111"/>
      <c r="BR33" s="111"/>
      <c r="BS33" s="111"/>
      <c r="BT33" s="111"/>
      <c r="BU33" s="111"/>
      <c r="BV33" s="111"/>
      <c r="BW33" s="111"/>
      <c r="BX33" s="111"/>
      <c r="BY33" s="111"/>
      <c r="BZ33" s="111"/>
      <c r="CA33" s="111"/>
      <c r="CB33" s="111"/>
      <c r="CC33" s="111"/>
    </row>
    <row r="34" spans="1:81" s="77" customFormat="1" ht="15" customHeight="1" x14ac:dyDescent="0.2">
      <c r="A34" s="932"/>
      <c r="B34" s="823"/>
      <c r="C34" s="824"/>
      <c r="D34" s="132"/>
      <c r="E34" s="127"/>
      <c r="F34" s="128"/>
      <c r="G34" s="129"/>
      <c r="H34" s="130"/>
      <c r="I34" s="120"/>
      <c r="J34" s="131"/>
      <c r="K34" s="131"/>
      <c r="L34" s="131"/>
      <c r="M34" s="131"/>
      <c r="N34" s="131"/>
      <c r="O34" s="131"/>
      <c r="P34" s="131"/>
      <c r="Q34" s="131"/>
      <c r="R34" s="131"/>
      <c r="S34" s="131"/>
      <c r="T34" s="131"/>
      <c r="U34" s="131"/>
      <c r="AS34" s="111"/>
      <c r="AT34" s="111"/>
      <c r="AU34" s="111"/>
      <c r="AV34" s="112"/>
      <c r="AW34" s="113"/>
      <c r="AX34" s="111"/>
      <c r="AY34" s="111"/>
      <c r="AZ34" s="3"/>
      <c r="BA34" s="3"/>
      <c r="BB34" s="133"/>
      <c r="BC34" s="3"/>
      <c r="BD34" s="3"/>
      <c r="BE34" s="3"/>
      <c r="BF34" s="3"/>
      <c r="BG34" s="3"/>
      <c r="BH34" s="111"/>
      <c r="BI34" s="111"/>
      <c r="BJ34" s="111"/>
      <c r="BK34" s="111"/>
      <c r="BL34" s="111"/>
      <c r="BM34" s="111"/>
      <c r="BN34" s="111"/>
      <c r="BO34" s="111"/>
      <c r="BP34" s="113"/>
      <c r="BQ34" s="111"/>
      <c r="BR34" s="111"/>
      <c r="BS34" s="111"/>
      <c r="BT34" s="111"/>
      <c r="BU34" s="111"/>
      <c r="BV34" s="111"/>
      <c r="BW34" s="111"/>
      <c r="BX34" s="111"/>
      <c r="BY34" s="111"/>
      <c r="BZ34" s="111"/>
      <c r="CA34" s="111"/>
      <c r="CB34" s="111"/>
      <c r="CC34" s="111"/>
    </row>
    <row r="35" spans="1:81" s="77" customFormat="1" ht="15.75" customHeight="1" x14ac:dyDescent="0.2">
      <c r="A35" s="932"/>
      <c r="B35" s="823"/>
      <c r="C35" s="824"/>
      <c r="D35" s="132"/>
      <c r="E35" s="127"/>
      <c r="F35" s="128"/>
      <c r="G35" s="129"/>
      <c r="H35" s="130"/>
      <c r="I35" s="120"/>
      <c r="J35" s="131"/>
      <c r="K35" s="131"/>
      <c r="L35" s="131"/>
      <c r="M35" s="131"/>
      <c r="N35" s="131"/>
      <c r="O35" s="131"/>
      <c r="P35" s="131"/>
      <c r="Q35" s="131"/>
      <c r="R35" s="131"/>
      <c r="S35" s="131"/>
      <c r="T35" s="131"/>
      <c r="U35" s="131"/>
      <c r="AS35" s="111"/>
      <c r="AT35" s="111"/>
      <c r="AU35" s="111"/>
      <c r="AV35" s="112"/>
      <c r="AW35" s="113"/>
      <c r="AX35" s="111"/>
      <c r="AY35" s="111"/>
      <c r="AZ35" s="3"/>
      <c r="BA35" s="3"/>
      <c r="BB35" s="133"/>
      <c r="BC35" s="3"/>
      <c r="BD35" s="3"/>
      <c r="BE35" s="3"/>
      <c r="BF35" s="3"/>
      <c r="BG35" s="3"/>
      <c r="BH35" s="111"/>
      <c r="BI35" s="111"/>
      <c r="BJ35" s="111"/>
      <c r="BK35" s="111"/>
      <c r="BL35" s="111"/>
      <c r="BM35" s="111"/>
      <c r="BN35" s="111"/>
      <c r="BO35" s="111"/>
      <c r="BP35" s="113"/>
      <c r="BQ35" s="111"/>
      <c r="BR35" s="111"/>
      <c r="BS35" s="111"/>
      <c r="BT35" s="111"/>
      <c r="BU35" s="111"/>
      <c r="BV35" s="111"/>
      <c r="BW35" s="111"/>
      <c r="BX35" s="111"/>
      <c r="BY35" s="111"/>
      <c r="BZ35" s="111"/>
      <c r="CA35" s="111"/>
      <c r="CB35" s="111"/>
      <c r="CC35" s="111"/>
    </row>
    <row r="36" spans="1:81" s="77" customFormat="1" ht="33.75" customHeight="1" x14ac:dyDescent="0.2">
      <c r="A36" s="932"/>
      <c r="B36" s="823"/>
      <c r="C36" s="824"/>
      <c r="D36" s="132"/>
      <c r="E36" s="127"/>
      <c r="F36" s="128"/>
      <c r="G36" s="129"/>
      <c r="H36" s="130"/>
      <c r="I36" s="120"/>
      <c r="J36" s="131"/>
      <c r="K36" s="131"/>
      <c r="L36" s="131"/>
      <c r="M36" s="131"/>
      <c r="N36" s="131"/>
      <c r="O36" s="131"/>
      <c r="P36" s="131"/>
      <c r="Q36" s="131"/>
      <c r="R36" s="131"/>
      <c r="S36" s="131"/>
      <c r="T36" s="131"/>
      <c r="U36" s="131"/>
      <c r="AS36" s="111"/>
      <c r="AT36" s="111"/>
      <c r="AU36" s="111"/>
      <c r="AV36" s="112"/>
      <c r="AW36" s="113"/>
      <c r="AX36" s="111"/>
      <c r="AY36" s="111"/>
      <c r="AZ36" s="3"/>
      <c r="BA36" s="3"/>
      <c r="BB36" s="133"/>
      <c r="BC36" s="3"/>
      <c r="BD36" s="3"/>
      <c r="BE36" s="3"/>
      <c r="BF36" s="3"/>
      <c r="BG36" s="3"/>
      <c r="BH36" s="111"/>
      <c r="BI36" s="111"/>
      <c r="BJ36" s="111"/>
      <c r="BK36" s="111"/>
      <c r="BL36" s="111"/>
      <c r="BM36" s="111"/>
      <c r="BN36" s="111"/>
      <c r="BO36" s="111"/>
      <c r="BP36" s="113"/>
      <c r="BQ36" s="111"/>
      <c r="BR36" s="111"/>
      <c r="BS36" s="111"/>
      <c r="BT36" s="111"/>
      <c r="BU36" s="111"/>
      <c r="BV36" s="111"/>
      <c r="BW36" s="111"/>
      <c r="BX36" s="111"/>
      <c r="BY36" s="111"/>
      <c r="BZ36" s="111"/>
      <c r="CA36" s="111"/>
      <c r="CB36" s="111"/>
      <c r="CC36" s="111"/>
    </row>
    <row r="37" spans="1:81" s="77" customFormat="1" ht="33.75" customHeight="1" x14ac:dyDescent="0.2">
      <c r="A37" s="932"/>
      <c r="B37" s="823"/>
      <c r="C37" s="824"/>
      <c r="D37" s="132"/>
      <c r="E37" s="127"/>
      <c r="F37" s="128"/>
      <c r="G37" s="129"/>
      <c r="H37" s="130"/>
      <c r="I37" s="120"/>
      <c r="J37" s="131"/>
      <c r="K37" s="131"/>
      <c r="L37" s="131"/>
      <c r="M37" s="131"/>
      <c r="N37" s="131"/>
      <c r="O37" s="131"/>
      <c r="P37" s="131"/>
      <c r="Q37" s="131"/>
      <c r="R37" s="131"/>
      <c r="S37" s="131"/>
      <c r="T37" s="131"/>
      <c r="U37" s="131"/>
      <c r="AS37" s="111"/>
      <c r="AT37" s="111"/>
      <c r="AU37" s="111"/>
      <c r="AV37" s="112"/>
      <c r="AW37" s="113"/>
      <c r="AX37" s="111"/>
      <c r="AY37" s="111"/>
      <c r="AZ37" s="3"/>
      <c r="BA37" s="3"/>
      <c r="BB37" s="133"/>
      <c r="BC37" s="3"/>
      <c r="BD37" s="3"/>
      <c r="BE37" s="3"/>
      <c r="BF37" s="3"/>
      <c r="BG37" s="3"/>
      <c r="BH37" s="111"/>
      <c r="BI37" s="111"/>
      <c r="BJ37" s="111"/>
      <c r="BK37" s="111"/>
      <c r="BL37" s="111"/>
      <c r="BM37" s="111"/>
      <c r="BN37" s="111"/>
      <c r="BO37" s="111"/>
      <c r="BP37" s="113"/>
      <c r="BQ37" s="111"/>
      <c r="BR37" s="111"/>
      <c r="BS37" s="111"/>
      <c r="BT37" s="111"/>
      <c r="BU37" s="111"/>
      <c r="BV37" s="111"/>
      <c r="BW37" s="111"/>
      <c r="BX37" s="111"/>
      <c r="BY37" s="111"/>
      <c r="BZ37" s="111"/>
      <c r="CA37" s="111"/>
      <c r="CB37" s="111"/>
      <c r="CC37" s="111"/>
    </row>
    <row r="38" spans="1:81" s="77" customFormat="1" ht="35.25" customHeight="1" x14ac:dyDescent="0.2">
      <c r="A38" s="932"/>
      <c r="B38" s="823"/>
      <c r="C38" s="824"/>
      <c r="D38" s="132"/>
      <c r="E38" s="127"/>
      <c r="F38" s="128"/>
      <c r="G38" s="129"/>
      <c r="H38" s="130"/>
      <c r="I38" s="120"/>
      <c r="J38" s="131"/>
      <c r="K38" s="131"/>
      <c r="L38" s="131"/>
      <c r="M38" s="131"/>
      <c r="N38" s="131"/>
      <c r="O38" s="131"/>
      <c r="P38" s="131"/>
      <c r="Q38" s="131"/>
      <c r="R38" s="131"/>
      <c r="S38" s="131"/>
      <c r="T38" s="131"/>
      <c r="U38" s="131"/>
      <c r="AS38" s="111"/>
      <c r="AT38" s="111"/>
      <c r="AU38" s="111"/>
      <c r="AV38" s="112"/>
      <c r="AW38" s="113"/>
      <c r="AX38" s="111"/>
      <c r="AY38" s="111"/>
      <c r="AZ38" s="3"/>
      <c r="BA38" s="3"/>
      <c r="BB38" s="133"/>
      <c r="BC38" s="3"/>
      <c r="BD38" s="3"/>
      <c r="BE38" s="3"/>
      <c r="BF38" s="3"/>
      <c r="BG38" s="3"/>
      <c r="BH38" s="111"/>
      <c r="BI38" s="111"/>
      <c r="BJ38" s="111"/>
      <c r="BK38" s="111"/>
      <c r="BL38" s="111"/>
      <c r="BM38" s="111"/>
      <c r="BN38" s="111"/>
      <c r="BO38" s="111"/>
      <c r="BP38" s="113"/>
      <c r="BQ38" s="111"/>
      <c r="BR38" s="111"/>
      <c r="BS38" s="111"/>
      <c r="BT38" s="111"/>
      <c r="BU38" s="111"/>
      <c r="BV38" s="111"/>
      <c r="BW38" s="111"/>
      <c r="BX38" s="111"/>
      <c r="BY38" s="111"/>
      <c r="BZ38" s="111"/>
      <c r="CA38" s="111"/>
      <c r="CB38" s="111"/>
      <c r="CC38" s="111"/>
    </row>
    <row r="39" spans="1:81" s="77" customFormat="1" ht="14.25" customHeight="1" x14ac:dyDescent="0.2">
      <c r="A39" s="933"/>
      <c r="B39" s="829"/>
      <c r="C39" s="830"/>
      <c r="D39" s="134"/>
      <c r="E39" s="135"/>
      <c r="F39" s="136"/>
      <c r="G39" s="137"/>
      <c r="H39" s="138"/>
      <c r="I39" s="120"/>
      <c r="J39" s="131"/>
      <c r="K39" s="131"/>
      <c r="L39" s="131"/>
      <c r="M39" s="131"/>
      <c r="N39" s="131"/>
      <c r="O39" s="131"/>
      <c r="P39" s="131"/>
      <c r="Q39" s="131"/>
      <c r="R39" s="131"/>
      <c r="S39" s="131"/>
      <c r="T39" s="131"/>
      <c r="U39" s="131"/>
      <c r="AS39" s="111"/>
      <c r="AT39" s="111"/>
      <c r="AU39" s="111"/>
      <c r="AV39" s="112"/>
      <c r="AW39" s="113"/>
      <c r="AX39" s="111"/>
      <c r="AY39" s="111"/>
      <c r="AZ39" s="3"/>
      <c r="BA39" s="3"/>
      <c r="BB39" s="133"/>
      <c r="BC39" s="3"/>
      <c r="BD39" s="3"/>
      <c r="BE39" s="3"/>
      <c r="BF39" s="3"/>
      <c r="BG39" s="3"/>
      <c r="BH39" s="111"/>
      <c r="BI39" s="111"/>
      <c r="BJ39" s="111"/>
      <c r="BK39" s="111"/>
      <c r="BL39" s="111"/>
      <c r="BM39" s="111"/>
      <c r="BN39" s="111"/>
      <c r="BO39" s="111"/>
      <c r="BP39" s="113"/>
      <c r="BQ39" s="111"/>
      <c r="BR39" s="111"/>
      <c r="BS39" s="111"/>
      <c r="BT39" s="111"/>
      <c r="BU39" s="111"/>
      <c r="BV39" s="111"/>
      <c r="BW39" s="111"/>
      <c r="BX39" s="111"/>
      <c r="BY39" s="111"/>
      <c r="BZ39" s="111"/>
      <c r="CA39" s="111"/>
      <c r="CB39" s="111"/>
      <c r="CC39" s="111"/>
    </row>
    <row r="40" spans="1:81" s="77" customFormat="1" ht="14.25" x14ac:dyDescent="0.2">
      <c r="A40" s="931"/>
      <c r="B40" s="825"/>
      <c r="C40" s="826"/>
      <c r="D40" s="126"/>
      <c r="E40" s="139"/>
      <c r="F40" s="140"/>
      <c r="G40" s="141"/>
      <c r="H40" s="142"/>
      <c r="I40" s="120"/>
      <c r="J40" s="131"/>
      <c r="K40" s="131"/>
      <c r="L40" s="131"/>
      <c r="M40" s="131"/>
      <c r="N40" s="131"/>
      <c r="O40" s="131"/>
      <c r="P40" s="131"/>
      <c r="Q40" s="131"/>
      <c r="R40" s="131"/>
      <c r="S40" s="131"/>
      <c r="T40" s="131"/>
      <c r="U40" s="131"/>
      <c r="AS40" s="111"/>
      <c r="AT40" s="111"/>
      <c r="AU40" s="111"/>
      <c r="AV40" s="112"/>
      <c r="AW40" s="113"/>
      <c r="AX40" s="111"/>
      <c r="AY40" s="111"/>
      <c r="AZ40" s="3"/>
      <c r="BA40" s="3"/>
      <c r="BB40" s="133"/>
      <c r="BC40" s="3"/>
      <c r="BD40" s="3"/>
      <c r="BE40" s="3"/>
      <c r="BF40" s="3"/>
      <c r="BG40" s="3"/>
      <c r="BH40" s="111"/>
      <c r="BI40" s="111"/>
      <c r="BJ40" s="111"/>
      <c r="BK40" s="111"/>
      <c r="BL40" s="111"/>
      <c r="BM40" s="111"/>
      <c r="BN40" s="111"/>
      <c r="BO40" s="111"/>
      <c r="BP40" s="113"/>
      <c r="BQ40" s="111"/>
      <c r="BR40" s="111"/>
      <c r="BS40" s="111"/>
      <c r="BT40" s="111"/>
      <c r="BU40" s="111"/>
      <c r="BV40" s="111"/>
      <c r="BW40" s="111"/>
      <c r="BX40" s="111"/>
      <c r="BY40" s="111"/>
      <c r="BZ40" s="111"/>
      <c r="CA40" s="111"/>
      <c r="CB40" s="111"/>
      <c r="CC40" s="111"/>
    </row>
    <row r="41" spans="1:81" s="77" customFormat="1" ht="14.25" x14ac:dyDescent="0.2">
      <c r="A41" s="932"/>
      <c r="B41" s="823"/>
      <c r="C41" s="824"/>
      <c r="D41" s="132"/>
      <c r="E41" s="127"/>
      <c r="F41" s="128"/>
      <c r="G41" s="129"/>
      <c r="H41" s="130"/>
      <c r="I41" s="120"/>
      <c r="J41" s="131"/>
      <c r="K41" s="131"/>
      <c r="L41" s="131"/>
      <c r="M41" s="131"/>
      <c r="N41" s="131"/>
      <c r="O41" s="131"/>
      <c r="P41" s="131"/>
      <c r="Q41" s="131"/>
      <c r="R41" s="131"/>
      <c r="S41" s="131"/>
      <c r="T41" s="131"/>
      <c r="U41" s="131"/>
      <c r="AS41" s="111"/>
      <c r="AT41" s="111"/>
      <c r="AU41" s="111"/>
      <c r="AV41" s="112"/>
      <c r="AW41" s="113"/>
      <c r="AX41" s="111"/>
      <c r="AY41" s="111"/>
      <c r="AZ41" s="3"/>
      <c r="BA41" s="3"/>
      <c r="BB41" s="133"/>
      <c r="BC41" s="3"/>
      <c r="BD41" s="3"/>
      <c r="BE41" s="3"/>
      <c r="BF41" s="3"/>
      <c r="BG41" s="3"/>
      <c r="BH41" s="111"/>
      <c r="BI41" s="111"/>
      <c r="BJ41" s="111"/>
      <c r="BK41" s="111"/>
      <c r="BL41" s="111"/>
      <c r="BM41" s="111"/>
      <c r="BN41" s="111"/>
      <c r="BO41" s="111"/>
      <c r="BP41" s="113"/>
      <c r="BQ41" s="111"/>
      <c r="BR41" s="111"/>
      <c r="BS41" s="111"/>
      <c r="BT41" s="111"/>
      <c r="BU41" s="111"/>
      <c r="BV41" s="111"/>
      <c r="BW41" s="111"/>
      <c r="BX41" s="111"/>
      <c r="BY41" s="111"/>
      <c r="BZ41" s="111"/>
      <c r="CA41" s="111"/>
      <c r="CB41" s="111"/>
      <c r="CC41" s="111"/>
    </row>
    <row r="42" spans="1:81" s="77" customFormat="1" ht="14.25" x14ac:dyDescent="0.2">
      <c r="A42" s="932"/>
      <c r="B42" s="829"/>
      <c r="C42" s="830"/>
      <c r="D42" s="134"/>
      <c r="E42" s="127"/>
      <c r="F42" s="128"/>
      <c r="G42" s="129"/>
      <c r="H42" s="130"/>
      <c r="I42" s="120"/>
      <c r="J42" s="131"/>
      <c r="K42" s="131"/>
      <c r="L42" s="131"/>
      <c r="M42" s="131"/>
      <c r="N42" s="131"/>
      <c r="O42" s="131"/>
      <c r="P42" s="131"/>
      <c r="Q42" s="131"/>
      <c r="R42" s="131"/>
      <c r="S42" s="131"/>
      <c r="T42" s="131"/>
      <c r="U42" s="131"/>
      <c r="AS42" s="111"/>
      <c r="AT42" s="111"/>
      <c r="AU42" s="111"/>
      <c r="AV42" s="112"/>
      <c r="AW42" s="113"/>
      <c r="AX42" s="111"/>
      <c r="AY42" s="111"/>
      <c r="AZ42" s="3"/>
      <c r="BA42" s="3"/>
      <c r="BB42" s="133"/>
      <c r="BC42" s="3"/>
      <c r="BD42" s="3"/>
      <c r="BE42" s="3"/>
      <c r="BF42" s="3"/>
      <c r="BG42" s="3"/>
      <c r="BH42" s="111"/>
      <c r="BI42" s="111"/>
      <c r="BJ42" s="111"/>
      <c r="BK42" s="111"/>
      <c r="BL42" s="111"/>
      <c r="BM42" s="111"/>
      <c r="BN42" s="111"/>
      <c r="BO42" s="111"/>
      <c r="BP42" s="113"/>
      <c r="BQ42" s="111"/>
      <c r="BR42" s="111"/>
      <c r="BS42" s="111"/>
      <c r="BT42" s="111"/>
      <c r="BU42" s="111"/>
      <c r="BV42" s="111"/>
      <c r="BW42" s="111"/>
      <c r="BX42" s="111"/>
      <c r="BY42" s="111"/>
      <c r="BZ42" s="111"/>
      <c r="CA42" s="111"/>
      <c r="CB42" s="111"/>
      <c r="CC42" s="111"/>
    </row>
    <row r="43" spans="1:81" s="77" customFormat="1" ht="14.25" x14ac:dyDescent="0.2">
      <c r="A43" s="931"/>
      <c r="B43" s="825"/>
      <c r="C43" s="826"/>
      <c r="D43" s="126"/>
      <c r="E43" s="139"/>
      <c r="F43" s="140"/>
      <c r="G43" s="141"/>
      <c r="H43" s="142"/>
      <c r="I43" s="120"/>
      <c r="J43" s="131"/>
      <c r="K43" s="131"/>
      <c r="L43" s="131"/>
      <c r="M43" s="131"/>
      <c r="N43" s="131"/>
      <c r="O43" s="131"/>
      <c r="P43" s="131"/>
      <c r="Q43" s="131"/>
      <c r="R43" s="131"/>
      <c r="S43" s="131"/>
      <c r="T43" s="131"/>
      <c r="U43" s="131"/>
      <c r="AS43" s="111"/>
      <c r="AT43" s="111"/>
      <c r="AU43" s="111"/>
      <c r="AV43" s="112"/>
      <c r="AW43" s="113"/>
      <c r="AX43" s="111"/>
      <c r="AY43" s="111"/>
      <c r="AZ43" s="3"/>
      <c r="BA43" s="3"/>
      <c r="BB43" s="133"/>
      <c r="BC43" s="3"/>
      <c r="BD43" s="3"/>
      <c r="BE43" s="3"/>
      <c r="BF43" s="3"/>
      <c r="BG43" s="3"/>
      <c r="BH43" s="111"/>
      <c r="BI43" s="111"/>
      <c r="BJ43" s="111"/>
      <c r="BK43" s="111"/>
      <c r="BL43" s="111"/>
      <c r="BM43" s="111"/>
      <c r="BN43" s="111"/>
      <c r="BO43" s="111"/>
      <c r="BP43" s="113"/>
      <c r="BQ43" s="111"/>
      <c r="BR43" s="111"/>
      <c r="BS43" s="111"/>
      <c r="BT43" s="111"/>
      <c r="BU43" s="111"/>
      <c r="BV43" s="111"/>
      <c r="BW43" s="111"/>
      <c r="BX43" s="111"/>
      <c r="BY43" s="111"/>
      <c r="BZ43" s="111"/>
      <c r="CA43" s="111"/>
      <c r="CB43" s="111"/>
      <c r="CC43" s="111"/>
    </row>
    <row r="44" spans="1:81" s="77" customFormat="1" ht="14.25" x14ac:dyDescent="0.2">
      <c r="A44" s="932"/>
      <c r="B44" s="823"/>
      <c r="C44" s="824"/>
      <c r="D44" s="132"/>
      <c r="E44" s="127"/>
      <c r="F44" s="128"/>
      <c r="G44" s="129"/>
      <c r="H44" s="130"/>
      <c r="I44" s="120"/>
      <c r="J44" s="131"/>
      <c r="K44" s="131"/>
      <c r="L44" s="131"/>
      <c r="M44" s="131"/>
      <c r="N44" s="131"/>
      <c r="O44" s="131"/>
      <c r="P44" s="131"/>
      <c r="Q44" s="131"/>
      <c r="R44" s="131"/>
      <c r="S44" s="131"/>
      <c r="T44" s="131"/>
      <c r="U44" s="131"/>
      <c r="AS44" s="111"/>
      <c r="AT44" s="111"/>
      <c r="AU44" s="111"/>
      <c r="AV44" s="112"/>
      <c r="AW44" s="113"/>
      <c r="AX44" s="111"/>
      <c r="AY44" s="111"/>
      <c r="AZ44" s="3"/>
      <c r="BA44" s="3"/>
      <c r="BB44" s="133"/>
      <c r="BC44" s="3"/>
      <c r="BD44" s="3"/>
      <c r="BE44" s="3"/>
      <c r="BF44" s="3"/>
      <c r="BG44" s="3"/>
      <c r="BH44" s="111"/>
      <c r="BI44" s="111"/>
      <c r="BJ44" s="111"/>
      <c r="BK44" s="111"/>
      <c r="BL44" s="111"/>
      <c r="BM44" s="111"/>
      <c r="BN44" s="111"/>
      <c r="BO44" s="111"/>
      <c r="BP44" s="113"/>
      <c r="BQ44" s="111"/>
      <c r="BR44" s="111"/>
      <c r="BS44" s="111"/>
      <c r="BT44" s="111"/>
      <c r="BU44" s="111"/>
      <c r="BV44" s="111"/>
      <c r="BW44" s="111"/>
      <c r="BX44" s="111"/>
      <c r="BY44" s="111"/>
      <c r="BZ44" s="111"/>
      <c r="CA44" s="111"/>
      <c r="CB44" s="111"/>
      <c r="CC44" s="111"/>
    </row>
    <row r="45" spans="1:81" s="77" customFormat="1" ht="14.25" x14ac:dyDescent="0.2">
      <c r="A45" s="933"/>
      <c r="B45" s="852"/>
      <c r="C45" s="853"/>
      <c r="D45" s="134"/>
      <c r="E45" s="135"/>
      <c r="F45" s="136"/>
      <c r="G45" s="137"/>
      <c r="H45" s="138"/>
      <c r="I45" s="120"/>
      <c r="J45" s="131"/>
      <c r="K45" s="131"/>
      <c r="L45" s="131"/>
      <c r="M45" s="131"/>
      <c r="N45" s="131"/>
      <c r="O45" s="131"/>
      <c r="P45" s="131"/>
      <c r="Q45" s="131"/>
      <c r="R45" s="131"/>
      <c r="S45" s="131"/>
      <c r="T45" s="131"/>
      <c r="U45" s="131"/>
      <c r="AS45" s="111"/>
      <c r="AT45" s="111"/>
      <c r="AU45" s="111"/>
      <c r="AV45" s="112"/>
      <c r="AW45" s="113"/>
      <c r="AX45" s="111"/>
      <c r="AY45" s="111"/>
      <c r="AZ45" s="3"/>
      <c r="BA45" s="3"/>
      <c r="BB45" s="133"/>
      <c r="BC45" s="3"/>
      <c r="BD45" s="3"/>
      <c r="BE45" s="3"/>
      <c r="BF45" s="3"/>
      <c r="BG45" s="3"/>
      <c r="BH45" s="111"/>
      <c r="BI45" s="111"/>
      <c r="BJ45" s="111"/>
      <c r="BK45" s="111"/>
      <c r="BL45" s="111"/>
      <c r="BM45" s="111"/>
      <c r="BN45" s="111"/>
      <c r="BO45" s="111"/>
      <c r="BP45" s="113"/>
      <c r="BQ45" s="111"/>
      <c r="BR45" s="111"/>
      <c r="BS45" s="111"/>
      <c r="BT45" s="111"/>
      <c r="BU45" s="111"/>
      <c r="BV45" s="111"/>
      <c r="BW45" s="111"/>
      <c r="BX45" s="111"/>
      <c r="BY45" s="111"/>
      <c r="BZ45" s="111"/>
      <c r="CA45" s="111"/>
      <c r="CB45" s="111"/>
      <c r="CC45" s="111"/>
    </row>
    <row r="46" spans="1:81" s="77" customFormat="1" ht="25.5" customHeight="1" x14ac:dyDescent="0.2">
      <c r="A46" s="143"/>
      <c r="B46" s="929"/>
      <c r="C46" s="930"/>
      <c r="D46" s="144"/>
      <c r="E46" s="145"/>
      <c r="F46" s="146"/>
      <c r="G46" s="147"/>
      <c r="H46" s="148"/>
      <c r="I46" s="120"/>
      <c r="J46" s="131"/>
      <c r="K46" s="131"/>
      <c r="L46" s="131"/>
      <c r="M46" s="131"/>
      <c r="N46" s="131"/>
      <c r="O46" s="131"/>
      <c r="P46" s="131"/>
      <c r="Q46" s="131"/>
      <c r="R46" s="131"/>
      <c r="S46" s="131"/>
      <c r="T46" s="131"/>
      <c r="U46" s="131"/>
      <c r="AS46" s="111"/>
      <c r="AT46" s="111"/>
      <c r="AU46" s="111"/>
      <c r="AV46" s="112"/>
      <c r="AW46" s="113"/>
      <c r="AX46" s="111"/>
      <c r="AY46" s="111"/>
      <c r="AZ46" s="3"/>
      <c r="BA46" s="3"/>
      <c r="BB46" s="133"/>
      <c r="BC46" s="3"/>
      <c r="BD46" s="3"/>
      <c r="BE46" s="3"/>
      <c r="BF46" s="3"/>
      <c r="BG46" s="3"/>
      <c r="BH46" s="111"/>
      <c r="BI46" s="111"/>
      <c r="BJ46" s="111"/>
      <c r="BK46" s="111"/>
      <c r="BL46" s="111"/>
      <c r="BM46" s="111"/>
      <c r="BN46" s="111"/>
      <c r="BO46" s="111"/>
      <c r="BP46" s="113"/>
      <c r="BQ46" s="111"/>
      <c r="BR46" s="111"/>
      <c r="BS46" s="111"/>
      <c r="BT46" s="111"/>
      <c r="BU46" s="111"/>
      <c r="BV46" s="111"/>
      <c r="BW46" s="111"/>
      <c r="BX46" s="111"/>
      <c r="BY46" s="111"/>
      <c r="BZ46" s="111"/>
      <c r="CA46" s="111"/>
      <c r="CB46" s="111"/>
      <c r="CC46" s="111"/>
    </row>
    <row r="47" spans="1:81" s="80" customFormat="1" ht="34.5" customHeight="1" x14ac:dyDescent="0.2">
      <c r="A47" s="149"/>
      <c r="B47" s="149"/>
      <c r="C47" s="149"/>
      <c r="D47" s="149"/>
      <c r="E47" s="149"/>
      <c r="F47" s="149"/>
      <c r="G47" s="149"/>
      <c r="H47" s="77"/>
      <c r="I47" s="77"/>
      <c r="J47" s="77"/>
      <c r="K47" s="77"/>
      <c r="L47" s="77"/>
      <c r="M47" s="149"/>
      <c r="N47" s="149"/>
      <c r="R47" s="77"/>
      <c r="AK47" s="3"/>
      <c r="AL47" s="3"/>
      <c r="AM47" s="3"/>
      <c r="AN47" s="3"/>
      <c r="AO47" s="3"/>
      <c r="AP47" s="3"/>
      <c r="AV47" s="82"/>
      <c r="AW47" s="150"/>
      <c r="BA47" s="32"/>
      <c r="BB47" s="32"/>
      <c r="BC47" s="32"/>
      <c r="BD47" s="32"/>
      <c r="BE47" s="32"/>
      <c r="BF47" s="109"/>
      <c r="BP47" s="81"/>
    </row>
    <row r="48" spans="1:81" s="3" customFormat="1" ht="19.5" customHeight="1" x14ac:dyDescent="0.15">
      <c r="A48" s="849"/>
      <c r="B48" s="924"/>
      <c r="C48" s="871"/>
      <c r="D48" s="872"/>
      <c r="E48" s="872"/>
      <c r="F48" s="872"/>
      <c r="G48" s="872"/>
      <c r="H48" s="872"/>
      <c r="I48" s="872"/>
      <c r="J48" s="872"/>
      <c r="K48" s="872"/>
      <c r="L48" s="872"/>
      <c r="M48" s="872"/>
      <c r="N48" s="872"/>
      <c r="O48" s="872"/>
      <c r="P48" s="872"/>
      <c r="Q48" s="872"/>
      <c r="R48" s="872"/>
      <c r="S48" s="872"/>
      <c r="T48" s="872"/>
      <c r="U48" s="873"/>
      <c r="V48" s="871"/>
      <c r="W48" s="873"/>
      <c r="X48" s="836"/>
      <c r="Y48" s="80"/>
      <c r="Z48" s="80"/>
      <c r="AA48" s="80"/>
      <c r="AB48" s="80"/>
      <c r="AC48" s="80"/>
      <c r="AD48" s="80"/>
      <c r="AE48" s="80"/>
      <c r="AF48" s="80"/>
      <c r="AG48" s="80"/>
      <c r="AH48" s="80"/>
      <c r="AI48" s="80"/>
      <c r="AJ48" s="80"/>
      <c r="AW48" s="150"/>
      <c r="AX48" s="82"/>
      <c r="BA48" s="32"/>
      <c r="BB48" s="32"/>
      <c r="BC48" s="32"/>
      <c r="BD48" s="32"/>
      <c r="BE48" s="32"/>
      <c r="BF48" s="109"/>
      <c r="BP48" s="81"/>
    </row>
    <row r="49" spans="1:68" s="3" customFormat="1" ht="27.75" customHeight="1" x14ac:dyDescent="0.15">
      <c r="A49" s="851"/>
      <c r="B49" s="925"/>
      <c r="C49" s="151"/>
      <c r="D49" s="66"/>
      <c r="E49" s="83"/>
      <c r="F49" s="83"/>
      <c r="G49" s="83"/>
      <c r="H49" s="66"/>
      <c r="I49" s="66"/>
      <c r="J49" s="66"/>
      <c r="K49" s="66"/>
      <c r="L49" s="66"/>
      <c r="M49" s="66"/>
      <c r="N49" s="66"/>
      <c r="O49" s="66"/>
      <c r="P49" s="66"/>
      <c r="Q49" s="66"/>
      <c r="R49" s="66"/>
      <c r="S49" s="66"/>
      <c r="T49" s="66"/>
      <c r="U49" s="86"/>
      <c r="V49" s="85"/>
      <c r="W49" s="86"/>
      <c r="X49" s="838"/>
      <c r="Y49" s="80"/>
      <c r="Z49" s="80"/>
      <c r="AA49" s="80"/>
      <c r="AB49" s="80"/>
      <c r="AC49" s="80"/>
      <c r="AD49" s="80"/>
      <c r="AE49" s="80"/>
      <c r="AF49" s="70"/>
      <c r="AG49" s="80"/>
      <c r="AH49" s="80"/>
      <c r="AI49" s="80"/>
      <c r="AJ49" s="80"/>
      <c r="AK49" s="80"/>
      <c r="AL49" s="80"/>
      <c r="AM49" s="80"/>
      <c r="AW49" s="81"/>
      <c r="AZ49" s="82"/>
      <c r="BA49" s="32"/>
      <c r="BB49" s="32"/>
      <c r="BC49" s="32"/>
      <c r="BD49" s="32"/>
      <c r="BE49" s="32"/>
      <c r="BF49" s="109"/>
      <c r="BP49" s="81"/>
    </row>
    <row r="50" spans="1:68" s="3" customFormat="1" ht="15.75" customHeight="1" x14ac:dyDescent="0.15">
      <c r="A50" s="152"/>
      <c r="B50" s="45"/>
      <c r="C50" s="19"/>
      <c r="D50" s="17"/>
      <c r="E50" s="17"/>
      <c r="F50" s="17"/>
      <c r="G50" s="17"/>
      <c r="H50" s="17"/>
      <c r="I50" s="17"/>
      <c r="J50" s="17"/>
      <c r="K50" s="17"/>
      <c r="L50" s="17"/>
      <c r="M50" s="22"/>
      <c r="N50" s="22"/>
      <c r="O50" s="22"/>
      <c r="P50" s="22"/>
      <c r="Q50" s="22"/>
      <c r="R50" s="22"/>
      <c r="S50" s="22"/>
      <c r="T50" s="22"/>
      <c r="U50" s="22"/>
      <c r="V50" s="19"/>
      <c r="W50" s="20"/>
      <c r="X50" s="153"/>
      <c r="Y50" s="131"/>
      <c r="Z50" s="80"/>
      <c r="AA50" s="80"/>
      <c r="AB50" s="80"/>
      <c r="AC50" s="80"/>
      <c r="AI50" s="80"/>
      <c r="AJ50" s="80"/>
      <c r="AK50" s="80"/>
      <c r="AL50" s="80"/>
      <c r="AM50" s="80"/>
      <c r="AW50" s="81"/>
      <c r="AZ50" s="92"/>
      <c r="BA50" s="92"/>
      <c r="BB50" s="154"/>
      <c r="BC50" s="92"/>
      <c r="BD50" s="81"/>
      <c r="BE50" s="81"/>
      <c r="BF50" s="81"/>
      <c r="BP50" s="81"/>
    </row>
    <row r="51" spans="1:68" s="3" customFormat="1" ht="15.75" customHeight="1" x14ac:dyDescent="0.15">
      <c r="A51" s="152"/>
      <c r="B51" s="14"/>
      <c r="C51" s="19"/>
      <c r="D51" s="17"/>
      <c r="E51" s="17"/>
      <c r="F51" s="17"/>
      <c r="G51" s="17"/>
      <c r="H51" s="17"/>
      <c r="I51" s="17"/>
      <c r="J51" s="17"/>
      <c r="K51" s="17"/>
      <c r="L51" s="17"/>
      <c r="M51" s="22"/>
      <c r="N51" s="22"/>
      <c r="O51" s="22"/>
      <c r="P51" s="22"/>
      <c r="Q51" s="22"/>
      <c r="R51" s="22"/>
      <c r="S51" s="22"/>
      <c r="T51" s="22"/>
      <c r="U51" s="22"/>
      <c r="V51" s="19"/>
      <c r="W51" s="20"/>
      <c r="X51" s="153"/>
      <c r="Y51" s="131"/>
      <c r="Z51" s="80"/>
      <c r="AA51" s="80"/>
      <c r="AB51" s="80"/>
      <c r="AC51" s="80"/>
      <c r="AI51" s="80"/>
      <c r="AJ51" s="80"/>
      <c r="AK51" s="80"/>
      <c r="AL51" s="80"/>
      <c r="AM51" s="80"/>
      <c r="AW51" s="81"/>
      <c r="AZ51" s="82"/>
      <c r="BA51" s="92"/>
      <c r="BB51" s="154"/>
      <c r="BC51" s="92"/>
      <c r="BD51" s="81"/>
      <c r="BE51" s="81"/>
      <c r="BF51" s="81"/>
      <c r="BP51" s="81"/>
    </row>
    <row r="52" spans="1:68" s="3" customFormat="1" ht="15.75" customHeight="1" x14ac:dyDescent="0.15">
      <c r="A52" s="152"/>
      <c r="B52" s="14"/>
      <c r="C52" s="19"/>
      <c r="D52" s="17"/>
      <c r="E52" s="17"/>
      <c r="F52" s="17"/>
      <c r="G52" s="17"/>
      <c r="H52" s="17"/>
      <c r="I52" s="17"/>
      <c r="J52" s="17"/>
      <c r="K52" s="17"/>
      <c r="L52" s="17"/>
      <c r="M52" s="22"/>
      <c r="N52" s="22"/>
      <c r="O52" s="22"/>
      <c r="P52" s="22"/>
      <c r="Q52" s="22"/>
      <c r="R52" s="22"/>
      <c r="S52" s="22"/>
      <c r="T52" s="22"/>
      <c r="U52" s="22"/>
      <c r="V52" s="19"/>
      <c r="W52" s="20"/>
      <c r="X52" s="153"/>
      <c r="Y52" s="131"/>
      <c r="Z52" s="80"/>
      <c r="AA52" s="80"/>
      <c r="AB52" s="80"/>
      <c r="AC52" s="80"/>
      <c r="AI52" s="80"/>
      <c r="AJ52" s="80"/>
      <c r="AK52" s="80"/>
      <c r="AL52" s="80"/>
      <c r="AM52" s="80"/>
      <c r="AW52" s="81"/>
      <c r="AZ52" s="82"/>
      <c r="BA52" s="92"/>
      <c r="BB52" s="154"/>
      <c r="BC52" s="92"/>
      <c r="BD52" s="81"/>
      <c r="BE52" s="81"/>
      <c r="BF52" s="81"/>
      <c r="BP52" s="81"/>
    </row>
    <row r="53" spans="1:68" s="3" customFormat="1" ht="15.75" customHeight="1" x14ac:dyDescent="0.15">
      <c r="A53" s="152"/>
      <c r="B53" s="14"/>
      <c r="C53" s="19"/>
      <c r="D53" s="17"/>
      <c r="E53" s="17"/>
      <c r="F53" s="17"/>
      <c r="G53" s="17"/>
      <c r="H53" s="17"/>
      <c r="I53" s="17"/>
      <c r="J53" s="17"/>
      <c r="K53" s="17"/>
      <c r="L53" s="17"/>
      <c r="M53" s="22"/>
      <c r="N53" s="22"/>
      <c r="O53" s="22"/>
      <c r="P53" s="22"/>
      <c r="Q53" s="22"/>
      <c r="R53" s="22"/>
      <c r="S53" s="22"/>
      <c r="T53" s="22"/>
      <c r="U53" s="22"/>
      <c r="V53" s="19"/>
      <c r="W53" s="20"/>
      <c r="X53" s="153"/>
      <c r="Y53" s="131"/>
      <c r="Z53" s="80"/>
      <c r="AA53" s="80"/>
      <c r="AB53" s="80"/>
      <c r="AC53" s="80"/>
      <c r="AI53" s="80"/>
      <c r="AJ53" s="80"/>
      <c r="AK53" s="80"/>
      <c r="AL53" s="80"/>
      <c r="AM53" s="80"/>
      <c r="AW53" s="81"/>
      <c r="AZ53" s="82"/>
      <c r="BA53" s="92"/>
      <c r="BB53" s="154"/>
      <c r="BC53" s="92"/>
      <c r="BD53" s="81"/>
      <c r="BE53" s="81"/>
      <c r="BF53" s="81"/>
      <c r="BP53" s="81"/>
    </row>
    <row r="54" spans="1:68" s="3" customFormat="1" ht="15.75" customHeight="1" x14ac:dyDescent="0.15">
      <c r="A54" s="155"/>
      <c r="B54" s="23"/>
      <c r="C54" s="27"/>
      <c r="D54" s="25"/>
      <c r="E54" s="25"/>
      <c r="F54" s="25"/>
      <c r="G54" s="25"/>
      <c r="H54" s="25"/>
      <c r="I54" s="25"/>
      <c r="J54" s="25"/>
      <c r="K54" s="25"/>
      <c r="L54" s="25"/>
      <c r="M54" s="26"/>
      <c r="N54" s="26"/>
      <c r="O54" s="26"/>
      <c r="P54" s="26"/>
      <c r="Q54" s="26"/>
      <c r="R54" s="26"/>
      <c r="S54" s="26"/>
      <c r="T54" s="26"/>
      <c r="U54" s="26"/>
      <c r="V54" s="27"/>
      <c r="W54" s="28"/>
      <c r="X54" s="156"/>
      <c r="Y54" s="131"/>
      <c r="Z54" s="80"/>
      <c r="AA54" s="80"/>
      <c r="AB54" s="80"/>
      <c r="AC54" s="80"/>
      <c r="AI54" s="80"/>
      <c r="AJ54" s="80"/>
      <c r="AK54" s="80"/>
      <c r="AL54" s="80"/>
      <c r="AM54" s="80"/>
      <c r="AW54" s="81"/>
      <c r="AZ54" s="82"/>
      <c r="BA54" s="92"/>
      <c r="BB54" s="154"/>
      <c r="BC54" s="92"/>
      <c r="BD54" s="81"/>
      <c r="BE54" s="81"/>
      <c r="BF54" s="81"/>
      <c r="BP54" s="81"/>
    </row>
    <row r="55" spans="1:68" s="3" customFormat="1" ht="15.75" customHeight="1" x14ac:dyDescent="0.15">
      <c r="A55" s="157"/>
      <c r="B55" s="158"/>
      <c r="C55" s="159"/>
      <c r="D55" s="160"/>
      <c r="E55" s="160"/>
      <c r="F55" s="160"/>
      <c r="G55" s="160"/>
      <c r="H55" s="160"/>
      <c r="I55" s="160"/>
      <c r="J55" s="160"/>
      <c r="K55" s="160"/>
      <c r="L55" s="160"/>
      <c r="M55" s="161"/>
      <c r="N55" s="161"/>
      <c r="O55" s="161"/>
      <c r="P55" s="161"/>
      <c r="Q55" s="161"/>
      <c r="R55" s="161"/>
      <c r="S55" s="161"/>
      <c r="T55" s="161"/>
      <c r="U55" s="161"/>
      <c r="V55" s="159"/>
      <c r="W55" s="162"/>
      <c r="X55" s="163"/>
      <c r="Y55" s="131"/>
      <c r="Z55" s="80"/>
      <c r="AA55" s="80"/>
      <c r="AB55" s="80"/>
      <c r="AC55" s="80"/>
      <c r="AI55" s="80"/>
      <c r="AJ55" s="80"/>
      <c r="AK55" s="80"/>
      <c r="AL55" s="80"/>
      <c r="AM55" s="80"/>
      <c r="AW55" s="81"/>
      <c r="AZ55" s="82"/>
      <c r="BA55" s="92"/>
      <c r="BB55" s="154"/>
      <c r="BC55" s="92"/>
      <c r="BD55" s="81"/>
      <c r="BE55" s="81"/>
      <c r="BF55" s="81"/>
      <c r="BP55" s="81"/>
    </row>
    <row r="56" spans="1:68" s="3" customFormat="1" ht="39.75" customHeight="1" x14ac:dyDescent="0.2">
      <c r="A56" s="164"/>
      <c r="C56" s="149"/>
      <c r="D56" s="149"/>
      <c r="E56" s="149"/>
      <c r="F56" s="149"/>
      <c r="G56" s="149"/>
      <c r="H56" s="149"/>
      <c r="I56" s="149"/>
      <c r="J56" s="149"/>
      <c r="K56" s="149"/>
      <c r="L56" s="149"/>
      <c r="M56" s="149"/>
      <c r="N56" s="149"/>
      <c r="O56" s="80"/>
      <c r="P56" s="80"/>
      <c r="Q56" s="80"/>
      <c r="R56" s="80"/>
      <c r="S56" s="80"/>
      <c r="T56" s="80"/>
      <c r="U56" s="80"/>
      <c r="V56" s="80"/>
      <c r="W56" s="80"/>
      <c r="X56" s="80"/>
      <c r="Y56" s="80"/>
      <c r="Z56" s="80"/>
      <c r="AF56" s="80"/>
      <c r="AG56" s="80"/>
      <c r="AH56" s="80"/>
      <c r="AI56" s="80"/>
      <c r="AJ56" s="80"/>
      <c r="AV56" s="82"/>
      <c r="AW56" s="150"/>
      <c r="BA56" s="32"/>
      <c r="BB56" s="32"/>
      <c r="BC56" s="32"/>
      <c r="BD56" s="32"/>
      <c r="BE56" s="32"/>
      <c r="BF56" s="109"/>
      <c r="BP56" s="81"/>
    </row>
    <row r="57" spans="1:68" s="3" customFormat="1" ht="19.5" customHeight="1" x14ac:dyDescent="0.15">
      <c r="A57" s="297"/>
      <c r="B57" s="114"/>
      <c r="C57" s="80"/>
      <c r="D57" s="80"/>
      <c r="E57" s="80"/>
      <c r="F57" s="80"/>
      <c r="G57" s="80"/>
      <c r="H57" s="80"/>
      <c r="I57" s="80"/>
      <c r="J57" s="80"/>
      <c r="K57" s="80"/>
      <c r="Q57" s="80"/>
      <c r="R57" s="80"/>
      <c r="S57" s="80"/>
      <c r="T57" s="80"/>
      <c r="U57" s="80"/>
      <c r="AH57" s="165"/>
      <c r="AI57" s="165"/>
      <c r="AW57" s="81"/>
      <c r="BA57" s="32"/>
      <c r="BB57" s="32"/>
      <c r="BC57" s="32"/>
      <c r="BD57" s="32"/>
      <c r="BE57" s="32"/>
      <c r="BF57" s="109"/>
      <c r="BP57" s="81"/>
    </row>
    <row r="58" spans="1:68" s="3" customFormat="1" ht="15" customHeight="1" x14ac:dyDescent="0.15">
      <c r="A58" s="166"/>
      <c r="B58" s="46"/>
      <c r="C58" s="80"/>
      <c r="D58" s="80"/>
      <c r="E58" s="80"/>
      <c r="F58" s="80"/>
      <c r="G58" s="80"/>
      <c r="H58" s="80"/>
      <c r="I58" s="80"/>
      <c r="J58" s="80"/>
      <c r="K58" s="80"/>
      <c r="Q58" s="80"/>
      <c r="R58" s="80"/>
      <c r="S58" s="80"/>
      <c r="T58" s="80"/>
      <c r="U58" s="80"/>
      <c r="AH58" s="165"/>
      <c r="AI58" s="165"/>
      <c r="AL58" s="47"/>
      <c r="AM58" s="167"/>
      <c r="AN58" s="47"/>
      <c r="AO58" s="47"/>
      <c r="AP58" s="47"/>
      <c r="AQ58" s="47"/>
      <c r="AW58" s="81"/>
      <c r="BA58" s="32"/>
      <c r="BB58" s="32"/>
      <c r="BC58" s="32"/>
      <c r="BD58" s="32"/>
      <c r="BE58" s="32"/>
      <c r="BF58" s="109"/>
      <c r="BP58" s="81"/>
    </row>
    <row r="59" spans="1:68" s="3" customFormat="1" ht="15" customHeight="1" x14ac:dyDescent="0.15">
      <c r="A59" s="152"/>
      <c r="B59" s="37"/>
      <c r="C59" s="80"/>
      <c r="D59" s="80"/>
      <c r="E59" s="80"/>
      <c r="F59" s="80"/>
      <c r="G59" s="80"/>
      <c r="H59" s="80"/>
      <c r="I59" s="80"/>
      <c r="J59" s="80"/>
      <c r="K59" s="80"/>
      <c r="Q59" s="80"/>
      <c r="R59" s="80"/>
      <c r="S59" s="80"/>
      <c r="T59" s="80"/>
      <c r="U59" s="80"/>
      <c r="AH59" s="165"/>
      <c r="AI59" s="165"/>
      <c r="AL59" s="47"/>
      <c r="AM59" s="167"/>
      <c r="AN59" s="47"/>
      <c r="AO59" s="47"/>
      <c r="AP59" s="47"/>
      <c r="AQ59" s="47"/>
      <c r="AW59" s="81"/>
      <c r="BA59" s="32"/>
      <c r="BB59" s="32"/>
      <c r="BC59" s="32"/>
      <c r="BD59" s="32"/>
      <c r="BE59" s="32"/>
      <c r="BF59" s="109"/>
      <c r="BP59" s="81"/>
    </row>
    <row r="60" spans="1:68" s="3" customFormat="1" ht="15" customHeight="1" x14ac:dyDescent="0.15">
      <c r="A60" s="152"/>
      <c r="B60" s="37"/>
      <c r="C60" s="80"/>
      <c r="D60" s="80"/>
      <c r="E60" s="80"/>
      <c r="F60" s="80"/>
      <c r="G60" s="80"/>
      <c r="H60" s="80"/>
      <c r="I60" s="80"/>
      <c r="J60" s="80"/>
      <c r="K60" s="80"/>
      <c r="Q60" s="80"/>
      <c r="R60" s="80"/>
      <c r="S60" s="80"/>
      <c r="T60" s="80"/>
      <c r="U60" s="80"/>
      <c r="AH60" s="165"/>
      <c r="AI60" s="165"/>
      <c r="AL60" s="47"/>
      <c r="AM60" s="167"/>
      <c r="AN60" s="47"/>
      <c r="AO60" s="47"/>
      <c r="AP60" s="47"/>
      <c r="AQ60" s="47"/>
      <c r="AW60" s="81"/>
      <c r="BA60" s="72"/>
      <c r="BB60" s="72"/>
      <c r="BC60" s="72"/>
      <c r="BD60" s="72"/>
      <c r="BE60" s="72"/>
      <c r="BF60" s="168"/>
      <c r="BP60" s="81"/>
    </row>
    <row r="61" spans="1:68" s="3" customFormat="1" ht="15" customHeight="1" x14ac:dyDescent="0.15">
      <c r="A61" s="155"/>
      <c r="B61" s="48"/>
      <c r="C61" s="80"/>
      <c r="D61" s="80"/>
      <c r="E61" s="80"/>
      <c r="F61" s="80"/>
      <c r="G61" s="80"/>
      <c r="H61" s="80"/>
      <c r="I61" s="80"/>
      <c r="J61" s="80"/>
      <c r="K61" s="80"/>
      <c r="Q61" s="80"/>
      <c r="R61" s="80"/>
      <c r="S61" s="80"/>
      <c r="T61" s="80"/>
      <c r="U61" s="80"/>
      <c r="AH61" s="165"/>
      <c r="AI61" s="165"/>
      <c r="AL61" s="47"/>
      <c r="AM61" s="167"/>
      <c r="AN61" s="47"/>
      <c r="AO61" s="47"/>
      <c r="AP61" s="47"/>
      <c r="AQ61" s="47"/>
      <c r="AW61" s="81"/>
      <c r="BA61" s="72"/>
      <c r="BB61" s="72"/>
      <c r="BC61" s="72"/>
      <c r="BD61" s="72"/>
      <c r="BE61" s="72"/>
      <c r="BF61" s="168"/>
      <c r="BP61" s="81"/>
    </row>
    <row r="62" spans="1:68" s="3" customFormat="1" ht="15" customHeight="1" x14ac:dyDescent="0.15">
      <c r="A62" s="157"/>
      <c r="B62" s="158"/>
      <c r="C62" s="80"/>
      <c r="D62" s="80"/>
      <c r="E62" s="80"/>
      <c r="F62" s="80"/>
      <c r="G62" s="80"/>
      <c r="H62" s="80"/>
      <c r="I62" s="80"/>
      <c r="J62" s="80"/>
      <c r="K62" s="80"/>
      <c r="Q62" s="80"/>
      <c r="R62" s="80"/>
      <c r="S62" s="80"/>
      <c r="T62" s="80"/>
      <c r="U62" s="80"/>
      <c r="AH62" s="165"/>
      <c r="AI62" s="165"/>
      <c r="AL62" s="47"/>
      <c r="AM62" s="167"/>
      <c r="AN62" s="47"/>
      <c r="AO62" s="47"/>
      <c r="AP62" s="47"/>
      <c r="AQ62" s="47"/>
      <c r="AW62" s="81"/>
      <c r="BA62" s="72"/>
      <c r="BB62" s="72"/>
      <c r="BC62" s="72"/>
      <c r="BD62" s="72"/>
      <c r="BE62" s="72"/>
      <c r="BF62" s="168"/>
      <c r="BP62" s="81"/>
    </row>
    <row r="63" spans="1:68" s="3" customFormat="1" ht="41.25" customHeight="1" x14ac:dyDescent="0.2">
      <c r="A63" s="164"/>
      <c r="B63" s="164"/>
      <c r="C63" s="80"/>
      <c r="D63" s="80"/>
      <c r="E63" s="80"/>
      <c r="F63" s="80"/>
      <c r="G63" s="80"/>
      <c r="H63" s="80"/>
      <c r="I63" s="80"/>
      <c r="J63" s="80"/>
      <c r="K63" s="80"/>
      <c r="Q63" s="80"/>
      <c r="R63" s="80"/>
      <c r="S63" s="80"/>
      <c r="T63" s="80"/>
      <c r="U63" s="80"/>
      <c r="AH63" s="165"/>
      <c r="AI63" s="165"/>
      <c r="AL63" s="47"/>
      <c r="AM63" s="167"/>
      <c r="AN63" s="47"/>
      <c r="AO63" s="47"/>
      <c r="AP63" s="47"/>
      <c r="AQ63" s="47"/>
      <c r="AW63" s="81"/>
      <c r="BA63" s="72"/>
      <c r="BB63" s="72"/>
      <c r="BC63" s="72"/>
      <c r="BD63" s="72"/>
      <c r="BE63" s="72"/>
      <c r="BF63" s="168"/>
      <c r="BP63" s="81"/>
    </row>
    <row r="64" spans="1:68" s="3" customFormat="1" ht="15" customHeight="1" x14ac:dyDescent="0.15">
      <c r="A64" s="297"/>
      <c r="B64" s="114"/>
      <c r="C64" s="80"/>
      <c r="D64" s="80"/>
      <c r="E64" s="80"/>
      <c r="F64" s="80"/>
      <c r="G64" s="80"/>
      <c r="H64" s="80"/>
      <c r="I64" s="80"/>
      <c r="J64" s="80"/>
      <c r="K64" s="80"/>
      <c r="Q64" s="80"/>
      <c r="R64" s="80"/>
      <c r="S64" s="80"/>
      <c r="T64" s="80"/>
      <c r="U64" s="80"/>
      <c r="AH64" s="165"/>
      <c r="AI64" s="165"/>
      <c r="AL64" s="47"/>
      <c r="AM64" s="167"/>
      <c r="AN64" s="47"/>
      <c r="AO64" s="47"/>
      <c r="AP64" s="47"/>
      <c r="AQ64" s="47"/>
      <c r="AW64" s="81"/>
      <c r="BA64" s="72"/>
      <c r="BB64" s="72"/>
      <c r="BC64" s="72"/>
      <c r="BD64" s="72"/>
      <c r="BE64" s="72"/>
      <c r="BF64" s="168"/>
      <c r="BP64" s="81"/>
    </row>
    <row r="65" spans="1:81" s="3" customFormat="1" ht="15" customHeight="1" x14ac:dyDescent="0.15">
      <c r="A65" s="166"/>
      <c r="B65" s="46"/>
      <c r="C65" s="80"/>
      <c r="D65" s="80"/>
      <c r="E65" s="80"/>
      <c r="F65" s="80"/>
      <c r="G65" s="80"/>
      <c r="H65" s="80"/>
      <c r="I65" s="80"/>
      <c r="J65" s="80"/>
      <c r="K65" s="80"/>
      <c r="Q65" s="80"/>
      <c r="R65" s="80"/>
      <c r="S65" s="80"/>
      <c r="T65" s="80"/>
      <c r="U65" s="80"/>
      <c r="AH65" s="165"/>
      <c r="AI65" s="165"/>
      <c r="AL65" s="47"/>
      <c r="AM65" s="167"/>
      <c r="AN65" s="47"/>
      <c r="AO65" s="47"/>
      <c r="AP65" s="47"/>
      <c r="AQ65" s="47"/>
      <c r="AW65" s="81"/>
      <c r="BA65" s="72"/>
      <c r="BB65" s="72"/>
      <c r="BC65" s="72"/>
      <c r="BD65" s="72"/>
      <c r="BE65" s="72"/>
      <c r="BF65" s="168"/>
      <c r="BP65" s="81"/>
    </row>
    <row r="66" spans="1:81" s="3" customFormat="1" ht="15" customHeight="1" x14ac:dyDescent="0.15">
      <c r="A66" s="152"/>
      <c r="B66" s="37"/>
      <c r="C66" s="80"/>
      <c r="D66" s="80"/>
      <c r="E66" s="80"/>
      <c r="F66" s="80"/>
      <c r="G66" s="80"/>
      <c r="H66" s="80"/>
      <c r="I66" s="80"/>
      <c r="J66" s="80"/>
      <c r="K66" s="80"/>
      <c r="Q66" s="80"/>
      <c r="R66" s="80"/>
      <c r="S66" s="80"/>
      <c r="T66" s="80"/>
      <c r="U66" s="80"/>
      <c r="AH66" s="165"/>
      <c r="AI66" s="165"/>
      <c r="AL66" s="47"/>
      <c r="AM66" s="167"/>
      <c r="AN66" s="47"/>
      <c r="AO66" s="47"/>
      <c r="AP66" s="47"/>
      <c r="AQ66" s="47"/>
      <c r="AW66" s="81"/>
      <c r="BA66" s="72"/>
      <c r="BB66" s="72"/>
      <c r="BC66" s="72"/>
      <c r="BD66" s="72"/>
      <c r="BE66" s="72"/>
      <c r="BF66" s="168"/>
      <c r="BP66" s="81"/>
    </row>
    <row r="67" spans="1:81" s="3" customFormat="1" ht="15" customHeight="1" x14ac:dyDescent="0.15">
      <c r="A67" s="152"/>
      <c r="B67" s="37"/>
      <c r="C67" s="80"/>
      <c r="D67" s="80"/>
      <c r="E67" s="80"/>
      <c r="F67" s="80"/>
      <c r="G67" s="80"/>
      <c r="H67" s="80"/>
      <c r="I67" s="80"/>
      <c r="J67" s="80"/>
      <c r="K67" s="80"/>
      <c r="Q67" s="80"/>
      <c r="R67" s="80"/>
      <c r="S67" s="80"/>
      <c r="T67" s="80"/>
      <c r="U67" s="80"/>
      <c r="AH67" s="165"/>
      <c r="AI67" s="165"/>
      <c r="AL67" s="47"/>
      <c r="AM67" s="167"/>
      <c r="AN67" s="47"/>
      <c r="AO67" s="47"/>
      <c r="AP67" s="47"/>
      <c r="AQ67" s="47"/>
      <c r="AW67" s="81"/>
      <c r="BA67" s="72"/>
      <c r="BB67" s="72"/>
      <c r="BC67" s="72"/>
      <c r="BD67" s="72"/>
      <c r="BE67" s="72"/>
      <c r="BF67" s="168"/>
      <c r="BP67" s="81"/>
    </row>
    <row r="68" spans="1:81" s="3" customFormat="1" ht="15" customHeight="1" x14ac:dyDescent="0.15">
      <c r="A68" s="155"/>
      <c r="B68" s="48"/>
      <c r="C68" s="80"/>
      <c r="D68" s="80"/>
      <c r="E68" s="80"/>
      <c r="F68" s="80"/>
      <c r="G68" s="80"/>
      <c r="H68" s="80"/>
      <c r="I68" s="80"/>
      <c r="J68" s="80"/>
      <c r="K68" s="80"/>
      <c r="Q68" s="80"/>
      <c r="R68" s="80"/>
      <c r="S68" s="80"/>
      <c r="T68" s="80"/>
      <c r="U68" s="80"/>
      <c r="AH68" s="165"/>
      <c r="AI68" s="165"/>
      <c r="AL68" s="47"/>
      <c r="AM68" s="167"/>
      <c r="AN68" s="47"/>
      <c r="AO68" s="47"/>
      <c r="AP68" s="47"/>
      <c r="AQ68" s="47"/>
      <c r="AW68" s="81"/>
      <c r="BA68" s="72"/>
      <c r="BB68" s="72"/>
      <c r="BC68" s="72"/>
      <c r="BD68" s="72"/>
      <c r="BE68" s="72"/>
      <c r="BF68" s="168"/>
      <c r="BP68" s="81"/>
    </row>
    <row r="69" spans="1:81" s="3" customFormat="1" ht="15" customHeight="1" x14ac:dyDescent="0.15">
      <c r="A69" s="157"/>
      <c r="B69" s="158"/>
      <c r="C69" s="80"/>
      <c r="D69" s="80"/>
      <c r="E69" s="80"/>
      <c r="F69" s="80"/>
      <c r="G69" s="80"/>
      <c r="H69" s="80"/>
      <c r="I69" s="80"/>
      <c r="J69" s="80"/>
      <c r="K69" s="80"/>
      <c r="Q69" s="80"/>
      <c r="R69" s="80"/>
      <c r="S69" s="80"/>
      <c r="T69" s="80"/>
      <c r="U69" s="80"/>
      <c r="AH69" s="165"/>
      <c r="AI69" s="165"/>
      <c r="AL69" s="47"/>
      <c r="AM69" s="167"/>
      <c r="AN69" s="47"/>
      <c r="AO69" s="47"/>
      <c r="AP69" s="47"/>
      <c r="AQ69" s="47"/>
      <c r="AW69" s="81"/>
      <c r="BA69" s="72"/>
      <c r="BB69" s="72"/>
      <c r="BC69" s="72"/>
      <c r="BD69" s="72"/>
      <c r="BE69" s="72"/>
      <c r="BF69" s="168"/>
      <c r="BP69" s="81"/>
    </row>
    <row r="70" spans="1:81" s="77" customFormat="1" ht="45" customHeight="1" x14ac:dyDescent="0.2">
      <c r="A70" s="169"/>
      <c r="B70" s="170"/>
      <c r="C70" s="171"/>
      <c r="AS70" s="111"/>
      <c r="AT70" s="111"/>
      <c r="AU70" s="111"/>
      <c r="AV70" s="112"/>
      <c r="AW70" s="113"/>
      <c r="AX70" s="111"/>
      <c r="AY70" s="111"/>
      <c r="AZ70" s="111"/>
      <c r="BA70" s="72"/>
      <c r="BB70" s="72"/>
      <c r="BC70" s="72"/>
      <c r="BD70" s="72"/>
      <c r="BE70" s="72"/>
      <c r="BF70" s="168"/>
      <c r="BG70" s="111"/>
      <c r="BH70" s="111"/>
      <c r="BI70" s="111"/>
      <c r="BJ70" s="111"/>
      <c r="BK70" s="111"/>
      <c r="BL70" s="111"/>
      <c r="BM70" s="111"/>
      <c r="BN70" s="111"/>
      <c r="BO70" s="111"/>
      <c r="BP70" s="113"/>
      <c r="BQ70" s="111"/>
      <c r="BR70" s="111"/>
      <c r="BS70" s="111"/>
      <c r="BT70" s="111"/>
      <c r="BU70" s="111"/>
      <c r="BV70" s="111"/>
      <c r="BW70" s="111"/>
      <c r="BX70" s="111"/>
      <c r="BY70" s="111"/>
      <c r="BZ70" s="111"/>
      <c r="CA70" s="111"/>
      <c r="CB70" s="111"/>
      <c r="CC70" s="111"/>
    </row>
    <row r="71" spans="1:81" s="77" customFormat="1" ht="39.75" customHeight="1" x14ac:dyDescent="0.2">
      <c r="A71" s="295"/>
      <c r="B71" s="172"/>
      <c r="C71" s="173"/>
      <c r="D71" s="173"/>
      <c r="E71" s="173"/>
      <c r="AS71" s="111"/>
      <c r="AT71" s="111"/>
      <c r="AU71" s="111"/>
      <c r="AV71" s="112"/>
      <c r="AW71" s="113"/>
      <c r="AX71" s="111"/>
      <c r="AY71" s="111"/>
      <c r="AZ71" s="111"/>
      <c r="BA71" s="72"/>
      <c r="BB71" s="72"/>
      <c r="BC71" s="72"/>
      <c r="BD71" s="72"/>
      <c r="BE71" s="72"/>
      <c r="BF71" s="168"/>
      <c r="BG71" s="111"/>
      <c r="BH71" s="111"/>
      <c r="BI71" s="111"/>
      <c r="BJ71" s="111"/>
      <c r="BK71" s="111"/>
      <c r="BL71" s="111"/>
      <c r="BM71" s="111"/>
      <c r="BN71" s="111"/>
      <c r="BO71" s="111"/>
      <c r="BP71" s="113"/>
      <c r="BQ71" s="111"/>
      <c r="BR71" s="111"/>
      <c r="BS71" s="111"/>
      <c r="BT71" s="111"/>
      <c r="BU71" s="111"/>
      <c r="BV71" s="111"/>
      <c r="BW71" s="111"/>
      <c r="BX71" s="111"/>
      <c r="BY71" s="111"/>
      <c r="BZ71" s="111"/>
      <c r="CA71" s="111"/>
      <c r="CB71" s="111"/>
      <c r="CC71" s="111"/>
    </row>
    <row r="72" spans="1:81" s="77" customFormat="1" ht="17.25" customHeight="1" x14ac:dyDescent="0.2">
      <c r="A72" s="174"/>
      <c r="B72" s="46"/>
      <c r="C72" s="46"/>
      <c r="D72" s="46"/>
      <c r="E72" s="46"/>
      <c r="AS72" s="111"/>
      <c r="AT72" s="111"/>
      <c r="AU72" s="111"/>
      <c r="AV72" s="112"/>
      <c r="AW72" s="113"/>
      <c r="AX72" s="111"/>
      <c r="AY72" s="111"/>
      <c r="AZ72" s="111"/>
      <c r="BA72" s="72"/>
      <c r="BB72" s="72"/>
      <c r="BC72" s="72"/>
      <c r="BD72" s="72"/>
      <c r="BE72" s="72"/>
      <c r="BF72" s="168"/>
      <c r="BG72" s="111"/>
      <c r="BH72" s="111"/>
      <c r="BI72" s="111"/>
      <c r="BJ72" s="111"/>
      <c r="BK72" s="111"/>
      <c r="BL72" s="111"/>
      <c r="BM72" s="111"/>
      <c r="BN72" s="111"/>
      <c r="BO72" s="111"/>
      <c r="BP72" s="113"/>
      <c r="BQ72" s="111"/>
      <c r="BR72" s="111"/>
      <c r="BS72" s="111"/>
      <c r="BT72" s="111"/>
      <c r="BU72" s="111"/>
      <c r="BV72" s="111"/>
      <c r="BW72" s="111"/>
      <c r="BX72" s="111"/>
      <c r="BY72" s="111"/>
      <c r="BZ72" s="111"/>
      <c r="CA72" s="111"/>
      <c r="CB72" s="111"/>
      <c r="CC72" s="111"/>
    </row>
    <row r="73" spans="1:81" s="77" customFormat="1" ht="15" customHeight="1" x14ac:dyDescent="0.2">
      <c r="A73" s="175"/>
      <c r="B73" s="37"/>
      <c r="C73" s="37"/>
      <c r="D73" s="37"/>
      <c r="E73" s="37"/>
      <c r="AS73" s="111"/>
      <c r="AT73" s="111"/>
      <c r="AU73" s="111"/>
      <c r="AV73" s="112"/>
      <c r="AW73" s="113"/>
      <c r="AX73" s="111"/>
      <c r="AY73" s="111"/>
      <c r="AZ73" s="111"/>
      <c r="BA73" s="72"/>
      <c r="BB73" s="72"/>
      <c r="BC73" s="72"/>
      <c r="BD73" s="72"/>
      <c r="BE73" s="72"/>
      <c r="BF73" s="168"/>
      <c r="BG73" s="111"/>
      <c r="BH73" s="111"/>
      <c r="BI73" s="111"/>
      <c r="BJ73" s="111"/>
      <c r="BK73" s="111"/>
      <c r="BL73" s="111"/>
      <c r="BM73" s="111"/>
      <c r="BN73" s="111"/>
      <c r="BO73" s="111"/>
      <c r="BP73" s="113"/>
      <c r="BQ73" s="111"/>
      <c r="BR73" s="111"/>
      <c r="BS73" s="111"/>
      <c r="BT73" s="111"/>
      <c r="BU73" s="111"/>
      <c r="BV73" s="111"/>
      <c r="BW73" s="111"/>
      <c r="BX73" s="111"/>
      <c r="BY73" s="111"/>
      <c r="BZ73" s="111"/>
      <c r="CA73" s="111"/>
      <c r="CB73" s="111"/>
      <c r="CC73" s="111"/>
    </row>
    <row r="74" spans="1:81" s="77" customFormat="1" ht="15" customHeight="1" x14ac:dyDescent="0.2">
      <c r="A74" s="175"/>
      <c r="B74" s="37"/>
      <c r="C74" s="37"/>
      <c r="D74" s="37"/>
      <c r="E74" s="37"/>
      <c r="AS74" s="111"/>
      <c r="AT74" s="111"/>
      <c r="AU74" s="111"/>
      <c r="AV74" s="112"/>
      <c r="AW74" s="113"/>
      <c r="AX74" s="111"/>
      <c r="AY74" s="111"/>
      <c r="AZ74" s="111"/>
      <c r="BA74" s="72"/>
      <c r="BB74" s="72"/>
      <c r="BC74" s="72"/>
      <c r="BD74" s="72"/>
      <c r="BE74" s="72"/>
      <c r="BF74" s="168"/>
      <c r="BG74" s="111"/>
      <c r="BH74" s="111"/>
      <c r="BI74" s="111"/>
      <c r="BJ74" s="111"/>
      <c r="BK74" s="111"/>
      <c r="BL74" s="111"/>
      <c r="BM74" s="111"/>
      <c r="BN74" s="111"/>
      <c r="BO74" s="111"/>
      <c r="BP74" s="113"/>
      <c r="BQ74" s="111"/>
      <c r="BR74" s="111"/>
      <c r="BS74" s="111"/>
      <c r="BT74" s="111"/>
      <c r="BU74" s="111"/>
      <c r="BV74" s="111"/>
      <c r="BW74" s="111"/>
      <c r="BX74" s="111"/>
      <c r="BY74" s="111"/>
      <c r="BZ74" s="111"/>
      <c r="CA74" s="111"/>
      <c r="CB74" s="111"/>
      <c r="CC74" s="111"/>
    </row>
    <row r="75" spans="1:81" s="77" customFormat="1" ht="14.25" x14ac:dyDescent="0.2">
      <c r="A75" s="175"/>
      <c r="B75" s="37"/>
      <c r="C75" s="37"/>
      <c r="D75" s="37"/>
      <c r="E75" s="37"/>
      <c r="AS75" s="111"/>
      <c r="AT75" s="111"/>
      <c r="AU75" s="111"/>
      <c r="AV75" s="112"/>
      <c r="AW75" s="113"/>
      <c r="AX75" s="111"/>
      <c r="AY75" s="111"/>
      <c r="AZ75" s="111"/>
      <c r="BA75" s="72"/>
      <c r="BB75" s="72"/>
      <c r="BC75" s="72"/>
      <c r="BD75" s="72"/>
      <c r="BE75" s="72"/>
      <c r="BF75" s="168"/>
      <c r="BG75" s="111"/>
      <c r="BH75" s="111"/>
      <c r="BI75" s="111"/>
      <c r="BJ75" s="111"/>
      <c r="BK75" s="111"/>
      <c r="BL75" s="111"/>
      <c r="BM75" s="111"/>
      <c r="BN75" s="111"/>
      <c r="BO75" s="111"/>
      <c r="BP75" s="113"/>
      <c r="BQ75" s="111"/>
      <c r="BR75" s="111"/>
      <c r="BS75" s="111"/>
      <c r="BT75" s="111"/>
      <c r="BU75" s="111"/>
      <c r="BV75" s="111"/>
      <c r="BW75" s="111"/>
      <c r="BX75" s="111"/>
      <c r="BY75" s="111"/>
      <c r="BZ75" s="111"/>
      <c r="CA75" s="111"/>
      <c r="CB75" s="111"/>
      <c r="CC75" s="111"/>
    </row>
    <row r="76" spans="1:81" s="77" customFormat="1" ht="15" customHeight="1" x14ac:dyDescent="0.2">
      <c r="A76" s="175"/>
      <c r="B76" s="37"/>
      <c r="C76" s="37"/>
      <c r="D76" s="37"/>
      <c r="E76" s="37"/>
      <c r="AS76" s="111"/>
      <c r="AT76" s="111"/>
      <c r="AU76" s="111"/>
      <c r="AV76" s="112"/>
      <c r="AW76" s="113"/>
      <c r="AX76" s="111"/>
      <c r="AY76" s="111"/>
      <c r="AZ76" s="111"/>
      <c r="BA76" s="72"/>
      <c r="BB76" s="72"/>
      <c r="BC76" s="72"/>
      <c r="BD76" s="72"/>
      <c r="BE76" s="72"/>
      <c r="BF76" s="168"/>
      <c r="BG76" s="111"/>
      <c r="BH76" s="111"/>
      <c r="BI76" s="111"/>
      <c r="BJ76" s="111"/>
      <c r="BK76" s="111"/>
      <c r="BL76" s="111"/>
      <c r="BM76" s="111"/>
      <c r="BN76" s="111"/>
      <c r="BO76" s="111"/>
      <c r="BP76" s="113"/>
      <c r="BQ76" s="111"/>
      <c r="BR76" s="111"/>
      <c r="BS76" s="111"/>
      <c r="BT76" s="111"/>
      <c r="BU76" s="111"/>
      <c r="BV76" s="111"/>
      <c r="BW76" s="111"/>
      <c r="BX76" s="111"/>
      <c r="BY76" s="111"/>
      <c r="BZ76" s="111"/>
      <c r="CA76" s="111"/>
      <c r="CB76" s="111"/>
      <c r="CC76" s="111"/>
    </row>
    <row r="77" spans="1:81" s="77" customFormat="1" ht="15" customHeight="1" x14ac:dyDescent="0.2">
      <c r="A77" s="175"/>
      <c r="B77" s="37"/>
      <c r="C77" s="37"/>
      <c r="D77" s="37"/>
      <c r="E77" s="37"/>
      <c r="AS77" s="111"/>
      <c r="AT77" s="111"/>
      <c r="AU77" s="111"/>
      <c r="AV77" s="112"/>
      <c r="AW77" s="113"/>
      <c r="AX77" s="111"/>
      <c r="AY77" s="111"/>
      <c r="AZ77" s="111"/>
      <c r="BA77" s="72"/>
      <c r="BB77" s="72"/>
      <c r="BC77" s="72"/>
      <c r="BD77" s="72"/>
      <c r="BE77" s="72"/>
      <c r="BF77" s="168"/>
      <c r="BG77" s="111"/>
      <c r="BH77" s="111"/>
      <c r="BI77" s="111"/>
      <c r="BJ77" s="111"/>
      <c r="BK77" s="111"/>
      <c r="BL77" s="111"/>
      <c r="BM77" s="111"/>
      <c r="BN77" s="111"/>
      <c r="BO77" s="111"/>
      <c r="BP77" s="113"/>
      <c r="BQ77" s="111"/>
      <c r="BR77" s="111"/>
      <c r="BS77" s="111"/>
      <c r="BT77" s="111"/>
      <c r="BU77" s="111"/>
      <c r="BV77" s="111"/>
      <c r="BW77" s="111"/>
      <c r="BX77" s="111"/>
      <c r="BY77" s="111"/>
      <c r="BZ77" s="111"/>
      <c r="CA77" s="111"/>
      <c r="CB77" s="111"/>
      <c r="CC77" s="111"/>
    </row>
    <row r="78" spans="1:81" s="77" customFormat="1" ht="15" customHeight="1" x14ac:dyDescent="0.2">
      <c r="A78" s="176"/>
      <c r="B78" s="37"/>
      <c r="C78" s="37"/>
      <c r="D78" s="37"/>
      <c r="E78" s="37"/>
      <c r="AS78" s="111"/>
      <c r="AT78" s="111"/>
      <c r="AU78" s="111"/>
      <c r="AV78" s="112"/>
      <c r="AW78" s="113"/>
      <c r="AX78" s="111"/>
      <c r="AY78" s="111"/>
      <c r="AZ78" s="111"/>
      <c r="BA78" s="72"/>
      <c r="BB78" s="72"/>
      <c r="BC78" s="72"/>
      <c r="BD78" s="72"/>
      <c r="BE78" s="72"/>
      <c r="BF78" s="168"/>
      <c r="BG78" s="111"/>
      <c r="BH78" s="111"/>
      <c r="BI78" s="111"/>
      <c r="BJ78" s="111"/>
      <c r="BK78" s="111"/>
      <c r="BL78" s="111"/>
      <c r="BM78" s="111"/>
      <c r="BN78" s="111"/>
      <c r="BO78" s="111"/>
      <c r="BP78" s="113"/>
      <c r="BQ78" s="111"/>
      <c r="BR78" s="111"/>
      <c r="BS78" s="111"/>
      <c r="BT78" s="111"/>
      <c r="BU78" s="111"/>
      <c r="BV78" s="111"/>
      <c r="BW78" s="111"/>
      <c r="BX78" s="111"/>
      <c r="BY78" s="111"/>
      <c r="BZ78" s="111"/>
      <c r="CA78" s="111"/>
      <c r="CB78" s="111"/>
      <c r="CC78" s="111"/>
    </row>
    <row r="79" spans="1:81" s="77" customFormat="1" ht="15" customHeight="1" x14ac:dyDescent="0.2">
      <c r="A79" s="175"/>
      <c r="B79" s="37"/>
      <c r="C79" s="37"/>
      <c r="D79" s="37"/>
      <c r="E79" s="37"/>
      <c r="AS79" s="111"/>
      <c r="AT79" s="111"/>
      <c r="AU79" s="111"/>
      <c r="AV79" s="112"/>
      <c r="AW79" s="113"/>
      <c r="AX79" s="111"/>
      <c r="AY79" s="111"/>
      <c r="AZ79" s="111"/>
      <c r="BA79" s="72"/>
      <c r="BB79" s="72"/>
      <c r="BC79" s="72"/>
      <c r="BD79" s="72"/>
      <c r="BE79" s="72"/>
      <c r="BF79" s="168"/>
      <c r="BG79" s="111"/>
      <c r="BH79" s="111"/>
      <c r="BI79" s="111"/>
      <c r="BJ79" s="111"/>
      <c r="BK79" s="111"/>
      <c r="BL79" s="111"/>
      <c r="BM79" s="111"/>
      <c r="BN79" s="111"/>
      <c r="BO79" s="111"/>
      <c r="BP79" s="113"/>
      <c r="BQ79" s="111"/>
      <c r="BR79" s="111"/>
      <c r="BS79" s="111"/>
      <c r="BT79" s="111"/>
      <c r="BU79" s="111"/>
      <c r="BV79" s="111"/>
      <c r="BW79" s="111"/>
      <c r="BX79" s="111"/>
      <c r="BY79" s="111"/>
      <c r="BZ79" s="111"/>
      <c r="CA79" s="111"/>
      <c r="CB79" s="111"/>
      <c r="CC79" s="111"/>
    </row>
    <row r="80" spans="1:81" s="77" customFormat="1" ht="15" customHeight="1" x14ac:dyDescent="0.2">
      <c r="A80" s="175"/>
      <c r="B80" s="37"/>
      <c r="C80" s="37"/>
      <c r="D80" s="37"/>
      <c r="E80" s="37"/>
      <c r="AS80" s="111"/>
      <c r="AT80" s="111"/>
      <c r="AU80" s="111"/>
      <c r="AV80" s="112"/>
      <c r="AW80" s="113"/>
      <c r="AX80" s="111"/>
      <c r="AY80" s="111"/>
      <c r="AZ80" s="111"/>
      <c r="BA80" s="72"/>
      <c r="BB80" s="72"/>
      <c r="BC80" s="72"/>
      <c r="BD80" s="72"/>
      <c r="BE80" s="72"/>
      <c r="BF80" s="168"/>
      <c r="BG80" s="111"/>
      <c r="BH80" s="111"/>
      <c r="BI80" s="111"/>
      <c r="BJ80" s="111"/>
      <c r="BK80" s="111"/>
      <c r="BL80" s="111"/>
      <c r="BM80" s="111"/>
      <c r="BN80" s="111"/>
      <c r="BO80" s="111"/>
      <c r="BP80" s="113"/>
      <c r="BQ80" s="111"/>
      <c r="BR80" s="111"/>
      <c r="BS80" s="111"/>
      <c r="BT80" s="111"/>
      <c r="BU80" s="111"/>
      <c r="BV80" s="111"/>
      <c r="BW80" s="111"/>
      <c r="BX80" s="111"/>
      <c r="BY80" s="111"/>
      <c r="BZ80" s="111"/>
      <c r="CA80" s="111"/>
      <c r="CB80" s="111"/>
      <c r="CC80" s="111"/>
    </row>
    <row r="81" spans="1:81" s="77" customFormat="1" ht="15" customHeight="1" x14ac:dyDescent="0.2">
      <c r="A81" s="175"/>
      <c r="B81" s="37"/>
      <c r="C81" s="37"/>
      <c r="D81" s="37"/>
      <c r="E81" s="37"/>
      <c r="AS81" s="111"/>
      <c r="AT81" s="111"/>
      <c r="AU81" s="111"/>
      <c r="AV81" s="112"/>
      <c r="AW81" s="113"/>
      <c r="AX81" s="111"/>
      <c r="AY81" s="111"/>
      <c r="AZ81" s="111"/>
      <c r="BA81" s="72"/>
      <c r="BB81" s="72"/>
      <c r="BC81" s="72"/>
      <c r="BD81" s="72"/>
      <c r="BE81" s="72"/>
      <c r="BF81" s="168"/>
      <c r="BG81" s="111"/>
      <c r="BH81" s="111"/>
      <c r="BI81" s="111"/>
      <c r="BJ81" s="111"/>
      <c r="BK81" s="111"/>
      <c r="BL81" s="111"/>
      <c r="BM81" s="111"/>
      <c r="BN81" s="111"/>
      <c r="BO81" s="111"/>
      <c r="BP81" s="113"/>
      <c r="BQ81" s="111"/>
      <c r="BR81" s="111"/>
      <c r="BS81" s="111"/>
      <c r="BT81" s="111"/>
      <c r="BU81" s="111"/>
      <c r="BV81" s="111"/>
      <c r="BW81" s="111"/>
      <c r="BX81" s="111"/>
      <c r="BY81" s="111"/>
      <c r="BZ81" s="111"/>
      <c r="CA81" s="111"/>
      <c r="CB81" s="111"/>
      <c r="CC81" s="111"/>
    </row>
    <row r="82" spans="1:81" s="77" customFormat="1" ht="15" customHeight="1" x14ac:dyDescent="0.2">
      <c r="A82" s="175"/>
      <c r="B82" s="37"/>
      <c r="C82" s="37"/>
      <c r="D82" s="37"/>
      <c r="E82" s="37"/>
      <c r="AS82" s="111"/>
      <c r="AT82" s="111"/>
      <c r="AU82" s="111"/>
      <c r="AV82" s="112"/>
      <c r="AW82" s="113"/>
      <c r="AX82" s="111"/>
      <c r="AY82" s="111"/>
      <c r="AZ82" s="111"/>
      <c r="BA82" s="72"/>
      <c r="BB82" s="72"/>
      <c r="BC82" s="72"/>
      <c r="BD82" s="72"/>
      <c r="BE82" s="72"/>
      <c r="BF82" s="168"/>
      <c r="BG82" s="111"/>
      <c r="BH82" s="111"/>
      <c r="BI82" s="111"/>
      <c r="BJ82" s="111"/>
      <c r="BK82" s="111"/>
      <c r="BL82" s="111"/>
      <c r="BM82" s="111"/>
      <c r="BN82" s="111"/>
      <c r="BO82" s="111"/>
      <c r="BP82" s="113"/>
      <c r="BQ82" s="111"/>
      <c r="BR82" s="111"/>
      <c r="BS82" s="111"/>
      <c r="BT82" s="111"/>
      <c r="BU82" s="111"/>
      <c r="BV82" s="111"/>
      <c r="BW82" s="111"/>
      <c r="BX82" s="111"/>
      <c r="BY82" s="111"/>
      <c r="BZ82" s="111"/>
      <c r="CA82" s="111"/>
      <c r="CB82" s="111"/>
      <c r="CC82" s="111"/>
    </row>
    <row r="83" spans="1:81" s="77" customFormat="1" ht="15" customHeight="1" x14ac:dyDescent="0.2">
      <c r="A83" s="177"/>
      <c r="B83" s="48"/>
      <c r="C83" s="48"/>
      <c r="D83" s="48"/>
      <c r="E83" s="48"/>
      <c r="AS83" s="111"/>
      <c r="AT83" s="111"/>
      <c r="AU83" s="111"/>
      <c r="AV83" s="112"/>
      <c r="AW83" s="113"/>
      <c r="AX83" s="111"/>
      <c r="AY83" s="111"/>
      <c r="AZ83" s="111"/>
      <c r="BA83" s="72"/>
      <c r="BB83" s="72"/>
      <c r="BC83" s="72"/>
      <c r="BD83" s="72"/>
      <c r="BE83" s="72"/>
      <c r="BF83" s="168"/>
      <c r="BG83" s="111"/>
      <c r="BH83" s="111"/>
      <c r="BI83" s="111"/>
      <c r="BJ83" s="111"/>
      <c r="BK83" s="111"/>
      <c r="BL83" s="111"/>
      <c r="BM83" s="111"/>
      <c r="BN83" s="111"/>
      <c r="BO83" s="111"/>
      <c r="BP83" s="113"/>
      <c r="BQ83" s="111"/>
      <c r="BR83" s="111"/>
      <c r="BS83" s="111"/>
      <c r="BT83" s="111"/>
      <c r="BU83" s="111"/>
      <c r="BV83" s="111"/>
      <c r="BW83" s="111"/>
      <c r="BX83" s="111"/>
      <c r="BY83" s="111"/>
      <c r="BZ83" s="111"/>
      <c r="CA83" s="111"/>
      <c r="CB83" s="111"/>
      <c r="CC83" s="111"/>
    </row>
    <row r="84" spans="1:81" s="77" customFormat="1" ht="15" customHeight="1" x14ac:dyDescent="0.2">
      <c r="A84" s="300"/>
      <c r="B84" s="158"/>
      <c r="C84" s="158"/>
      <c r="D84" s="158"/>
      <c r="E84" s="158"/>
      <c r="AS84" s="111"/>
      <c r="AT84" s="111"/>
      <c r="AU84" s="111"/>
      <c r="AV84" s="112"/>
      <c r="AW84" s="113"/>
      <c r="AX84" s="111"/>
      <c r="AY84" s="111"/>
      <c r="AZ84" s="111"/>
      <c r="BA84" s="72"/>
      <c r="BB84" s="72"/>
      <c r="BC84" s="72"/>
      <c r="BD84" s="72"/>
      <c r="BE84" s="72"/>
      <c r="BF84" s="168"/>
      <c r="BG84" s="111"/>
      <c r="BH84" s="111"/>
      <c r="BI84" s="111"/>
      <c r="BJ84" s="111"/>
      <c r="BK84" s="111"/>
      <c r="BL84" s="111"/>
      <c r="BM84" s="111"/>
      <c r="BN84" s="111"/>
      <c r="BO84" s="111"/>
      <c r="BP84" s="113"/>
      <c r="BQ84" s="111"/>
      <c r="BR84" s="111"/>
      <c r="BS84" s="111"/>
      <c r="BT84" s="111"/>
      <c r="BU84" s="111"/>
      <c r="BV84" s="111"/>
      <c r="BW84" s="111"/>
      <c r="BX84" s="111"/>
      <c r="BY84" s="111"/>
      <c r="BZ84" s="111"/>
      <c r="CA84" s="111"/>
      <c r="CB84" s="111"/>
      <c r="CC84" s="111"/>
    </row>
    <row r="85" spans="1:81" s="70" customFormat="1" ht="30" customHeight="1" x14ac:dyDescent="0.2">
      <c r="A85" s="169"/>
      <c r="B85" s="178"/>
      <c r="C85" s="178"/>
      <c r="D85" s="69"/>
      <c r="E85" s="69"/>
      <c r="F85" s="69"/>
      <c r="G85" s="69"/>
      <c r="H85" s="69"/>
      <c r="I85" s="69"/>
      <c r="J85" s="69"/>
      <c r="K85" s="69"/>
      <c r="L85" s="69"/>
      <c r="M85" s="69"/>
      <c r="N85" s="69"/>
      <c r="AS85" s="72"/>
      <c r="AT85" s="72"/>
      <c r="AU85" s="72"/>
      <c r="AV85" s="73"/>
      <c r="AW85" s="74"/>
      <c r="AX85" s="72"/>
      <c r="AY85" s="72"/>
      <c r="AZ85" s="72"/>
      <c r="BA85" s="72"/>
      <c r="BB85" s="72"/>
      <c r="BC85" s="72"/>
      <c r="BD85" s="72"/>
      <c r="BE85" s="72"/>
      <c r="BF85" s="168"/>
      <c r="BG85" s="72"/>
      <c r="BH85" s="72"/>
      <c r="BI85" s="72"/>
      <c r="BJ85" s="72"/>
      <c r="BK85" s="72"/>
      <c r="BL85" s="72"/>
      <c r="BM85" s="72"/>
      <c r="BN85" s="72"/>
      <c r="BO85" s="72"/>
      <c r="BP85" s="74"/>
      <c r="BQ85" s="72"/>
      <c r="BR85" s="72"/>
      <c r="BS85" s="72"/>
      <c r="BT85" s="72"/>
      <c r="BU85" s="72"/>
      <c r="BV85" s="72"/>
      <c r="BW85" s="72"/>
      <c r="BX85" s="72"/>
      <c r="BY85" s="72"/>
      <c r="BZ85" s="72"/>
      <c r="CA85" s="72"/>
      <c r="CB85" s="72"/>
      <c r="CC85" s="72"/>
    </row>
    <row r="86" spans="1:81" s="70" customFormat="1" ht="33.75" customHeight="1" x14ac:dyDescent="0.3">
      <c r="A86" s="179"/>
      <c r="B86" s="173"/>
      <c r="C86" s="173"/>
      <c r="D86" s="173"/>
      <c r="E86" s="173"/>
      <c r="F86" s="180"/>
      <c r="G86" s="180"/>
      <c r="H86" s="69"/>
      <c r="I86" s="69"/>
      <c r="J86" s="69"/>
      <c r="K86" s="69"/>
      <c r="L86" s="69"/>
      <c r="M86" s="69"/>
      <c r="N86" s="69"/>
      <c r="AS86" s="72"/>
      <c r="AT86" s="72"/>
      <c r="AU86" s="72"/>
      <c r="AV86" s="73"/>
      <c r="AW86" s="74"/>
      <c r="AX86" s="72"/>
      <c r="AY86" s="72"/>
      <c r="AZ86" s="72"/>
      <c r="BA86" s="72"/>
      <c r="BB86" s="72"/>
      <c r="BC86" s="72"/>
      <c r="BD86" s="72"/>
      <c r="BE86" s="72"/>
      <c r="BF86" s="168"/>
      <c r="BG86" s="72"/>
      <c r="BH86" s="72"/>
      <c r="BI86" s="72"/>
      <c r="BJ86" s="72"/>
      <c r="BK86" s="72"/>
      <c r="BL86" s="72"/>
      <c r="BM86" s="72"/>
      <c r="BN86" s="72"/>
      <c r="BO86" s="72"/>
      <c r="BP86" s="74"/>
      <c r="BQ86" s="72"/>
      <c r="BR86" s="72"/>
      <c r="BS86" s="72"/>
      <c r="BT86" s="72"/>
      <c r="BU86" s="72"/>
      <c r="BV86" s="72"/>
      <c r="BW86" s="72"/>
      <c r="BX86" s="72"/>
      <c r="BY86" s="72"/>
      <c r="BZ86" s="72"/>
      <c r="CA86" s="72"/>
      <c r="CB86" s="72"/>
      <c r="CC86" s="72"/>
    </row>
    <row r="87" spans="1:81" s="70" customFormat="1" ht="15" customHeight="1" x14ac:dyDescent="0.2">
      <c r="A87" s="181"/>
      <c r="B87" s="49"/>
      <c r="C87" s="49"/>
      <c r="D87" s="49"/>
      <c r="E87" s="49"/>
      <c r="F87" s="69"/>
      <c r="G87" s="69"/>
      <c r="H87" s="69"/>
      <c r="I87" s="69"/>
      <c r="J87" s="69"/>
      <c r="K87" s="69"/>
      <c r="L87" s="69"/>
      <c r="M87" s="69"/>
      <c r="N87" s="69"/>
      <c r="AS87" s="72"/>
      <c r="AT87" s="72"/>
      <c r="AU87" s="72"/>
      <c r="AV87" s="73"/>
      <c r="AW87" s="74"/>
      <c r="AX87" s="72"/>
      <c r="AY87" s="72"/>
      <c r="AZ87" s="72"/>
      <c r="BA87" s="72"/>
      <c r="BB87" s="72"/>
      <c r="BC87" s="72"/>
      <c r="BD87" s="72"/>
      <c r="BE87" s="72"/>
      <c r="BF87" s="168"/>
      <c r="BG87" s="72"/>
      <c r="BH87" s="72"/>
      <c r="BI87" s="72"/>
      <c r="BJ87" s="72"/>
      <c r="BK87" s="72"/>
      <c r="BL87" s="72"/>
      <c r="BM87" s="72"/>
      <c r="BN87" s="72"/>
      <c r="BO87" s="72"/>
      <c r="BP87" s="74"/>
      <c r="BQ87" s="72"/>
      <c r="BR87" s="72"/>
      <c r="BS87" s="72"/>
      <c r="BT87" s="72"/>
      <c r="BU87" s="72"/>
      <c r="BV87" s="72"/>
      <c r="BW87" s="72"/>
      <c r="BX87" s="72"/>
      <c r="BY87" s="72"/>
      <c r="BZ87" s="72"/>
      <c r="CA87" s="72"/>
      <c r="CB87" s="72"/>
      <c r="CC87" s="72"/>
    </row>
    <row r="88" spans="1:81" s="70" customFormat="1" ht="15" customHeight="1" x14ac:dyDescent="0.2">
      <c r="A88" s="182"/>
      <c r="B88" s="49"/>
      <c r="C88" s="49"/>
      <c r="D88" s="49"/>
      <c r="E88" s="49"/>
      <c r="F88" s="69"/>
      <c r="G88" s="69"/>
      <c r="H88" s="69"/>
      <c r="I88" s="69"/>
      <c r="J88" s="69"/>
      <c r="K88" s="69"/>
      <c r="L88" s="69"/>
      <c r="M88" s="69"/>
      <c r="N88" s="69"/>
      <c r="AS88" s="72"/>
      <c r="AT88" s="72"/>
      <c r="AU88" s="72"/>
      <c r="AV88" s="73"/>
      <c r="AW88" s="74"/>
      <c r="AX88" s="72"/>
      <c r="AY88" s="72"/>
      <c r="AZ88" s="72"/>
      <c r="BA88" s="72"/>
      <c r="BB88" s="72"/>
      <c r="BC88" s="72"/>
      <c r="BD88" s="72"/>
      <c r="BE88" s="72"/>
      <c r="BF88" s="168"/>
      <c r="BG88" s="72"/>
      <c r="BH88" s="72"/>
      <c r="BI88" s="72"/>
      <c r="BJ88" s="72"/>
      <c r="BK88" s="72"/>
      <c r="BL88" s="72"/>
      <c r="BM88" s="72"/>
      <c r="BN88" s="72"/>
      <c r="BO88" s="72"/>
      <c r="BP88" s="74"/>
      <c r="BQ88" s="72"/>
      <c r="BR88" s="72"/>
      <c r="BS88" s="72"/>
      <c r="BT88" s="72"/>
      <c r="BU88" s="72"/>
      <c r="BV88" s="72"/>
      <c r="BW88" s="72"/>
      <c r="BX88" s="72"/>
      <c r="BY88" s="72"/>
      <c r="BZ88" s="72"/>
      <c r="CA88" s="72"/>
      <c r="CB88" s="72"/>
      <c r="CC88" s="72"/>
    </row>
    <row r="89" spans="1:81" s="70" customFormat="1" ht="15" customHeight="1" x14ac:dyDescent="0.2">
      <c r="A89" s="182"/>
      <c r="B89" s="49"/>
      <c r="C89" s="49"/>
      <c r="D89" s="49"/>
      <c r="E89" s="49"/>
      <c r="F89" s="69"/>
      <c r="G89" s="69"/>
      <c r="H89" s="69"/>
      <c r="I89" s="69"/>
      <c r="J89" s="69"/>
      <c r="K89" s="69"/>
      <c r="L89" s="69"/>
      <c r="M89" s="69"/>
      <c r="N89" s="69"/>
      <c r="AS89" s="72"/>
      <c r="AT89" s="72"/>
      <c r="AU89" s="72"/>
      <c r="AV89" s="73"/>
      <c r="AW89" s="74"/>
      <c r="AX89" s="72"/>
      <c r="AY89" s="72"/>
      <c r="AZ89" s="72"/>
      <c r="BA89" s="72"/>
      <c r="BB89" s="72"/>
      <c r="BC89" s="72"/>
      <c r="BD89" s="72"/>
      <c r="BE89" s="72"/>
      <c r="BF89" s="168"/>
      <c r="BG89" s="72"/>
      <c r="BH89" s="72"/>
      <c r="BI89" s="72"/>
      <c r="BJ89" s="72"/>
      <c r="BK89" s="72"/>
      <c r="BL89" s="72"/>
      <c r="BM89" s="72"/>
      <c r="BN89" s="72"/>
      <c r="BO89" s="72"/>
      <c r="BP89" s="74"/>
      <c r="BQ89" s="72"/>
      <c r="BR89" s="72"/>
      <c r="BS89" s="72"/>
      <c r="BT89" s="72"/>
      <c r="BU89" s="72"/>
      <c r="BV89" s="72"/>
      <c r="BW89" s="72"/>
      <c r="BX89" s="72"/>
      <c r="BY89" s="72"/>
      <c r="BZ89" s="72"/>
      <c r="CA89" s="72"/>
      <c r="CB89" s="72"/>
      <c r="CC89" s="72"/>
    </row>
    <row r="90" spans="1:81" s="70" customFormat="1" ht="15" customHeight="1" x14ac:dyDescent="0.2">
      <c r="A90" s="182"/>
      <c r="B90" s="49"/>
      <c r="C90" s="49"/>
      <c r="D90" s="49"/>
      <c r="E90" s="49"/>
      <c r="F90" s="69"/>
      <c r="G90" s="69"/>
      <c r="H90" s="69"/>
      <c r="I90" s="69"/>
      <c r="J90" s="69"/>
      <c r="K90" s="69"/>
      <c r="L90" s="69"/>
      <c r="M90" s="69"/>
      <c r="N90" s="69"/>
      <c r="AS90" s="72"/>
      <c r="AT90" s="72"/>
      <c r="AU90" s="72"/>
      <c r="AV90" s="73"/>
      <c r="AW90" s="74"/>
      <c r="AX90" s="72"/>
      <c r="AY90" s="72"/>
      <c r="AZ90" s="72"/>
      <c r="BA90" s="72"/>
      <c r="BB90" s="72"/>
      <c r="BC90" s="72"/>
      <c r="BD90" s="72"/>
      <c r="BE90" s="72"/>
      <c r="BF90" s="168"/>
      <c r="BG90" s="72"/>
      <c r="BH90" s="72"/>
      <c r="BI90" s="72"/>
      <c r="BJ90" s="72"/>
      <c r="BK90" s="72"/>
      <c r="BL90" s="72"/>
      <c r="BM90" s="72"/>
      <c r="BN90" s="72"/>
      <c r="BO90" s="72"/>
      <c r="BP90" s="74"/>
      <c r="BQ90" s="72"/>
      <c r="BR90" s="72"/>
      <c r="BS90" s="72"/>
      <c r="BT90" s="72"/>
      <c r="BU90" s="72"/>
      <c r="BV90" s="72"/>
      <c r="BW90" s="72"/>
      <c r="BX90" s="72"/>
      <c r="BY90" s="72"/>
      <c r="BZ90" s="72"/>
      <c r="CA90" s="72"/>
      <c r="CB90" s="72"/>
      <c r="CC90" s="72"/>
    </row>
    <row r="91" spans="1:81" s="70" customFormat="1" ht="15" customHeight="1" x14ac:dyDescent="0.2">
      <c r="A91" s="183"/>
      <c r="B91" s="50"/>
      <c r="C91" s="50"/>
      <c r="D91" s="50"/>
      <c r="E91" s="50"/>
      <c r="F91" s="69"/>
      <c r="G91" s="69"/>
      <c r="H91" s="69"/>
      <c r="I91" s="69"/>
      <c r="J91" s="69"/>
      <c r="K91" s="69"/>
      <c r="L91" s="69"/>
      <c r="M91" s="69"/>
      <c r="N91" s="69"/>
      <c r="AS91" s="72"/>
      <c r="AT91" s="72"/>
      <c r="AU91" s="72"/>
      <c r="AV91" s="73"/>
      <c r="AW91" s="74"/>
      <c r="AX91" s="72"/>
      <c r="AY91" s="72"/>
      <c r="AZ91" s="72"/>
      <c r="BA91" s="72"/>
      <c r="BB91" s="72"/>
      <c r="BC91" s="72"/>
      <c r="BD91" s="72"/>
      <c r="BE91" s="72"/>
      <c r="BF91" s="168"/>
      <c r="BG91" s="72"/>
      <c r="BH91" s="72"/>
      <c r="BI91" s="72"/>
      <c r="BJ91" s="72"/>
      <c r="BK91" s="72"/>
      <c r="BL91" s="72"/>
      <c r="BM91" s="72"/>
      <c r="BN91" s="72"/>
      <c r="BO91" s="72"/>
      <c r="BP91" s="74"/>
      <c r="BQ91" s="72"/>
      <c r="BR91" s="72"/>
      <c r="BS91" s="72"/>
      <c r="BT91" s="72"/>
      <c r="BU91" s="72"/>
      <c r="BV91" s="72"/>
      <c r="BW91" s="72"/>
      <c r="BX91" s="72"/>
      <c r="BY91" s="72"/>
      <c r="BZ91" s="72"/>
      <c r="CA91" s="72"/>
      <c r="CB91" s="72"/>
      <c r="CC91" s="72"/>
    </row>
    <row r="92" spans="1:81" s="70" customFormat="1" ht="15" customHeight="1" x14ac:dyDescent="0.2">
      <c r="A92" s="157"/>
      <c r="B92" s="158"/>
      <c r="C92" s="158"/>
      <c r="D92" s="158"/>
      <c r="E92" s="158"/>
      <c r="F92" s="69"/>
      <c r="G92" s="69"/>
      <c r="H92" s="69"/>
      <c r="I92" s="69"/>
      <c r="J92" s="69"/>
      <c r="K92" s="69"/>
      <c r="L92" s="69"/>
      <c r="M92" s="69"/>
      <c r="N92" s="69"/>
      <c r="AS92" s="72"/>
      <c r="AT92" s="72"/>
      <c r="AU92" s="72"/>
      <c r="AV92" s="73"/>
      <c r="AW92" s="74"/>
      <c r="AX92" s="72"/>
      <c r="AY92" s="72"/>
      <c r="AZ92" s="72"/>
      <c r="BA92" s="72"/>
      <c r="BB92" s="72"/>
      <c r="BC92" s="72"/>
      <c r="BD92" s="72"/>
      <c r="BE92" s="72"/>
      <c r="BF92" s="168"/>
      <c r="BG92" s="72"/>
      <c r="BH92" s="72"/>
      <c r="BI92" s="72"/>
      <c r="BJ92" s="72"/>
      <c r="BK92" s="72"/>
      <c r="BL92" s="72"/>
      <c r="BM92" s="72"/>
      <c r="BN92" s="72"/>
      <c r="BO92" s="72"/>
      <c r="BP92" s="74"/>
      <c r="BQ92" s="72"/>
      <c r="BR92" s="72"/>
      <c r="BS92" s="72"/>
      <c r="BT92" s="72"/>
      <c r="BU92" s="72"/>
      <c r="BV92" s="72"/>
      <c r="BW92" s="72"/>
      <c r="BX92" s="72"/>
      <c r="BY92" s="72"/>
      <c r="BZ92" s="72"/>
      <c r="CA92" s="72"/>
      <c r="CB92" s="72"/>
      <c r="CC92" s="72"/>
    </row>
    <row r="93" spans="1:81" s="70" customFormat="1" ht="30" customHeight="1" x14ac:dyDescent="0.2">
      <c r="A93" s="169"/>
      <c r="B93" s="184"/>
      <c r="C93" s="185"/>
      <c r="D93" s="69"/>
      <c r="E93" s="69"/>
      <c r="F93" s="69"/>
      <c r="G93" s="69"/>
      <c r="H93" s="69"/>
      <c r="I93" s="69"/>
      <c r="J93" s="69"/>
      <c r="K93" s="69"/>
      <c r="L93" s="69"/>
      <c r="M93" s="69"/>
      <c r="N93" s="69"/>
      <c r="AS93" s="72"/>
      <c r="AT93" s="72"/>
      <c r="AU93" s="72"/>
      <c r="AV93" s="73"/>
      <c r="AW93" s="74"/>
      <c r="AX93" s="72"/>
      <c r="AY93" s="72"/>
      <c r="AZ93" s="72"/>
      <c r="BA93" s="72"/>
      <c r="BB93" s="72"/>
      <c r="BC93" s="72"/>
      <c r="BD93" s="72"/>
      <c r="BE93" s="72"/>
      <c r="BF93" s="168"/>
      <c r="BG93" s="72"/>
      <c r="BH93" s="72"/>
      <c r="BI93" s="72"/>
      <c r="BJ93" s="72"/>
      <c r="BK93" s="72"/>
      <c r="BL93" s="72"/>
      <c r="BM93" s="72"/>
      <c r="BN93" s="72"/>
      <c r="BO93" s="72"/>
      <c r="BP93" s="74"/>
      <c r="BQ93" s="72"/>
      <c r="BR93" s="72"/>
      <c r="BS93" s="72"/>
      <c r="BT93" s="72"/>
      <c r="BU93" s="72"/>
      <c r="BV93" s="72"/>
      <c r="BW93" s="72"/>
      <c r="BX93" s="72"/>
      <c r="BY93" s="72"/>
      <c r="BZ93" s="72"/>
      <c r="CA93" s="72"/>
      <c r="CB93" s="72"/>
      <c r="CC93" s="72"/>
    </row>
    <row r="94" spans="1:81" s="70" customFormat="1" ht="51" customHeight="1" x14ac:dyDescent="0.2">
      <c r="A94" s="179"/>
      <c r="B94" s="173"/>
      <c r="C94" s="173"/>
      <c r="D94" s="173"/>
      <c r="E94" s="173"/>
      <c r="F94" s="69"/>
      <c r="G94" s="69"/>
      <c r="H94" s="69"/>
      <c r="I94" s="69"/>
      <c r="J94" s="69"/>
      <c r="K94" s="69"/>
      <c r="L94" s="69"/>
      <c r="M94" s="69"/>
      <c r="N94" s="69"/>
      <c r="AS94" s="72"/>
      <c r="AT94" s="72"/>
      <c r="AU94" s="72"/>
      <c r="AV94" s="73"/>
      <c r="AW94" s="74"/>
      <c r="AX94" s="72"/>
      <c r="AY94" s="72"/>
      <c r="AZ94" s="72"/>
      <c r="BA94" s="72"/>
      <c r="BB94" s="72"/>
      <c r="BC94" s="72"/>
      <c r="BD94" s="72"/>
      <c r="BE94" s="72"/>
      <c r="BF94" s="168"/>
      <c r="BG94" s="72"/>
      <c r="BH94" s="72"/>
      <c r="BI94" s="72"/>
      <c r="BJ94" s="72"/>
      <c r="BK94" s="72"/>
      <c r="BL94" s="72"/>
      <c r="BM94" s="72"/>
      <c r="BN94" s="72"/>
      <c r="BO94" s="72"/>
      <c r="BP94" s="74"/>
      <c r="BQ94" s="72"/>
      <c r="BR94" s="72"/>
      <c r="BS94" s="72"/>
      <c r="BT94" s="72"/>
      <c r="BU94" s="72"/>
      <c r="BV94" s="72"/>
      <c r="BW94" s="72"/>
      <c r="BX94" s="72"/>
      <c r="BY94" s="72"/>
      <c r="BZ94" s="72"/>
      <c r="CA94" s="72"/>
      <c r="CB94" s="72"/>
      <c r="CC94" s="72"/>
    </row>
    <row r="95" spans="1:81" s="70" customFormat="1" ht="15" customHeight="1" x14ac:dyDescent="0.2">
      <c r="A95" s="181"/>
      <c r="B95" s="49"/>
      <c r="C95" s="49"/>
      <c r="D95" s="49"/>
      <c r="E95" s="49"/>
      <c r="F95" s="69"/>
      <c r="G95" s="69"/>
      <c r="H95" s="69"/>
      <c r="I95" s="69"/>
      <c r="J95" s="69"/>
      <c r="K95" s="69"/>
      <c r="L95" s="69"/>
      <c r="M95" s="69"/>
      <c r="N95" s="69"/>
      <c r="AS95" s="72"/>
      <c r="AT95" s="72"/>
      <c r="AU95" s="72"/>
      <c r="AV95" s="73"/>
      <c r="AW95" s="74"/>
      <c r="AX95" s="72"/>
      <c r="AY95" s="72"/>
      <c r="AZ95" s="72"/>
      <c r="BA95" s="72"/>
      <c r="BB95" s="72"/>
      <c r="BC95" s="72"/>
      <c r="BD95" s="72"/>
      <c r="BE95" s="72"/>
      <c r="BF95" s="168"/>
      <c r="BG95" s="72"/>
      <c r="BH95" s="72"/>
      <c r="BI95" s="72"/>
      <c r="BJ95" s="72"/>
      <c r="BK95" s="72"/>
      <c r="BL95" s="72"/>
      <c r="BM95" s="72"/>
      <c r="BN95" s="72"/>
      <c r="BO95" s="72"/>
      <c r="BP95" s="74"/>
      <c r="BQ95" s="72"/>
      <c r="BR95" s="72"/>
      <c r="BS95" s="72"/>
      <c r="BT95" s="72"/>
      <c r="BU95" s="72"/>
      <c r="BV95" s="72"/>
      <c r="BW95" s="72"/>
      <c r="BX95" s="72"/>
      <c r="BY95" s="72"/>
      <c r="BZ95" s="72"/>
      <c r="CA95" s="72"/>
      <c r="CB95" s="72"/>
      <c r="CC95" s="72"/>
    </row>
    <row r="96" spans="1:81" s="70" customFormat="1" ht="15" customHeight="1" x14ac:dyDescent="0.2">
      <c r="A96" s="182"/>
      <c r="B96" s="49"/>
      <c r="C96" s="49"/>
      <c r="D96" s="49"/>
      <c r="E96" s="49"/>
      <c r="F96" s="69"/>
      <c r="G96" s="69"/>
      <c r="H96" s="69"/>
      <c r="I96" s="69"/>
      <c r="J96" s="69"/>
      <c r="K96" s="69"/>
      <c r="L96" s="69"/>
      <c r="M96" s="69"/>
      <c r="N96" s="69"/>
      <c r="AS96" s="72"/>
      <c r="AT96" s="72"/>
      <c r="AU96" s="72"/>
      <c r="AV96" s="73"/>
      <c r="AW96" s="74"/>
      <c r="AX96" s="72"/>
      <c r="AY96" s="72"/>
      <c r="AZ96" s="72"/>
      <c r="BA96" s="72"/>
      <c r="BB96" s="72"/>
      <c r="BC96" s="72"/>
      <c r="BD96" s="72"/>
      <c r="BE96" s="72"/>
      <c r="BF96" s="168"/>
      <c r="BG96" s="72"/>
      <c r="BH96" s="72"/>
      <c r="BI96" s="72"/>
      <c r="BJ96" s="72"/>
      <c r="BK96" s="72"/>
      <c r="BL96" s="72"/>
      <c r="BM96" s="72"/>
      <c r="BN96" s="72"/>
      <c r="BO96" s="72"/>
      <c r="BP96" s="74"/>
      <c r="BQ96" s="72"/>
      <c r="BR96" s="72"/>
      <c r="BS96" s="72"/>
      <c r="BT96" s="72"/>
      <c r="BU96" s="72"/>
      <c r="BV96" s="72"/>
      <c r="BW96" s="72"/>
      <c r="BX96" s="72"/>
      <c r="BY96" s="72"/>
      <c r="BZ96" s="72"/>
      <c r="CA96" s="72"/>
      <c r="CB96" s="72"/>
      <c r="CC96" s="72"/>
    </row>
    <row r="97" spans="1:81" s="70" customFormat="1" ht="15" customHeight="1" x14ac:dyDescent="0.2">
      <c r="A97" s="182"/>
      <c r="B97" s="49"/>
      <c r="C97" s="49"/>
      <c r="D97" s="49"/>
      <c r="E97" s="49"/>
      <c r="F97" s="69"/>
      <c r="G97" s="69"/>
      <c r="H97" s="69"/>
      <c r="I97" s="69"/>
      <c r="J97" s="69"/>
      <c r="K97" s="69"/>
      <c r="L97" s="69"/>
      <c r="M97" s="69"/>
      <c r="N97" s="69"/>
      <c r="AS97" s="72"/>
      <c r="AT97" s="72"/>
      <c r="AU97" s="72"/>
      <c r="AV97" s="73"/>
      <c r="AW97" s="74"/>
      <c r="AX97" s="72"/>
      <c r="AY97" s="72"/>
      <c r="AZ97" s="72"/>
      <c r="BA97" s="72"/>
      <c r="BB97" s="72"/>
      <c r="BC97" s="72"/>
      <c r="BD97" s="72"/>
      <c r="BE97" s="72"/>
      <c r="BF97" s="72"/>
      <c r="BG97" s="72"/>
      <c r="BH97" s="72"/>
      <c r="BI97" s="72"/>
      <c r="BJ97" s="72"/>
      <c r="BK97" s="72"/>
      <c r="BL97" s="72"/>
      <c r="BM97" s="72"/>
      <c r="BN97" s="72"/>
      <c r="BO97" s="72"/>
      <c r="BP97" s="74"/>
      <c r="BQ97" s="72"/>
      <c r="BR97" s="72"/>
      <c r="BS97" s="72"/>
      <c r="BT97" s="72"/>
      <c r="BU97" s="72"/>
      <c r="BV97" s="72"/>
      <c r="BW97" s="72"/>
      <c r="BX97" s="72"/>
      <c r="BY97" s="72"/>
      <c r="BZ97" s="72"/>
      <c r="CA97" s="72"/>
      <c r="CB97" s="72"/>
      <c r="CC97" s="72"/>
    </row>
    <row r="98" spans="1:81" s="70" customFormat="1" ht="15" customHeight="1" x14ac:dyDescent="0.2">
      <c r="A98" s="182"/>
      <c r="B98" s="49"/>
      <c r="C98" s="49"/>
      <c r="D98" s="49"/>
      <c r="E98" s="49"/>
      <c r="F98" s="69"/>
      <c r="G98" s="69"/>
      <c r="H98" s="69"/>
      <c r="I98" s="69"/>
      <c r="J98" s="69"/>
      <c r="K98" s="69"/>
      <c r="L98" s="69"/>
      <c r="M98" s="69"/>
      <c r="N98" s="69"/>
      <c r="AS98" s="72"/>
      <c r="AT98" s="72"/>
      <c r="AU98" s="72"/>
      <c r="AV98" s="73"/>
      <c r="AW98" s="74"/>
      <c r="AX98" s="72"/>
      <c r="AY98" s="72"/>
      <c r="AZ98" s="72"/>
      <c r="BA98" s="73"/>
      <c r="BB98" s="73"/>
      <c r="BC98" s="73"/>
      <c r="BD98" s="73"/>
      <c r="BE98" s="73"/>
      <c r="BF98" s="73"/>
      <c r="BG98" s="72"/>
      <c r="BH98" s="72"/>
      <c r="BI98" s="72"/>
      <c r="BJ98" s="72"/>
      <c r="BK98" s="72"/>
      <c r="BL98" s="72"/>
      <c r="BM98" s="72"/>
      <c r="BN98" s="72"/>
      <c r="BO98" s="72"/>
      <c r="BP98" s="74"/>
      <c r="BQ98" s="72"/>
      <c r="BR98" s="72"/>
      <c r="BS98" s="72"/>
      <c r="BT98" s="72"/>
      <c r="BU98" s="72"/>
      <c r="BV98" s="72"/>
      <c r="BW98" s="72"/>
      <c r="BX98" s="72"/>
      <c r="BY98" s="72"/>
      <c r="BZ98" s="72"/>
      <c r="CA98" s="72"/>
      <c r="CB98" s="72"/>
      <c r="CC98" s="72"/>
    </row>
    <row r="99" spans="1:81" s="70" customFormat="1" ht="15" customHeight="1" x14ac:dyDescent="0.2">
      <c r="A99" s="183"/>
      <c r="B99" s="50"/>
      <c r="C99" s="50"/>
      <c r="D99" s="50"/>
      <c r="E99" s="50"/>
      <c r="F99" s="69"/>
      <c r="G99" s="69"/>
      <c r="H99" s="69"/>
      <c r="I99" s="69"/>
      <c r="J99" s="69"/>
      <c r="K99" s="69"/>
      <c r="L99" s="69"/>
      <c r="M99" s="69"/>
      <c r="N99" s="69"/>
      <c r="AS99" s="72"/>
      <c r="AT99" s="72"/>
      <c r="AU99" s="72"/>
      <c r="AV99" s="73"/>
      <c r="AW99" s="74"/>
      <c r="AX99" s="72"/>
      <c r="AY99" s="72"/>
      <c r="AZ99" s="72"/>
      <c r="BA99" s="73"/>
      <c r="BB99" s="73"/>
      <c r="BC99" s="73"/>
      <c r="BD99" s="73"/>
      <c r="BE99" s="73"/>
      <c r="BF99" s="73"/>
      <c r="BG99" s="72"/>
      <c r="BH99" s="72"/>
      <c r="BI99" s="72"/>
      <c r="BJ99" s="72"/>
      <c r="BK99" s="72"/>
      <c r="BL99" s="72"/>
      <c r="BM99" s="72"/>
      <c r="BN99" s="72"/>
      <c r="BO99" s="72"/>
      <c r="BP99" s="74"/>
      <c r="BQ99" s="72"/>
      <c r="BR99" s="72"/>
      <c r="BS99" s="72"/>
      <c r="BT99" s="72"/>
      <c r="BU99" s="72"/>
      <c r="BV99" s="72"/>
      <c r="BW99" s="72"/>
      <c r="BX99" s="72"/>
      <c r="BY99" s="72"/>
      <c r="BZ99" s="72"/>
      <c r="CA99" s="72"/>
      <c r="CB99" s="72"/>
      <c r="CC99" s="72"/>
    </row>
    <row r="100" spans="1:81" s="70" customFormat="1" ht="15" customHeight="1" x14ac:dyDescent="0.2">
      <c r="A100" s="157"/>
      <c r="B100" s="158"/>
      <c r="C100" s="158"/>
      <c r="D100" s="158"/>
      <c r="E100" s="158"/>
      <c r="F100" s="69"/>
      <c r="G100" s="69"/>
      <c r="H100" s="69"/>
      <c r="I100" s="69"/>
      <c r="J100" s="69"/>
      <c r="K100" s="69"/>
      <c r="L100" s="69"/>
      <c r="M100" s="69"/>
      <c r="N100" s="69"/>
      <c r="AS100" s="72"/>
      <c r="AT100" s="72"/>
      <c r="AU100" s="72"/>
      <c r="AV100" s="73"/>
      <c r="AW100" s="74"/>
      <c r="AX100" s="72"/>
      <c r="AY100" s="72"/>
      <c r="AZ100" s="72"/>
      <c r="BA100" s="73"/>
      <c r="BB100" s="73"/>
      <c r="BC100" s="73"/>
      <c r="BD100" s="73"/>
      <c r="BE100" s="73"/>
      <c r="BF100" s="73"/>
      <c r="BG100" s="72"/>
      <c r="BH100" s="72"/>
      <c r="BI100" s="72"/>
      <c r="BJ100" s="72"/>
      <c r="BK100" s="72"/>
      <c r="BL100" s="72"/>
      <c r="BM100" s="72"/>
      <c r="BN100" s="72"/>
      <c r="BO100" s="72"/>
      <c r="BP100" s="74"/>
      <c r="BQ100" s="72"/>
      <c r="BR100" s="72"/>
      <c r="BS100" s="72"/>
      <c r="BT100" s="72"/>
      <c r="BU100" s="72"/>
      <c r="BV100" s="72"/>
      <c r="BW100" s="72"/>
      <c r="BX100" s="72"/>
      <c r="BY100" s="72"/>
      <c r="BZ100" s="72"/>
      <c r="CA100" s="72"/>
      <c r="CB100" s="72"/>
      <c r="CC100" s="72"/>
    </row>
    <row r="101" spans="1:81" s="70" customFormat="1" ht="27.75" customHeight="1" x14ac:dyDescent="0.2">
      <c r="A101" s="169"/>
      <c r="B101" s="184"/>
      <c r="C101" s="185"/>
      <c r="D101" s="69"/>
      <c r="E101" s="69"/>
      <c r="F101" s="69"/>
      <c r="K101" s="69"/>
      <c r="L101" s="69"/>
      <c r="M101" s="69"/>
      <c r="N101" s="69"/>
      <c r="AS101" s="72"/>
      <c r="AT101" s="72"/>
      <c r="AU101" s="72"/>
      <c r="AV101" s="73"/>
      <c r="AW101" s="74"/>
      <c r="AX101" s="72"/>
      <c r="AY101" s="72"/>
      <c r="AZ101" s="72"/>
      <c r="BA101" s="73"/>
      <c r="BB101" s="73"/>
      <c r="BC101" s="73"/>
      <c r="BD101" s="73"/>
      <c r="BE101" s="73"/>
      <c r="BF101" s="73"/>
      <c r="BG101" s="72"/>
      <c r="BH101" s="72"/>
      <c r="BI101" s="72"/>
      <c r="BJ101" s="72"/>
      <c r="BK101" s="72"/>
      <c r="BL101" s="72"/>
      <c r="BM101" s="72"/>
      <c r="BN101" s="72"/>
      <c r="BO101" s="72"/>
      <c r="BP101" s="74"/>
      <c r="BQ101" s="72"/>
      <c r="BR101" s="72"/>
      <c r="BS101" s="72"/>
      <c r="BT101" s="72"/>
      <c r="BU101" s="72"/>
      <c r="BV101" s="72"/>
      <c r="BW101" s="72"/>
      <c r="BX101" s="72"/>
      <c r="BY101" s="72"/>
      <c r="BZ101" s="72"/>
      <c r="CA101" s="72"/>
      <c r="CB101" s="72"/>
      <c r="CC101" s="72"/>
    </row>
    <row r="102" spans="1:81" s="70" customFormat="1" ht="27.75" customHeight="1" x14ac:dyDescent="0.2">
      <c r="A102" s="889"/>
      <c r="B102" s="890"/>
      <c r="C102" s="887"/>
      <c r="D102" s="860"/>
      <c r="E102" s="861"/>
      <c r="F102" s="861"/>
      <c r="G102" s="836"/>
      <c r="K102" s="69"/>
      <c r="L102" s="69"/>
      <c r="M102" s="69"/>
      <c r="N102" s="69"/>
      <c r="AS102" s="72"/>
      <c r="AT102" s="72"/>
      <c r="AU102" s="72"/>
      <c r="AV102" s="73"/>
      <c r="AW102" s="74"/>
      <c r="AX102" s="72"/>
      <c r="AY102" s="72"/>
      <c r="AZ102" s="72"/>
      <c r="BA102" s="73"/>
      <c r="BB102" s="73"/>
      <c r="BC102" s="73"/>
      <c r="BD102" s="73"/>
      <c r="BE102" s="73"/>
      <c r="BF102" s="73"/>
      <c r="BG102" s="72"/>
      <c r="BH102" s="72"/>
      <c r="BI102" s="72"/>
      <c r="BJ102" s="72"/>
      <c r="BK102" s="72"/>
      <c r="BL102" s="72"/>
      <c r="BM102" s="72"/>
      <c r="BN102" s="72"/>
      <c r="BO102" s="72"/>
      <c r="BP102" s="74"/>
      <c r="BQ102" s="72"/>
      <c r="BR102" s="72"/>
      <c r="BS102" s="72"/>
      <c r="BT102" s="72"/>
      <c r="BU102" s="72"/>
      <c r="BV102" s="72"/>
      <c r="BW102" s="72"/>
      <c r="BX102" s="72"/>
      <c r="BY102" s="72"/>
      <c r="BZ102" s="72"/>
      <c r="CA102" s="72"/>
      <c r="CB102" s="72"/>
      <c r="CC102" s="72"/>
    </row>
    <row r="103" spans="1:81" s="70" customFormat="1" ht="51" customHeight="1" x14ac:dyDescent="0.2">
      <c r="A103" s="891"/>
      <c r="B103" s="892"/>
      <c r="C103" s="888"/>
      <c r="D103" s="296"/>
      <c r="E103" s="296"/>
      <c r="F103" s="296"/>
      <c r="G103" s="838"/>
      <c r="H103" s="69"/>
      <c r="I103" s="69"/>
      <c r="J103" s="69"/>
      <c r="K103" s="69"/>
      <c r="L103" s="69"/>
      <c r="M103" s="69"/>
      <c r="N103" s="69"/>
      <c r="AS103" s="72"/>
      <c r="AT103" s="72"/>
      <c r="AU103" s="72"/>
      <c r="AV103" s="73"/>
      <c r="AW103" s="74"/>
      <c r="AX103" s="72"/>
      <c r="AY103" s="72"/>
      <c r="AZ103" s="72"/>
      <c r="BA103" s="73"/>
      <c r="BB103" s="73"/>
      <c r="BC103" s="73"/>
      <c r="BD103" s="73"/>
      <c r="BE103" s="73"/>
      <c r="BF103" s="73"/>
      <c r="BG103" s="72"/>
      <c r="BH103" s="72"/>
      <c r="BI103" s="72"/>
      <c r="BJ103" s="72"/>
      <c r="BK103" s="72"/>
      <c r="BL103" s="72"/>
      <c r="BM103" s="72"/>
      <c r="BN103" s="72"/>
      <c r="BO103" s="72"/>
      <c r="BP103" s="74"/>
      <c r="BQ103" s="72"/>
      <c r="BR103" s="72"/>
      <c r="BS103" s="72"/>
      <c r="BT103" s="72"/>
      <c r="BU103" s="72"/>
      <c r="BV103" s="72"/>
      <c r="BW103" s="72"/>
      <c r="BX103" s="72"/>
      <c r="BY103" s="72"/>
      <c r="BZ103" s="72"/>
      <c r="CA103" s="72"/>
      <c r="CB103" s="72"/>
      <c r="CC103" s="72"/>
    </row>
    <row r="104" spans="1:81" s="70" customFormat="1" ht="16.5" customHeight="1" x14ac:dyDescent="0.2">
      <c r="A104" s="877"/>
      <c r="B104" s="878"/>
      <c r="C104" s="158"/>
      <c r="D104" s="6"/>
      <c r="E104" s="5"/>
      <c r="F104" s="7"/>
      <c r="G104" s="7"/>
      <c r="H104" s="69"/>
      <c r="I104" s="69"/>
      <c r="J104" s="69"/>
      <c r="K104" s="69"/>
      <c r="L104" s="69"/>
      <c r="M104" s="69"/>
      <c r="N104" s="69"/>
      <c r="AS104" s="72"/>
      <c r="AT104" s="72"/>
      <c r="AU104" s="72"/>
      <c r="AV104" s="73"/>
      <c r="AW104" s="74"/>
      <c r="AX104" s="72"/>
      <c r="AY104" s="72"/>
      <c r="AZ104" s="72"/>
      <c r="BA104" s="73"/>
      <c r="BB104" s="73"/>
      <c r="BC104" s="73"/>
      <c r="BD104" s="73"/>
      <c r="BE104" s="73"/>
      <c r="BF104" s="73"/>
      <c r="BG104" s="72"/>
      <c r="BH104" s="72"/>
      <c r="BI104" s="72"/>
      <c r="BJ104" s="72"/>
      <c r="BK104" s="72"/>
      <c r="BL104" s="72"/>
      <c r="BM104" s="72"/>
      <c r="BN104" s="72"/>
      <c r="BO104" s="72"/>
      <c r="BP104" s="74"/>
      <c r="BQ104" s="72"/>
      <c r="BR104" s="72"/>
      <c r="BS104" s="72"/>
      <c r="BT104" s="72"/>
      <c r="BU104" s="72"/>
      <c r="BV104" s="72"/>
      <c r="BW104" s="72"/>
      <c r="BX104" s="72"/>
      <c r="BY104" s="72"/>
      <c r="BZ104" s="72"/>
      <c r="CA104" s="72"/>
      <c r="CB104" s="72"/>
      <c r="CC104" s="72"/>
    </row>
    <row r="105" spans="1:81" s="70" customFormat="1" ht="15.75" customHeight="1" x14ac:dyDescent="0.2">
      <c r="A105" s="879"/>
      <c r="B105" s="880"/>
      <c r="C105" s="4"/>
      <c r="D105" s="6"/>
      <c r="E105" s="5"/>
      <c r="F105" s="7"/>
      <c r="G105" s="7"/>
      <c r="H105" s="69"/>
      <c r="I105" s="69"/>
      <c r="J105" s="69"/>
      <c r="K105" s="69"/>
      <c r="L105" s="69"/>
      <c r="M105" s="69"/>
      <c r="N105" s="69"/>
      <c r="AS105" s="72"/>
      <c r="AT105" s="72"/>
      <c r="AU105" s="72"/>
      <c r="AV105" s="73"/>
      <c r="AW105" s="74"/>
      <c r="AX105" s="72"/>
      <c r="AY105" s="72"/>
      <c r="AZ105" s="72"/>
      <c r="BA105" s="73"/>
      <c r="BB105" s="73"/>
      <c r="BC105" s="73"/>
      <c r="BD105" s="73"/>
      <c r="BE105" s="73"/>
      <c r="BF105" s="73"/>
      <c r="BG105" s="72"/>
      <c r="BH105" s="72"/>
      <c r="BI105" s="72"/>
      <c r="BJ105" s="72"/>
      <c r="BK105" s="72"/>
      <c r="BL105" s="72"/>
      <c r="BM105" s="72"/>
      <c r="BN105" s="72"/>
      <c r="BO105" s="72"/>
      <c r="BP105" s="74"/>
      <c r="BQ105" s="72"/>
      <c r="BR105" s="72"/>
      <c r="BS105" s="72"/>
      <c r="BT105" s="72"/>
      <c r="BU105" s="72"/>
      <c r="BV105" s="72"/>
      <c r="BW105" s="72"/>
      <c r="BX105" s="72"/>
      <c r="BY105" s="72"/>
      <c r="BZ105" s="72"/>
      <c r="CA105" s="72"/>
      <c r="CB105" s="72"/>
      <c r="CC105" s="72"/>
    </row>
    <row r="106" spans="1:81" s="70" customFormat="1" ht="20.25" customHeight="1" x14ac:dyDescent="0.2">
      <c r="A106" s="169"/>
      <c r="B106" s="301"/>
      <c r="C106" s="301"/>
      <c r="D106" s="301"/>
      <c r="E106" s="301"/>
      <c r="F106" s="301"/>
      <c r="G106" s="301"/>
      <c r="H106" s="301"/>
      <c r="I106" s="301"/>
      <c r="J106" s="301"/>
      <c r="K106" s="301"/>
      <c r="L106" s="301"/>
      <c r="M106" s="301"/>
      <c r="N106" s="69"/>
      <c r="AS106" s="72"/>
      <c r="AT106" s="72"/>
      <c r="AU106" s="72"/>
      <c r="AV106" s="73"/>
      <c r="AW106" s="74"/>
      <c r="AX106" s="72"/>
      <c r="AY106" s="72"/>
      <c r="AZ106" s="72"/>
      <c r="BA106" s="73"/>
      <c r="BB106" s="73"/>
      <c r="BC106" s="73"/>
      <c r="BD106" s="73"/>
      <c r="BE106" s="73"/>
      <c r="BF106" s="73"/>
      <c r="BG106" s="72"/>
      <c r="BH106" s="72"/>
      <c r="BI106" s="72"/>
      <c r="BJ106" s="72"/>
      <c r="BK106" s="72"/>
      <c r="BL106" s="72"/>
      <c r="BM106" s="72"/>
      <c r="BN106" s="72"/>
      <c r="BO106" s="72"/>
      <c r="BP106" s="74"/>
      <c r="BQ106" s="72"/>
      <c r="BR106" s="72"/>
      <c r="BS106" s="72"/>
      <c r="BT106" s="72"/>
      <c r="BU106" s="72"/>
      <c r="BV106" s="72"/>
      <c r="BW106" s="72"/>
      <c r="BX106" s="72"/>
      <c r="BY106" s="72"/>
      <c r="BZ106" s="72"/>
      <c r="CA106" s="72"/>
      <c r="CB106" s="72"/>
      <c r="CC106" s="72"/>
    </row>
    <row r="107" spans="1:81" s="70" customFormat="1" ht="33" customHeight="1" x14ac:dyDescent="0.2">
      <c r="A107" s="926"/>
      <c r="B107" s="927"/>
      <c r="C107" s="928"/>
      <c r="D107" s="186"/>
      <c r="E107" s="187"/>
      <c r="F107" s="187"/>
      <c r="G107" s="69"/>
      <c r="H107" s="69"/>
      <c r="I107" s="69"/>
      <c r="J107" s="69"/>
      <c r="K107" s="69"/>
      <c r="L107" s="69"/>
      <c r="M107" s="69"/>
      <c r="N107" s="69"/>
      <c r="AS107" s="72"/>
      <c r="AT107" s="72"/>
      <c r="AU107" s="72"/>
      <c r="AV107" s="73"/>
      <c r="AW107" s="74"/>
      <c r="AX107" s="72"/>
      <c r="AY107" s="72"/>
      <c r="AZ107" s="72"/>
      <c r="BA107" s="73"/>
      <c r="BB107" s="73"/>
      <c r="BC107" s="73"/>
      <c r="BD107" s="73"/>
      <c r="BE107" s="73"/>
      <c r="BF107" s="73"/>
      <c r="BG107" s="72"/>
      <c r="BH107" s="72"/>
      <c r="BI107" s="72"/>
      <c r="BJ107" s="72"/>
      <c r="BK107" s="72"/>
      <c r="BL107" s="72"/>
      <c r="BM107" s="72"/>
      <c r="BN107" s="72"/>
      <c r="BO107" s="72"/>
      <c r="BP107" s="74"/>
      <c r="BQ107" s="72"/>
      <c r="BR107" s="72"/>
      <c r="BS107" s="72"/>
      <c r="BT107" s="72"/>
      <c r="BU107" s="72"/>
      <c r="BV107" s="72"/>
      <c r="BW107" s="72"/>
      <c r="BX107" s="72"/>
      <c r="BY107" s="72"/>
      <c r="BZ107" s="72"/>
      <c r="CA107" s="72"/>
      <c r="CB107" s="72"/>
      <c r="CC107" s="72"/>
    </row>
    <row r="108" spans="1:81" s="70" customFormat="1" ht="15" customHeight="1" x14ac:dyDescent="0.2">
      <c r="A108" s="188"/>
      <c r="B108" s="189"/>
      <c r="C108" s="190"/>
      <c r="D108" s="191"/>
      <c r="E108" s="99"/>
      <c r="F108" s="99"/>
      <c r="K108" s="69"/>
      <c r="L108" s="69"/>
      <c r="M108" s="69"/>
      <c r="N108" s="69"/>
      <c r="AS108" s="72"/>
      <c r="AT108" s="72"/>
      <c r="AU108" s="72"/>
      <c r="AV108" s="73"/>
      <c r="AW108" s="74"/>
      <c r="AX108" s="72"/>
      <c r="AY108" s="72"/>
      <c r="AZ108" s="72"/>
      <c r="BA108" s="73"/>
      <c r="BB108" s="73"/>
      <c r="BC108" s="73"/>
      <c r="BD108" s="73"/>
      <c r="BE108" s="73"/>
      <c r="BF108" s="73"/>
      <c r="BG108" s="72"/>
      <c r="BH108" s="72"/>
      <c r="BI108" s="72"/>
      <c r="BJ108" s="72"/>
      <c r="BK108" s="72"/>
      <c r="BL108" s="72"/>
      <c r="BM108" s="72"/>
      <c r="BN108" s="72"/>
      <c r="BO108" s="72"/>
      <c r="BP108" s="74"/>
      <c r="BQ108" s="72"/>
      <c r="BR108" s="72"/>
      <c r="BS108" s="72"/>
      <c r="BT108" s="72"/>
      <c r="BU108" s="72"/>
      <c r="BV108" s="72"/>
      <c r="BW108" s="72"/>
      <c r="BX108" s="72"/>
      <c r="BY108" s="72"/>
      <c r="BZ108" s="72"/>
      <c r="CA108" s="72"/>
      <c r="CB108" s="72"/>
      <c r="CC108" s="72"/>
    </row>
    <row r="109" spans="1:81" s="70" customFormat="1" ht="30" customHeight="1" x14ac:dyDescent="0.2">
      <c r="A109" s="169"/>
      <c r="B109" s="301"/>
      <c r="C109" s="301"/>
      <c r="D109" s="301"/>
      <c r="E109" s="69"/>
      <c r="F109" s="69"/>
      <c r="G109" s="69"/>
      <c r="H109" s="69"/>
      <c r="I109" s="69"/>
      <c r="J109" s="69"/>
      <c r="K109" s="69"/>
      <c r="L109" s="69"/>
      <c r="M109" s="69"/>
      <c r="N109" s="69"/>
      <c r="AS109" s="72"/>
      <c r="AT109" s="72"/>
      <c r="AU109" s="72"/>
      <c r="AV109" s="73"/>
      <c r="AW109" s="74"/>
      <c r="AX109" s="72"/>
      <c r="AY109" s="72"/>
      <c r="AZ109" s="72"/>
      <c r="BA109" s="73"/>
      <c r="BB109" s="73"/>
      <c r="BC109" s="73"/>
      <c r="BD109" s="73"/>
      <c r="BE109" s="73"/>
      <c r="BF109" s="73"/>
      <c r="BG109" s="72"/>
      <c r="BH109" s="72"/>
      <c r="BI109" s="72"/>
      <c r="BJ109" s="72"/>
      <c r="BK109" s="72"/>
      <c r="BL109" s="72"/>
      <c r="BM109" s="72"/>
      <c r="BN109" s="72"/>
      <c r="BO109" s="72"/>
      <c r="BP109" s="74"/>
      <c r="BQ109" s="72"/>
      <c r="BR109" s="72"/>
      <c r="BS109" s="72"/>
      <c r="BT109" s="72"/>
      <c r="BU109" s="72"/>
      <c r="BV109" s="72"/>
      <c r="BW109" s="72"/>
      <c r="BX109" s="72"/>
      <c r="BY109" s="72"/>
      <c r="BZ109" s="72"/>
      <c r="CA109" s="72"/>
      <c r="CB109" s="72"/>
      <c r="CC109" s="72"/>
    </row>
    <row r="110" spans="1:81" s="70" customFormat="1" ht="30" customHeight="1" x14ac:dyDescent="0.2">
      <c r="A110" s="881"/>
      <c r="B110" s="882"/>
      <c r="C110" s="883"/>
      <c r="D110" s="887"/>
      <c r="E110" s="860"/>
      <c r="F110" s="861"/>
      <c r="G110" s="861"/>
      <c r="H110" s="836"/>
      <c r="I110" s="69"/>
      <c r="J110" s="69"/>
      <c r="K110" s="69"/>
      <c r="L110" s="69"/>
      <c r="M110" s="69"/>
      <c r="N110" s="69"/>
      <c r="AS110" s="72"/>
      <c r="AT110" s="72"/>
      <c r="AU110" s="72"/>
      <c r="AV110" s="73"/>
      <c r="AW110" s="74"/>
      <c r="AX110" s="72"/>
      <c r="AY110" s="72"/>
      <c r="AZ110" s="72"/>
      <c r="BA110" s="73"/>
      <c r="BB110" s="73"/>
      <c r="BC110" s="73"/>
      <c r="BD110" s="73"/>
      <c r="BE110" s="73"/>
      <c r="BF110" s="73"/>
      <c r="BG110" s="72"/>
      <c r="BH110" s="72"/>
      <c r="BI110" s="72"/>
      <c r="BJ110" s="72"/>
      <c r="BK110" s="72"/>
      <c r="BL110" s="72"/>
      <c r="BM110" s="72"/>
      <c r="BN110" s="72"/>
      <c r="BO110" s="72"/>
      <c r="BP110" s="74"/>
      <c r="BQ110" s="72"/>
      <c r="BR110" s="72"/>
      <c r="BS110" s="72"/>
      <c r="BT110" s="72"/>
      <c r="BU110" s="72"/>
      <c r="BV110" s="72"/>
      <c r="BW110" s="72"/>
      <c r="BX110" s="72"/>
      <c r="BY110" s="72"/>
      <c r="BZ110" s="72"/>
      <c r="CA110" s="72"/>
      <c r="CB110" s="72"/>
      <c r="CC110" s="72"/>
    </row>
    <row r="111" spans="1:81" s="70" customFormat="1" ht="44.25" customHeight="1" x14ac:dyDescent="0.2">
      <c r="A111" s="884"/>
      <c r="B111" s="885"/>
      <c r="C111" s="886"/>
      <c r="D111" s="888"/>
      <c r="E111" s="296"/>
      <c r="F111" s="296"/>
      <c r="G111" s="296"/>
      <c r="H111" s="838"/>
      <c r="I111" s="69"/>
      <c r="J111" s="69"/>
      <c r="K111" s="69"/>
      <c r="L111" s="69"/>
      <c r="M111" s="69"/>
      <c r="N111" s="69"/>
      <c r="AS111" s="72"/>
      <c r="AT111" s="72"/>
      <c r="AU111" s="72"/>
      <c r="AV111" s="73"/>
      <c r="AW111" s="74"/>
      <c r="AX111" s="72"/>
      <c r="AY111" s="72"/>
      <c r="AZ111" s="72"/>
      <c r="BA111" s="73"/>
      <c r="BB111" s="73"/>
      <c r="BC111" s="73"/>
      <c r="BD111" s="73"/>
      <c r="BE111" s="73"/>
      <c r="BF111" s="73"/>
      <c r="BG111" s="72"/>
      <c r="BH111" s="72"/>
      <c r="BI111" s="72"/>
      <c r="BJ111" s="72"/>
      <c r="BK111" s="72"/>
      <c r="BL111" s="72"/>
      <c r="BM111" s="72"/>
      <c r="BN111" s="72"/>
      <c r="BO111" s="72"/>
      <c r="BP111" s="74"/>
      <c r="BQ111" s="72"/>
      <c r="BR111" s="72"/>
      <c r="BS111" s="72"/>
      <c r="BT111" s="72"/>
      <c r="BU111" s="72"/>
      <c r="BV111" s="72"/>
      <c r="BW111" s="72"/>
      <c r="BX111" s="72"/>
      <c r="BY111" s="72"/>
      <c r="BZ111" s="72"/>
      <c r="CA111" s="72"/>
      <c r="CB111" s="72"/>
      <c r="CC111" s="72"/>
    </row>
    <row r="112" spans="1:81" s="70" customFormat="1" ht="21" customHeight="1" x14ac:dyDescent="0.2">
      <c r="A112" s="188"/>
      <c r="B112" s="189"/>
      <c r="C112" s="190"/>
      <c r="D112" s="158"/>
      <c r="E112" s="6"/>
      <c r="F112" s="5"/>
      <c r="G112" s="7"/>
      <c r="H112" s="7"/>
      <c r="I112" s="69"/>
      <c r="J112" s="69"/>
      <c r="K112" s="69"/>
      <c r="L112" s="69"/>
      <c r="M112" s="69"/>
      <c r="N112" s="69"/>
      <c r="AS112" s="72"/>
      <c r="AT112" s="72"/>
      <c r="AU112" s="72"/>
      <c r="AV112" s="73"/>
      <c r="AW112" s="74"/>
      <c r="AX112" s="72"/>
      <c r="AY112" s="72"/>
      <c r="AZ112" s="72"/>
      <c r="BA112" s="73"/>
      <c r="BB112" s="73"/>
      <c r="BC112" s="73"/>
      <c r="BD112" s="73"/>
      <c r="BE112" s="73"/>
      <c r="BF112" s="73"/>
      <c r="BG112" s="72"/>
      <c r="BH112" s="72"/>
      <c r="BI112" s="72"/>
      <c r="BJ112" s="72"/>
      <c r="BK112" s="72"/>
      <c r="BL112" s="72"/>
      <c r="BM112" s="72"/>
      <c r="BN112" s="72"/>
      <c r="BO112" s="72"/>
      <c r="BP112" s="74"/>
      <c r="BQ112" s="72"/>
      <c r="BR112" s="72"/>
      <c r="BS112" s="72"/>
      <c r="BT112" s="72"/>
      <c r="BU112" s="72"/>
      <c r="BV112" s="72"/>
      <c r="BW112" s="72"/>
      <c r="BX112" s="72"/>
      <c r="BY112" s="72"/>
      <c r="BZ112" s="72"/>
      <c r="CA112" s="72"/>
      <c r="CB112" s="72"/>
      <c r="CC112" s="72"/>
    </row>
    <row r="113" spans="1:91" s="77" customFormat="1" ht="24.75" customHeight="1" x14ac:dyDescent="0.2">
      <c r="A113" s="78"/>
      <c r="B113" s="192"/>
      <c r="C113" s="193"/>
      <c r="D113" s="193"/>
      <c r="E113" s="193"/>
      <c r="F113" s="194"/>
      <c r="AS113" s="111"/>
      <c r="AT113" s="111"/>
      <c r="AU113" s="111"/>
      <c r="AV113" s="112"/>
      <c r="AW113" s="113"/>
      <c r="AX113" s="111"/>
      <c r="AY113" s="111"/>
      <c r="AZ113" s="111"/>
      <c r="BA113" s="73"/>
      <c r="BB113" s="73"/>
      <c r="BC113" s="73"/>
      <c r="BD113" s="73"/>
      <c r="BE113" s="73"/>
      <c r="BF113" s="73"/>
      <c r="BG113" s="111"/>
      <c r="BH113" s="111"/>
      <c r="BI113" s="111"/>
      <c r="BJ113" s="111"/>
      <c r="BK113" s="111"/>
      <c r="BL113" s="111"/>
      <c r="BM113" s="111"/>
      <c r="BN113" s="111"/>
      <c r="BO113" s="111"/>
      <c r="BP113" s="113"/>
      <c r="BQ113" s="111"/>
      <c r="BR113" s="111"/>
      <c r="BS113" s="111"/>
      <c r="BT113" s="111"/>
      <c r="BU113" s="111"/>
      <c r="BV113" s="111"/>
      <c r="BW113" s="111"/>
      <c r="BX113" s="111"/>
      <c r="BY113" s="111"/>
      <c r="BZ113" s="111"/>
      <c r="CA113" s="111"/>
      <c r="CB113" s="111"/>
      <c r="CC113" s="111"/>
    </row>
    <row r="114" spans="1:91" s="77" customFormat="1" ht="17.25" customHeight="1" x14ac:dyDescent="0.2">
      <c r="A114" s="849"/>
      <c r="B114" s="903"/>
      <c r="C114" s="912"/>
      <c r="D114" s="912"/>
      <c r="E114" s="912"/>
      <c r="F114" s="912"/>
      <c r="G114" s="848"/>
      <c r="H114" s="874"/>
      <c r="I114" s="898"/>
      <c r="J114" s="898"/>
      <c r="K114" s="893"/>
      <c r="AS114" s="111"/>
      <c r="AT114" s="111"/>
      <c r="AU114" s="111"/>
      <c r="AV114" s="112"/>
      <c r="AW114" s="113"/>
      <c r="AX114" s="111"/>
      <c r="AY114" s="111"/>
      <c r="AZ114" s="111"/>
      <c r="BA114" s="73"/>
      <c r="BB114" s="73"/>
      <c r="BC114" s="73"/>
      <c r="BD114" s="73"/>
      <c r="BE114" s="73"/>
      <c r="BF114" s="73"/>
      <c r="BG114" s="111"/>
      <c r="BH114" s="111"/>
      <c r="BI114" s="111"/>
      <c r="BJ114" s="111"/>
      <c r="BK114" s="111"/>
      <c r="BL114" s="111"/>
      <c r="BM114" s="111"/>
      <c r="BN114" s="111"/>
      <c r="BO114" s="111"/>
      <c r="BP114" s="113"/>
      <c r="BQ114" s="111"/>
      <c r="BR114" s="111"/>
      <c r="BS114" s="111"/>
      <c r="BT114" s="111"/>
      <c r="BU114" s="111"/>
      <c r="BV114" s="111"/>
      <c r="BW114" s="111"/>
      <c r="BX114" s="111"/>
      <c r="BY114" s="111"/>
      <c r="BZ114" s="111"/>
      <c r="CA114" s="111"/>
      <c r="CB114" s="111"/>
      <c r="CC114" s="111"/>
    </row>
    <row r="115" spans="1:91" s="77" customFormat="1" ht="57" customHeight="1" x14ac:dyDescent="0.2">
      <c r="A115" s="851"/>
      <c r="B115" s="904"/>
      <c r="C115" s="195"/>
      <c r="D115" s="195"/>
      <c r="E115" s="51"/>
      <c r="F115" s="912"/>
      <c r="G115" s="848"/>
      <c r="H115" s="68"/>
      <c r="I115" s="296"/>
      <c r="J115" s="296"/>
      <c r="K115" s="893"/>
      <c r="AT115" s="111"/>
      <c r="AU115" s="111"/>
      <c r="AV115" s="111"/>
      <c r="AW115" s="112"/>
      <c r="AX115" s="113"/>
      <c r="AY115" s="111"/>
      <c r="AZ115" s="111"/>
      <c r="BA115" s="111"/>
      <c r="BB115" s="3"/>
      <c r="BC115" s="73"/>
      <c r="BD115" s="73"/>
      <c r="BE115" s="3"/>
      <c r="BF115" s="73"/>
      <c r="BG115" s="73"/>
      <c r="BH115" s="111"/>
      <c r="BI115" s="111"/>
      <c r="BJ115" s="111"/>
      <c r="BK115" s="111"/>
      <c r="BL115" s="111"/>
      <c r="BM115" s="111"/>
      <c r="BN115" s="111"/>
      <c r="BO115" s="111"/>
      <c r="BP115" s="111"/>
      <c r="BQ115" s="113"/>
      <c r="BR115" s="111"/>
      <c r="BS115" s="111"/>
      <c r="BT115" s="111"/>
      <c r="BU115" s="111"/>
      <c r="BV115" s="111"/>
      <c r="BW115" s="111"/>
      <c r="BX115" s="111"/>
      <c r="BY115" s="111"/>
      <c r="BZ115" s="111"/>
      <c r="CA115" s="111"/>
      <c r="CB115" s="111"/>
      <c r="CC115" s="111"/>
      <c r="CD115" s="111"/>
    </row>
    <row r="116" spans="1:91" s="77" customFormat="1" ht="15" customHeight="1" x14ac:dyDescent="0.2">
      <c r="A116" s="196"/>
      <c r="B116" s="45"/>
      <c r="C116" s="52"/>
      <c r="D116" s="52"/>
      <c r="E116" s="53"/>
      <c r="F116" s="36"/>
      <c r="G116" s="197"/>
      <c r="H116" s="54"/>
      <c r="I116" s="36"/>
      <c r="J116" s="36"/>
      <c r="K116" s="36"/>
      <c r="L116" s="121"/>
      <c r="AT116" s="111"/>
      <c r="AU116" s="111"/>
      <c r="AV116" s="111"/>
      <c r="AW116" s="112"/>
      <c r="AX116" s="113"/>
      <c r="AY116" s="111"/>
      <c r="AZ116" s="111"/>
      <c r="BA116" s="111"/>
      <c r="BB116" s="92"/>
      <c r="BC116" s="73"/>
      <c r="BD116" s="73"/>
      <c r="BE116" s="81"/>
      <c r="BF116" s="73"/>
      <c r="BG116" s="73"/>
      <c r="BH116" s="111"/>
      <c r="BI116" s="111"/>
      <c r="BJ116" s="111"/>
      <c r="BK116" s="111"/>
      <c r="BL116" s="111"/>
      <c r="BM116" s="111"/>
      <c r="BN116" s="111"/>
      <c r="BO116" s="111"/>
      <c r="BP116" s="111"/>
      <c r="BQ116" s="113"/>
      <c r="BR116" s="111"/>
      <c r="BS116" s="111"/>
      <c r="BT116" s="111"/>
      <c r="BU116" s="111"/>
      <c r="BV116" s="111"/>
      <c r="BW116" s="111"/>
      <c r="BX116" s="111"/>
      <c r="BY116" s="111"/>
      <c r="BZ116" s="111"/>
      <c r="CA116" s="111"/>
      <c r="CB116" s="111"/>
      <c r="CC116" s="111"/>
      <c r="CD116" s="111"/>
    </row>
    <row r="117" spans="1:91" s="77" customFormat="1" ht="15" customHeight="1" x14ac:dyDescent="0.2">
      <c r="A117" s="198"/>
      <c r="B117" s="14"/>
      <c r="C117" s="19"/>
      <c r="D117" s="19"/>
      <c r="E117" s="20"/>
      <c r="F117" s="37"/>
      <c r="G117" s="199"/>
      <c r="H117" s="49"/>
      <c r="I117" s="37"/>
      <c r="J117" s="37"/>
      <c r="K117" s="37"/>
      <c r="L117" s="121"/>
      <c r="AT117" s="111"/>
      <c r="AU117" s="111"/>
      <c r="AV117" s="111"/>
      <c r="AW117" s="112"/>
      <c r="AX117" s="113"/>
      <c r="AY117" s="111"/>
      <c r="AZ117" s="111"/>
      <c r="BA117" s="111"/>
      <c r="BB117" s="92"/>
      <c r="BC117" s="73"/>
      <c r="BD117" s="73"/>
      <c r="BE117" s="81"/>
      <c r="BF117" s="73"/>
      <c r="BG117" s="73"/>
      <c r="BH117" s="111"/>
      <c r="BI117" s="111"/>
      <c r="BJ117" s="111"/>
      <c r="BK117" s="111"/>
      <c r="BL117" s="111"/>
      <c r="BM117" s="111"/>
      <c r="BN117" s="111"/>
      <c r="BO117" s="111"/>
      <c r="BP117" s="111"/>
      <c r="BQ117" s="113"/>
      <c r="BR117" s="111"/>
      <c r="BS117" s="111"/>
      <c r="BT117" s="111"/>
      <c r="BU117" s="111"/>
      <c r="BV117" s="111"/>
      <c r="BW117" s="111"/>
      <c r="BX117" s="111"/>
      <c r="BY117" s="111"/>
      <c r="BZ117" s="111"/>
      <c r="CA117" s="111"/>
      <c r="CB117" s="111"/>
      <c r="CC117" s="111"/>
      <c r="CD117" s="111"/>
    </row>
    <row r="118" spans="1:91" s="202" customFormat="1" ht="15" customHeight="1" x14ac:dyDescent="0.2">
      <c r="A118" s="200"/>
      <c r="B118" s="23"/>
      <c r="C118" s="27"/>
      <c r="D118" s="27"/>
      <c r="E118" s="28"/>
      <c r="F118" s="48"/>
      <c r="G118" s="201"/>
      <c r="H118" s="50"/>
      <c r="I118" s="48"/>
      <c r="J118" s="48"/>
      <c r="K118" s="48"/>
      <c r="L118" s="121"/>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111"/>
      <c r="AU118" s="111"/>
      <c r="AV118" s="111"/>
      <c r="AW118" s="112"/>
      <c r="AX118" s="113"/>
      <c r="AY118" s="111"/>
      <c r="AZ118" s="111"/>
      <c r="BA118" s="111"/>
      <c r="BB118" s="92"/>
      <c r="BC118" s="73"/>
      <c r="BD118" s="73"/>
      <c r="BE118" s="81"/>
      <c r="BF118" s="73"/>
      <c r="BG118" s="73"/>
      <c r="BH118" s="111"/>
      <c r="BI118" s="111"/>
      <c r="BJ118" s="111"/>
      <c r="BK118" s="111"/>
      <c r="BL118" s="111"/>
      <c r="BM118" s="111"/>
      <c r="BN118" s="111"/>
      <c r="BO118" s="111"/>
      <c r="BP118" s="111"/>
      <c r="BQ118" s="113"/>
      <c r="BR118" s="111"/>
      <c r="BS118" s="111"/>
      <c r="BT118" s="111"/>
      <c r="BU118" s="111"/>
      <c r="BV118" s="111"/>
      <c r="BW118" s="111"/>
      <c r="BX118" s="111"/>
      <c r="BY118" s="111"/>
      <c r="BZ118" s="111"/>
      <c r="CA118" s="111"/>
      <c r="CB118" s="111"/>
      <c r="CC118" s="111"/>
      <c r="CD118" s="111"/>
      <c r="CE118" s="77"/>
      <c r="CF118" s="77"/>
      <c r="CG118" s="77"/>
      <c r="CH118" s="77"/>
      <c r="CI118" s="77"/>
      <c r="CJ118" s="77"/>
      <c r="CK118" s="77"/>
      <c r="CL118" s="77"/>
      <c r="CM118" s="77"/>
    </row>
    <row r="119" spans="1:91" s="70" customFormat="1" ht="30" customHeight="1" x14ac:dyDescent="0.2">
      <c r="A119" s="169"/>
      <c r="B119" s="301"/>
      <c r="C119" s="301"/>
      <c r="D119" s="301"/>
      <c r="E119" s="301"/>
      <c r="F119" s="301"/>
      <c r="G119" s="301"/>
      <c r="H119" s="301"/>
      <c r="I119" s="301"/>
      <c r="J119" s="301"/>
      <c r="K119" s="301"/>
      <c r="L119" s="301"/>
      <c r="M119" s="301"/>
      <c r="N119" s="69"/>
      <c r="AS119" s="72"/>
      <c r="AT119" s="72"/>
      <c r="AU119" s="72"/>
      <c r="AV119" s="73"/>
      <c r="AW119" s="74"/>
      <c r="AX119" s="72"/>
      <c r="AY119" s="72"/>
      <c r="AZ119" s="72"/>
      <c r="BA119" s="73"/>
      <c r="BB119" s="73"/>
      <c r="BC119" s="73"/>
      <c r="BD119" s="73"/>
      <c r="BE119" s="73"/>
      <c r="BF119" s="73"/>
      <c r="BG119" s="72"/>
      <c r="BH119" s="72"/>
      <c r="BI119" s="72"/>
      <c r="BJ119" s="72"/>
      <c r="BK119" s="72"/>
      <c r="BL119" s="72"/>
      <c r="BM119" s="72"/>
      <c r="BN119" s="72"/>
      <c r="BO119" s="72"/>
      <c r="BP119" s="74"/>
      <c r="BQ119" s="72"/>
      <c r="BR119" s="72"/>
      <c r="BS119" s="72"/>
      <c r="BT119" s="72"/>
      <c r="BU119" s="72"/>
      <c r="BV119" s="72"/>
      <c r="BW119" s="72"/>
      <c r="BX119" s="72"/>
      <c r="BY119" s="72"/>
      <c r="BZ119" s="72"/>
      <c r="CA119" s="72"/>
      <c r="CB119" s="72"/>
      <c r="CC119" s="72"/>
    </row>
    <row r="120" spans="1:91" s="70" customFormat="1" ht="49.5" customHeight="1" x14ac:dyDescent="0.2">
      <c r="A120" s="298"/>
      <c r="B120" s="299"/>
      <c r="C120" s="299"/>
      <c r="D120" s="203"/>
      <c r="E120" s="204"/>
      <c r="F120" s="205"/>
      <c r="G120" s="206"/>
      <c r="H120" s="205"/>
      <c r="I120" s="206"/>
      <c r="J120" s="205"/>
      <c r="K120" s="301"/>
      <c r="L120" s="301"/>
      <c r="M120" s="301"/>
      <c r="N120" s="69"/>
      <c r="AS120" s="72"/>
      <c r="AT120" s="72"/>
      <c r="AU120" s="72"/>
      <c r="AV120" s="73"/>
      <c r="AW120" s="74"/>
      <c r="AX120" s="72"/>
      <c r="AY120" s="72"/>
      <c r="AZ120" s="72"/>
      <c r="BA120" s="73"/>
      <c r="BB120" s="73"/>
      <c r="BC120" s="73"/>
      <c r="BD120" s="73"/>
      <c r="BE120" s="73"/>
      <c r="BF120" s="73"/>
      <c r="BG120" s="72"/>
      <c r="BH120" s="72"/>
      <c r="BI120" s="72"/>
      <c r="BJ120" s="72"/>
      <c r="BK120" s="72"/>
      <c r="BL120" s="72"/>
      <c r="BM120" s="72"/>
      <c r="BN120" s="72"/>
      <c r="BO120" s="72"/>
      <c r="BP120" s="74"/>
      <c r="BQ120" s="72"/>
      <c r="BR120" s="72"/>
      <c r="BS120" s="72"/>
      <c r="BT120" s="72"/>
      <c r="BU120" s="72"/>
      <c r="BV120" s="72"/>
      <c r="BW120" s="72"/>
      <c r="BX120" s="72"/>
      <c r="BY120" s="72"/>
      <c r="BZ120" s="72"/>
      <c r="CA120" s="72"/>
      <c r="CB120" s="72"/>
      <c r="CC120" s="72"/>
    </row>
    <row r="121" spans="1:91" s="70" customFormat="1" ht="15" customHeight="1" x14ac:dyDescent="0.2">
      <c r="A121" s="836"/>
      <c r="B121" s="196"/>
      <c r="C121" s="36"/>
      <c r="D121" s="207"/>
      <c r="E121" s="208"/>
      <c r="F121" s="209"/>
      <c r="G121" s="54"/>
      <c r="H121" s="209"/>
      <c r="I121" s="54"/>
      <c r="J121" s="209"/>
      <c r="K121" s="301"/>
      <c r="L121" s="301"/>
      <c r="M121" s="301"/>
      <c r="N121" s="69"/>
      <c r="AS121" s="72"/>
      <c r="AT121" s="72"/>
      <c r="AU121" s="72"/>
      <c r="AV121" s="73"/>
      <c r="AW121" s="74"/>
      <c r="AX121" s="72"/>
      <c r="AY121" s="72"/>
      <c r="AZ121" s="72"/>
      <c r="BA121" s="73"/>
      <c r="BB121" s="73"/>
      <c r="BC121" s="73"/>
      <c r="BD121" s="73"/>
      <c r="BE121" s="73"/>
      <c r="BF121" s="73"/>
      <c r="BG121" s="72"/>
      <c r="BH121" s="72"/>
      <c r="BI121" s="72"/>
      <c r="BJ121" s="72"/>
      <c r="BK121" s="72"/>
      <c r="BL121" s="72"/>
      <c r="BM121" s="72"/>
      <c r="BN121" s="72"/>
      <c r="BO121" s="72"/>
      <c r="BP121" s="74"/>
      <c r="BQ121" s="72"/>
      <c r="BR121" s="72"/>
      <c r="BS121" s="72"/>
      <c r="BT121" s="72"/>
      <c r="BU121" s="72"/>
      <c r="BV121" s="72"/>
      <c r="BW121" s="72"/>
      <c r="BX121" s="72"/>
      <c r="BY121" s="72"/>
      <c r="BZ121" s="72"/>
      <c r="CA121" s="72"/>
      <c r="CB121" s="72"/>
      <c r="CC121" s="72"/>
    </row>
    <row r="122" spans="1:91" s="70" customFormat="1" ht="34.5" customHeight="1" x14ac:dyDescent="0.2">
      <c r="A122" s="837"/>
      <c r="B122" s="198"/>
      <c r="C122" s="37"/>
      <c r="D122" s="210"/>
      <c r="E122" s="211"/>
      <c r="F122" s="212"/>
      <c r="G122" s="49"/>
      <c r="H122" s="212"/>
      <c r="I122" s="49"/>
      <c r="J122" s="212"/>
      <c r="K122" s="301"/>
      <c r="L122" s="301"/>
      <c r="M122" s="301"/>
      <c r="N122" s="69"/>
      <c r="AS122" s="72"/>
      <c r="AT122" s="72"/>
      <c r="AU122" s="72"/>
      <c r="AV122" s="73"/>
      <c r="AW122" s="74"/>
      <c r="AX122" s="72"/>
      <c r="AY122" s="72"/>
      <c r="AZ122" s="72"/>
      <c r="BA122" s="73"/>
      <c r="BB122" s="73"/>
      <c r="BC122" s="73"/>
      <c r="BD122" s="73"/>
      <c r="BE122" s="73"/>
      <c r="BF122" s="73"/>
      <c r="BG122" s="72"/>
      <c r="BH122" s="72"/>
      <c r="BI122" s="72"/>
      <c r="BJ122" s="72"/>
      <c r="BK122" s="72"/>
      <c r="BL122" s="72"/>
      <c r="BM122" s="72"/>
      <c r="BN122" s="72"/>
      <c r="BO122" s="72"/>
      <c r="BP122" s="74"/>
      <c r="BQ122" s="72"/>
      <c r="BR122" s="72"/>
      <c r="BS122" s="72"/>
      <c r="BT122" s="72"/>
      <c r="BU122" s="72"/>
      <c r="BV122" s="72"/>
      <c r="BW122" s="72"/>
      <c r="BX122" s="72"/>
      <c r="BY122" s="72"/>
      <c r="BZ122" s="72"/>
      <c r="CA122" s="72"/>
      <c r="CB122" s="72"/>
      <c r="CC122" s="72"/>
    </row>
    <row r="123" spans="1:91" s="70" customFormat="1" ht="22.5" customHeight="1" x14ac:dyDescent="0.2">
      <c r="A123" s="837"/>
      <c r="B123" s="198"/>
      <c r="C123" s="37"/>
      <c r="D123" s="210"/>
      <c r="E123" s="211"/>
      <c r="F123" s="212"/>
      <c r="G123" s="49"/>
      <c r="H123" s="212"/>
      <c r="I123" s="49"/>
      <c r="J123" s="212"/>
      <c r="K123" s="301"/>
      <c r="L123" s="301"/>
      <c r="M123" s="301"/>
      <c r="N123" s="69"/>
      <c r="AS123" s="72"/>
      <c r="AT123" s="72"/>
      <c r="AU123" s="72"/>
      <c r="AV123" s="73"/>
      <c r="AW123" s="74"/>
      <c r="AX123" s="72"/>
      <c r="AY123" s="72"/>
      <c r="AZ123" s="72"/>
      <c r="BA123" s="73"/>
      <c r="BB123" s="73"/>
      <c r="BC123" s="73"/>
      <c r="BD123" s="73"/>
      <c r="BE123" s="73"/>
      <c r="BF123" s="73"/>
      <c r="BG123" s="72"/>
      <c r="BH123" s="72"/>
      <c r="BI123" s="72"/>
      <c r="BJ123" s="72"/>
      <c r="BK123" s="72"/>
      <c r="BL123" s="72"/>
      <c r="BM123" s="72"/>
      <c r="BN123" s="72"/>
      <c r="BO123" s="72"/>
      <c r="BP123" s="74"/>
      <c r="BQ123" s="72"/>
      <c r="BR123" s="72"/>
      <c r="BS123" s="72"/>
      <c r="BT123" s="72"/>
      <c r="BU123" s="72"/>
      <c r="BV123" s="72"/>
      <c r="BW123" s="72"/>
      <c r="BX123" s="72"/>
      <c r="BY123" s="72"/>
      <c r="BZ123" s="72"/>
      <c r="CA123" s="72"/>
      <c r="CB123" s="72"/>
      <c r="CC123" s="72"/>
    </row>
    <row r="124" spans="1:91" s="70" customFormat="1" ht="15" x14ac:dyDescent="0.2">
      <c r="A124" s="838"/>
      <c r="B124" s="198"/>
      <c r="C124" s="48"/>
      <c r="D124" s="213"/>
      <c r="E124" s="214"/>
      <c r="F124" s="215"/>
      <c r="G124" s="50"/>
      <c r="H124" s="215"/>
      <c r="I124" s="50"/>
      <c r="J124" s="215"/>
      <c r="K124" s="301"/>
      <c r="L124" s="301"/>
      <c r="M124" s="301"/>
      <c r="N124" s="69"/>
      <c r="AS124" s="72"/>
      <c r="AT124" s="72"/>
      <c r="AU124" s="72"/>
      <c r="AV124" s="73"/>
      <c r="AW124" s="74"/>
      <c r="AX124" s="72"/>
      <c r="AY124" s="72"/>
      <c r="AZ124" s="72"/>
      <c r="BA124" s="73"/>
      <c r="BB124" s="73"/>
      <c r="BC124" s="73"/>
      <c r="BD124" s="73"/>
      <c r="BE124" s="73"/>
      <c r="BF124" s="73"/>
      <c r="BG124" s="72"/>
      <c r="BH124" s="72"/>
      <c r="BI124" s="72"/>
      <c r="BJ124" s="72"/>
      <c r="BK124" s="72"/>
      <c r="BL124" s="72"/>
      <c r="BM124" s="72"/>
      <c r="BN124" s="72"/>
      <c r="BO124" s="72"/>
      <c r="BP124" s="74"/>
      <c r="BQ124" s="72"/>
      <c r="BR124" s="72"/>
      <c r="BS124" s="72"/>
      <c r="BT124" s="72"/>
      <c r="BU124" s="72"/>
      <c r="BV124" s="72"/>
      <c r="BW124" s="72"/>
      <c r="BX124" s="72"/>
      <c r="BY124" s="72"/>
      <c r="BZ124" s="72"/>
      <c r="CA124" s="72"/>
      <c r="CB124" s="72"/>
      <c r="CC124" s="72"/>
    </row>
    <row r="125" spans="1:91" s="70" customFormat="1" ht="14.25" customHeight="1" x14ac:dyDescent="0.2">
      <c r="A125" s="893"/>
      <c r="B125" s="196"/>
      <c r="C125" s="36"/>
      <c r="D125" s="207"/>
      <c r="E125" s="208"/>
      <c r="F125" s="209"/>
      <c r="G125" s="54"/>
      <c r="H125" s="209"/>
      <c r="I125" s="54"/>
      <c r="J125" s="209"/>
      <c r="K125" s="301"/>
      <c r="L125" s="301"/>
      <c r="M125" s="301"/>
      <c r="N125" s="69"/>
      <c r="AS125" s="72"/>
      <c r="AT125" s="72"/>
      <c r="AU125" s="72"/>
      <c r="AV125" s="73"/>
      <c r="AW125" s="74"/>
      <c r="AX125" s="72"/>
      <c r="AY125" s="72"/>
      <c r="AZ125" s="72"/>
      <c r="BA125" s="73"/>
      <c r="BB125" s="73"/>
      <c r="BC125" s="73"/>
      <c r="BD125" s="73"/>
      <c r="BE125" s="73"/>
      <c r="BF125" s="73"/>
      <c r="BG125" s="72"/>
      <c r="BH125" s="72"/>
      <c r="BI125" s="72"/>
      <c r="BJ125" s="72"/>
      <c r="BK125" s="72"/>
      <c r="BL125" s="72"/>
      <c r="BM125" s="72"/>
      <c r="BN125" s="72"/>
      <c r="BO125" s="72"/>
      <c r="BP125" s="74"/>
      <c r="BQ125" s="72"/>
      <c r="BR125" s="72"/>
      <c r="BS125" s="72"/>
      <c r="BT125" s="72"/>
      <c r="BU125" s="72"/>
      <c r="BV125" s="72"/>
      <c r="BW125" s="72"/>
      <c r="BX125" s="72"/>
      <c r="BY125" s="72"/>
      <c r="BZ125" s="72"/>
      <c r="CA125" s="72"/>
      <c r="CB125" s="72"/>
      <c r="CC125" s="72"/>
    </row>
    <row r="126" spans="1:91" s="70" customFormat="1" ht="23.25" customHeight="1" x14ac:dyDescent="0.2">
      <c r="A126" s="894"/>
      <c r="B126" s="198"/>
      <c r="C126" s="37"/>
      <c r="D126" s="210"/>
      <c r="E126" s="211"/>
      <c r="F126" s="212"/>
      <c r="G126" s="49"/>
      <c r="H126" s="212"/>
      <c r="I126" s="49"/>
      <c r="J126" s="212"/>
      <c r="K126" s="301"/>
      <c r="L126" s="301"/>
      <c r="M126" s="301"/>
      <c r="N126" s="69"/>
      <c r="AS126" s="72"/>
      <c r="AT126" s="72"/>
      <c r="AU126" s="72"/>
      <c r="AV126" s="73"/>
      <c r="AW126" s="74"/>
      <c r="AX126" s="72"/>
      <c r="AY126" s="72"/>
      <c r="AZ126" s="72"/>
      <c r="BA126" s="73"/>
      <c r="BB126" s="73"/>
      <c r="BC126" s="73"/>
      <c r="BD126" s="73"/>
      <c r="BE126" s="73"/>
      <c r="BF126" s="73"/>
      <c r="BG126" s="72"/>
      <c r="BH126" s="72"/>
      <c r="BI126" s="72"/>
      <c r="BJ126" s="72"/>
      <c r="BK126" s="72"/>
      <c r="BL126" s="72"/>
      <c r="BM126" s="72"/>
      <c r="BN126" s="72"/>
      <c r="BO126" s="72"/>
      <c r="BP126" s="74"/>
      <c r="BQ126" s="72"/>
      <c r="BR126" s="72"/>
      <c r="BS126" s="72"/>
      <c r="BT126" s="72"/>
      <c r="BU126" s="72"/>
      <c r="BV126" s="72"/>
      <c r="BW126" s="72"/>
      <c r="BX126" s="72"/>
      <c r="BY126" s="72"/>
      <c r="BZ126" s="72"/>
      <c r="CA126" s="72"/>
      <c r="CB126" s="72"/>
      <c r="CC126" s="72"/>
    </row>
    <row r="127" spans="1:91" s="70" customFormat="1" ht="18" customHeight="1" x14ac:dyDescent="0.2">
      <c r="A127" s="894"/>
      <c r="B127" s="198"/>
      <c r="C127" s="37"/>
      <c r="D127" s="210"/>
      <c r="E127" s="211"/>
      <c r="F127" s="212"/>
      <c r="G127" s="49"/>
      <c r="H127" s="212"/>
      <c r="I127" s="49"/>
      <c r="J127" s="212"/>
      <c r="K127" s="301"/>
      <c r="L127" s="301"/>
      <c r="M127" s="301"/>
      <c r="N127" s="69"/>
      <c r="AS127" s="72"/>
      <c r="AT127" s="72"/>
      <c r="AU127" s="72"/>
      <c r="AV127" s="73"/>
      <c r="AW127" s="74"/>
      <c r="AX127" s="72"/>
      <c r="AY127" s="72"/>
      <c r="AZ127" s="72"/>
      <c r="BA127" s="73"/>
      <c r="BB127" s="73"/>
      <c r="BC127" s="73"/>
      <c r="BD127" s="73"/>
      <c r="BE127" s="73"/>
      <c r="BF127" s="73"/>
      <c r="BG127" s="72"/>
      <c r="BH127" s="72"/>
      <c r="BI127" s="72"/>
      <c r="BJ127" s="72"/>
      <c r="BK127" s="72"/>
      <c r="BL127" s="72"/>
      <c r="BM127" s="72"/>
      <c r="BN127" s="72"/>
      <c r="BO127" s="72"/>
      <c r="BP127" s="74"/>
      <c r="BQ127" s="72"/>
      <c r="BR127" s="72"/>
      <c r="BS127" s="72"/>
      <c r="BT127" s="72"/>
      <c r="BU127" s="72"/>
      <c r="BV127" s="72"/>
      <c r="BW127" s="72"/>
      <c r="BX127" s="72"/>
      <c r="BY127" s="72"/>
      <c r="BZ127" s="72"/>
      <c r="CA127" s="72"/>
      <c r="CB127" s="72"/>
      <c r="CC127" s="72"/>
    </row>
    <row r="128" spans="1:91" s="70" customFormat="1" ht="15" customHeight="1" x14ac:dyDescent="0.2">
      <c r="A128" s="894"/>
      <c r="B128" s="216"/>
      <c r="C128" s="41"/>
      <c r="D128" s="217"/>
      <c r="E128" s="218"/>
      <c r="F128" s="219"/>
      <c r="G128" s="63"/>
      <c r="H128" s="219"/>
      <c r="I128" s="63"/>
      <c r="J128" s="219"/>
      <c r="K128" s="301"/>
      <c r="L128" s="301"/>
      <c r="M128" s="301"/>
      <c r="N128" s="69"/>
      <c r="AS128" s="72"/>
      <c r="AT128" s="72"/>
      <c r="AU128" s="72"/>
      <c r="AV128" s="73"/>
      <c r="AW128" s="74"/>
      <c r="AX128" s="72"/>
      <c r="AY128" s="72"/>
      <c r="AZ128" s="72"/>
      <c r="BA128" s="73"/>
      <c r="BB128" s="73"/>
      <c r="BC128" s="73"/>
      <c r="BD128" s="73"/>
      <c r="BE128" s="73"/>
      <c r="BF128" s="73"/>
      <c r="BG128" s="72"/>
      <c r="BH128" s="72"/>
      <c r="BI128" s="72"/>
      <c r="BJ128" s="72"/>
      <c r="BK128" s="72"/>
      <c r="BL128" s="72"/>
      <c r="BM128" s="72"/>
      <c r="BN128" s="72"/>
      <c r="BO128" s="72"/>
      <c r="BP128" s="74"/>
      <c r="BQ128" s="72"/>
      <c r="BR128" s="72"/>
      <c r="BS128" s="72"/>
      <c r="BT128" s="72"/>
      <c r="BU128" s="72"/>
      <c r="BV128" s="72"/>
      <c r="BW128" s="72"/>
      <c r="BX128" s="72"/>
      <c r="BY128" s="72"/>
      <c r="BZ128" s="72"/>
      <c r="CA128" s="72"/>
      <c r="CB128" s="72"/>
      <c r="CC128" s="72"/>
    </row>
    <row r="129" spans="1:81" s="70" customFormat="1" ht="15" customHeight="1" x14ac:dyDescent="0.2">
      <c r="A129" s="894"/>
      <c r="B129" s="200"/>
      <c r="C129" s="48"/>
      <c r="D129" s="213"/>
      <c r="E129" s="214"/>
      <c r="F129" s="215"/>
      <c r="G129" s="50"/>
      <c r="H129" s="215"/>
      <c r="I129" s="50"/>
      <c r="J129" s="215"/>
      <c r="K129" s="301"/>
      <c r="L129" s="301"/>
      <c r="M129" s="301"/>
      <c r="N129" s="69"/>
      <c r="AS129" s="72"/>
      <c r="AT129" s="72"/>
      <c r="AU129" s="72"/>
      <c r="AV129" s="73"/>
      <c r="AW129" s="74"/>
      <c r="AX129" s="72"/>
      <c r="AY129" s="72"/>
      <c r="AZ129" s="72"/>
      <c r="BA129" s="73"/>
      <c r="BB129" s="73"/>
      <c r="BC129" s="73"/>
      <c r="BD129" s="73"/>
      <c r="BE129" s="73"/>
      <c r="BF129" s="73"/>
      <c r="BG129" s="72"/>
      <c r="BH129" s="72"/>
      <c r="BI129" s="72"/>
      <c r="BJ129" s="72"/>
      <c r="BK129" s="72"/>
      <c r="BL129" s="72"/>
      <c r="BM129" s="72"/>
      <c r="BN129" s="72"/>
      <c r="BO129" s="72"/>
      <c r="BP129" s="74"/>
      <c r="BQ129" s="72"/>
      <c r="BR129" s="72"/>
      <c r="BS129" s="72"/>
      <c r="BT129" s="72"/>
      <c r="BU129" s="72"/>
      <c r="BV129" s="72"/>
      <c r="BW129" s="72"/>
      <c r="BX129" s="72"/>
      <c r="BY129" s="72"/>
      <c r="BZ129" s="72"/>
      <c r="CA129" s="72"/>
      <c r="CB129" s="72"/>
      <c r="CC129" s="72"/>
    </row>
    <row r="130" spans="1:81" s="70" customFormat="1" ht="23.25" customHeight="1" x14ac:dyDescent="0.2">
      <c r="A130" s="836"/>
      <c r="B130" s="196"/>
      <c r="C130" s="36"/>
      <c r="D130" s="207"/>
      <c r="E130" s="208"/>
      <c r="F130" s="209"/>
      <c r="G130" s="54"/>
      <c r="H130" s="209"/>
      <c r="I130" s="54"/>
      <c r="J130" s="209"/>
      <c r="K130" s="301"/>
      <c r="L130" s="301"/>
      <c r="M130" s="301"/>
      <c r="N130" s="69"/>
      <c r="AS130" s="72"/>
      <c r="AT130" s="72"/>
      <c r="AU130" s="72"/>
      <c r="AV130" s="73"/>
      <c r="AW130" s="74"/>
      <c r="AX130" s="72"/>
      <c r="AY130" s="72"/>
      <c r="AZ130" s="72"/>
      <c r="BA130" s="73"/>
      <c r="BB130" s="73"/>
      <c r="BC130" s="73"/>
      <c r="BD130" s="73"/>
      <c r="BE130" s="73"/>
      <c r="BF130" s="73"/>
      <c r="BG130" s="72"/>
      <c r="BH130" s="72"/>
      <c r="BI130" s="72"/>
      <c r="BJ130" s="72"/>
      <c r="BK130" s="72"/>
      <c r="BL130" s="72"/>
      <c r="BM130" s="72"/>
      <c r="BN130" s="72"/>
      <c r="BO130" s="72"/>
      <c r="BP130" s="74"/>
      <c r="BQ130" s="72"/>
      <c r="BR130" s="72"/>
      <c r="BS130" s="72"/>
      <c r="BT130" s="72"/>
      <c r="BU130" s="72"/>
      <c r="BV130" s="72"/>
      <c r="BW130" s="72"/>
      <c r="BX130" s="72"/>
      <c r="BY130" s="72"/>
      <c r="BZ130" s="72"/>
      <c r="CA130" s="72"/>
      <c r="CB130" s="72"/>
      <c r="CC130" s="72"/>
    </row>
    <row r="131" spans="1:81" s="70" customFormat="1" ht="27" customHeight="1" x14ac:dyDescent="0.2">
      <c r="A131" s="837"/>
      <c r="B131" s="198"/>
      <c r="C131" s="37"/>
      <c r="D131" s="210"/>
      <c r="E131" s="211"/>
      <c r="F131" s="212"/>
      <c r="G131" s="49"/>
      <c r="H131" s="212"/>
      <c r="I131" s="49"/>
      <c r="J131" s="212"/>
      <c r="K131" s="301"/>
      <c r="L131" s="301"/>
      <c r="M131" s="301"/>
      <c r="N131" s="69"/>
      <c r="AS131" s="72"/>
      <c r="AT131" s="72"/>
      <c r="AU131" s="72"/>
      <c r="AV131" s="73"/>
      <c r="AW131" s="74"/>
      <c r="AX131" s="72"/>
      <c r="AY131" s="72"/>
      <c r="AZ131" s="72"/>
      <c r="BA131" s="73"/>
      <c r="BB131" s="73"/>
      <c r="BC131" s="73"/>
      <c r="BD131" s="73"/>
      <c r="BE131" s="73"/>
      <c r="BF131" s="73"/>
      <c r="BG131" s="72"/>
      <c r="BH131" s="72"/>
      <c r="BI131" s="72"/>
      <c r="BJ131" s="72"/>
      <c r="BK131" s="72"/>
      <c r="BL131" s="72"/>
      <c r="BM131" s="72"/>
      <c r="BN131" s="72"/>
      <c r="BO131" s="72"/>
      <c r="BP131" s="74"/>
      <c r="BQ131" s="72"/>
      <c r="BR131" s="72"/>
      <c r="BS131" s="72"/>
      <c r="BT131" s="72"/>
      <c r="BU131" s="72"/>
      <c r="BV131" s="72"/>
      <c r="BW131" s="72"/>
      <c r="BX131" s="72"/>
      <c r="BY131" s="72"/>
      <c r="BZ131" s="72"/>
      <c r="CA131" s="72"/>
      <c r="CB131" s="72"/>
      <c r="CC131" s="72"/>
    </row>
    <row r="132" spans="1:81" s="70" customFormat="1" ht="15" customHeight="1" x14ac:dyDescent="0.2">
      <c r="A132" s="837"/>
      <c r="B132" s="198"/>
      <c r="C132" s="37"/>
      <c r="D132" s="210"/>
      <c r="E132" s="211"/>
      <c r="F132" s="212"/>
      <c r="G132" s="49"/>
      <c r="H132" s="212"/>
      <c r="I132" s="49"/>
      <c r="J132" s="212"/>
      <c r="K132" s="69"/>
      <c r="L132" s="69"/>
      <c r="M132" s="69"/>
      <c r="N132" s="69"/>
      <c r="AS132" s="72"/>
      <c r="AT132" s="72"/>
      <c r="AU132" s="72"/>
      <c r="AV132" s="73"/>
      <c r="AW132" s="74"/>
      <c r="AX132" s="72"/>
      <c r="AY132" s="72"/>
      <c r="AZ132" s="72"/>
      <c r="BA132" s="73"/>
      <c r="BB132" s="73"/>
      <c r="BC132" s="73"/>
      <c r="BD132" s="73"/>
      <c r="BE132" s="73"/>
      <c r="BF132" s="73"/>
      <c r="BG132" s="72"/>
      <c r="BH132" s="72"/>
      <c r="BI132" s="72"/>
      <c r="BJ132" s="72"/>
      <c r="BK132" s="72"/>
      <c r="BL132" s="72"/>
      <c r="BM132" s="72"/>
      <c r="BN132" s="72"/>
      <c r="BO132" s="72"/>
      <c r="BP132" s="74"/>
      <c r="BQ132" s="72"/>
      <c r="BR132" s="72"/>
      <c r="BS132" s="72"/>
      <c r="BT132" s="72"/>
      <c r="BU132" s="72"/>
      <c r="BV132" s="72"/>
      <c r="BW132" s="72"/>
      <c r="BX132" s="72"/>
      <c r="BY132" s="72"/>
      <c r="BZ132" s="72"/>
      <c r="CA132" s="72"/>
      <c r="CB132" s="72"/>
      <c r="CC132" s="72"/>
    </row>
    <row r="133" spans="1:81" s="70" customFormat="1" ht="19.5" customHeight="1" x14ac:dyDescent="0.2">
      <c r="A133" s="837"/>
      <c r="B133" s="216"/>
      <c r="C133" s="37"/>
      <c r="D133" s="210"/>
      <c r="E133" s="211"/>
      <c r="F133" s="212"/>
      <c r="G133" s="49"/>
      <c r="H133" s="212"/>
      <c r="I133" s="49"/>
      <c r="J133" s="212"/>
      <c r="K133" s="69"/>
      <c r="L133" s="69"/>
      <c r="M133" s="69"/>
      <c r="N133" s="69"/>
      <c r="AS133" s="72"/>
      <c r="AT133" s="72"/>
      <c r="AU133" s="72"/>
      <c r="AV133" s="73"/>
      <c r="AW133" s="74"/>
      <c r="AX133" s="72"/>
      <c r="AY133" s="72"/>
      <c r="AZ133" s="72"/>
      <c r="BA133" s="73"/>
      <c r="BB133" s="73"/>
      <c r="BC133" s="73"/>
      <c r="BD133" s="73"/>
      <c r="BE133" s="73"/>
      <c r="BF133" s="73"/>
      <c r="BG133" s="72"/>
      <c r="BH133" s="72"/>
      <c r="BI133" s="72"/>
      <c r="BJ133" s="72"/>
      <c r="BK133" s="72"/>
      <c r="BL133" s="72"/>
      <c r="BM133" s="72"/>
      <c r="BN133" s="72"/>
      <c r="BO133" s="72"/>
      <c r="BP133" s="74"/>
      <c r="BQ133" s="72"/>
      <c r="BR133" s="72"/>
      <c r="BS133" s="72"/>
      <c r="BT133" s="72"/>
      <c r="BU133" s="72"/>
      <c r="BV133" s="72"/>
      <c r="BW133" s="72"/>
      <c r="BX133" s="72"/>
      <c r="BY133" s="72"/>
      <c r="BZ133" s="72"/>
      <c r="CA133" s="72"/>
      <c r="CB133" s="72"/>
      <c r="CC133" s="72"/>
    </row>
    <row r="134" spans="1:81" s="70" customFormat="1" x14ac:dyDescent="0.2">
      <c r="A134" s="837"/>
      <c r="B134" s="216"/>
      <c r="C134" s="37"/>
      <c r="D134" s="210"/>
      <c r="E134" s="211"/>
      <c r="F134" s="212"/>
      <c r="G134" s="49"/>
      <c r="H134" s="212"/>
      <c r="I134" s="49"/>
      <c r="J134" s="212"/>
      <c r="K134" s="69"/>
      <c r="L134" s="69"/>
      <c r="M134" s="69"/>
      <c r="N134" s="69"/>
      <c r="AS134" s="72"/>
      <c r="AT134" s="72"/>
      <c r="AU134" s="72"/>
      <c r="AV134" s="73"/>
      <c r="AW134" s="74"/>
      <c r="AX134" s="72"/>
      <c r="AY134" s="72"/>
      <c r="AZ134" s="72"/>
      <c r="BA134" s="73"/>
      <c r="BB134" s="73"/>
      <c r="BC134" s="73"/>
      <c r="BD134" s="73"/>
      <c r="BE134" s="73"/>
      <c r="BF134" s="73"/>
      <c r="BG134" s="72"/>
      <c r="BH134" s="72"/>
      <c r="BI134" s="72"/>
      <c r="BJ134" s="72"/>
      <c r="BK134" s="72"/>
      <c r="BL134" s="72"/>
      <c r="BM134" s="72"/>
      <c r="BN134" s="72"/>
      <c r="BO134" s="72"/>
      <c r="BP134" s="74"/>
      <c r="BQ134" s="72"/>
      <c r="BR134" s="72"/>
      <c r="BS134" s="72"/>
      <c r="BT134" s="72"/>
      <c r="BU134" s="72"/>
      <c r="BV134" s="72"/>
      <c r="BW134" s="72"/>
      <c r="BX134" s="72"/>
      <c r="BY134" s="72"/>
      <c r="BZ134" s="72"/>
      <c r="CA134" s="72"/>
      <c r="CB134" s="72"/>
      <c r="CC134" s="72"/>
    </row>
    <row r="135" spans="1:81" s="70" customFormat="1" ht="15" customHeight="1" x14ac:dyDescent="0.2">
      <c r="A135" s="838"/>
      <c r="B135" s="200"/>
      <c r="C135" s="220"/>
      <c r="D135" s="221"/>
      <c r="E135" s="222"/>
      <c r="F135" s="223"/>
      <c r="G135" s="224"/>
      <c r="H135" s="223"/>
      <c r="I135" s="224"/>
      <c r="J135" s="223"/>
      <c r="K135" s="69"/>
      <c r="L135" s="69"/>
      <c r="M135" s="69"/>
      <c r="N135" s="69"/>
      <c r="AS135" s="72"/>
      <c r="AT135" s="72"/>
      <c r="AU135" s="72"/>
      <c r="AV135" s="73"/>
      <c r="AW135" s="74"/>
      <c r="AX135" s="72"/>
      <c r="AY135" s="72"/>
      <c r="AZ135" s="72"/>
      <c r="BA135" s="73"/>
      <c r="BB135" s="73"/>
      <c r="BC135" s="73"/>
      <c r="BD135" s="73"/>
      <c r="BE135" s="73"/>
      <c r="BF135" s="73"/>
      <c r="BG135" s="72"/>
      <c r="BH135" s="72"/>
      <c r="BI135" s="72"/>
      <c r="BJ135" s="72"/>
      <c r="BK135" s="72"/>
      <c r="BL135" s="72"/>
      <c r="BM135" s="72"/>
      <c r="BN135" s="72"/>
      <c r="BO135" s="72"/>
      <c r="BP135" s="74"/>
      <c r="BQ135" s="72"/>
      <c r="BR135" s="72"/>
      <c r="BS135" s="72"/>
      <c r="BT135" s="72"/>
      <c r="BU135" s="72"/>
      <c r="BV135" s="72"/>
      <c r="BW135" s="72"/>
      <c r="BX135" s="72"/>
      <c r="BY135" s="72"/>
      <c r="BZ135" s="72"/>
      <c r="CA135" s="72"/>
      <c r="CB135" s="72"/>
      <c r="CC135" s="72"/>
    </row>
    <row r="136" spans="1:81" s="70" customFormat="1" ht="15" customHeight="1" x14ac:dyDescent="0.2">
      <c r="A136" s="893"/>
      <c r="B136" s="196"/>
      <c r="C136" s="36"/>
      <c r="D136" s="207"/>
      <c r="E136" s="208"/>
      <c r="F136" s="209"/>
      <c r="G136" s="54"/>
      <c r="H136" s="209"/>
      <c r="I136" s="54"/>
      <c r="J136" s="209"/>
      <c r="K136" s="69"/>
      <c r="L136" s="69"/>
      <c r="M136" s="69"/>
      <c r="N136" s="69"/>
      <c r="AS136" s="72"/>
      <c r="AT136" s="72"/>
      <c r="AU136" s="72"/>
      <c r="AV136" s="73"/>
      <c r="AW136" s="74"/>
      <c r="AX136" s="72"/>
      <c r="AY136" s="72"/>
      <c r="AZ136" s="72"/>
      <c r="BA136" s="73"/>
      <c r="BB136" s="73"/>
      <c r="BC136" s="73"/>
      <c r="BD136" s="73"/>
      <c r="BE136" s="73"/>
      <c r="BF136" s="73"/>
      <c r="BG136" s="72"/>
      <c r="BH136" s="72"/>
      <c r="BI136" s="72"/>
      <c r="BJ136" s="72"/>
      <c r="BK136" s="72"/>
      <c r="BL136" s="72"/>
      <c r="BM136" s="72"/>
      <c r="BN136" s="72"/>
      <c r="BO136" s="72"/>
      <c r="BP136" s="74"/>
      <c r="BQ136" s="72"/>
      <c r="BR136" s="72"/>
      <c r="BS136" s="72"/>
      <c r="BT136" s="72"/>
      <c r="BU136" s="72"/>
      <c r="BV136" s="72"/>
      <c r="BW136" s="72"/>
      <c r="BX136" s="72"/>
      <c r="BY136" s="72"/>
      <c r="BZ136" s="72"/>
      <c r="CA136" s="72"/>
      <c r="CB136" s="72"/>
      <c r="CC136" s="72"/>
    </row>
    <row r="137" spans="1:81" s="70" customFormat="1" ht="25.5" customHeight="1" x14ac:dyDescent="0.2">
      <c r="A137" s="894"/>
      <c r="B137" s="200"/>
      <c r="C137" s="48"/>
      <c r="D137" s="213"/>
      <c r="E137" s="214"/>
      <c r="F137" s="215"/>
      <c r="G137" s="50"/>
      <c r="H137" s="215"/>
      <c r="I137" s="50"/>
      <c r="J137" s="215"/>
      <c r="K137" s="69"/>
      <c r="L137" s="69"/>
      <c r="M137" s="69"/>
      <c r="N137" s="69"/>
      <c r="AS137" s="72"/>
      <c r="AT137" s="72"/>
      <c r="AU137" s="72"/>
      <c r="AV137" s="73"/>
      <c r="AW137" s="74"/>
      <c r="AX137" s="72"/>
      <c r="AY137" s="72"/>
      <c r="AZ137" s="72"/>
      <c r="BA137" s="73"/>
      <c r="BB137" s="73"/>
      <c r="BC137" s="73"/>
      <c r="BD137" s="73"/>
      <c r="BE137" s="73"/>
      <c r="BF137" s="73"/>
      <c r="BG137" s="72"/>
      <c r="BH137" s="72"/>
      <c r="BI137" s="72"/>
      <c r="BJ137" s="72"/>
      <c r="BK137" s="72"/>
      <c r="BL137" s="72"/>
      <c r="BM137" s="72"/>
      <c r="BN137" s="72"/>
      <c r="BO137" s="72"/>
      <c r="BP137" s="74"/>
      <c r="BQ137" s="72"/>
      <c r="BR137" s="72"/>
      <c r="BS137" s="72"/>
      <c r="BT137" s="72"/>
      <c r="BU137" s="72"/>
      <c r="BV137" s="72"/>
      <c r="BW137" s="72"/>
      <c r="BX137" s="72"/>
      <c r="BY137" s="72"/>
      <c r="BZ137" s="72"/>
      <c r="CA137" s="72"/>
      <c r="CB137" s="72"/>
      <c r="CC137" s="72"/>
    </row>
    <row r="138" spans="1:81" s="72" customFormat="1" ht="56.25" customHeight="1" x14ac:dyDescent="0.2">
      <c r="A138" s="225"/>
      <c r="B138" s="226"/>
      <c r="C138" s="227"/>
      <c r="D138" s="227"/>
      <c r="E138" s="227"/>
      <c r="F138" s="227"/>
      <c r="G138" s="227"/>
      <c r="H138" s="227"/>
      <c r="I138" s="227"/>
      <c r="J138" s="227"/>
      <c r="K138" s="227"/>
      <c r="L138" s="227"/>
      <c r="M138" s="227"/>
      <c r="N138" s="227"/>
      <c r="AV138" s="73"/>
      <c r="AW138" s="74"/>
      <c r="BA138" s="73"/>
      <c r="BB138" s="73"/>
      <c r="BC138" s="73"/>
      <c r="BD138" s="73"/>
      <c r="BE138" s="73"/>
      <c r="BF138" s="73"/>
      <c r="BP138" s="74"/>
    </row>
    <row r="139" spans="1:81" s="72" customFormat="1" ht="18.75" customHeight="1" x14ac:dyDescent="0.2">
      <c r="A139" s="225"/>
      <c r="B139" s="226"/>
      <c r="C139" s="227"/>
      <c r="D139" s="227"/>
      <c r="E139" s="227"/>
      <c r="F139" s="227"/>
      <c r="G139" s="227"/>
      <c r="H139" s="227"/>
      <c r="I139" s="227"/>
      <c r="J139" s="227"/>
      <c r="K139" s="227"/>
      <c r="L139" s="227"/>
      <c r="M139" s="227"/>
      <c r="N139" s="227"/>
      <c r="AV139" s="73"/>
      <c r="AW139" s="74"/>
      <c r="BA139" s="73"/>
      <c r="BB139" s="73"/>
      <c r="BC139" s="73"/>
      <c r="BD139" s="73"/>
      <c r="BE139" s="73"/>
      <c r="BF139" s="73"/>
      <c r="BP139" s="74"/>
    </row>
    <row r="140" spans="1:81" s="77" customFormat="1" ht="34.5" customHeight="1" x14ac:dyDescent="0.2">
      <c r="A140" s="895"/>
      <c r="B140" s="836"/>
      <c r="C140" s="871"/>
      <c r="D140" s="872"/>
      <c r="E140" s="872"/>
      <c r="F140" s="872"/>
      <c r="G140" s="872"/>
      <c r="H140" s="872"/>
      <c r="I140" s="872"/>
      <c r="J140" s="872"/>
      <c r="K140" s="872"/>
      <c r="L140" s="872"/>
      <c r="M140" s="872"/>
      <c r="N140" s="872"/>
      <c r="O140" s="872"/>
      <c r="P140" s="872"/>
      <c r="Q140" s="872"/>
      <c r="R140" s="872"/>
      <c r="S140" s="872"/>
      <c r="T140" s="872"/>
      <c r="U140" s="873"/>
      <c r="V140" s="920"/>
      <c r="W140" s="914"/>
      <c r="X140" s="920"/>
      <c r="Y140" s="914"/>
      <c r="AS140" s="111"/>
      <c r="AT140" s="111"/>
      <c r="AU140" s="111"/>
      <c r="AV140" s="112"/>
      <c r="AW140" s="113"/>
      <c r="AX140" s="111"/>
      <c r="AY140" s="111"/>
      <c r="AZ140" s="111"/>
      <c r="BA140" s="73"/>
      <c r="BB140" s="73"/>
      <c r="BC140" s="73"/>
      <c r="BD140" s="73"/>
      <c r="BE140" s="73"/>
      <c r="BF140" s="73"/>
      <c r="BG140" s="111"/>
      <c r="BH140" s="111"/>
      <c r="BI140" s="111"/>
      <c r="BJ140" s="111"/>
      <c r="BK140" s="111"/>
      <c r="BL140" s="111"/>
      <c r="BM140" s="111"/>
      <c r="BN140" s="111"/>
      <c r="BO140" s="111"/>
      <c r="BP140" s="113"/>
      <c r="BQ140" s="111"/>
      <c r="BR140" s="111"/>
      <c r="BS140" s="111"/>
      <c r="BT140" s="111"/>
      <c r="BU140" s="111"/>
      <c r="BV140" s="111"/>
      <c r="BW140" s="111"/>
      <c r="BX140" s="111"/>
      <c r="BY140" s="111"/>
      <c r="BZ140" s="111"/>
      <c r="CA140" s="111"/>
      <c r="CB140" s="111"/>
      <c r="CC140" s="111"/>
    </row>
    <row r="141" spans="1:81" s="79" customFormat="1" ht="54" customHeight="1" x14ac:dyDescent="0.2">
      <c r="A141" s="896"/>
      <c r="B141" s="837"/>
      <c r="C141" s="228"/>
      <c r="D141" s="101"/>
      <c r="E141" s="229"/>
      <c r="F141" s="229"/>
      <c r="G141" s="229"/>
      <c r="H141" s="101"/>
      <c r="I141" s="101"/>
      <c r="J141" s="101"/>
      <c r="K141" s="101"/>
      <c r="L141" s="101"/>
      <c r="M141" s="101"/>
      <c r="N141" s="101"/>
      <c r="O141" s="101"/>
      <c r="P141" s="101"/>
      <c r="Q141" s="101"/>
      <c r="R141" s="101"/>
      <c r="S141" s="101"/>
      <c r="T141" s="101"/>
      <c r="U141" s="230"/>
      <c r="V141" s="231"/>
      <c r="W141" s="230"/>
      <c r="X141" s="231"/>
      <c r="Y141" s="230"/>
      <c r="Z141" s="77"/>
      <c r="AS141" s="232"/>
      <c r="AT141" s="232"/>
      <c r="AU141" s="232"/>
      <c r="AV141" s="112"/>
      <c r="AW141" s="113"/>
      <c r="AX141" s="232"/>
      <c r="AY141" s="232"/>
      <c r="AZ141" s="232"/>
      <c r="BA141" s="73"/>
      <c r="BB141" s="73"/>
      <c r="BC141" s="73"/>
      <c r="BD141" s="73"/>
      <c r="BE141" s="73"/>
      <c r="BF141" s="73"/>
      <c r="BG141" s="232"/>
      <c r="BH141" s="232"/>
      <c r="BI141" s="232"/>
      <c r="BJ141" s="232"/>
      <c r="BK141" s="232"/>
      <c r="BL141" s="232"/>
      <c r="BM141" s="232"/>
      <c r="BN141" s="232"/>
      <c r="BO141" s="232"/>
      <c r="BP141" s="113"/>
      <c r="BQ141" s="232"/>
      <c r="BR141" s="232"/>
      <c r="BS141" s="232"/>
      <c r="BT141" s="232"/>
      <c r="BU141" s="232"/>
      <c r="BV141" s="232"/>
      <c r="BW141" s="232"/>
      <c r="BX141" s="232"/>
      <c r="BY141" s="232"/>
      <c r="BZ141" s="232"/>
      <c r="CA141" s="232"/>
      <c r="CB141" s="232"/>
      <c r="CC141" s="232"/>
    </row>
    <row r="142" spans="1:81" s="77" customFormat="1" ht="22.5" customHeight="1" x14ac:dyDescent="0.2">
      <c r="A142" s="233"/>
      <c r="B142" s="4"/>
      <c r="C142" s="6"/>
      <c r="D142" s="5"/>
      <c r="E142" s="5"/>
      <c r="F142" s="5"/>
      <c r="G142" s="5"/>
      <c r="H142" s="5"/>
      <c r="I142" s="5"/>
      <c r="J142" s="5"/>
      <c r="K142" s="5"/>
      <c r="L142" s="5"/>
      <c r="M142" s="5"/>
      <c r="N142" s="5"/>
      <c r="O142" s="5"/>
      <c r="P142" s="5"/>
      <c r="Q142" s="5"/>
      <c r="R142" s="5"/>
      <c r="S142" s="5"/>
      <c r="T142" s="5"/>
      <c r="U142" s="7"/>
      <c r="V142" s="87"/>
      <c r="W142" s="7"/>
      <c r="X142" s="87"/>
      <c r="Y142" s="7"/>
      <c r="Z142" s="80"/>
      <c r="AA142" s="80"/>
      <c r="AB142" s="80"/>
      <c r="AC142" s="80"/>
      <c r="AD142" s="3"/>
      <c r="AE142" s="3"/>
      <c r="AF142" s="3"/>
      <c r="AG142" s="3"/>
      <c r="AH142" s="3"/>
      <c r="AI142" s="80"/>
      <c r="AJ142" s="80"/>
      <c r="AK142" s="80"/>
      <c r="AL142" s="80"/>
      <c r="AM142" s="80"/>
      <c r="AN142" s="3"/>
      <c r="AO142" s="3"/>
      <c r="AP142" s="3"/>
      <c r="AQ142" s="3"/>
      <c r="AR142" s="3"/>
      <c r="AS142" s="3"/>
      <c r="AT142" s="3"/>
      <c r="AU142" s="3"/>
      <c r="AV142" s="3"/>
      <c r="AW142" s="81"/>
      <c r="AX142" s="3"/>
      <c r="AY142" s="3"/>
      <c r="AZ142" s="82"/>
      <c r="BA142" s="92"/>
      <c r="BB142" s="92"/>
      <c r="BC142" s="3"/>
      <c r="BD142" s="81"/>
      <c r="BE142" s="81"/>
      <c r="BF142" s="3"/>
      <c r="BG142" s="3"/>
      <c r="BH142" s="3"/>
      <c r="BI142" s="3"/>
      <c r="BJ142" s="3"/>
      <c r="BK142" s="3"/>
      <c r="BL142" s="3"/>
      <c r="BM142" s="3"/>
      <c r="BN142" s="3"/>
      <c r="BO142" s="3"/>
      <c r="BP142" s="81"/>
      <c r="BQ142" s="3"/>
      <c r="BR142" s="3"/>
      <c r="BS142" s="111"/>
      <c r="BT142" s="111"/>
      <c r="BU142" s="111"/>
      <c r="BV142" s="111"/>
      <c r="BW142" s="111"/>
      <c r="BX142" s="111"/>
      <c r="BY142" s="111"/>
      <c r="BZ142" s="111"/>
      <c r="CA142" s="111"/>
      <c r="CB142" s="111"/>
      <c r="CC142" s="111"/>
    </row>
    <row r="143" spans="1:81" s="111" customFormat="1" ht="22.5" customHeight="1" x14ac:dyDescent="0.2">
      <c r="A143" s="234"/>
      <c r="B143" s="55"/>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0"/>
      <c r="AA143" s="80"/>
      <c r="AB143" s="80"/>
      <c r="AC143" s="80"/>
      <c r="AD143" s="3"/>
      <c r="AE143" s="3"/>
      <c r="AF143" s="3"/>
      <c r="AG143" s="3"/>
      <c r="AH143" s="3"/>
      <c r="AI143" s="80"/>
      <c r="AJ143" s="80"/>
      <c r="AK143" s="80"/>
      <c r="AL143" s="80"/>
      <c r="AM143" s="80"/>
      <c r="AN143" s="3"/>
      <c r="AO143" s="3"/>
      <c r="AP143" s="3"/>
      <c r="AQ143" s="3"/>
      <c r="AR143" s="3"/>
      <c r="AS143" s="3"/>
      <c r="AT143" s="3"/>
      <c r="AU143" s="3"/>
      <c r="AV143" s="3"/>
      <c r="AW143" s="81"/>
      <c r="AX143" s="3"/>
      <c r="AY143" s="3"/>
      <c r="AZ143" s="82"/>
      <c r="BA143" s="92"/>
      <c r="BB143" s="92"/>
      <c r="BC143" s="3"/>
      <c r="BD143" s="81"/>
      <c r="BE143" s="81"/>
      <c r="BF143" s="3"/>
      <c r="BG143" s="3"/>
      <c r="BH143" s="3"/>
      <c r="BI143" s="3"/>
      <c r="BJ143" s="3"/>
      <c r="BK143" s="3"/>
      <c r="BL143" s="3"/>
      <c r="BM143" s="3"/>
      <c r="BN143" s="3"/>
      <c r="BO143" s="3"/>
      <c r="BP143" s="81"/>
      <c r="BQ143" s="3"/>
      <c r="BR143" s="3"/>
    </row>
    <row r="144" spans="1:81" s="77" customFormat="1" ht="31.5" customHeight="1" x14ac:dyDescent="0.2">
      <c r="A144" s="235"/>
      <c r="B144" s="8"/>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0"/>
      <c r="AA144" s="80"/>
      <c r="AB144" s="80"/>
      <c r="AC144" s="80"/>
      <c r="AD144" s="3"/>
      <c r="AE144" s="3"/>
      <c r="AF144" s="3"/>
      <c r="AG144" s="3"/>
      <c r="AH144" s="3"/>
      <c r="AI144" s="80"/>
      <c r="AJ144" s="80"/>
      <c r="AK144" s="80"/>
      <c r="AL144" s="80"/>
      <c r="AM144" s="80"/>
      <c r="AN144" s="3"/>
      <c r="AO144" s="3"/>
      <c r="AP144" s="3"/>
      <c r="AQ144" s="3"/>
      <c r="AR144" s="3"/>
      <c r="AS144" s="3"/>
      <c r="AT144" s="3"/>
      <c r="AU144" s="3"/>
      <c r="AV144" s="3"/>
      <c r="AW144" s="81"/>
      <c r="AX144" s="3"/>
      <c r="AY144" s="3"/>
      <c r="AZ144" s="82"/>
      <c r="BA144" s="92"/>
      <c r="BB144" s="154"/>
      <c r="BC144" s="3"/>
      <c r="BD144" s="81"/>
      <c r="BE144" s="81"/>
      <c r="BF144" s="3"/>
      <c r="BG144" s="111"/>
      <c r="BH144" s="111"/>
      <c r="BI144" s="111"/>
      <c r="BJ144" s="111"/>
      <c r="BK144" s="111"/>
      <c r="BL144" s="111"/>
      <c r="BM144" s="111"/>
      <c r="BN144" s="111"/>
      <c r="BO144" s="111"/>
      <c r="BP144" s="113"/>
      <c r="BQ144" s="111"/>
      <c r="BR144" s="111"/>
      <c r="BS144" s="111"/>
      <c r="BT144" s="111"/>
      <c r="BU144" s="111"/>
      <c r="BV144" s="111"/>
      <c r="BW144" s="111"/>
      <c r="BX144" s="111"/>
      <c r="BY144" s="111"/>
      <c r="BZ144" s="111"/>
      <c r="CA144" s="111"/>
      <c r="CB144" s="111"/>
      <c r="CC144" s="111"/>
    </row>
    <row r="145" spans="1:81" s="77" customFormat="1" ht="18" customHeight="1" x14ac:dyDescent="0.2">
      <c r="A145" s="236"/>
      <c r="B145" s="14"/>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0"/>
      <c r="AA145" s="80"/>
      <c r="AB145" s="80"/>
      <c r="AC145" s="80"/>
      <c r="AD145" s="3"/>
      <c r="AE145" s="3"/>
      <c r="AF145" s="3"/>
      <c r="AG145" s="3"/>
      <c r="AH145" s="3"/>
      <c r="AI145" s="80"/>
      <c r="AJ145" s="80"/>
      <c r="AK145" s="80"/>
      <c r="AL145" s="80"/>
      <c r="AM145" s="80"/>
      <c r="AN145" s="3"/>
      <c r="AO145" s="3"/>
      <c r="AP145" s="3"/>
      <c r="AQ145" s="3"/>
      <c r="AR145" s="3"/>
      <c r="AS145" s="3"/>
      <c r="AT145" s="3"/>
      <c r="AU145" s="3"/>
      <c r="AV145" s="3"/>
      <c r="AW145" s="81"/>
      <c r="AX145" s="3"/>
      <c r="AY145" s="3"/>
      <c r="AZ145" s="82"/>
      <c r="BA145" s="92"/>
      <c r="BB145" s="154"/>
      <c r="BC145" s="3"/>
      <c r="BD145" s="81"/>
      <c r="BE145" s="81"/>
      <c r="BF145" s="3"/>
      <c r="BG145" s="111"/>
      <c r="BH145" s="111"/>
      <c r="BI145" s="111"/>
      <c r="BJ145" s="111"/>
      <c r="BK145" s="111"/>
      <c r="BL145" s="111"/>
      <c r="BM145" s="111"/>
      <c r="BN145" s="111"/>
      <c r="BO145" s="111"/>
      <c r="BP145" s="113"/>
      <c r="BQ145" s="111"/>
      <c r="BR145" s="111"/>
      <c r="BS145" s="111"/>
      <c r="BT145" s="111"/>
      <c r="BU145" s="111"/>
      <c r="BV145" s="111"/>
      <c r="BW145" s="111"/>
      <c r="BX145" s="111"/>
      <c r="BY145" s="111"/>
      <c r="BZ145" s="111"/>
      <c r="CA145" s="111"/>
      <c r="CB145" s="111"/>
      <c r="CC145" s="111"/>
    </row>
    <row r="146" spans="1:81" s="239" customFormat="1" ht="18" customHeight="1" x14ac:dyDescent="0.2">
      <c r="A146" s="236"/>
      <c r="B146" s="14"/>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0"/>
      <c r="AA146" s="80"/>
      <c r="AB146" s="80"/>
      <c r="AC146" s="80"/>
      <c r="AD146" s="3"/>
      <c r="AE146" s="3"/>
      <c r="AF146" s="3"/>
      <c r="AG146" s="3"/>
      <c r="AH146" s="3"/>
      <c r="AI146" s="80"/>
      <c r="AJ146" s="80"/>
      <c r="AK146" s="80"/>
      <c r="AL146" s="80"/>
      <c r="AM146" s="80"/>
      <c r="AN146" s="3"/>
      <c r="AO146" s="3"/>
      <c r="AP146" s="3"/>
      <c r="AQ146" s="3"/>
      <c r="AR146" s="3"/>
      <c r="AS146" s="3"/>
      <c r="AT146" s="3"/>
      <c r="AU146" s="3"/>
      <c r="AV146" s="3"/>
      <c r="AW146" s="81"/>
      <c r="AX146" s="3"/>
      <c r="AY146" s="3"/>
      <c r="AZ146" s="82"/>
      <c r="BA146" s="92"/>
      <c r="BB146" s="154"/>
      <c r="BC146" s="3"/>
      <c r="BD146" s="81"/>
      <c r="BE146" s="81"/>
      <c r="BF146" s="3"/>
      <c r="BG146" s="237"/>
      <c r="BH146" s="237"/>
      <c r="BI146" s="237"/>
      <c r="BJ146" s="237"/>
      <c r="BK146" s="237"/>
      <c r="BL146" s="237"/>
      <c r="BM146" s="237"/>
      <c r="BN146" s="237"/>
      <c r="BO146" s="237"/>
      <c r="BP146" s="238"/>
      <c r="BQ146" s="237"/>
      <c r="BR146" s="237"/>
      <c r="BS146" s="237"/>
      <c r="BT146" s="237"/>
      <c r="BU146" s="237"/>
      <c r="BV146" s="237"/>
      <c r="BW146" s="237"/>
      <c r="BX146" s="237"/>
      <c r="BY146" s="237"/>
      <c r="BZ146" s="237"/>
      <c r="CA146" s="237"/>
      <c r="CB146" s="237"/>
      <c r="CC146" s="237"/>
    </row>
    <row r="147" spans="1:81" s="239" customFormat="1" ht="18" customHeight="1" x14ac:dyDescent="0.2">
      <c r="A147" s="236"/>
      <c r="B147" s="14"/>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0"/>
      <c r="AA147" s="80"/>
      <c r="AB147" s="80"/>
      <c r="AC147" s="80"/>
      <c r="AD147" s="3"/>
      <c r="AE147" s="3"/>
      <c r="AF147" s="3"/>
      <c r="AG147" s="3"/>
      <c r="AH147" s="3"/>
      <c r="AI147" s="80"/>
      <c r="AJ147" s="80"/>
      <c r="AK147" s="80"/>
      <c r="AL147" s="80"/>
      <c r="AM147" s="80"/>
      <c r="AN147" s="3"/>
      <c r="AO147" s="3"/>
      <c r="AP147" s="3"/>
      <c r="AQ147" s="3"/>
      <c r="AR147" s="3"/>
      <c r="AS147" s="3"/>
      <c r="AT147" s="3"/>
      <c r="AU147" s="3"/>
      <c r="AV147" s="3"/>
      <c r="AW147" s="81"/>
      <c r="AX147" s="3"/>
      <c r="AY147" s="3"/>
      <c r="AZ147" s="82"/>
      <c r="BA147" s="92"/>
      <c r="BB147" s="154"/>
      <c r="BC147" s="3"/>
      <c r="BD147" s="81"/>
      <c r="BE147" s="81"/>
      <c r="BF147" s="3"/>
      <c r="BG147" s="237"/>
      <c r="BH147" s="237"/>
      <c r="BI147" s="237"/>
      <c r="BJ147" s="237"/>
      <c r="BK147" s="237"/>
      <c r="BL147" s="237"/>
      <c r="BM147" s="237"/>
      <c r="BN147" s="237"/>
      <c r="BO147" s="237"/>
      <c r="BP147" s="238"/>
      <c r="BQ147" s="237"/>
      <c r="BR147" s="237"/>
      <c r="BS147" s="237"/>
      <c r="BT147" s="237"/>
      <c r="BU147" s="237"/>
      <c r="BV147" s="237"/>
      <c r="BW147" s="237"/>
      <c r="BX147" s="237"/>
      <c r="BY147" s="237"/>
      <c r="BZ147" s="237"/>
      <c r="CA147" s="237"/>
      <c r="CB147" s="237"/>
      <c r="CC147" s="237"/>
    </row>
    <row r="148" spans="1:81" s="239" customFormat="1" ht="18" customHeight="1" x14ac:dyDescent="0.2">
      <c r="A148" s="236"/>
      <c r="B148" s="14"/>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0"/>
      <c r="AA148" s="80"/>
      <c r="AB148" s="80"/>
      <c r="AC148" s="80"/>
      <c r="AD148" s="3"/>
      <c r="AE148" s="3"/>
      <c r="AF148" s="3"/>
      <c r="AG148" s="3"/>
      <c r="AH148" s="3"/>
      <c r="AI148" s="80"/>
      <c r="AJ148" s="80"/>
      <c r="AK148" s="80"/>
      <c r="AL148" s="80"/>
      <c r="AM148" s="80"/>
      <c r="AN148" s="3"/>
      <c r="AO148" s="3"/>
      <c r="AP148" s="3"/>
      <c r="AQ148" s="3"/>
      <c r="AR148" s="3"/>
      <c r="AS148" s="3"/>
      <c r="AT148" s="3"/>
      <c r="AU148" s="3"/>
      <c r="AV148" s="3"/>
      <c r="AW148" s="81"/>
      <c r="AX148" s="3"/>
      <c r="AY148" s="3"/>
      <c r="AZ148" s="82"/>
      <c r="BA148" s="92"/>
      <c r="BB148" s="154"/>
      <c r="BC148" s="3"/>
      <c r="BD148" s="81"/>
      <c r="BE148" s="81"/>
      <c r="BF148" s="3"/>
      <c r="BG148" s="237"/>
      <c r="BH148" s="237"/>
      <c r="BI148" s="237"/>
      <c r="BJ148" s="237"/>
      <c r="BK148" s="237"/>
      <c r="BL148" s="237"/>
      <c r="BM148" s="237"/>
      <c r="BN148" s="237"/>
      <c r="BO148" s="237"/>
      <c r="BP148" s="238"/>
      <c r="BQ148" s="237"/>
      <c r="BR148" s="237"/>
      <c r="BS148" s="237"/>
      <c r="BT148" s="237"/>
      <c r="BU148" s="237"/>
      <c r="BV148" s="237"/>
      <c r="BW148" s="237"/>
      <c r="BX148" s="237"/>
      <c r="BY148" s="237"/>
      <c r="BZ148" s="237"/>
      <c r="CA148" s="237"/>
      <c r="CB148" s="237"/>
      <c r="CC148" s="237"/>
    </row>
    <row r="149" spans="1:81" s="239" customFormat="1" ht="18" customHeight="1" x14ac:dyDescent="0.2">
      <c r="A149" s="236"/>
      <c r="B149" s="14"/>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0"/>
      <c r="AA149" s="80"/>
      <c r="AB149" s="80"/>
      <c r="AC149" s="80"/>
      <c r="AD149" s="3"/>
      <c r="AE149" s="3"/>
      <c r="AF149" s="3"/>
      <c r="AG149" s="3"/>
      <c r="AH149" s="3"/>
      <c r="AI149" s="80"/>
      <c r="AJ149" s="80"/>
      <c r="AK149" s="80"/>
      <c r="AL149" s="80"/>
      <c r="AM149" s="80"/>
      <c r="AN149" s="3"/>
      <c r="AO149" s="3"/>
      <c r="AP149" s="3"/>
      <c r="AQ149" s="3"/>
      <c r="AR149" s="3"/>
      <c r="AS149" s="3"/>
      <c r="AT149" s="3"/>
      <c r="AU149" s="3"/>
      <c r="AV149" s="3"/>
      <c r="AW149" s="81"/>
      <c r="AX149" s="3"/>
      <c r="AY149" s="3"/>
      <c r="AZ149" s="82"/>
      <c r="BA149" s="92"/>
      <c r="BB149" s="154"/>
      <c r="BC149" s="3"/>
      <c r="BD149" s="81"/>
      <c r="BE149" s="81"/>
      <c r="BF149" s="3"/>
      <c r="BG149" s="237"/>
      <c r="BH149" s="237"/>
      <c r="BI149" s="237"/>
      <c r="BJ149" s="237"/>
      <c r="BK149" s="237"/>
      <c r="BL149" s="237"/>
      <c r="BM149" s="237"/>
      <c r="BN149" s="237"/>
      <c r="BO149" s="237"/>
      <c r="BP149" s="238"/>
      <c r="BQ149" s="237"/>
      <c r="BR149" s="237"/>
      <c r="BS149" s="237"/>
      <c r="BT149" s="237"/>
      <c r="BU149" s="237"/>
      <c r="BV149" s="237"/>
      <c r="BW149" s="237"/>
      <c r="BX149" s="237"/>
      <c r="BY149" s="237"/>
      <c r="BZ149" s="237"/>
      <c r="CA149" s="237"/>
      <c r="CB149" s="237"/>
      <c r="CC149" s="237"/>
    </row>
    <row r="150" spans="1:81" s="239" customFormat="1" ht="18" customHeight="1" x14ac:dyDescent="0.2">
      <c r="A150" s="236"/>
      <c r="B150" s="14"/>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0"/>
      <c r="AA150" s="80"/>
      <c r="AB150" s="80"/>
      <c r="AC150" s="80"/>
      <c r="AD150" s="3"/>
      <c r="AE150" s="3"/>
      <c r="AF150" s="3"/>
      <c r="AG150" s="3"/>
      <c r="AH150" s="3"/>
      <c r="AI150" s="80"/>
      <c r="AJ150" s="80"/>
      <c r="AK150" s="80"/>
      <c r="AL150" s="80"/>
      <c r="AM150" s="80"/>
      <c r="AN150" s="3"/>
      <c r="AO150" s="3"/>
      <c r="AP150" s="3"/>
      <c r="AQ150" s="3"/>
      <c r="AR150" s="3"/>
      <c r="AS150" s="3"/>
      <c r="AT150" s="3"/>
      <c r="AU150" s="3"/>
      <c r="AV150" s="3"/>
      <c r="AW150" s="81"/>
      <c r="AX150" s="3"/>
      <c r="AY150" s="3"/>
      <c r="AZ150" s="82"/>
      <c r="BA150" s="92"/>
      <c r="BB150" s="154"/>
      <c r="BC150" s="3"/>
      <c r="BD150" s="81"/>
      <c r="BE150" s="81"/>
      <c r="BF150" s="3"/>
      <c r="BG150" s="237"/>
      <c r="BH150" s="237"/>
      <c r="BI150" s="237"/>
      <c r="BJ150" s="237"/>
      <c r="BK150" s="237"/>
      <c r="BL150" s="237"/>
      <c r="BM150" s="237"/>
      <c r="BN150" s="237"/>
      <c r="BO150" s="237"/>
      <c r="BP150" s="238"/>
      <c r="BQ150" s="237"/>
      <c r="BR150" s="237"/>
      <c r="BS150" s="237"/>
      <c r="BT150" s="237"/>
      <c r="BU150" s="237"/>
      <c r="BV150" s="237"/>
      <c r="BW150" s="237"/>
      <c r="BX150" s="237"/>
      <c r="BY150" s="237"/>
      <c r="BZ150" s="237"/>
      <c r="CA150" s="237"/>
      <c r="CB150" s="237"/>
      <c r="CC150" s="237"/>
    </row>
    <row r="151" spans="1:81" s="239" customFormat="1" ht="18" customHeight="1" x14ac:dyDescent="0.2">
      <c r="A151" s="236"/>
      <c r="B151" s="14"/>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0"/>
      <c r="AA151" s="80"/>
      <c r="AB151" s="80"/>
      <c r="AC151" s="80"/>
      <c r="AD151" s="3"/>
      <c r="AE151" s="3"/>
      <c r="AF151" s="3"/>
      <c r="AG151" s="3"/>
      <c r="AH151" s="3"/>
      <c r="AI151" s="80"/>
      <c r="AJ151" s="80"/>
      <c r="AK151" s="80"/>
      <c r="AL151" s="80"/>
      <c r="AM151" s="80"/>
      <c r="AN151" s="3"/>
      <c r="AO151" s="3"/>
      <c r="AP151" s="3"/>
      <c r="AQ151" s="3"/>
      <c r="AR151" s="3"/>
      <c r="AS151" s="3"/>
      <c r="AT151" s="3"/>
      <c r="AU151" s="3"/>
      <c r="AV151" s="3"/>
      <c r="AW151" s="81"/>
      <c r="AX151" s="3"/>
      <c r="AY151" s="3"/>
      <c r="AZ151" s="82"/>
      <c r="BA151" s="92"/>
      <c r="BB151" s="154"/>
      <c r="BC151" s="3"/>
      <c r="BD151" s="81"/>
      <c r="BE151" s="81"/>
      <c r="BF151" s="3"/>
      <c r="BG151" s="237"/>
      <c r="BH151" s="237"/>
      <c r="BI151" s="237"/>
      <c r="BJ151" s="237"/>
      <c r="BK151" s="237"/>
      <c r="BL151" s="237"/>
      <c r="BM151" s="237"/>
      <c r="BN151" s="237"/>
      <c r="BO151" s="237"/>
      <c r="BP151" s="238"/>
      <c r="BQ151" s="237"/>
      <c r="BR151" s="237"/>
      <c r="BS151" s="237"/>
      <c r="BT151" s="237"/>
      <c r="BU151" s="237"/>
      <c r="BV151" s="237"/>
      <c r="BW151" s="237"/>
      <c r="BX151" s="237"/>
      <c r="BY151" s="237"/>
      <c r="BZ151" s="237"/>
      <c r="CA151" s="237"/>
      <c r="CB151" s="237"/>
      <c r="CC151" s="237"/>
    </row>
    <row r="152" spans="1:81" s="239" customFormat="1" ht="18" customHeight="1" x14ac:dyDescent="0.2">
      <c r="A152" s="236"/>
      <c r="B152" s="14"/>
      <c r="C152" s="19"/>
      <c r="D152" s="17"/>
      <c r="E152" s="21"/>
      <c r="F152" s="17"/>
      <c r="G152" s="17"/>
      <c r="H152" s="17"/>
      <c r="I152" s="17"/>
      <c r="J152" s="17"/>
      <c r="K152" s="17"/>
      <c r="L152" s="17"/>
      <c r="M152" s="17"/>
      <c r="N152" s="17"/>
      <c r="O152" s="21"/>
      <c r="P152" s="17"/>
      <c r="Q152" s="17"/>
      <c r="R152" s="17"/>
      <c r="S152" s="17"/>
      <c r="T152" s="17"/>
      <c r="U152" s="20"/>
      <c r="V152" s="21"/>
      <c r="W152" s="20"/>
      <c r="X152" s="21"/>
      <c r="Y152" s="20"/>
      <c r="Z152" s="80"/>
      <c r="AA152" s="80"/>
      <c r="AB152" s="80"/>
      <c r="AC152" s="80"/>
      <c r="AD152" s="3"/>
      <c r="AE152" s="3"/>
      <c r="AF152" s="3"/>
      <c r="AG152" s="3"/>
      <c r="AH152" s="3"/>
      <c r="AI152" s="80"/>
      <c r="AJ152" s="80"/>
      <c r="AK152" s="80"/>
      <c r="AL152" s="80"/>
      <c r="AM152" s="80"/>
      <c r="AN152" s="3"/>
      <c r="AO152" s="3"/>
      <c r="AP152" s="3"/>
      <c r="AQ152" s="3"/>
      <c r="AR152" s="3"/>
      <c r="AS152" s="3"/>
      <c r="AT152" s="3"/>
      <c r="AU152" s="3"/>
      <c r="AV152" s="3"/>
      <c r="AW152" s="81"/>
      <c r="AX152" s="3"/>
      <c r="AY152" s="3"/>
      <c r="AZ152" s="82"/>
      <c r="BA152" s="92"/>
      <c r="BB152" s="154"/>
      <c r="BC152" s="3"/>
      <c r="BD152" s="81"/>
      <c r="BE152" s="81"/>
      <c r="BF152" s="3"/>
      <c r="BG152" s="237"/>
      <c r="BH152" s="237"/>
      <c r="BI152" s="237"/>
      <c r="BJ152" s="237"/>
      <c r="BK152" s="237"/>
      <c r="BL152" s="237"/>
      <c r="BM152" s="237"/>
      <c r="BN152" s="237"/>
      <c r="BO152" s="237"/>
      <c r="BP152" s="238"/>
      <c r="BQ152" s="237"/>
      <c r="BR152" s="237"/>
      <c r="BS152" s="237"/>
      <c r="BT152" s="237"/>
      <c r="BU152" s="237"/>
      <c r="BV152" s="237"/>
      <c r="BW152" s="237"/>
      <c r="BX152" s="237"/>
      <c r="BY152" s="237"/>
      <c r="BZ152" s="237"/>
      <c r="CA152" s="237"/>
      <c r="CB152" s="237"/>
      <c r="CC152" s="237"/>
    </row>
    <row r="153" spans="1:81" s="239" customFormat="1" ht="18" customHeight="1" x14ac:dyDescent="0.2">
      <c r="A153" s="236"/>
      <c r="B153" s="14"/>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0"/>
      <c r="AA153" s="80"/>
      <c r="AB153" s="80"/>
      <c r="AC153" s="80"/>
      <c r="AD153" s="3"/>
      <c r="AE153" s="3"/>
      <c r="AF153" s="3"/>
      <c r="AG153" s="3"/>
      <c r="AH153" s="3"/>
      <c r="AI153" s="80"/>
      <c r="AJ153" s="80"/>
      <c r="AK153" s="80"/>
      <c r="AL153" s="80"/>
      <c r="AM153" s="80"/>
      <c r="AN153" s="3"/>
      <c r="AO153" s="3"/>
      <c r="AP153" s="3"/>
      <c r="AQ153" s="3"/>
      <c r="AR153" s="3"/>
      <c r="AS153" s="3"/>
      <c r="AT153" s="3"/>
      <c r="AU153" s="3"/>
      <c r="AV153" s="3"/>
      <c r="AW153" s="81"/>
      <c r="AX153" s="3"/>
      <c r="AY153" s="3"/>
      <c r="AZ153" s="82"/>
      <c r="BA153" s="92"/>
      <c r="BB153" s="154"/>
      <c r="BC153" s="3"/>
      <c r="BD153" s="81"/>
      <c r="BE153" s="81"/>
      <c r="BF153" s="3"/>
      <c r="BG153" s="237"/>
      <c r="BH153" s="237"/>
      <c r="BI153" s="237"/>
      <c r="BJ153" s="237"/>
      <c r="BK153" s="237"/>
      <c r="BL153" s="237"/>
      <c r="BM153" s="237"/>
      <c r="BN153" s="237"/>
      <c r="BO153" s="237"/>
      <c r="BP153" s="238"/>
      <c r="BQ153" s="237"/>
      <c r="BR153" s="237"/>
      <c r="BS153" s="237"/>
      <c r="BT153" s="237"/>
      <c r="BU153" s="237"/>
      <c r="BV153" s="237"/>
      <c r="BW153" s="237"/>
      <c r="BX153" s="237"/>
      <c r="BY153" s="237"/>
      <c r="BZ153" s="237"/>
      <c r="CA153" s="237"/>
      <c r="CB153" s="237"/>
      <c r="CC153" s="237"/>
    </row>
    <row r="154" spans="1:81" s="239" customFormat="1" ht="18" customHeight="1" x14ac:dyDescent="0.2">
      <c r="A154" s="236"/>
      <c r="B154" s="14"/>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0"/>
      <c r="AA154" s="80"/>
      <c r="AB154" s="80"/>
      <c r="AC154" s="80"/>
      <c r="AD154" s="3"/>
      <c r="AE154" s="3"/>
      <c r="AF154" s="3"/>
      <c r="AG154" s="3"/>
      <c r="AH154" s="3"/>
      <c r="AI154" s="80"/>
      <c r="AJ154" s="80"/>
      <c r="AK154" s="80"/>
      <c r="AL154" s="80"/>
      <c r="AM154" s="80"/>
      <c r="AN154" s="3"/>
      <c r="AO154" s="3"/>
      <c r="AP154" s="3"/>
      <c r="AQ154" s="3"/>
      <c r="AR154" s="3"/>
      <c r="AS154" s="3"/>
      <c r="AT154" s="3"/>
      <c r="AU154" s="3"/>
      <c r="AV154" s="3"/>
      <c r="AW154" s="81"/>
      <c r="AX154" s="3"/>
      <c r="AY154" s="3"/>
      <c r="AZ154" s="82"/>
      <c r="BA154" s="92"/>
      <c r="BB154" s="154"/>
      <c r="BC154" s="3"/>
      <c r="BD154" s="81"/>
      <c r="BE154" s="81"/>
      <c r="BF154" s="3"/>
      <c r="BG154" s="237"/>
      <c r="BH154" s="237"/>
      <c r="BI154" s="237"/>
      <c r="BJ154" s="237"/>
      <c r="BK154" s="237"/>
      <c r="BL154" s="237"/>
      <c r="BM154" s="237"/>
      <c r="BN154" s="237"/>
      <c r="BO154" s="237"/>
      <c r="BP154" s="238"/>
      <c r="BQ154" s="237"/>
      <c r="BR154" s="237"/>
      <c r="BS154" s="237"/>
      <c r="BT154" s="237"/>
      <c r="BU154" s="237"/>
      <c r="BV154" s="237"/>
      <c r="BW154" s="237"/>
      <c r="BX154" s="237"/>
      <c r="BY154" s="237"/>
      <c r="BZ154" s="237"/>
      <c r="CA154" s="237"/>
      <c r="CB154" s="237"/>
      <c r="CC154" s="237"/>
    </row>
    <row r="155" spans="1:81" s="239" customFormat="1" ht="18" customHeight="1" x14ac:dyDescent="0.2">
      <c r="A155" s="236"/>
      <c r="B155" s="14"/>
      <c r="C155" s="19"/>
      <c r="D155" s="17"/>
      <c r="E155" s="21"/>
      <c r="F155" s="17"/>
      <c r="G155" s="17"/>
      <c r="H155" s="17"/>
      <c r="I155" s="17"/>
      <c r="J155" s="17"/>
      <c r="K155" s="17"/>
      <c r="L155" s="17"/>
      <c r="M155" s="17"/>
      <c r="N155" s="17"/>
      <c r="O155" s="21"/>
      <c r="P155" s="17"/>
      <c r="Q155" s="17"/>
      <c r="R155" s="17"/>
      <c r="S155" s="17"/>
      <c r="T155" s="17"/>
      <c r="U155" s="20"/>
      <c r="V155" s="21"/>
      <c r="W155" s="20"/>
      <c r="X155" s="21"/>
      <c r="Y155" s="20"/>
      <c r="Z155" s="80"/>
      <c r="AA155" s="80"/>
      <c r="AB155" s="80"/>
      <c r="AC155" s="80"/>
      <c r="AD155" s="3"/>
      <c r="AE155" s="3"/>
      <c r="AF155" s="3"/>
      <c r="AG155" s="3"/>
      <c r="AH155" s="3"/>
      <c r="AI155" s="80"/>
      <c r="AJ155" s="80"/>
      <c r="AK155" s="80"/>
      <c r="AL155" s="80"/>
      <c r="AM155" s="80"/>
      <c r="AN155" s="3"/>
      <c r="AO155" s="3"/>
      <c r="AP155" s="3"/>
      <c r="AQ155" s="3"/>
      <c r="AR155" s="3"/>
      <c r="AS155" s="3"/>
      <c r="AT155" s="3"/>
      <c r="AU155" s="3"/>
      <c r="AV155" s="3"/>
      <c r="AW155" s="81"/>
      <c r="AX155" s="3"/>
      <c r="AY155" s="3"/>
      <c r="AZ155" s="82"/>
      <c r="BA155" s="92"/>
      <c r="BB155" s="154"/>
      <c r="BC155" s="3"/>
      <c r="BD155" s="81"/>
      <c r="BE155" s="81"/>
      <c r="BF155" s="3"/>
      <c r="BG155" s="237"/>
      <c r="BH155" s="237"/>
      <c r="BI155" s="237"/>
      <c r="BJ155" s="237"/>
      <c r="BK155" s="237"/>
      <c r="BL155" s="237"/>
      <c r="BM155" s="237"/>
      <c r="BN155" s="237"/>
      <c r="BO155" s="237"/>
      <c r="BP155" s="238"/>
      <c r="BQ155" s="237"/>
      <c r="BR155" s="237"/>
      <c r="BS155" s="237"/>
      <c r="BT155" s="237"/>
      <c r="BU155" s="237"/>
      <c r="BV155" s="237"/>
      <c r="BW155" s="237"/>
      <c r="BX155" s="237"/>
      <c r="BY155" s="237"/>
      <c r="BZ155" s="237"/>
      <c r="CA155" s="237"/>
      <c r="CB155" s="237"/>
      <c r="CC155" s="237"/>
    </row>
    <row r="156" spans="1:81" s="239" customFormat="1" ht="18" customHeight="1" x14ac:dyDescent="0.2">
      <c r="A156" s="236"/>
      <c r="B156" s="14"/>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0"/>
      <c r="AA156" s="80"/>
      <c r="AB156" s="80"/>
      <c r="AC156" s="80"/>
      <c r="AD156" s="3"/>
      <c r="AE156" s="3"/>
      <c r="AF156" s="3"/>
      <c r="AG156" s="3"/>
      <c r="AH156" s="3"/>
      <c r="AI156" s="80"/>
      <c r="AJ156" s="80"/>
      <c r="AK156" s="80"/>
      <c r="AL156" s="80"/>
      <c r="AM156" s="80"/>
      <c r="AN156" s="3"/>
      <c r="AO156" s="3"/>
      <c r="AP156" s="3"/>
      <c r="AQ156" s="3"/>
      <c r="AR156" s="3"/>
      <c r="AS156" s="3"/>
      <c r="AT156" s="3"/>
      <c r="AU156" s="3"/>
      <c r="AV156" s="3"/>
      <c r="AW156" s="81"/>
      <c r="AX156" s="3"/>
      <c r="AY156" s="3"/>
      <c r="AZ156" s="82"/>
      <c r="BA156" s="92"/>
      <c r="BB156" s="154"/>
      <c r="BC156" s="3"/>
      <c r="BD156" s="81"/>
      <c r="BE156" s="81"/>
      <c r="BF156" s="3"/>
      <c r="BG156" s="237"/>
      <c r="BH156" s="237"/>
      <c r="BI156" s="237"/>
      <c r="BJ156" s="237"/>
      <c r="BK156" s="237"/>
      <c r="BL156" s="237"/>
      <c r="BM156" s="237"/>
      <c r="BN156" s="237"/>
      <c r="BO156" s="237"/>
      <c r="BP156" s="238"/>
      <c r="BQ156" s="237"/>
      <c r="BR156" s="237"/>
      <c r="BS156" s="237"/>
      <c r="BT156" s="237"/>
      <c r="BU156" s="237"/>
      <c r="BV156" s="237"/>
      <c r="BW156" s="237"/>
      <c r="BX156" s="237"/>
      <c r="BY156" s="237"/>
      <c r="BZ156" s="237"/>
      <c r="CA156" s="237"/>
      <c r="CB156" s="237"/>
      <c r="CC156" s="237"/>
    </row>
    <row r="157" spans="1:81" s="239" customFormat="1" ht="18" customHeight="1" x14ac:dyDescent="0.2">
      <c r="A157" s="236"/>
      <c r="B157" s="14"/>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0"/>
      <c r="AA157" s="80"/>
      <c r="AB157" s="80"/>
      <c r="AC157" s="80"/>
      <c r="AD157" s="3"/>
      <c r="AE157" s="3"/>
      <c r="AF157" s="3"/>
      <c r="AG157" s="3"/>
      <c r="AH157" s="3"/>
      <c r="AI157" s="80"/>
      <c r="AJ157" s="80"/>
      <c r="AK157" s="80"/>
      <c r="AL157" s="80"/>
      <c r="AM157" s="80"/>
      <c r="AN157" s="3"/>
      <c r="AO157" s="3"/>
      <c r="AP157" s="3"/>
      <c r="AQ157" s="3"/>
      <c r="AR157" s="3"/>
      <c r="AS157" s="3"/>
      <c r="AT157" s="3"/>
      <c r="AU157" s="3"/>
      <c r="AV157" s="3"/>
      <c r="AW157" s="81"/>
      <c r="AX157" s="3"/>
      <c r="AY157" s="3"/>
      <c r="AZ157" s="82"/>
      <c r="BA157" s="92"/>
      <c r="BB157" s="154"/>
      <c r="BC157" s="3"/>
      <c r="BD157" s="81"/>
      <c r="BE157" s="81"/>
      <c r="BF157" s="3"/>
      <c r="BG157" s="237"/>
      <c r="BH157" s="237"/>
      <c r="BI157" s="237"/>
      <c r="BJ157" s="237"/>
      <c r="BK157" s="237"/>
      <c r="BL157" s="237"/>
      <c r="BM157" s="237"/>
      <c r="BN157" s="237"/>
      <c r="BO157" s="237"/>
      <c r="BP157" s="238"/>
      <c r="BQ157" s="237"/>
      <c r="BR157" s="237"/>
      <c r="BS157" s="237"/>
      <c r="BT157" s="237"/>
      <c r="BU157" s="237"/>
      <c r="BV157" s="237"/>
      <c r="BW157" s="237"/>
      <c r="BX157" s="237"/>
      <c r="BY157" s="237"/>
      <c r="BZ157" s="237"/>
      <c r="CA157" s="237"/>
      <c r="CB157" s="237"/>
      <c r="CC157" s="237"/>
    </row>
    <row r="158" spans="1:81" s="239" customFormat="1" ht="18" customHeight="1" x14ac:dyDescent="0.2">
      <c r="A158" s="236"/>
      <c r="B158" s="14"/>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0"/>
      <c r="AA158" s="80"/>
      <c r="AB158" s="80"/>
      <c r="AC158" s="80"/>
      <c r="AD158" s="3"/>
      <c r="AE158" s="3"/>
      <c r="AF158" s="3"/>
      <c r="AG158" s="3"/>
      <c r="AH158" s="3"/>
      <c r="AI158" s="80"/>
      <c r="AJ158" s="80"/>
      <c r="AK158" s="80"/>
      <c r="AL158" s="80"/>
      <c r="AM158" s="80"/>
      <c r="AN158" s="3"/>
      <c r="AO158" s="3"/>
      <c r="AP158" s="3"/>
      <c r="AQ158" s="3"/>
      <c r="AR158" s="3"/>
      <c r="AS158" s="3"/>
      <c r="AT158" s="3"/>
      <c r="AU158" s="3"/>
      <c r="AV158" s="3"/>
      <c r="AW158" s="81"/>
      <c r="AX158" s="3"/>
      <c r="AY158" s="3"/>
      <c r="AZ158" s="82"/>
      <c r="BA158" s="92"/>
      <c r="BB158" s="154"/>
      <c r="BC158" s="3"/>
      <c r="BD158" s="81"/>
      <c r="BE158" s="81"/>
      <c r="BF158" s="3"/>
      <c r="BG158" s="237"/>
      <c r="BH158" s="237"/>
      <c r="BI158" s="237"/>
      <c r="BJ158" s="237"/>
      <c r="BK158" s="237"/>
      <c r="BL158" s="237"/>
      <c r="BM158" s="237"/>
      <c r="BN158" s="237"/>
      <c r="BO158" s="237"/>
      <c r="BP158" s="238"/>
      <c r="BQ158" s="237"/>
      <c r="BR158" s="237"/>
      <c r="BS158" s="237"/>
      <c r="BT158" s="237"/>
      <c r="BU158" s="237"/>
      <c r="BV158" s="237"/>
      <c r="BW158" s="237"/>
      <c r="BX158" s="237"/>
      <c r="BY158" s="237"/>
      <c r="BZ158" s="237"/>
      <c r="CA158" s="237"/>
      <c r="CB158" s="237"/>
      <c r="CC158" s="237"/>
    </row>
    <row r="159" spans="1:81" s="239" customFormat="1" ht="18" customHeight="1" x14ac:dyDescent="0.2">
      <c r="A159" s="240"/>
      <c r="B159" s="23"/>
      <c r="C159" s="27"/>
      <c r="D159" s="25"/>
      <c r="E159" s="25"/>
      <c r="F159" s="25"/>
      <c r="G159" s="25"/>
      <c r="H159" s="25"/>
      <c r="I159" s="25"/>
      <c r="J159" s="25"/>
      <c r="K159" s="25"/>
      <c r="L159" s="25"/>
      <c r="M159" s="25"/>
      <c r="N159" s="25"/>
      <c r="O159" s="25"/>
      <c r="P159" s="25"/>
      <c r="Q159" s="25"/>
      <c r="R159" s="25"/>
      <c r="S159" s="25"/>
      <c r="T159" s="25"/>
      <c r="U159" s="28"/>
      <c r="V159" s="24"/>
      <c r="W159" s="28"/>
      <c r="X159" s="24"/>
      <c r="Y159" s="28"/>
      <c r="Z159" s="80"/>
      <c r="AA159" s="80"/>
      <c r="AB159" s="80"/>
      <c r="AC159" s="80"/>
      <c r="AD159" s="3"/>
      <c r="AE159" s="3"/>
      <c r="AF159" s="3"/>
      <c r="AG159" s="3"/>
      <c r="AH159" s="3"/>
      <c r="AI159" s="80"/>
      <c r="AJ159" s="80"/>
      <c r="AK159" s="80"/>
      <c r="AL159" s="80"/>
      <c r="AM159" s="80"/>
      <c r="AN159" s="3"/>
      <c r="AO159" s="3"/>
      <c r="AP159" s="3"/>
      <c r="AQ159" s="3"/>
      <c r="AR159" s="3"/>
      <c r="AS159" s="3"/>
      <c r="AT159" s="3"/>
      <c r="AU159" s="3"/>
      <c r="AV159" s="3"/>
      <c r="AW159" s="81"/>
      <c r="AX159" s="3"/>
      <c r="AY159" s="3"/>
      <c r="AZ159" s="82"/>
      <c r="BA159" s="92"/>
      <c r="BB159" s="154"/>
      <c r="BC159" s="3"/>
      <c r="BD159" s="81"/>
      <c r="BE159" s="81"/>
      <c r="BF159" s="3"/>
      <c r="BG159" s="237"/>
      <c r="BH159" s="237"/>
      <c r="BI159" s="237"/>
      <c r="BJ159" s="237"/>
      <c r="BK159" s="237"/>
      <c r="BL159" s="237"/>
      <c r="BM159" s="237"/>
      <c r="BN159" s="237"/>
      <c r="BO159" s="237"/>
      <c r="BP159" s="238"/>
      <c r="BQ159" s="237"/>
      <c r="BR159" s="237"/>
      <c r="BS159" s="237"/>
      <c r="BT159" s="237"/>
      <c r="BU159" s="237"/>
      <c r="BV159" s="237"/>
      <c r="BW159" s="237"/>
      <c r="BX159" s="237"/>
      <c r="BY159" s="237"/>
      <c r="BZ159" s="237"/>
      <c r="CA159" s="237"/>
      <c r="CB159" s="237"/>
      <c r="CC159" s="237"/>
    </row>
    <row r="160" spans="1:81" s="239" customFormat="1" ht="33" customHeight="1" x14ac:dyDescent="0.2">
      <c r="A160" s="78"/>
      <c r="B160" s="78"/>
      <c r="C160" s="3"/>
      <c r="D160" s="99"/>
      <c r="E160" s="99"/>
      <c r="F160" s="99"/>
      <c r="G160" s="99"/>
      <c r="H160" s="99"/>
      <c r="I160" s="99"/>
      <c r="J160" s="99"/>
      <c r="K160" s="99"/>
      <c r="L160" s="99"/>
      <c r="M160" s="99"/>
      <c r="N160" s="99"/>
      <c r="O160" s="99"/>
      <c r="P160" s="99"/>
      <c r="Q160" s="99"/>
      <c r="R160" s="99"/>
      <c r="S160" s="99"/>
      <c r="T160" s="99"/>
      <c r="U160" s="77"/>
      <c r="Y160" s="77"/>
      <c r="Z160" s="77"/>
      <c r="AA160" s="77"/>
      <c r="AC160" s="241"/>
      <c r="AS160" s="237"/>
      <c r="AT160" s="237"/>
      <c r="AU160" s="237"/>
      <c r="AV160" s="242"/>
      <c r="AW160" s="238"/>
      <c r="AX160" s="237"/>
      <c r="AY160" s="237"/>
      <c r="AZ160" s="237"/>
      <c r="BA160" s="73"/>
      <c r="BB160" s="73"/>
      <c r="BC160" s="73"/>
      <c r="BD160" s="73"/>
      <c r="BE160" s="73"/>
      <c r="BF160" s="73"/>
      <c r="BG160" s="237"/>
      <c r="BH160" s="237"/>
      <c r="BI160" s="237"/>
      <c r="BJ160" s="237"/>
      <c r="BK160" s="237"/>
      <c r="BL160" s="237"/>
      <c r="BM160" s="237"/>
      <c r="BN160" s="237"/>
      <c r="BO160" s="237"/>
      <c r="BP160" s="238"/>
      <c r="BQ160" s="237"/>
      <c r="BR160" s="237"/>
      <c r="BS160" s="237"/>
      <c r="BT160" s="237"/>
      <c r="BU160" s="237"/>
      <c r="BV160" s="237"/>
      <c r="BW160" s="237"/>
      <c r="BX160" s="237"/>
      <c r="BY160" s="237"/>
      <c r="BZ160" s="237"/>
      <c r="CA160" s="237"/>
      <c r="CB160" s="237"/>
      <c r="CC160" s="237"/>
    </row>
    <row r="161" spans="1:81" s="239" customFormat="1" ht="14.25" customHeight="1" x14ac:dyDescent="0.2">
      <c r="A161" s="836"/>
      <c r="B161" s="836"/>
      <c r="C161" s="845"/>
      <c r="D161" s="847"/>
      <c r="E161" s="99"/>
      <c r="F161" s="99"/>
      <c r="G161" s="99"/>
      <c r="H161" s="99"/>
      <c r="I161" s="99"/>
      <c r="J161" s="99"/>
      <c r="K161" s="99"/>
      <c r="L161" s="99"/>
      <c r="M161" s="99"/>
      <c r="N161" s="99"/>
      <c r="O161" s="99"/>
      <c r="P161" s="99"/>
      <c r="Q161" s="99"/>
      <c r="R161" s="77"/>
      <c r="S161" s="77"/>
      <c r="T161" s="77"/>
      <c r="U161" s="77"/>
      <c r="V161" s="77"/>
      <c r="W161" s="77"/>
      <c r="X161" s="77"/>
      <c r="Z161" s="241"/>
      <c r="AS161" s="237"/>
      <c r="AT161" s="237"/>
      <c r="AU161" s="237"/>
      <c r="AV161" s="242"/>
      <c r="AW161" s="238"/>
      <c r="AX161" s="237"/>
      <c r="AY161" s="237"/>
      <c r="AZ161" s="237"/>
      <c r="BA161" s="73"/>
      <c r="BB161" s="73"/>
      <c r="BC161" s="73"/>
      <c r="BD161" s="73"/>
      <c r="BE161" s="73"/>
      <c r="BF161" s="73"/>
      <c r="BG161" s="237"/>
      <c r="BH161" s="237"/>
      <c r="BI161" s="237"/>
      <c r="BJ161" s="237"/>
      <c r="BK161" s="237"/>
      <c r="BL161" s="237"/>
      <c r="BM161" s="237"/>
      <c r="BN161" s="237"/>
      <c r="BO161" s="237"/>
      <c r="BP161" s="238"/>
      <c r="BQ161" s="237"/>
      <c r="BR161" s="237"/>
      <c r="BS161" s="237"/>
      <c r="BT161" s="237"/>
      <c r="BU161" s="237"/>
      <c r="BV161" s="237"/>
      <c r="BW161" s="237"/>
      <c r="BX161" s="237"/>
      <c r="BY161" s="237"/>
      <c r="BZ161" s="237"/>
      <c r="CA161" s="237"/>
      <c r="CB161" s="237"/>
      <c r="CC161" s="237"/>
    </row>
    <row r="162" spans="1:81" s="239" customFormat="1" ht="14.25" x14ac:dyDescent="0.2">
      <c r="A162" s="838"/>
      <c r="B162" s="838"/>
      <c r="C162" s="293"/>
      <c r="D162" s="293"/>
      <c r="E162" s="99"/>
      <c r="F162" s="99"/>
      <c r="G162" s="99"/>
      <c r="H162" s="99"/>
      <c r="I162" s="99"/>
      <c r="J162" s="99"/>
      <c r="K162" s="99"/>
      <c r="L162" s="99"/>
      <c r="M162" s="99"/>
      <c r="N162" s="99"/>
      <c r="O162" s="99"/>
      <c r="P162" s="99"/>
      <c r="Q162" s="99"/>
      <c r="R162" s="77"/>
      <c r="S162" s="77"/>
      <c r="T162" s="77"/>
      <c r="U162" s="77"/>
      <c r="V162" s="77"/>
      <c r="W162" s="77"/>
      <c r="X162" s="77"/>
      <c r="Z162" s="241"/>
      <c r="AS162" s="237"/>
      <c r="AT162" s="237"/>
      <c r="AU162" s="237"/>
      <c r="AV162" s="242"/>
      <c r="AW162" s="238"/>
      <c r="AX162" s="237"/>
      <c r="AY162" s="237"/>
      <c r="AZ162" s="237"/>
      <c r="BA162" s="73"/>
      <c r="BB162" s="73"/>
      <c r="BC162" s="73"/>
      <c r="BD162" s="73"/>
      <c r="BE162" s="73"/>
      <c r="BF162" s="73"/>
      <c r="BG162" s="237"/>
      <c r="BH162" s="237"/>
      <c r="BI162" s="237"/>
      <c r="BJ162" s="237"/>
      <c r="BK162" s="237"/>
      <c r="BL162" s="237"/>
      <c r="BM162" s="237"/>
      <c r="BN162" s="237"/>
      <c r="BO162" s="237"/>
      <c r="BP162" s="238"/>
      <c r="BQ162" s="237"/>
      <c r="BR162" s="237"/>
      <c r="BS162" s="237"/>
      <c r="BT162" s="237"/>
      <c r="BU162" s="237"/>
      <c r="BV162" s="237"/>
      <c r="BW162" s="237"/>
      <c r="BX162" s="237"/>
      <c r="BY162" s="237"/>
      <c r="BZ162" s="237"/>
      <c r="CA162" s="237"/>
      <c r="CB162" s="237"/>
      <c r="CC162" s="237"/>
    </row>
    <row r="163" spans="1:81" s="239" customFormat="1" ht="15.75" customHeight="1" x14ac:dyDescent="0.2">
      <c r="A163" s="236"/>
      <c r="B163" s="14"/>
      <c r="C163" s="36"/>
      <c r="D163" s="36"/>
      <c r="E163" s="99"/>
      <c r="F163" s="99"/>
      <c r="G163" s="99"/>
      <c r="H163" s="99"/>
      <c r="I163" s="99"/>
      <c r="J163" s="99"/>
      <c r="K163" s="99"/>
      <c r="L163" s="99"/>
      <c r="M163" s="99"/>
      <c r="N163" s="99"/>
      <c r="O163" s="99"/>
      <c r="P163" s="99"/>
      <c r="Q163" s="99"/>
      <c r="U163" s="79"/>
      <c r="V163" s="79"/>
      <c r="W163" s="77"/>
      <c r="X163" s="77"/>
      <c r="Z163" s="241"/>
      <c r="AS163" s="237"/>
      <c r="AT163" s="237"/>
      <c r="AU163" s="237"/>
      <c r="AV163" s="242"/>
      <c r="AW163" s="238"/>
      <c r="AX163" s="237"/>
      <c r="AY163" s="237"/>
      <c r="AZ163" s="237"/>
      <c r="BA163" s="73"/>
      <c r="BB163" s="73"/>
      <c r="BC163" s="73"/>
      <c r="BD163" s="73"/>
      <c r="BE163" s="73"/>
      <c r="BF163" s="73"/>
      <c r="BG163" s="237"/>
      <c r="BH163" s="237"/>
      <c r="BI163" s="237"/>
      <c r="BJ163" s="237"/>
      <c r="BK163" s="237"/>
      <c r="BL163" s="237"/>
      <c r="BM163" s="237"/>
      <c r="BN163" s="237"/>
      <c r="BO163" s="237"/>
      <c r="BP163" s="238"/>
      <c r="BQ163" s="237"/>
      <c r="BR163" s="237"/>
      <c r="BS163" s="237"/>
      <c r="BT163" s="237"/>
      <c r="BU163" s="237"/>
      <c r="BV163" s="237"/>
      <c r="BW163" s="237"/>
      <c r="BX163" s="237"/>
      <c r="BY163" s="237"/>
      <c r="BZ163" s="237"/>
      <c r="CA163" s="237"/>
      <c r="CB163" s="237"/>
      <c r="CC163" s="237"/>
    </row>
    <row r="164" spans="1:81" s="239" customFormat="1" ht="15.75" customHeight="1" x14ac:dyDescent="0.2">
      <c r="A164" s="236"/>
      <c r="B164" s="14"/>
      <c r="C164" s="37"/>
      <c r="D164" s="37"/>
      <c r="E164" s="99"/>
      <c r="F164" s="99"/>
      <c r="G164" s="99"/>
      <c r="H164" s="99"/>
      <c r="I164" s="99"/>
      <c r="J164" s="99"/>
      <c r="K164" s="99"/>
      <c r="L164" s="99"/>
      <c r="M164" s="99"/>
      <c r="N164" s="99"/>
      <c r="O164" s="99"/>
      <c r="P164" s="99"/>
      <c r="Q164" s="99"/>
      <c r="U164" s="79"/>
      <c r="V164" s="79"/>
      <c r="W164" s="77"/>
      <c r="X164" s="77"/>
      <c r="Z164" s="241"/>
      <c r="AS164" s="237"/>
      <c r="AT164" s="237"/>
      <c r="AU164" s="237"/>
      <c r="AV164" s="242"/>
      <c r="AW164" s="238"/>
      <c r="AX164" s="237"/>
      <c r="AY164" s="237"/>
      <c r="AZ164" s="237"/>
      <c r="BA164" s="73"/>
      <c r="BB164" s="73"/>
      <c r="BC164" s="73"/>
      <c r="BD164" s="73"/>
      <c r="BE164" s="73"/>
      <c r="BF164" s="73"/>
      <c r="BG164" s="237"/>
      <c r="BH164" s="237"/>
      <c r="BI164" s="237"/>
      <c r="BJ164" s="237"/>
      <c r="BK164" s="237"/>
      <c r="BL164" s="237"/>
      <c r="BM164" s="237"/>
      <c r="BN164" s="237"/>
      <c r="BO164" s="237"/>
      <c r="BP164" s="238"/>
      <c r="BQ164" s="237"/>
      <c r="BR164" s="237"/>
      <c r="BS164" s="237"/>
      <c r="BT164" s="237"/>
      <c r="BU164" s="237"/>
      <c r="BV164" s="237"/>
      <c r="BW164" s="237"/>
      <c r="BX164" s="237"/>
      <c r="BY164" s="237"/>
      <c r="BZ164" s="237"/>
      <c r="CA164" s="237"/>
      <c r="CB164" s="237"/>
      <c r="CC164" s="237"/>
    </row>
    <row r="165" spans="1:81" s="239" customFormat="1" ht="15.75" customHeight="1" x14ac:dyDescent="0.2">
      <c r="A165" s="243"/>
      <c r="B165" s="60"/>
      <c r="C165" s="41"/>
      <c r="D165" s="41"/>
      <c r="E165" s="99"/>
      <c r="F165" s="99"/>
      <c r="G165" s="99"/>
      <c r="H165" s="99"/>
      <c r="I165" s="99"/>
      <c r="J165" s="99"/>
      <c r="K165" s="99"/>
      <c r="L165" s="99"/>
      <c r="M165" s="99"/>
      <c r="N165" s="99"/>
      <c r="O165" s="99"/>
      <c r="P165" s="99"/>
      <c r="Q165" s="99"/>
      <c r="U165" s="79"/>
      <c r="V165" s="79"/>
      <c r="W165" s="77"/>
      <c r="X165" s="77"/>
      <c r="Z165" s="241"/>
      <c r="AS165" s="237"/>
      <c r="AT165" s="237"/>
      <c r="AU165" s="237"/>
      <c r="AV165" s="242"/>
      <c r="AW165" s="238"/>
      <c r="AX165" s="237"/>
      <c r="AY165" s="237"/>
      <c r="AZ165" s="237"/>
      <c r="BA165" s="73"/>
      <c r="BB165" s="73"/>
      <c r="BC165" s="73"/>
      <c r="BD165" s="73"/>
      <c r="BE165" s="73"/>
      <c r="BF165" s="73"/>
      <c r="BG165" s="237"/>
      <c r="BH165" s="237"/>
      <c r="BI165" s="237"/>
      <c r="BJ165" s="237"/>
      <c r="BK165" s="237"/>
      <c r="BL165" s="237"/>
      <c r="BM165" s="237"/>
      <c r="BN165" s="237"/>
      <c r="BO165" s="237"/>
      <c r="BP165" s="238"/>
      <c r="BQ165" s="237"/>
      <c r="BR165" s="237"/>
      <c r="BS165" s="237"/>
      <c r="BT165" s="237"/>
      <c r="BU165" s="237"/>
      <c r="BV165" s="237"/>
      <c r="BW165" s="237"/>
      <c r="BX165" s="237"/>
      <c r="BY165" s="237"/>
      <c r="BZ165" s="237"/>
      <c r="CA165" s="237"/>
      <c r="CB165" s="237"/>
      <c r="CC165" s="237"/>
    </row>
    <row r="166" spans="1:81" s="239" customFormat="1" ht="15.75" customHeight="1" x14ac:dyDescent="0.2">
      <c r="A166" s="243"/>
      <c r="B166" s="60"/>
      <c r="C166" s="41"/>
      <c r="D166" s="41"/>
      <c r="E166" s="99"/>
      <c r="F166" s="99"/>
      <c r="G166" s="99"/>
      <c r="H166" s="99"/>
      <c r="I166" s="244"/>
      <c r="J166" s="99"/>
      <c r="K166" s="99"/>
      <c r="L166" s="99"/>
      <c r="M166" s="99"/>
      <c r="N166" s="99"/>
      <c r="O166" s="99"/>
      <c r="P166" s="99"/>
      <c r="Q166" s="99"/>
      <c r="U166" s="79"/>
      <c r="V166" s="79"/>
      <c r="W166" s="77"/>
      <c r="X166" s="77"/>
      <c r="Z166" s="241"/>
      <c r="AS166" s="237"/>
      <c r="AT166" s="237"/>
      <c r="AU166" s="237"/>
      <c r="AV166" s="242"/>
      <c r="AW166" s="238"/>
      <c r="AX166" s="237"/>
      <c r="AY166" s="237"/>
      <c r="AZ166" s="237"/>
      <c r="BA166" s="73"/>
      <c r="BB166" s="73"/>
      <c r="BC166" s="73"/>
      <c r="BD166" s="73"/>
      <c r="BE166" s="73"/>
      <c r="BF166" s="73"/>
      <c r="BG166" s="237"/>
      <c r="BH166" s="237"/>
      <c r="BI166" s="237"/>
      <c r="BJ166" s="237"/>
      <c r="BK166" s="237"/>
      <c r="BL166" s="237"/>
      <c r="BM166" s="237"/>
      <c r="BN166" s="237"/>
      <c r="BO166" s="237"/>
      <c r="BP166" s="238"/>
      <c r="BQ166" s="237"/>
      <c r="BR166" s="237"/>
      <c r="BS166" s="237"/>
      <c r="BT166" s="237"/>
      <c r="BU166" s="237"/>
      <c r="BV166" s="237"/>
      <c r="BW166" s="237"/>
      <c r="BX166" s="237"/>
      <c r="BY166" s="237"/>
      <c r="BZ166" s="237"/>
      <c r="CA166" s="237"/>
      <c r="CB166" s="237"/>
      <c r="CC166" s="237"/>
    </row>
    <row r="167" spans="1:81" s="239" customFormat="1" ht="15.75" customHeight="1" x14ac:dyDescent="0.2">
      <c r="A167" s="233"/>
      <c r="B167" s="4"/>
      <c r="C167" s="4"/>
      <c r="D167" s="4"/>
      <c r="E167" s="99"/>
      <c r="F167" s="99"/>
      <c r="G167" s="99"/>
      <c r="H167" s="99"/>
      <c r="I167" s="99"/>
      <c r="J167" s="99"/>
      <c r="K167" s="99"/>
      <c r="L167" s="99"/>
      <c r="M167" s="99"/>
      <c r="N167" s="99"/>
      <c r="O167" s="99"/>
      <c r="P167" s="99"/>
      <c r="Q167" s="99"/>
      <c r="U167" s="79"/>
      <c r="V167" s="79"/>
      <c r="W167" s="77"/>
      <c r="X167" s="77"/>
      <c r="Z167" s="241"/>
      <c r="AS167" s="237"/>
      <c r="AT167" s="237"/>
      <c r="AU167" s="237"/>
      <c r="AV167" s="242"/>
      <c r="AW167" s="238"/>
      <c r="AX167" s="237"/>
      <c r="AY167" s="237"/>
      <c r="AZ167" s="237"/>
      <c r="BA167" s="73"/>
      <c r="BB167" s="73"/>
      <c r="BC167" s="73"/>
      <c r="BD167" s="73"/>
      <c r="BE167" s="73"/>
      <c r="BF167" s="73"/>
      <c r="BG167" s="237"/>
      <c r="BH167" s="237"/>
      <c r="BI167" s="237"/>
      <c r="BJ167" s="237"/>
      <c r="BK167" s="237"/>
      <c r="BL167" s="237"/>
      <c r="BM167" s="237"/>
      <c r="BN167" s="237"/>
      <c r="BO167" s="237"/>
      <c r="BP167" s="238"/>
      <c r="BQ167" s="237"/>
      <c r="BR167" s="237"/>
      <c r="BS167" s="237"/>
      <c r="BT167" s="237"/>
      <c r="BU167" s="237"/>
      <c r="BV167" s="237"/>
      <c r="BW167" s="237"/>
      <c r="BX167" s="237"/>
      <c r="BY167" s="237"/>
      <c r="BZ167" s="237"/>
      <c r="CA167" s="237"/>
      <c r="CB167" s="237"/>
      <c r="CC167" s="237"/>
    </row>
    <row r="168" spans="1:81" s="80" customFormat="1" ht="40.5" customHeight="1" x14ac:dyDescent="0.2">
      <c r="A168" s="149"/>
      <c r="B168" s="149"/>
      <c r="C168" s="149"/>
      <c r="D168" s="149"/>
      <c r="E168" s="149"/>
      <c r="F168" s="149"/>
      <c r="G168" s="149"/>
      <c r="H168" s="77"/>
      <c r="I168" s="77"/>
      <c r="J168" s="77"/>
      <c r="K168" s="77"/>
      <c r="L168" s="77"/>
      <c r="M168" s="149"/>
      <c r="N168" s="149"/>
      <c r="R168" s="77"/>
      <c r="S168" s="77"/>
      <c r="AK168" s="3"/>
      <c r="AL168" s="3"/>
      <c r="AM168" s="3"/>
      <c r="AN168" s="3"/>
      <c r="AO168" s="3"/>
      <c r="AP168" s="3"/>
      <c r="AV168" s="82"/>
      <c r="AW168" s="150"/>
      <c r="BA168" s="73"/>
      <c r="BB168" s="73"/>
      <c r="BC168" s="73"/>
      <c r="BD168" s="73"/>
      <c r="BE168" s="73"/>
      <c r="BF168" s="73"/>
      <c r="BP168" s="81"/>
    </row>
    <row r="169" spans="1:81" s="3" customFormat="1" ht="14.25" customHeight="1" x14ac:dyDescent="0.15">
      <c r="A169" s="849"/>
      <c r="B169" s="924"/>
      <c r="C169" s="871"/>
      <c r="D169" s="872"/>
      <c r="E169" s="872"/>
      <c r="F169" s="872"/>
      <c r="G169" s="872"/>
      <c r="H169" s="872"/>
      <c r="I169" s="872"/>
      <c r="J169" s="872"/>
      <c r="K169" s="872"/>
      <c r="L169" s="872"/>
      <c r="M169" s="872"/>
      <c r="N169" s="872"/>
      <c r="O169" s="872"/>
      <c r="P169" s="872"/>
      <c r="Q169" s="872"/>
      <c r="R169" s="872"/>
      <c r="S169" s="872"/>
      <c r="T169" s="872"/>
      <c r="U169" s="872"/>
      <c r="V169" s="871"/>
      <c r="W169" s="873"/>
      <c r="X169" s="840"/>
      <c r="Y169" s="922"/>
      <c r="Z169" s="80"/>
      <c r="AA169" s="80"/>
      <c r="AB169" s="80"/>
      <c r="AC169" s="80"/>
      <c r="AD169" s="80"/>
      <c r="AE169" s="80"/>
      <c r="AF169" s="80"/>
      <c r="AG169" s="80"/>
      <c r="AH169" s="80"/>
      <c r="AI169" s="80"/>
      <c r="AJ169" s="80"/>
      <c r="AW169" s="150"/>
      <c r="AX169" s="82"/>
      <c r="BA169" s="73"/>
      <c r="BB169" s="73"/>
      <c r="BC169" s="73"/>
      <c r="BD169" s="73"/>
      <c r="BE169" s="73"/>
      <c r="BF169" s="73"/>
      <c r="BP169" s="81"/>
    </row>
    <row r="170" spans="1:81" s="3" customFormat="1" ht="30" customHeight="1" x14ac:dyDescent="0.15">
      <c r="A170" s="851"/>
      <c r="B170" s="925"/>
      <c r="C170" s="151"/>
      <c r="D170" s="66"/>
      <c r="E170" s="83"/>
      <c r="F170" s="83"/>
      <c r="G170" s="83"/>
      <c r="H170" s="66"/>
      <c r="I170" s="66"/>
      <c r="J170" s="66"/>
      <c r="K170" s="66"/>
      <c r="L170" s="66"/>
      <c r="M170" s="66"/>
      <c r="N170" s="66"/>
      <c r="O170" s="66"/>
      <c r="P170" s="66"/>
      <c r="Q170" s="66"/>
      <c r="R170" s="66"/>
      <c r="S170" s="66"/>
      <c r="T170" s="66"/>
      <c r="U170" s="84"/>
      <c r="V170" s="85"/>
      <c r="W170" s="86"/>
      <c r="X170" s="909"/>
      <c r="Y170" s="923"/>
      <c r="Z170" s="80"/>
      <c r="AA170" s="80"/>
      <c r="AB170" s="80"/>
      <c r="AC170" s="80"/>
      <c r="AD170" s="80"/>
      <c r="AE170" s="80"/>
      <c r="AF170" s="70"/>
      <c r="AG170" s="80"/>
      <c r="AH170" s="80"/>
      <c r="AI170" s="80"/>
      <c r="AJ170" s="80"/>
      <c r="AK170" s="80"/>
      <c r="AL170" s="80"/>
      <c r="AM170" s="80"/>
      <c r="AW170" s="81"/>
      <c r="AZ170" s="82"/>
      <c r="BA170" s="73"/>
      <c r="BB170" s="73"/>
      <c r="BC170" s="73"/>
      <c r="BD170" s="73"/>
      <c r="BE170" s="73"/>
      <c r="BF170" s="73"/>
      <c r="BP170" s="81"/>
    </row>
    <row r="171" spans="1:81" s="3" customFormat="1" ht="15.75" customHeight="1" x14ac:dyDescent="0.15">
      <c r="A171" s="152"/>
      <c r="B171" s="45"/>
      <c r="C171" s="19"/>
      <c r="D171" s="17"/>
      <c r="E171" s="17"/>
      <c r="F171" s="17"/>
      <c r="G171" s="17"/>
      <c r="H171" s="17"/>
      <c r="I171" s="17"/>
      <c r="J171" s="17"/>
      <c r="K171" s="17"/>
      <c r="L171" s="17"/>
      <c r="M171" s="22"/>
      <c r="N171" s="22"/>
      <c r="O171" s="22"/>
      <c r="P171" s="22"/>
      <c r="Q171" s="22"/>
      <c r="R171" s="22"/>
      <c r="S171" s="22"/>
      <c r="T171" s="22"/>
      <c r="U171" s="22"/>
      <c r="V171" s="19"/>
      <c r="W171" s="20"/>
      <c r="X171" s="245"/>
      <c r="Y171" s="246"/>
      <c r="Z171" s="131"/>
      <c r="AA171" s="80"/>
      <c r="AB171" s="80"/>
      <c r="AC171" s="80"/>
      <c r="AI171" s="80"/>
      <c r="AJ171" s="80"/>
      <c r="AK171" s="80"/>
      <c r="AL171" s="80"/>
      <c r="AM171" s="80"/>
      <c r="AW171" s="81"/>
      <c r="AZ171" s="82"/>
      <c r="BA171" s="92"/>
      <c r="BB171" s="154"/>
      <c r="BC171" s="92"/>
      <c r="BD171" s="81"/>
      <c r="BE171" s="81"/>
      <c r="BF171" s="81"/>
      <c r="BP171" s="81"/>
    </row>
    <row r="172" spans="1:81" s="3" customFormat="1" ht="15.75" customHeight="1" x14ac:dyDescent="0.15">
      <c r="A172" s="152"/>
      <c r="B172" s="14"/>
      <c r="C172" s="19"/>
      <c r="D172" s="17"/>
      <c r="E172" s="17"/>
      <c r="F172" s="17"/>
      <c r="G172" s="17"/>
      <c r="H172" s="17"/>
      <c r="I172" s="17"/>
      <c r="J172" s="17"/>
      <c r="K172" s="17"/>
      <c r="L172" s="17"/>
      <c r="M172" s="22"/>
      <c r="N172" s="22"/>
      <c r="O172" s="22"/>
      <c r="P172" s="22"/>
      <c r="Q172" s="22"/>
      <c r="R172" s="22"/>
      <c r="S172" s="22"/>
      <c r="T172" s="22"/>
      <c r="U172" s="22"/>
      <c r="V172" s="19"/>
      <c r="W172" s="20"/>
      <c r="X172" s="245"/>
      <c r="Y172" s="247"/>
      <c r="Z172" s="131"/>
      <c r="AA172" s="80"/>
      <c r="AB172" s="80"/>
      <c r="AC172" s="80"/>
      <c r="AI172" s="80"/>
      <c r="AJ172" s="80"/>
      <c r="AK172" s="80"/>
      <c r="AL172" s="80"/>
      <c r="AM172" s="80"/>
      <c r="AW172" s="81"/>
      <c r="AZ172" s="82"/>
      <c r="BA172" s="92"/>
      <c r="BB172" s="154"/>
      <c r="BC172" s="92"/>
      <c r="BD172" s="81"/>
      <c r="BE172" s="81"/>
      <c r="BF172" s="81"/>
      <c r="BP172" s="81"/>
    </row>
    <row r="173" spans="1:81" s="3" customFormat="1" ht="15.75" customHeight="1" x14ac:dyDescent="0.15">
      <c r="A173" s="152"/>
      <c r="B173" s="14"/>
      <c r="C173" s="19"/>
      <c r="D173" s="17"/>
      <c r="E173" s="17"/>
      <c r="F173" s="17"/>
      <c r="G173" s="17"/>
      <c r="H173" s="17"/>
      <c r="I173" s="17"/>
      <c r="J173" s="17"/>
      <c r="K173" s="17"/>
      <c r="L173" s="17"/>
      <c r="M173" s="22"/>
      <c r="N173" s="22"/>
      <c r="O173" s="22"/>
      <c r="P173" s="22"/>
      <c r="Q173" s="22"/>
      <c r="R173" s="22"/>
      <c r="S173" s="22"/>
      <c r="T173" s="22"/>
      <c r="U173" s="22"/>
      <c r="V173" s="19"/>
      <c r="W173" s="20"/>
      <c r="X173" s="245"/>
      <c r="Y173" s="247"/>
      <c r="Z173" s="131"/>
      <c r="AA173" s="80"/>
      <c r="AB173" s="80"/>
      <c r="AC173" s="80"/>
      <c r="AI173" s="80"/>
      <c r="AJ173" s="80"/>
      <c r="AK173" s="80"/>
      <c r="AL173" s="80"/>
      <c r="AM173" s="80"/>
      <c r="AW173" s="81"/>
      <c r="AZ173" s="82"/>
      <c r="BA173" s="92"/>
      <c r="BB173" s="154"/>
      <c r="BC173" s="92"/>
      <c r="BD173" s="81"/>
      <c r="BE173" s="81"/>
      <c r="BF173" s="81"/>
      <c r="BP173" s="81"/>
    </row>
    <row r="174" spans="1:81" s="3" customFormat="1" ht="15.75" customHeight="1" x14ac:dyDescent="0.15">
      <c r="A174" s="248"/>
      <c r="B174" s="14"/>
      <c r="C174" s="19"/>
      <c r="D174" s="17"/>
      <c r="E174" s="17"/>
      <c r="F174" s="17"/>
      <c r="G174" s="17"/>
      <c r="H174" s="17"/>
      <c r="I174" s="17"/>
      <c r="J174" s="17"/>
      <c r="K174" s="17"/>
      <c r="L174" s="17"/>
      <c r="M174" s="22"/>
      <c r="N174" s="22"/>
      <c r="O174" s="22"/>
      <c r="P174" s="22"/>
      <c r="Q174" s="22"/>
      <c r="R174" s="22"/>
      <c r="S174" s="22"/>
      <c r="T174" s="22"/>
      <c r="U174" s="22"/>
      <c r="V174" s="19"/>
      <c r="W174" s="20"/>
      <c r="X174" s="245"/>
      <c r="Y174" s="247"/>
      <c r="Z174" s="131"/>
      <c r="AA174" s="80"/>
      <c r="AB174" s="80"/>
      <c r="AC174" s="80"/>
      <c r="AI174" s="80"/>
      <c r="AJ174" s="80"/>
      <c r="AK174" s="80"/>
      <c r="AL174" s="80"/>
      <c r="AM174" s="80"/>
      <c r="AW174" s="81"/>
      <c r="AZ174" s="82"/>
      <c r="BA174" s="92"/>
      <c r="BB174" s="154"/>
      <c r="BC174" s="92"/>
      <c r="BD174" s="81"/>
      <c r="BE174" s="81"/>
      <c r="BF174" s="81"/>
      <c r="BP174" s="81"/>
    </row>
    <row r="175" spans="1:81" s="3" customFormat="1" ht="15.75" customHeight="1" x14ac:dyDescent="0.15">
      <c r="A175" s="249"/>
      <c r="B175" s="23"/>
      <c r="C175" s="27"/>
      <c r="D175" s="25"/>
      <c r="E175" s="25"/>
      <c r="F175" s="25"/>
      <c r="G175" s="25"/>
      <c r="H175" s="25"/>
      <c r="I175" s="25"/>
      <c r="J175" s="25"/>
      <c r="K175" s="25"/>
      <c r="L175" s="25"/>
      <c r="M175" s="26"/>
      <c r="N175" s="26"/>
      <c r="O175" s="26"/>
      <c r="P175" s="26"/>
      <c r="Q175" s="26"/>
      <c r="R175" s="26"/>
      <c r="S175" s="26"/>
      <c r="T175" s="26"/>
      <c r="U175" s="26"/>
      <c r="V175" s="27"/>
      <c r="W175" s="28"/>
      <c r="X175" s="250"/>
      <c r="Y175" s="251"/>
      <c r="Z175" s="131"/>
      <c r="AA175" s="80"/>
      <c r="AB175" s="80"/>
      <c r="AC175" s="80"/>
      <c r="AI175" s="80"/>
      <c r="AJ175" s="80"/>
      <c r="AK175" s="80"/>
      <c r="AL175" s="80"/>
      <c r="AM175" s="80"/>
      <c r="AW175" s="81"/>
      <c r="AZ175" s="82"/>
      <c r="BA175" s="92"/>
      <c r="BB175" s="154"/>
      <c r="BC175" s="92"/>
      <c r="BD175" s="81"/>
      <c r="BE175" s="81"/>
      <c r="BF175" s="81"/>
      <c r="BP175" s="81"/>
    </row>
    <row r="176" spans="1:81" s="3" customFormat="1" ht="15.75" customHeight="1" x14ac:dyDescent="0.15">
      <c r="A176" s="233"/>
      <c r="B176" s="23"/>
      <c r="C176" s="61"/>
      <c r="D176" s="43"/>
      <c r="E176" s="43"/>
      <c r="F176" s="43"/>
      <c r="G176" s="43"/>
      <c r="H176" s="43"/>
      <c r="I176" s="43"/>
      <c r="J176" s="43"/>
      <c r="K176" s="43"/>
      <c r="L176" s="43"/>
      <c r="M176" s="43"/>
      <c r="N176" s="43"/>
      <c r="O176" s="43"/>
      <c r="P176" s="43"/>
      <c r="Q176" s="43"/>
      <c r="R176" s="43"/>
      <c r="S176" s="43"/>
      <c r="T176" s="43"/>
      <c r="U176" s="44"/>
      <c r="V176" s="61"/>
      <c r="W176" s="62"/>
      <c r="X176" s="252"/>
      <c r="Y176" s="253"/>
      <c r="Z176" s="131"/>
      <c r="AA176" s="80"/>
      <c r="AB176" s="80"/>
      <c r="AC176" s="80"/>
      <c r="AI176" s="80"/>
      <c r="AJ176" s="80"/>
      <c r="AK176" s="80"/>
      <c r="AL176" s="80"/>
      <c r="AM176" s="80"/>
      <c r="AW176" s="81"/>
      <c r="AZ176" s="82"/>
      <c r="BA176" s="92"/>
      <c r="BB176" s="154"/>
      <c r="BC176" s="92"/>
      <c r="BD176" s="81"/>
      <c r="BE176" s="81"/>
      <c r="BF176" s="81"/>
      <c r="BP176" s="81"/>
    </row>
    <row r="177" spans="1:68" s="3" customFormat="1" ht="40.5" customHeight="1" x14ac:dyDescent="0.2">
      <c r="A177" s="164"/>
      <c r="C177" s="149"/>
      <c r="D177" s="149"/>
      <c r="E177" s="149"/>
      <c r="F177" s="149"/>
      <c r="G177" s="149"/>
      <c r="H177" s="149"/>
      <c r="I177" s="149"/>
      <c r="J177" s="149"/>
      <c r="K177" s="149"/>
      <c r="L177" s="149"/>
      <c r="M177" s="149"/>
      <c r="N177" s="149"/>
      <c r="O177" s="80"/>
      <c r="P177" s="80"/>
      <c r="Q177" s="80"/>
      <c r="R177" s="80"/>
      <c r="S177" s="80"/>
      <c r="T177" s="80"/>
      <c r="X177" s="80"/>
      <c r="Y177" s="80"/>
      <c r="Z177" s="80"/>
      <c r="AF177" s="80"/>
      <c r="AG177" s="80"/>
      <c r="AH177" s="80"/>
      <c r="AI177" s="80"/>
      <c r="AJ177" s="80"/>
      <c r="AV177" s="82"/>
      <c r="AW177" s="150"/>
      <c r="BA177" s="73"/>
      <c r="BB177" s="73"/>
      <c r="BC177" s="73"/>
      <c r="BD177" s="73"/>
      <c r="BE177" s="73"/>
      <c r="BF177" s="73"/>
      <c r="BP177" s="81"/>
    </row>
    <row r="178" spans="1:68" s="3" customFormat="1" ht="18.75" customHeight="1" x14ac:dyDescent="0.15">
      <c r="A178" s="297"/>
      <c r="B178" s="294"/>
      <c r="C178" s="80"/>
      <c r="D178" s="80"/>
      <c r="E178" s="80"/>
      <c r="F178" s="80"/>
      <c r="G178" s="80"/>
      <c r="H178" s="80"/>
      <c r="I178" s="80"/>
      <c r="J178" s="80"/>
      <c r="P178" s="80"/>
      <c r="Q178" s="80"/>
      <c r="R178" s="80"/>
      <c r="S178" s="80"/>
      <c r="T178" s="80"/>
      <c r="AG178" s="165"/>
      <c r="AH178" s="165"/>
      <c r="AW178" s="81"/>
      <c r="BA178" s="73"/>
      <c r="BB178" s="73"/>
      <c r="BC178" s="73"/>
      <c r="BD178" s="73"/>
      <c r="BE178" s="73"/>
      <c r="BF178" s="73"/>
      <c r="BP178" s="81"/>
    </row>
    <row r="179" spans="1:68" s="3" customFormat="1" ht="15" customHeight="1" x14ac:dyDescent="0.15">
      <c r="A179" s="166"/>
      <c r="B179" s="36"/>
      <c r="C179" s="80"/>
      <c r="D179" s="80"/>
      <c r="E179" s="80"/>
      <c r="F179" s="80"/>
      <c r="G179" s="80"/>
      <c r="H179" s="80"/>
      <c r="I179" s="80"/>
      <c r="J179" s="80"/>
      <c r="T179" s="80"/>
      <c r="AG179" s="165"/>
      <c r="AH179" s="165"/>
      <c r="AK179" s="47"/>
      <c r="AL179" s="167"/>
      <c r="AM179" s="47"/>
      <c r="AN179" s="47"/>
      <c r="AO179" s="47"/>
      <c r="AP179" s="47"/>
      <c r="AW179" s="81"/>
      <c r="BA179" s="73"/>
      <c r="BB179" s="73"/>
      <c r="BC179" s="73"/>
      <c r="BD179" s="73"/>
      <c r="BE179" s="73"/>
      <c r="BF179" s="73"/>
      <c r="BP179" s="81"/>
    </row>
    <row r="180" spans="1:68" s="3" customFormat="1" ht="15" customHeight="1" x14ac:dyDescent="0.15">
      <c r="A180" s="152"/>
      <c r="B180" s="37"/>
      <c r="C180" s="80"/>
      <c r="D180" s="80"/>
      <c r="E180" s="80"/>
      <c r="F180" s="80"/>
      <c r="G180" s="80"/>
      <c r="H180" s="80"/>
      <c r="I180" s="80"/>
      <c r="J180" s="80"/>
      <c r="T180" s="80"/>
      <c r="AG180" s="165"/>
      <c r="AH180" s="165"/>
      <c r="AK180" s="47"/>
      <c r="AL180" s="167"/>
      <c r="AM180" s="47"/>
      <c r="AN180" s="47"/>
      <c r="AO180" s="47"/>
      <c r="AP180" s="47"/>
      <c r="AW180" s="81"/>
      <c r="BA180" s="73"/>
      <c r="BB180" s="73"/>
      <c r="BC180" s="73"/>
      <c r="BD180" s="73"/>
      <c r="BE180" s="73"/>
      <c r="BF180" s="73"/>
      <c r="BP180" s="81"/>
    </row>
    <row r="181" spans="1:68" s="3" customFormat="1" ht="15" customHeight="1" x14ac:dyDescent="0.15">
      <c r="A181" s="152"/>
      <c r="B181" s="37"/>
      <c r="C181" s="80"/>
      <c r="D181" s="80"/>
      <c r="E181" s="80"/>
      <c r="F181" s="80"/>
      <c r="G181" s="80"/>
      <c r="H181" s="80"/>
      <c r="I181" s="80"/>
      <c r="J181" s="80"/>
      <c r="T181" s="80"/>
      <c r="AG181" s="165"/>
      <c r="AH181" s="165"/>
      <c r="AK181" s="47"/>
      <c r="AL181" s="167"/>
      <c r="AM181" s="47"/>
      <c r="AN181" s="47"/>
      <c r="AO181" s="47"/>
      <c r="AP181" s="47"/>
      <c r="AW181" s="81"/>
      <c r="BA181" s="73"/>
      <c r="BB181" s="73"/>
      <c r="BC181" s="73"/>
      <c r="BD181" s="73"/>
      <c r="BE181" s="73"/>
      <c r="BF181" s="73"/>
      <c r="BP181" s="81"/>
    </row>
    <row r="182" spans="1:68" s="3" customFormat="1" ht="16.5" customHeight="1" x14ac:dyDescent="0.15">
      <c r="A182" s="155"/>
      <c r="B182" s="48"/>
      <c r="C182" s="80"/>
      <c r="D182" s="80"/>
      <c r="E182" s="80"/>
      <c r="F182" s="80"/>
      <c r="G182" s="80"/>
      <c r="H182" s="80"/>
      <c r="I182" s="80"/>
      <c r="J182" s="80"/>
      <c r="T182" s="80"/>
      <c r="AG182" s="165"/>
      <c r="AH182" s="165"/>
      <c r="AK182" s="47"/>
      <c r="AL182" s="167"/>
      <c r="AM182" s="47"/>
      <c r="AN182" s="47"/>
      <c r="AO182" s="47"/>
      <c r="AP182" s="47"/>
      <c r="AW182" s="81"/>
      <c r="BA182" s="73"/>
      <c r="BB182" s="73"/>
      <c r="BC182" s="73"/>
      <c r="BD182" s="73"/>
      <c r="BE182" s="73"/>
      <c r="BF182" s="73"/>
      <c r="BP182" s="81"/>
    </row>
    <row r="183" spans="1:68" s="3" customFormat="1" ht="16.5" customHeight="1" x14ac:dyDescent="0.15">
      <c r="A183" s="233"/>
      <c r="B183" s="23"/>
      <c r="C183" s="80"/>
      <c r="D183" s="80"/>
      <c r="E183" s="80"/>
      <c r="F183" s="80"/>
      <c r="G183" s="80"/>
      <c r="H183" s="80"/>
      <c r="I183" s="80"/>
      <c r="J183" s="80"/>
      <c r="T183" s="80"/>
      <c r="AG183" s="165"/>
      <c r="AH183" s="165"/>
      <c r="AK183" s="47"/>
      <c r="AL183" s="167"/>
      <c r="AM183" s="47"/>
      <c r="AN183" s="47"/>
      <c r="AO183" s="47"/>
      <c r="AP183" s="47"/>
      <c r="AW183" s="81"/>
      <c r="BA183" s="73"/>
      <c r="BB183" s="73"/>
      <c r="BC183" s="73"/>
      <c r="BD183" s="73"/>
      <c r="BE183" s="73"/>
      <c r="BF183" s="73"/>
      <c r="BP183" s="81"/>
    </row>
    <row r="184" spans="1:68" s="3" customFormat="1" ht="42" customHeight="1" x14ac:dyDescent="0.2">
      <c r="A184" s="164"/>
      <c r="B184" s="164"/>
      <c r="C184" s="80"/>
      <c r="D184" s="80"/>
      <c r="E184" s="80"/>
      <c r="F184" s="80"/>
      <c r="G184" s="80"/>
      <c r="H184" s="80"/>
      <c r="I184" s="80"/>
      <c r="J184" s="80"/>
      <c r="T184" s="80"/>
      <c r="AG184" s="165"/>
      <c r="AH184" s="165"/>
      <c r="AK184" s="47"/>
      <c r="AL184" s="167"/>
      <c r="AM184" s="47"/>
      <c r="AN184" s="47"/>
      <c r="AO184" s="47"/>
      <c r="AP184" s="47"/>
      <c r="AW184" s="81"/>
      <c r="BA184" s="73"/>
      <c r="BB184" s="73"/>
      <c r="BC184" s="73"/>
      <c r="BD184" s="73"/>
      <c r="BE184" s="73"/>
      <c r="BF184" s="73"/>
      <c r="BP184" s="81"/>
    </row>
    <row r="185" spans="1:68" s="3" customFormat="1" ht="15" customHeight="1" x14ac:dyDescent="0.15">
      <c r="A185" s="297"/>
      <c r="B185" s="114"/>
      <c r="C185" s="80"/>
      <c r="D185" s="80"/>
      <c r="E185" s="80"/>
      <c r="F185" s="80"/>
      <c r="G185" s="80"/>
      <c r="H185" s="80"/>
      <c r="I185" s="80"/>
      <c r="J185" s="80"/>
      <c r="T185" s="80"/>
      <c r="AG185" s="165"/>
      <c r="AH185" s="165"/>
      <c r="AK185" s="47"/>
      <c r="AL185" s="167"/>
      <c r="AM185" s="47"/>
      <c r="AN185" s="47"/>
      <c r="AO185" s="47"/>
      <c r="AP185" s="47"/>
      <c r="AW185" s="81"/>
      <c r="BA185" s="73"/>
      <c r="BB185" s="73"/>
      <c r="BC185" s="73"/>
      <c r="BD185" s="73"/>
      <c r="BE185" s="73"/>
      <c r="BF185" s="73"/>
      <c r="BP185" s="81"/>
    </row>
    <row r="186" spans="1:68" s="3" customFormat="1" ht="15" customHeight="1" x14ac:dyDescent="0.15">
      <c r="A186" s="166"/>
      <c r="B186" s="46"/>
      <c r="C186" s="80"/>
      <c r="D186" s="80"/>
      <c r="E186" s="80"/>
      <c r="F186" s="80"/>
      <c r="G186" s="80"/>
      <c r="H186" s="80"/>
      <c r="I186" s="80"/>
      <c r="J186" s="80"/>
      <c r="P186" s="80"/>
      <c r="Q186" s="80"/>
      <c r="R186" s="80"/>
      <c r="S186" s="80"/>
      <c r="T186" s="80"/>
      <c r="AG186" s="165"/>
      <c r="AH186" s="165"/>
      <c r="AK186" s="47"/>
      <c r="AL186" s="167"/>
      <c r="AM186" s="47"/>
      <c r="AN186" s="47"/>
      <c r="AO186" s="47"/>
      <c r="AP186" s="47"/>
      <c r="AW186" s="81"/>
      <c r="BA186" s="73"/>
      <c r="BB186" s="73"/>
      <c r="BC186" s="73"/>
      <c r="BD186" s="73"/>
      <c r="BE186" s="73"/>
      <c r="BF186" s="73"/>
      <c r="BP186" s="81"/>
    </row>
    <row r="187" spans="1:68" s="3" customFormat="1" ht="15" customHeight="1" x14ac:dyDescent="0.15">
      <c r="A187" s="152"/>
      <c r="B187" s="37"/>
      <c r="C187" s="80"/>
      <c r="D187" s="80"/>
      <c r="E187" s="80"/>
      <c r="F187" s="80"/>
      <c r="G187" s="80"/>
      <c r="H187" s="80"/>
      <c r="I187" s="80"/>
      <c r="J187" s="80"/>
      <c r="P187" s="80"/>
      <c r="Q187" s="80"/>
      <c r="R187" s="80"/>
      <c r="S187" s="80"/>
      <c r="T187" s="80"/>
      <c r="AG187" s="165"/>
      <c r="AH187" s="165"/>
      <c r="AK187" s="47"/>
      <c r="AL187" s="167"/>
      <c r="AM187" s="47"/>
      <c r="AN187" s="47"/>
      <c r="AO187" s="47"/>
      <c r="AP187" s="47"/>
      <c r="AW187" s="81"/>
      <c r="BA187" s="73"/>
      <c r="BB187" s="73"/>
      <c r="BC187" s="73"/>
      <c r="BD187" s="73"/>
      <c r="BE187" s="73"/>
      <c r="BF187" s="73"/>
      <c r="BP187" s="81"/>
    </row>
    <row r="188" spans="1:68" s="3" customFormat="1" ht="15" customHeight="1" x14ac:dyDescent="0.15">
      <c r="A188" s="152"/>
      <c r="B188" s="37"/>
      <c r="C188" s="80"/>
      <c r="D188" s="80"/>
      <c r="E188" s="80"/>
      <c r="F188" s="80"/>
      <c r="G188" s="80"/>
      <c r="H188" s="80"/>
      <c r="I188" s="80"/>
      <c r="J188" s="80"/>
      <c r="P188" s="80"/>
      <c r="Q188" s="80"/>
      <c r="R188" s="80"/>
      <c r="S188" s="80"/>
      <c r="T188" s="80"/>
      <c r="AG188" s="165"/>
      <c r="AH188" s="165"/>
      <c r="AK188" s="47"/>
      <c r="AL188" s="167"/>
      <c r="AM188" s="47"/>
      <c r="AN188" s="47"/>
      <c r="AO188" s="47"/>
      <c r="AP188" s="47"/>
      <c r="AW188" s="81"/>
      <c r="BA188" s="73"/>
      <c r="BB188" s="73"/>
      <c r="BC188" s="73"/>
      <c r="BD188" s="73"/>
      <c r="BE188" s="73"/>
      <c r="BF188" s="73"/>
      <c r="BP188" s="81"/>
    </row>
    <row r="189" spans="1:68" ht="15" customHeight="1" x14ac:dyDescent="0.2">
      <c r="A189" s="155"/>
      <c r="B189" s="48"/>
      <c r="K189" s="73"/>
      <c r="L189" s="73"/>
    </row>
    <row r="190" spans="1:68" ht="15" customHeight="1" x14ac:dyDescent="0.2">
      <c r="A190" s="233"/>
      <c r="B190" s="23"/>
      <c r="K190" s="73"/>
      <c r="L190" s="73"/>
    </row>
    <row r="191" spans="1:68" ht="41.25" customHeight="1" x14ac:dyDescent="0.2">
      <c r="A191" s="76"/>
      <c r="B191" s="79"/>
      <c r="C191" s="77"/>
      <c r="D191" s="77"/>
      <c r="E191" s="77"/>
      <c r="F191" s="77"/>
      <c r="G191" s="77"/>
      <c r="H191" s="77"/>
      <c r="I191" s="77"/>
      <c r="J191" s="77"/>
      <c r="K191" s="77"/>
      <c r="L191" s="77"/>
      <c r="M191" s="77"/>
      <c r="N191" s="77"/>
      <c r="O191" s="77"/>
      <c r="P191" s="77"/>
      <c r="Q191" s="77"/>
    </row>
    <row r="192" spans="1:68" ht="15.75" customHeight="1" x14ac:dyDescent="0.15">
      <c r="A192" s="64"/>
      <c r="B192" s="114"/>
      <c r="C192" s="73"/>
      <c r="D192" s="73"/>
      <c r="E192" s="73"/>
      <c r="F192" s="73"/>
      <c r="G192" s="73"/>
      <c r="H192" s="73"/>
      <c r="I192" s="73"/>
      <c r="J192" s="73"/>
      <c r="K192" s="73"/>
      <c r="L192" s="73"/>
      <c r="M192" s="73"/>
      <c r="N192" s="73"/>
    </row>
    <row r="193" spans="1:14" ht="16.5" customHeight="1" x14ac:dyDescent="0.15">
      <c r="A193" s="255"/>
      <c r="B193" s="46"/>
      <c r="C193" s="73"/>
      <c r="D193" s="73"/>
      <c r="E193" s="73"/>
      <c r="F193" s="73"/>
      <c r="G193" s="73"/>
      <c r="H193" s="73"/>
      <c r="I193" s="73"/>
      <c r="J193" s="73"/>
      <c r="K193" s="73"/>
      <c r="L193" s="73"/>
      <c r="M193" s="73"/>
      <c r="N193" s="73"/>
    </row>
    <row r="194" spans="1:14" ht="16.5" customHeight="1" x14ac:dyDescent="0.15">
      <c r="A194" s="256"/>
      <c r="B194" s="37"/>
      <c r="C194" s="73"/>
      <c r="D194" s="73"/>
      <c r="E194" s="73"/>
      <c r="F194" s="73"/>
      <c r="G194" s="73"/>
      <c r="H194" s="73"/>
      <c r="I194" s="73"/>
      <c r="J194" s="73"/>
      <c r="K194" s="73"/>
      <c r="L194" s="73"/>
      <c r="M194" s="73"/>
      <c r="N194" s="73"/>
    </row>
    <row r="195" spans="1:14" ht="16.5" customHeight="1" x14ac:dyDescent="0.15">
      <c r="A195" s="257"/>
      <c r="B195" s="48"/>
      <c r="C195" s="73"/>
      <c r="D195" s="73"/>
      <c r="E195" s="73"/>
      <c r="F195" s="73"/>
      <c r="G195" s="73"/>
      <c r="H195" s="73"/>
      <c r="I195" s="73"/>
      <c r="J195" s="73"/>
      <c r="K195" s="73"/>
      <c r="L195" s="73"/>
      <c r="M195" s="73"/>
      <c r="N195" s="73"/>
    </row>
    <row r="196" spans="1:14" ht="26.25" customHeight="1" x14ac:dyDescent="0.2">
      <c r="A196" s="258"/>
      <c r="B196" s="110"/>
      <c r="C196" s="110"/>
      <c r="D196" s="110"/>
    </row>
    <row r="197" spans="1:14" ht="31.5" customHeight="1" x14ac:dyDescent="0.2">
      <c r="A197" s="67"/>
      <c r="B197" s="114"/>
      <c r="N197" s="73"/>
    </row>
    <row r="198" spans="1:14" ht="15" customHeight="1" x14ac:dyDescent="0.2">
      <c r="A198" s="259"/>
      <c r="B198" s="36"/>
      <c r="M198" s="73"/>
      <c r="N198" s="73"/>
    </row>
    <row r="199" spans="1:14" ht="15" customHeight="1" x14ac:dyDescent="0.2">
      <c r="A199" s="176"/>
      <c r="B199" s="37"/>
      <c r="M199" s="73"/>
      <c r="N199" s="73"/>
    </row>
    <row r="200" spans="1:14" ht="15" customHeight="1" x14ac:dyDescent="0.2">
      <c r="A200" s="176"/>
      <c r="B200" s="37"/>
      <c r="M200" s="73"/>
      <c r="N200" s="73"/>
    </row>
    <row r="201" spans="1:14" ht="15" customHeight="1" x14ac:dyDescent="0.2">
      <c r="A201" s="260"/>
      <c r="B201" s="37"/>
      <c r="M201" s="73"/>
      <c r="N201" s="73"/>
    </row>
    <row r="202" spans="1:14" ht="15" customHeight="1" x14ac:dyDescent="0.2">
      <c r="A202" s="176"/>
      <c r="B202" s="37"/>
      <c r="M202" s="73"/>
      <c r="N202" s="73"/>
    </row>
    <row r="203" spans="1:14" ht="15" customHeight="1" x14ac:dyDescent="0.2">
      <c r="A203" s="176"/>
      <c r="B203" s="37"/>
      <c r="M203" s="73"/>
      <c r="N203" s="73"/>
    </row>
    <row r="204" spans="1:14" ht="15" customHeight="1" x14ac:dyDescent="0.2">
      <c r="A204" s="176"/>
      <c r="B204" s="37"/>
      <c r="M204" s="73"/>
      <c r="N204" s="73"/>
    </row>
    <row r="205" spans="1:14" ht="15" customHeight="1" x14ac:dyDescent="0.2">
      <c r="A205" s="176"/>
      <c r="B205" s="37"/>
      <c r="M205" s="73"/>
      <c r="N205" s="73"/>
    </row>
    <row r="206" spans="1:14" ht="15" customHeight="1" x14ac:dyDescent="0.2">
      <c r="A206" s="261"/>
      <c r="B206" s="37"/>
      <c r="M206" s="73"/>
      <c r="N206" s="73"/>
    </row>
    <row r="207" spans="1:14" ht="15" customHeight="1" x14ac:dyDescent="0.2">
      <c r="A207" s="260"/>
      <c r="B207" s="37"/>
      <c r="M207" s="73"/>
      <c r="N207" s="73"/>
    </row>
    <row r="208" spans="1:14" ht="15" customHeight="1" x14ac:dyDescent="0.2">
      <c r="A208" s="260"/>
      <c r="B208" s="37"/>
      <c r="M208" s="73"/>
      <c r="N208" s="73"/>
    </row>
    <row r="209" spans="1:14" ht="15" customHeight="1" x14ac:dyDescent="0.2">
      <c r="A209" s="176"/>
      <c r="B209" s="37"/>
      <c r="L209" s="73"/>
      <c r="M209" s="73"/>
      <c r="N209" s="73"/>
    </row>
    <row r="210" spans="1:14" ht="15" customHeight="1" x14ac:dyDescent="0.2">
      <c r="A210" s="261"/>
      <c r="B210" s="37"/>
      <c r="L210" s="73"/>
      <c r="M210" s="73"/>
      <c r="N210" s="73"/>
    </row>
    <row r="211" spans="1:14" ht="21.75" customHeight="1" x14ac:dyDescent="0.2">
      <c r="A211" s="260"/>
      <c r="B211" s="37"/>
      <c r="L211" s="73"/>
      <c r="M211" s="73"/>
      <c r="N211" s="73"/>
    </row>
    <row r="212" spans="1:14" ht="15" customHeight="1" x14ac:dyDescent="0.2">
      <c r="A212" s="261"/>
      <c r="B212" s="37"/>
      <c r="L212" s="73"/>
      <c r="M212" s="73"/>
      <c r="N212" s="73"/>
    </row>
    <row r="213" spans="1:14" ht="15" customHeight="1" x14ac:dyDescent="0.2">
      <c r="A213" s="262"/>
      <c r="B213" s="37"/>
      <c r="L213" s="73"/>
      <c r="M213" s="73"/>
      <c r="N213" s="73"/>
    </row>
    <row r="214" spans="1:14" ht="15" customHeight="1" x14ac:dyDescent="0.2">
      <c r="A214" s="176"/>
      <c r="B214" s="37"/>
      <c r="L214" s="73"/>
      <c r="M214" s="73"/>
      <c r="N214" s="73"/>
    </row>
    <row r="215" spans="1:14" ht="23.25" customHeight="1" x14ac:dyDescent="0.2">
      <c r="A215" s="260"/>
      <c r="B215" s="37"/>
      <c r="L215" s="73"/>
      <c r="M215" s="73"/>
      <c r="N215" s="73"/>
    </row>
    <row r="216" spans="1:14" ht="15" customHeight="1" x14ac:dyDescent="0.2">
      <c r="A216" s="176"/>
      <c r="B216" s="37"/>
      <c r="L216" s="73"/>
      <c r="M216" s="73"/>
      <c r="N216" s="73"/>
    </row>
    <row r="217" spans="1:14" ht="15" customHeight="1" x14ac:dyDescent="0.2">
      <c r="A217" s="260"/>
      <c r="B217" s="37"/>
      <c r="L217" s="73"/>
      <c r="M217" s="73"/>
      <c r="N217" s="73"/>
    </row>
    <row r="218" spans="1:14" ht="15" customHeight="1" x14ac:dyDescent="0.2">
      <c r="A218" s="176"/>
      <c r="B218" s="37"/>
      <c r="L218" s="73"/>
      <c r="M218" s="73"/>
      <c r="N218" s="73"/>
    </row>
    <row r="219" spans="1:14" ht="15" customHeight="1" x14ac:dyDescent="0.2">
      <c r="A219" s="176"/>
      <c r="B219" s="37"/>
      <c r="L219" s="73"/>
      <c r="M219" s="73"/>
      <c r="N219" s="73"/>
    </row>
    <row r="220" spans="1:14" ht="15" customHeight="1" x14ac:dyDescent="0.2">
      <c r="A220" s="261"/>
      <c r="B220" s="37"/>
      <c r="L220" s="73"/>
      <c r="M220" s="73"/>
      <c r="N220" s="73"/>
    </row>
    <row r="221" spans="1:14" ht="15" customHeight="1" x14ac:dyDescent="0.2">
      <c r="A221" s="263"/>
      <c r="B221" s="48"/>
      <c r="L221" s="73"/>
      <c r="M221" s="73"/>
      <c r="N221" s="73"/>
    </row>
    <row r="222" spans="1:14" ht="15" customHeight="1" x14ac:dyDescent="0.2">
      <c r="A222" s="233"/>
      <c r="B222" s="23"/>
    </row>
    <row r="227" spans="1:68" x14ac:dyDescent="0.2">
      <c r="A227" s="73"/>
    </row>
    <row r="228" spans="1:68" x14ac:dyDescent="0.2">
      <c r="A228" s="73"/>
    </row>
    <row r="229" spans="1:68" x14ac:dyDescent="0.2">
      <c r="A229" s="73"/>
    </row>
    <row r="230" spans="1:68" x14ac:dyDescent="0.2">
      <c r="A230" s="73"/>
    </row>
    <row r="231" spans="1:68" s="254" customFormat="1" x14ac:dyDescent="0.2">
      <c r="A231" s="73"/>
      <c r="AW231" s="264"/>
      <c r="BA231" s="73"/>
      <c r="BB231" s="73"/>
      <c r="BC231" s="73"/>
      <c r="BD231" s="73"/>
      <c r="BE231" s="73"/>
      <c r="BF231" s="73"/>
      <c r="BP231" s="264"/>
    </row>
    <row r="232" spans="1:68" s="254" customFormat="1" x14ac:dyDescent="0.2">
      <c r="A232" s="73"/>
      <c r="AW232" s="264"/>
      <c r="BA232" s="73"/>
      <c r="BB232" s="73"/>
      <c r="BC232" s="73"/>
      <c r="BD232" s="73"/>
      <c r="BE232" s="73"/>
      <c r="BF232" s="73"/>
      <c r="BP232" s="264"/>
    </row>
    <row r="233" spans="1:68" s="254" customFormat="1" x14ac:dyDescent="0.2">
      <c r="A233" s="73"/>
      <c r="AW233" s="264"/>
      <c r="BA233" s="73"/>
      <c r="BB233" s="73"/>
      <c r="BC233" s="73"/>
      <c r="BD233" s="73"/>
      <c r="BE233" s="73"/>
      <c r="BF233" s="73"/>
      <c r="BP233" s="264"/>
    </row>
    <row r="234" spans="1:68" s="254" customFormat="1" x14ac:dyDescent="0.2">
      <c r="A234" s="73"/>
      <c r="AW234" s="264"/>
      <c r="BA234" s="73"/>
      <c r="BB234" s="73"/>
      <c r="BC234" s="73"/>
      <c r="BD234" s="73"/>
      <c r="BE234" s="73"/>
      <c r="BF234" s="73"/>
      <c r="BP234" s="264"/>
    </row>
    <row r="235" spans="1:68" s="254" customFormat="1" hidden="1" x14ac:dyDescent="0.2">
      <c r="A235" s="73"/>
      <c r="AW235" s="264"/>
      <c r="BA235" s="73"/>
      <c r="BB235" s="73"/>
      <c r="BC235" s="73"/>
      <c r="BD235" s="73"/>
      <c r="BE235" s="73"/>
      <c r="BF235" s="73"/>
      <c r="BP235" s="264"/>
    </row>
    <row r="236" spans="1:68" s="254" customFormat="1" hidden="1" x14ac:dyDescent="0.2">
      <c r="A236" s="265"/>
      <c r="AW236" s="264"/>
      <c r="BA236" s="73"/>
      <c r="BB236" s="73"/>
      <c r="BC236" s="73"/>
      <c r="BD236" s="73"/>
      <c r="BE236" s="265"/>
      <c r="BF236" s="73"/>
      <c r="BP236" s="264"/>
    </row>
    <row r="237" spans="1:68" s="254" customFormat="1" hidden="1" x14ac:dyDescent="0.2">
      <c r="A237" s="73"/>
      <c r="AW237" s="264"/>
      <c r="BA237" s="73"/>
      <c r="BB237" s="73"/>
      <c r="BC237" s="73"/>
      <c r="BD237" s="73"/>
      <c r="BF237" s="73"/>
      <c r="BP237" s="264"/>
    </row>
    <row r="238" spans="1:68" s="254" customFormat="1" hidden="1" x14ac:dyDescent="0.2">
      <c r="A238" s="73"/>
      <c r="AW238" s="264"/>
      <c r="BA238" s="73"/>
      <c r="BB238" s="73"/>
      <c r="BC238" s="73"/>
      <c r="BD238" s="73"/>
      <c r="BE238" s="73"/>
      <c r="BF238" s="73"/>
      <c r="BP238" s="264"/>
    </row>
    <row r="239" spans="1:68" s="254" customFormat="1" x14ac:dyDescent="0.2">
      <c r="A239" s="73"/>
      <c r="AW239" s="264"/>
      <c r="BA239" s="73"/>
      <c r="BB239" s="73"/>
      <c r="BC239" s="73"/>
      <c r="BD239" s="73"/>
      <c r="BE239" s="73"/>
      <c r="BF239" s="73"/>
      <c r="BP239" s="264"/>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sqref="A1:XFD1048576"/>
    </sheetView>
  </sheetViews>
  <sheetFormatPr baseColWidth="10" defaultRowHeight="12.75" x14ac:dyDescent="0.2"/>
  <cols>
    <col min="1" max="1" width="35.42578125" style="254" customWidth="1"/>
    <col min="2" max="2" width="23.5703125" style="254" customWidth="1"/>
    <col min="3" max="3" width="15" style="254" customWidth="1"/>
    <col min="4" max="4" width="15.7109375" style="254" customWidth="1"/>
    <col min="5" max="5" width="13.42578125" style="254" customWidth="1"/>
    <col min="6" max="6" width="13.5703125" style="254" customWidth="1"/>
    <col min="7" max="7" width="14.7109375" style="254" customWidth="1"/>
    <col min="8" max="8" width="13.85546875" style="254" customWidth="1"/>
    <col min="9" max="9" width="12.5703125" style="254" customWidth="1"/>
    <col min="10" max="10" width="11.85546875" style="254" customWidth="1"/>
    <col min="11" max="11" width="10.28515625" style="254" customWidth="1"/>
    <col min="12" max="12" width="9.28515625" style="254" customWidth="1"/>
    <col min="13" max="13" width="9.42578125" style="254" customWidth="1"/>
    <col min="14" max="14" width="9.140625" style="254" customWidth="1"/>
    <col min="15" max="15" width="9.28515625" style="73" customWidth="1"/>
    <col min="16" max="16" width="9.42578125" style="73" customWidth="1"/>
    <col min="17" max="17" width="9.7109375" style="73" customWidth="1"/>
    <col min="18" max="18" width="9.5703125" style="73" customWidth="1"/>
    <col min="19" max="19" width="9.28515625" style="73" customWidth="1"/>
    <col min="20" max="20" width="8.5703125" style="73" customWidth="1"/>
    <col min="21" max="21" width="8.85546875" style="73" customWidth="1"/>
    <col min="22" max="22" width="9.7109375" style="73" customWidth="1"/>
    <col min="23" max="23" width="8.7109375" style="73" customWidth="1"/>
    <col min="24" max="24" width="13.5703125" style="73" customWidth="1"/>
    <col min="25" max="25" width="16.28515625" style="73" customWidth="1"/>
    <col min="26" max="43" width="9.42578125" style="73" customWidth="1"/>
    <col min="44" max="47" width="10.28515625" style="73" customWidth="1"/>
    <col min="48" max="48" width="9.140625" style="73" customWidth="1"/>
    <col min="49" max="49" width="11.42578125" style="74" hidden="1" customWidth="1"/>
    <col min="50" max="67" width="11.42578125" style="73" hidden="1" customWidth="1"/>
    <col min="68" max="68" width="11.42578125" style="74" hidden="1" customWidth="1"/>
    <col min="69" max="78" width="11.42578125" style="73" customWidth="1"/>
    <col min="79" max="83" width="10.28515625" style="73" customWidth="1"/>
    <col min="84" max="92" width="9.42578125" style="73" customWidth="1"/>
    <col min="93" max="256" width="11.42578125" style="73"/>
    <col min="257" max="257" width="35.42578125" style="73" customWidth="1"/>
    <col min="258" max="258" width="23.5703125" style="73" customWidth="1"/>
    <col min="259" max="259" width="15" style="73" customWidth="1"/>
    <col min="260" max="260" width="15.7109375" style="73" customWidth="1"/>
    <col min="261" max="261" width="13.42578125" style="73" customWidth="1"/>
    <col min="262" max="262" width="13.5703125" style="73" customWidth="1"/>
    <col min="263" max="263" width="14.7109375" style="73" customWidth="1"/>
    <col min="264" max="264" width="13.85546875" style="73" customWidth="1"/>
    <col min="265" max="265" width="12.5703125" style="73" customWidth="1"/>
    <col min="266" max="266" width="11.85546875" style="73" customWidth="1"/>
    <col min="267" max="267" width="10.28515625" style="73" customWidth="1"/>
    <col min="268" max="268" width="9.28515625" style="73" customWidth="1"/>
    <col min="269" max="269" width="9.42578125" style="73" customWidth="1"/>
    <col min="270" max="270" width="9.140625" style="73" customWidth="1"/>
    <col min="271" max="271" width="9.28515625" style="73" customWidth="1"/>
    <col min="272" max="272" width="9.42578125" style="73" customWidth="1"/>
    <col min="273" max="273" width="9.7109375" style="73" customWidth="1"/>
    <col min="274" max="274" width="9.5703125" style="73" customWidth="1"/>
    <col min="275" max="275" width="9.28515625" style="73" customWidth="1"/>
    <col min="276" max="276" width="8.5703125" style="73" customWidth="1"/>
    <col min="277" max="277" width="8.85546875" style="73" customWidth="1"/>
    <col min="278" max="278" width="9.7109375" style="73" customWidth="1"/>
    <col min="279" max="279" width="8.7109375" style="73" customWidth="1"/>
    <col min="280" max="280" width="13.5703125" style="73" customWidth="1"/>
    <col min="281" max="281" width="16.28515625" style="73" customWidth="1"/>
    <col min="282" max="299" width="9.42578125" style="73" customWidth="1"/>
    <col min="300" max="303" width="10.28515625" style="73" customWidth="1"/>
    <col min="304" max="304" width="9.140625" style="73" customWidth="1"/>
    <col min="305" max="324" width="0" style="73" hidden="1" customWidth="1"/>
    <col min="325" max="334" width="11.42578125" style="73" customWidth="1"/>
    <col min="335" max="339" width="10.28515625" style="73" customWidth="1"/>
    <col min="340" max="348" width="9.42578125" style="73" customWidth="1"/>
    <col min="349" max="512" width="11.42578125" style="73"/>
    <col min="513" max="513" width="35.42578125" style="73" customWidth="1"/>
    <col min="514" max="514" width="23.5703125" style="73" customWidth="1"/>
    <col min="515" max="515" width="15" style="73" customWidth="1"/>
    <col min="516" max="516" width="15.7109375" style="73" customWidth="1"/>
    <col min="517" max="517" width="13.42578125" style="73" customWidth="1"/>
    <col min="518" max="518" width="13.5703125" style="73" customWidth="1"/>
    <col min="519" max="519" width="14.7109375" style="73" customWidth="1"/>
    <col min="520" max="520" width="13.85546875" style="73" customWidth="1"/>
    <col min="521" max="521" width="12.5703125" style="73" customWidth="1"/>
    <col min="522" max="522" width="11.85546875" style="73" customWidth="1"/>
    <col min="523" max="523" width="10.28515625" style="73" customWidth="1"/>
    <col min="524" max="524" width="9.28515625" style="73" customWidth="1"/>
    <col min="525" max="525" width="9.42578125" style="73" customWidth="1"/>
    <col min="526" max="526" width="9.140625" style="73" customWidth="1"/>
    <col min="527" max="527" width="9.28515625" style="73" customWidth="1"/>
    <col min="528" max="528" width="9.42578125" style="73" customWidth="1"/>
    <col min="529" max="529" width="9.7109375" style="73" customWidth="1"/>
    <col min="530" max="530" width="9.5703125" style="73" customWidth="1"/>
    <col min="531" max="531" width="9.28515625" style="73" customWidth="1"/>
    <col min="532" max="532" width="8.5703125" style="73" customWidth="1"/>
    <col min="533" max="533" width="8.85546875" style="73" customWidth="1"/>
    <col min="534" max="534" width="9.7109375" style="73" customWidth="1"/>
    <col min="535" max="535" width="8.7109375" style="73" customWidth="1"/>
    <col min="536" max="536" width="13.5703125" style="73" customWidth="1"/>
    <col min="537" max="537" width="16.28515625" style="73" customWidth="1"/>
    <col min="538" max="555" width="9.42578125" style="73" customWidth="1"/>
    <col min="556" max="559" width="10.28515625" style="73" customWidth="1"/>
    <col min="560" max="560" width="9.140625" style="73" customWidth="1"/>
    <col min="561" max="580" width="0" style="73" hidden="1" customWidth="1"/>
    <col min="581" max="590" width="11.42578125" style="73" customWidth="1"/>
    <col min="591" max="595" width="10.28515625" style="73" customWidth="1"/>
    <col min="596" max="604" width="9.42578125" style="73" customWidth="1"/>
    <col min="605" max="768" width="11.42578125" style="73"/>
    <col min="769" max="769" width="35.42578125" style="73" customWidth="1"/>
    <col min="770" max="770" width="23.5703125" style="73" customWidth="1"/>
    <col min="771" max="771" width="15" style="73" customWidth="1"/>
    <col min="772" max="772" width="15.7109375" style="73" customWidth="1"/>
    <col min="773" max="773" width="13.42578125" style="73" customWidth="1"/>
    <col min="774" max="774" width="13.5703125" style="73" customWidth="1"/>
    <col min="775" max="775" width="14.7109375" style="73" customWidth="1"/>
    <col min="776" max="776" width="13.85546875" style="73" customWidth="1"/>
    <col min="777" max="777" width="12.5703125" style="73" customWidth="1"/>
    <col min="778" max="778" width="11.85546875" style="73" customWidth="1"/>
    <col min="779" max="779" width="10.28515625" style="73" customWidth="1"/>
    <col min="780" max="780" width="9.28515625" style="73" customWidth="1"/>
    <col min="781" max="781" width="9.42578125" style="73" customWidth="1"/>
    <col min="782" max="782" width="9.140625" style="73" customWidth="1"/>
    <col min="783" max="783" width="9.28515625" style="73" customWidth="1"/>
    <col min="784" max="784" width="9.42578125" style="73" customWidth="1"/>
    <col min="785" max="785" width="9.7109375" style="73" customWidth="1"/>
    <col min="786" max="786" width="9.5703125" style="73" customWidth="1"/>
    <col min="787" max="787" width="9.28515625" style="73" customWidth="1"/>
    <col min="788" max="788" width="8.5703125" style="73" customWidth="1"/>
    <col min="789" max="789" width="8.85546875" style="73" customWidth="1"/>
    <col min="790" max="790" width="9.7109375" style="73" customWidth="1"/>
    <col min="791" max="791" width="8.7109375" style="73" customWidth="1"/>
    <col min="792" max="792" width="13.5703125" style="73" customWidth="1"/>
    <col min="793" max="793" width="16.28515625" style="73" customWidth="1"/>
    <col min="794" max="811" width="9.42578125" style="73" customWidth="1"/>
    <col min="812" max="815" width="10.28515625" style="73" customWidth="1"/>
    <col min="816" max="816" width="9.140625" style="73" customWidth="1"/>
    <col min="817" max="836" width="0" style="73" hidden="1" customWidth="1"/>
    <col min="837" max="846" width="11.42578125" style="73" customWidth="1"/>
    <col min="847" max="851" width="10.28515625" style="73" customWidth="1"/>
    <col min="852" max="860" width="9.42578125" style="73" customWidth="1"/>
    <col min="861" max="1024" width="11.42578125" style="73"/>
    <col min="1025" max="1025" width="35.42578125" style="73" customWidth="1"/>
    <col min="1026" max="1026" width="23.5703125" style="73" customWidth="1"/>
    <col min="1027" max="1027" width="15" style="73" customWidth="1"/>
    <col min="1028" max="1028" width="15.7109375" style="73" customWidth="1"/>
    <col min="1029" max="1029" width="13.42578125" style="73" customWidth="1"/>
    <col min="1030" max="1030" width="13.5703125" style="73" customWidth="1"/>
    <col min="1031" max="1031" width="14.7109375" style="73" customWidth="1"/>
    <col min="1032" max="1032" width="13.85546875" style="73" customWidth="1"/>
    <col min="1033" max="1033" width="12.5703125" style="73" customWidth="1"/>
    <col min="1034" max="1034" width="11.85546875" style="73" customWidth="1"/>
    <col min="1035" max="1035" width="10.28515625" style="73" customWidth="1"/>
    <col min="1036" max="1036" width="9.28515625" style="73" customWidth="1"/>
    <col min="1037" max="1037" width="9.42578125" style="73" customWidth="1"/>
    <col min="1038" max="1038" width="9.140625" style="73" customWidth="1"/>
    <col min="1039" max="1039" width="9.28515625" style="73" customWidth="1"/>
    <col min="1040" max="1040" width="9.42578125" style="73" customWidth="1"/>
    <col min="1041" max="1041" width="9.7109375" style="73" customWidth="1"/>
    <col min="1042" max="1042" width="9.5703125" style="73" customWidth="1"/>
    <col min="1043" max="1043" width="9.28515625" style="73" customWidth="1"/>
    <col min="1044" max="1044" width="8.5703125" style="73" customWidth="1"/>
    <col min="1045" max="1045" width="8.85546875" style="73" customWidth="1"/>
    <col min="1046" max="1046" width="9.7109375" style="73" customWidth="1"/>
    <col min="1047" max="1047" width="8.7109375" style="73" customWidth="1"/>
    <col min="1048" max="1048" width="13.5703125" style="73" customWidth="1"/>
    <col min="1049" max="1049" width="16.28515625" style="73" customWidth="1"/>
    <col min="1050" max="1067" width="9.42578125" style="73" customWidth="1"/>
    <col min="1068" max="1071" width="10.28515625" style="73" customWidth="1"/>
    <col min="1072" max="1072" width="9.140625" style="73" customWidth="1"/>
    <col min="1073" max="1092" width="0" style="73" hidden="1" customWidth="1"/>
    <col min="1093" max="1102" width="11.42578125" style="73" customWidth="1"/>
    <col min="1103" max="1107" width="10.28515625" style="73" customWidth="1"/>
    <col min="1108" max="1116" width="9.42578125" style="73" customWidth="1"/>
    <col min="1117" max="1280" width="11.42578125" style="73"/>
    <col min="1281" max="1281" width="35.42578125" style="73" customWidth="1"/>
    <col min="1282" max="1282" width="23.5703125" style="73" customWidth="1"/>
    <col min="1283" max="1283" width="15" style="73" customWidth="1"/>
    <col min="1284" max="1284" width="15.7109375" style="73" customWidth="1"/>
    <col min="1285" max="1285" width="13.42578125" style="73" customWidth="1"/>
    <col min="1286" max="1286" width="13.5703125" style="73" customWidth="1"/>
    <col min="1287" max="1287" width="14.7109375" style="73" customWidth="1"/>
    <col min="1288" max="1288" width="13.85546875" style="73" customWidth="1"/>
    <col min="1289" max="1289" width="12.5703125" style="73" customWidth="1"/>
    <col min="1290" max="1290" width="11.85546875" style="73" customWidth="1"/>
    <col min="1291" max="1291" width="10.28515625" style="73" customWidth="1"/>
    <col min="1292" max="1292" width="9.28515625" style="73" customWidth="1"/>
    <col min="1293" max="1293" width="9.42578125" style="73" customWidth="1"/>
    <col min="1294" max="1294" width="9.140625" style="73" customWidth="1"/>
    <col min="1295" max="1295" width="9.28515625" style="73" customWidth="1"/>
    <col min="1296" max="1296" width="9.42578125" style="73" customWidth="1"/>
    <col min="1297" max="1297" width="9.7109375" style="73" customWidth="1"/>
    <col min="1298" max="1298" width="9.5703125" style="73" customWidth="1"/>
    <col min="1299" max="1299" width="9.28515625" style="73" customWidth="1"/>
    <col min="1300" max="1300" width="8.5703125" style="73" customWidth="1"/>
    <col min="1301" max="1301" width="8.85546875" style="73" customWidth="1"/>
    <col min="1302" max="1302" width="9.7109375" style="73" customWidth="1"/>
    <col min="1303" max="1303" width="8.7109375" style="73" customWidth="1"/>
    <col min="1304" max="1304" width="13.5703125" style="73" customWidth="1"/>
    <col min="1305" max="1305" width="16.28515625" style="73" customWidth="1"/>
    <col min="1306" max="1323" width="9.42578125" style="73" customWidth="1"/>
    <col min="1324" max="1327" width="10.28515625" style="73" customWidth="1"/>
    <col min="1328" max="1328" width="9.140625" style="73" customWidth="1"/>
    <col min="1329" max="1348" width="0" style="73" hidden="1" customWidth="1"/>
    <col min="1349" max="1358" width="11.42578125" style="73" customWidth="1"/>
    <col min="1359" max="1363" width="10.28515625" style="73" customWidth="1"/>
    <col min="1364" max="1372" width="9.42578125" style="73" customWidth="1"/>
    <col min="1373" max="1536" width="11.42578125" style="73"/>
    <col min="1537" max="1537" width="35.42578125" style="73" customWidth="1"/>
    <col min="1538" max="1538" width="23.5703125" style="73" customWidth="1"/>
    <col min="1539" max="1539" width="15" style="73" customWidth="1"/>
    <col min="1540" max="1540" width="15.7109375" style="73" customWidth="1"/>
    <col min="1541" max="1541" width="13.42578125" style="73" customWidth="1"/>
    <col min="1542" max="1542" width="13.5703125" style="73" customWidth="1"/>
    <col min="1543" max="1543" width="14.7109375" style="73" customWidth="1"/>
    <col min="1544" max="1544" width="13.85546875" style="73" customWidth="1"/>
    <col min="1545" max="1545" width="12.5703125" style="73" customWidth="1"/>
    <col min="1546" max="1546" width="11.85546875" style="73" customWidth="1"/>
    <col min="1547" max="1547" width="10.28515625" style="73" customWidth="1"/>
    <col min="1548" max="1548" width="9.28515625" style="73" customWidth="1"/>
    <col min="1549" max="1549" width="9.42578125" style="73" customWidth="1"/>
    <col min="1550" max="1550" width="9.140625" style="73" customWidth="1"/>
    <col min="1551" max="1551" width="9.28515625" style="73" customWidth="1"/>
    <col min="1552" max="1552" width="9.42578125" style="73" customWidth="1"/>
    <col min="1553" max="1553" width="9.7109375" style="73" customWidth="1"/>
    <col min="1554" max="1554" width="9.5703125" style="73" customWidth="1"/>
    <col min="1555" max="1555" width="9.28515625" style="73" customWidth="1"/>
    <col min="1556" max="1556" width="8.5703125" style="73" customWidth="1"/>
    <col min="1557" max="1557" width="8.85546875" style="73" customWidth="1"/>
    <col min="1558" max="1558" width="9.7109375" style="73" customWidth="1"/>
    <col min="1559" max="1559" width="8.7109375" style="73" customWidth="1"/>
    <col min="1560" max="1560" width="13.5703125" style="73" customWidth="1"/>
    <col min="1561" max="1561" width="16.28515625" style="73" customWidth="1"/>
    <col min="1562" max="1579" width="9.42578125" style="73" customWidth="1"/>
    <col min="1580" max="1583" width="10.28515625" style="73" customWidth="1"/>
    <col min="1584" max="1584" width="9.140625" style="73" customWidth="1"/>
    <col min="1585" max="1604" width="0" style="73" hidden="1" customWidth="1"/>
    <col min="1605" max="1614" width="11.42578125" style="73" customWidth="1"/>
    <col min="1615" max="1619" width="10.28515625" style="73" customWidth="1"/>
    <col min="1620" max="1628" width="9.42578125" style="73" customWidth="1"/>
    <col min="1629" max="1792" width="11.42578125" style="73"/>
    <col min="1793" max="1793" width="35.42578125" style="73" customWidth="1"/>
    <col min="1794" max="1794" width="23.5703125" style="73" customWidth="1"/>
    <col min="1795" max="1795" width="15" style="73" customWidth="1"/>
    <col min="1796" max="1796" width="15.7109375" style="73" customWidth="1"/>
    <col min="1797" max="1797" width="13.42578125" style="73" customWidth="1"/>
    <col min="1798" max="1798" width="13.5703125" style="73" customWidth="1"/>
    <col min="1799" max="1799" width="14.7109375" style="73" customWidth="1"/>
    <col min="1800" max="1800" width="13.85546875" style="73" customWidth="1"/>
    <col min="1801" max="1801" width="12.5703125" style="73" customWidth="1"/>
    <col min="1802" max="1802" width="11.85546875" style="73" customWidth="1"/>
    <col min="1803" max="1803" width="10.28515625" style="73" customWidth="1"/>
    <col min="1804" max="1804" width="9.28515625" style="73" customWidth="1"/>
    <col min="1805" max="1805" width="9.42578125" style="73" customWidth="1"/>
    <col min="1806" max="1806" width="9.140625" style="73" customWidth="1"/>
    <col min="1807" max="1807" width="9.28515625" style="73" customWidth="1"/>
    <col min="1808" max="1808" width="9.42578125" style="73" customWidth="1"/>
    <col min="1809" max="1809" width="9.7109375" style="73" customWidth="1"/>
    <col min="1810" max="1810" width="9.5703125" style="73" customWidth="1"/>
    <col min="1811" max="1811" width="9.28515625" style="73" customWidth="1"/>
    <col min="1812" max="1812" width="8.5703125" style="73" customWidth="1"/>
    <col min="1813" max="1813" width="8.85546875" style="73" customWidth="1"/>
    <col min="1814" max="1814" width="9.7109375" style="73" customWidth="1"/>
    <col min="1815" max="1815" width="8.7109375" style="73" customWidth="1"/>
    <col min="1816" max="1816" width="13.5703125" style="73" customWidth="1"/>
    <col min="1817" max="1817" width="16.28515625" style="73" customWidth="1"/>
    <col min="1818" max="1835" width="9.42578125" style="73" customWidth="1"/>
    <col min="1836" max="1839" width="10.28515625" style="73" customWidth="1"/>
    <col min="1840" max="1840" width="9.140625" style="73" customWidth="1"/>
    <col min="1841" max="1860" width="0" style="73" hidden="1" customWidth="1"/>
    <col min="1861" max="1870" width="11.42578125" style="73" customWidth="1"/>
    <col min="1871" max="1875" width="10.28515625" style="73" customWidth="1"/>
    <col min="1876" max="1884" width="9.42578125" style="73" customWidth="1"/>
    <col min="1885" max="2048" width="11.42578125" style="73"/>
    <col min="2049" max="2049" width="35.42578125" style="73" customWidth="1"/>
    <col min="2050" max="2050" width="23.5703125" style="73" customWidth="1"/>
    <col min="2051" max="2051" width="15" style="73" customWidth="1"/>
    <col min="2052" max="2052" width="15.7109375" style="73" customWidth="1"/>
    <col min="2053" max="2053" width="13.42578125" style="73" customWidth="1"/>
    <col min="2054" max="2054" width="13.5703125" style="73" customWidth="1"/>
    <col min="2055" max="2055" width="14.7109375" style="73" customWidth="1"/>
    <col min="2056" max="2056" width="13.85546875" style="73" customWidth="1"/>
    <col min="2057" max="2057" width="12.5703125" style="73" customWidth="1"/>
    <col min="2058" max="2058" width="11.85546875" style="73" customWidth="1"/>
    <col min="2059" max="2059" width="10.28515625" style="73" customWidth="1"/>
    <col min="2060" max="2060" width="9.28515625" style="73" customWidth="1"/>
    <col min="2061" max="2061" width="9.42578125" style="73" customWidth="1"/>
    <col min="2062" max="2062" width="9.140625" style="73" customWidth="1"/>
    <col min="2063" max="2063" width="9.28515625" style="73" customWidth="1"/>
    <col min="2064" max="2064" width="9.42578125" style="73" customWidth="1"/>
    <col min="2065" max="2065" width="9.7109375" style="73" customWidth="1"/>
    <col min="2066" max="2066" width="9.5703125" style="73" customWidth="1"/>
    <col min="2067" max="2067" width="9.28515625" style="73" customWidth="1"/>
    <col min="2068" max="2068" width="8.5703125" style="73" customWidth="1"/>
    <col min="2069" max="2069" width="8.85546875" style="73" customWidth="1"/>
    <col min="2070" max="2070" width="9.7109375" style="73" customWidth="1"/>
    <col min="2071" max="2071" width="8.7109375" style="73" customWidth="1"/>
    <col min="2072" max="2072" width="13.5703125" style="73" customWidth="1"/>
    <col min="2073" max="2073" width="16.28515625" style="73" customWidth="1"/>
    <col min="2074" max="2091" width="9.42578125" style="73" customWidth="1"/>
    <col min="2092" max="2095" width="10.28515625" style="73" customWidth="1"/>
    <col min="2096" max="2096" width="9.140625" style="73" customWidth="1"/>
    <col min="2097" max="2116" width="0" style="73" hidden="1" customWidth="1"/>
    <col min="2117" max="2126" width="11.42578125" style="73" customWidth="1"/>
    <col min="2127" max="2131" width="10.28515625" style="73" customWidth="1"/>
    <col min="2132" max="2140" width="9.42578125" style="73" customWidth="1"/>
    <col min="2141" max="2304" width="11.42578125" style="73"/>
    <col min="2305" max="2305" width="35.42578125" style="73" customWidth="1"/>
    <col min="2306" max="2306" width="23.5703125" style="73" customWidth="1"/>
    <col min="2307" max="2307" width="15" style="73" customWidth="1"/>
    <col min="2308" max="2308" width="15.7109375" style="73" customWidth="1"/>
    <col min="2309" max="2309" width="13.42578125" style="73" customWidth="1"/>
    <col min="2310" max="2310" width="13.5703125" style="73" customWidth="1"/>
    <col min="2311" max="2311" width="14.7109375" style="73" customWidth="1"/>
    <col min="2312" max="2312" width="13.85546875" style="73" customWidth="1"/>
    <col min="2313" max="2313" width="12.5703125" style="73" customWidth="1"/>
    <col min="2314" max="2314" width="11.85546875" style="73" customWidth="1"/>
    <col min="2315" max="2315" width="10.28515625" style="73" customWidth="1"/>
    <col min="2316" max="2316" width="9.28515625" style="73" customWidth="1"/>
    <col min="2317" max="2317" width="9.42578125" style="73" customWidth="1"/>
    <col min="2318" max="2318" width="9.140625" style="73" customWidth="1"/>
    <col min="2319" max="2319" width="9.28515625" style="73" customWidth="1"/>
    <col min="2320" max="2320" width="9.42578125" style="73" customWidth="1"/>
    <col min="2321" max="2321" width="9.7109375" style="73" customWidth="1"/>
    <col min="2322" max="2322" width="9.5703125" style="73" customWidth="1"/>
    <col min="2323" max="2323" width="9.28515625" style="73" customWidth="1"/>
    <col min="2324" max="2324" width="8.5703125" style="73" customWidth="1"/>
    <col min="2325" max="2325" width="8.85546875" style="73" customWidth="1"/>
    <col min="2326" max="2326" width="9.7109375" style="73" customWidth="1"/>
    <col min="2327" max="2327" width="8.7109375" style="73" customWidth="1"/>
    <col min="2328" max="2328" width="13.5703125" style="73" customWidth="1"/>
    <col min="2329" max="2329" width="16.28515625" style="73" customWidth="1"/>
    <col min="2330" max="2347" width="9.42578125" style="73" customWidth="1"/>
    <col min="2348" max="2351" width="10.28515625" style="73" customWidth="1"/>
    <col min="2352" max="2352" width="9.140625" style="73" customWidth="1"/>
    <col min="2353" max="2372" width="0" style="73" hidden="1" customWidth="1"/>
    <col min="2373" max="2382" width="11.42578125" style="73" customWidth="1"/>
    <col min="2383" max="2387" width="10.28515625" style="73" customWidth="1"/>
    <col min="2388" max="2396" width="9.42578125" style="73" customWidth="1"/>
    <col min="2397" max="2560" width="11.42578125" style="73"/>
    <col min="2561" max="2561" width="35.42578125" style="73" customWidth="1"/>
    <col min="2562" max="2562" width="23.5703125" style="73" customWidth="1"/>
    <col min="2563" max="2563" width="15" style="73" customWidth="1"/>
    <col min="2564" max="2564" width="15.7109375" style="73" customWidth="1"/>
    <col min="2565" max="2565" width="13.42578125" style="73" customWidth="1"/>
    <col min="2566" max="2566" width="13.5703125" style="73" customWidth="1"/>
    <col min="2567" max="2567" width="14.7109375" style="73" customWidth="1"/>
    <col min="2568" max="2568" width="13.85546875" style="73" customWidth="1"/>
    <col min="2569" max="2569" width="12.5703125" style="73" customWidth="1"/>
    <col min="2570" max="2570" width="11.85546875" style="73" customWidth="1"/>
    <col min="2571" max="2571" width="10.28515625" style="73" customWidth="1"/>
    <col min="2572" max="2572" width="9.28515625" style="73" customWidth="1"/>
    <col min="2573" max="2573" width="9.42578125" style="73" customWidth="1"/>
    <col min="2574" max="2574" width="9.140625" style="73" customWidth="1"/>
    <col min="2575" max="2575" width="9.28515625" style="73" customWidth="1"/>
    <col min="2576" max="2576" width="9.42578125" style="73" customWidth="1"/>
    <col min="2577" max="2577" width="9.7109375" style="73" customWidth="1"/>
    <col min="2578" max="2578" width="9.5703125" style="73" customWidth="1"/>
    <col min="2579" max="2579" width="9.28515625" style="73" customWidth="1"/>
    <col min="2580" max="2580" width="8.5703125" style="73" customWidth="1"/>
    <col min="2581" max="2581" width="8.85546875" style="73" customWidth="1"/>
    <col min="2582" max="2582" width="9.7109375" style="73" customWidth="1"/>
    <col min="2583" max="2583" width="8.7109375" style="73" customWidth="1"/>
    <col min="2584" max="2584" width="13.5703125" style="73" customWidth="1"/>
    <col min="2585" max="2585" width="16.28515625" style="73" customWidth="1"/>
    <col min="2586" max="2603" width="9.42578125" style="73" customWidth="1"/>
    <col min="2604" max="2607" width="10.28515625" style="73" customWidth="1"/>
    <col min="2608" max="2608" width="9.140625" style="73" customWidth="1"/>
    <col min="2609" max="2628" width="0" style="73" hidden="1" customWidth="1"/>
    <col min="2629" max="2638" width="11.42578125" style="73" customWidth="1"/>
    <col min="2639" max="2643" width="10.28515625" style="73" customWidth="1"/>
    <col min="2644" max="2652" width="9.42578125" style="73" customWidth="1"/>
    <col min="2653" max="2816" width="11.42578125" style="73"/>
    <col min="2817" max="2817" width="35.42578125" style="73" customWidth="1"/>
    <col min="2818" max="2818" width="23.5703125" style="73" customWidth="1"/>
    <col min="2819" max="2819" width="15" style="73" customWidth="1"/>
    <col min="2820" max="2820" width="15.7109375" style="73" customWidth="1"/>
    <col min="2821" max="2821" width="13.42578125" style="73" customWidth="1"/>
    <col min="2822" max="2822" width="13.5703125" style="73" customWidth="1"/>
    <col min="2823" max="2823" width="14.7109375" style="73" customWidth="1"/>
    <col min="2824" max="2824" width="13.85546875" style="73" customWidth="1"/>
    <col min="2825" max="2825" width="12.5703125" style="73" customWidth="1"/>
    <col min="2826" max="2826" width="11.85546875" style="73" customWidth="1"/>
    <col min="2827" max="2827" width="10.28515625" style="73" customWidth="1"/>
    <col min="2828" max="2828" width="9.28515625" style="73" customWidth="1"/>
    <col min="2829" max="2829" width="9.42578125" style="73" customWidth="1"/>
    <col min="2830" max="2830" width="9.140625" style="73" customWidth="1"/>
    <col min="2831" max="2831" width="9.28515625" style="73" customWidth="1"/>
    <col min="2832" max="2832" width="9.42578125" style="73" customWidth="1"/>
    <col min="2833" max="2833" width="9.7109375" style="73" customWidth="1"/>
    <col min="2834" max="2834" width="9.5703125" style="73" customWidth="1"/>
    <col min="2835" max="2835" width="9.28515625" style="73" customWidth="1"/>
    <col min="2836" max="2836" width="8.5703125" style="73" customWidth="1"/>
    <col min="2837" max="2837" width="8.85546875" style="73" customWidth="1"/>
    <col min="2838" max="2838" width="9.7109375" style="73" customWidth="1"/>
    <col min="2839" max="2839" width="8.7109375" style="73" customWidth="1"/>
    <col min="2840" max="2840" width="13.5703125" style="73" customWidth="1"/>
    <col min="2841" max="2841" width="16.28515625" style="73" customWidth="1"/>
    <col min="2842" max="2859" width="9.42578125" style="73" customWidth="1"/>
    <col min="2860" max="2863" width="10.28515625" style="73" customWidth="1"/>
    <col min="2864" max="2864" width="9.140625" style="73" customWidth="1"/>
    <col min="2865" max="2884" width="0" style="73" hidden="1" customWidth="1"/>
    <col min="2885" max="2894" width="11.42578125" style="73" customWidth="1"/>
    <col min="2895" max="2899" width="10.28515625" style="73" customWidth="1"/>
    <col min="2900" max="2908" width="9.42578125" style="73" customWidth="1"/>
    <col min="2909" max="3072" width="11.42578125" style="73"/>
    <col min="3073" max="3073" width="35.42578125" style="73" customWidth="1"/>
    <col min="3074" max="3074" width="23.5703125" style="73" customWidth="1"/>
    <col min="3075" max="3075" width="15" style="73" customWidth="1"/>
    <col min="3076" max="3076" width="15.7109375" style="73" customWidth="1"/>
    <col min="3077" max="3077" width="13.42578125" style="73" customWidth="1"/>
    <col min="3078" max="3078" width="13.5703125" style="73" customWidth="1"/>
    <col min="3079" max="3079" width="14.7109375" style="73" customWidth="1"/>
    <col min="3080" max="3080" width="13.85546875" style="73" customWidth="1"/>
    <col min="3081" max="3081" width="12.5703125" style="73" customWidth="1"/>
    <col min="3082" max="3082" width="11.85546875" style="73" customWidth="1"/>
    <col min="3083" max="3083" width="10.28515625" style="73" customWidth="1"/>
    <col min="3084" max="3084" width="9.28515625" style="73" customWidth="1"/>
    <col min="3085" max="3085" width="9.42578125" style="73" customWidth="1"/>
    <col min="3086" max="3086" width="9.140625" style="73" customWidth="1"/>
    <col min="3087" max="3087" width="9.28515625" style="73" customWidth="1"/>
    <col min="3088" max="3088" width="9.42578125" style="73" customWidth="1"/>
    <col min="3089" max="3089" width="9.7109375" style="73" customWidth="1"/>
    <col min="3090" max="3090" width="9.5703125" style="73" customWidth="1"/>
    <col min="3091" max="3091" width="9.28515625" style="73" customWidth="1"/>
    <col min="3092" max="3092" width="8.5703125" style="73" customWidth="1"/>
    <col min="3093" max="3093" width="8.85546875" style="73" customWidth="1"/>
    <col min="3094" max="3094" width="9.7109375" style="73" customWidth="1"/>
    <col min="3095" max="3095" width="8.7109375" style="73" customWidth="1"/>
    <col min="3096" max="3096" width="13.5703125" style="73" customWidth="1"/>
    <col min="3097" max="3097" width="16.28515625" style="73" customWidth="1"/>
    <col min="3098" max="3115" width="9.42578125" style="73" customWidth="1"/>
    <col min="3116" max="3119" width="10.28515625" style="73" customWidth="1"/>
    <col min="3120" max="3120" width="9.140625" style="73" customWidth="1"/>
    <col min="3121" max="3140" width="0" style="73" hidden="1" customWidth="1"/>
    <col min="3141" max="3150" width="11.42578125" style="73" customWidth="1"/>
    <col min="3151" max="3155" width="10.28515625" style="73" customWidth="1"/>
    <col min="3156" max="3164" width="9.42578125" style="73" customWidth="1"/>
    <col min="3165" max="3328" width="11.42578125" style="73"/>
    <col min="3329" max="3329" width="35.42578125" style="73" customWidth="1"/>
    <col min="3330" max="3330" width="23.5703125" style="73" customWidth="1"/>
    <col min="3331" max="3331" width="15" style="73" customWidth="1"/>
    <col min="3332" max="3332" width="15.7109375" style="73" customWidth="1"/>
    <col min="3333" max="3333" width="13.42578125" style="73" customWidth="1"/>
    <col min="3334" max="3334" width="13.5703125" style="73" customWidth="1"/>
    <col min="3335" max="3335" width="14.7109375" style="73" customWidth="1"/>
    <col min="3336" max="3336" width="13.85546875" style="73" customWidth="1"/>
    <col min="3337" max="3337" width="12.5703125" style="73" customWidth="1"/>
    <col min="3338" max="3338" width="11.85546875" style="73" customWidth="1"/>
    <col min="3339" max="3339" width="10.28515625" style="73" customWidth="1"/>
    <col min="3340" max="3340" width="9.28515625" style="73" customWidth="1"/>
    <col min="3341" max="3341" width="9.42578125" style="73" customWidth="1"/>
    <col min="3342" max="3342" width="9.140625" style="73" customWidth="1"/>
    <col min="3343" max="3343" width="9.28515625" style="73" customWidth="1"/>
    <col min="3344" max="3344" width="9.42578125" style="73" customWidth="1"/>
    <col min="3345" max="3345" width="9.7109375" style="73" customWidth="1"/>
    <col min="3346" max="3346" width="9.5703125" style="73" customWidth="1"/>
    <col min="3347" max="3347" width="9.28515625" style="73" customWidth="1"/>
    <col min="3348" max="3348" width="8.5703125" style="73" customWidth="1"/>
    <col min="3349" max="3349" width="8.85546875" style="73" customWidth="1"/>
    <col min="3350" max="3350" width="9.7109375" style="73" customWidth="1"/>
    <col min="3351" max="3351" width="8.7109375" style="73" customWidth="1"/>
    <col min="3352" max="3352" width="13.5703125" style="73" customWidth="1"/>
    <col min="3353" max="3353" width="16.28515625" style="73" customWidth="1"/>
    <col min="3354" max="3371" width="9.42578125" style="73" customWidth="1"/>
    <col min="3372" max="3375" width="10.28515625" style="73" customWidth="1"/>
    <col min="3376" max="3376" width="9.140625" style="73" customWidth="1"/>
    <col min="3377" max="3396" width="0" style="73" hidden="1" customWidth="1"/>
    <col min="3397" max="3406" width="11.42578125" style="73" customWidth="1"/>
    <col min="3407" max="3411" width="10.28515625" style="73" customWidth="1"/>
    <col min="3412" max="3420" width="9.42578125" style="73" customWidth="1"/>
    <col min="3421" max="3584" width="11.42578125" style="73"/>
    <col min="3585" max="3585" width="35.42578125" style="73" customWidth="1"/>
    <col min="3586" max="3586" width="23.5703125" style="73" customWidth="1"/>
    <col min="3587" max="3587" width="15" style="73" customWidth="1"/>
    <col min="3588" max="3588" width="15.7109375" style="73" customWidth="1"/>
    <col min="3589" max="3589" width="13.42578125" style="73" customWidth="1"/>
    <col min="3590" max="3590" width="13.5703125" style="73" customWidth="1"/>
    <col min="3591" max="3591" width="14.7109375" style="73" customWidth="1"/>
    <col min="3592" max="3592" width="13.85546875" style="73" customWidth="1"/>
    <col min="3593" max="3593" width="12.5703125" style="73" customWidth="1"/>
    <col min="3594" max="3594" width="11.85546875" style="73" customWidth="1"/>
    <col min="3595" max="3595" width="10.28515625" style="73" customWidth="1"/>
    <col min="3596" max="3596" width="9.28515625" style="73" customWidth="1"/>
    <col min="3597" max="3597" width="9.42578125" style="73" customWidth="1"/>
    <col min="3598" max="3598" width="9.140625" style="73" customWidth="1"/>
    <col min="3599" max="3599" width="9.28515625" style="73" customWidth="1"/>
    <col min="3600" max="3600" width="9.42578125" style="73" customWidth="1"/>
    <col min="3601" max="3601" width="9.7109375" style="73" customWidth="1"/>
    <col min="3602" max="3602" width="9.5703125" style="73" customWidth="1"/>
    <col min="3603" max="3603" width="9.28515625" style="73" customWidth="1"/>
    <col min="3604" max="3604" width="8.5703125" style="73" customWidth="1"/>
    <col min="3605" max="3605" width="8.85546875" style="73" customWidth="1"/>
    <col min="3606" max="3606" width="9.7109375" style="73" customWidth="1"/>
    <col min="3607" max="3607" width="8.7109375" style="73" customWidth="1"/>
    <col min="3608" max="3608" width="13.5703125" style="73" customWidth="1"/>
    <col min="3609" max="3609" width="16.28515625" style="73" customWidth="1"/>
    <col min="3610" max="3627" width="9.42578125" style="73" customWidth="1"/>
    <col min="3628" max="3631" width="10.28515625" style="73" customWidth="1"/>
    <col min="3632" max="3632" width="9.140625" style="73" customWidth="1"/>
    <col min="3633" max="3652" width="0" style="73" hidden="1" customWidth="1"/>
    <col min="3653" max="3662" width="11.42578125" style="73" customWidth="1"/>
    <col min="3663" max="3667" width="10.28515625" style="73" customWidth="1"/>
    <col min="3668" max="3676" width="9.42578125" style="73" customWidth="1"/>
    <col min="3677" max="3840" width="11.42578125" style="73"/>
    <col min="3841" max="3841" width="35.42578125" style="73" customWidth="1"/>
    <col min="3842" max="3842" width="23.5703125" style="73" customWidth="1"/>
    <col min="3843" max="3843" width="15" style="73" customWidth="1"/>
    <col min="3844" max="3844" width="15.7109375" style="73" customWidth="1"/>
    <col min="3845" max="3845" width="13.42578125" style="73" customWidth="1"/>
    <col min="3846" max="3846" width="13.5703125" style="73" customWidth="1"/>
    <col min="3847" max="3847" width="14.7109375" style="73" customWidth="1"/>
    <col min="3848" max="3848" width="13.85546875" style="73" customWidth="1"/>
    <col min="3849" max="3849" width="12.5703125" style="73" customWidth="1"/>
    <col min="3850" max="3850" width="11.85546875" style="73" customWidth="1"/>
    <col min="3851" max="3851" width="10.28515625" style="73" customWidth="1"/>
    <col min="3852" max="3852" width="9.28515625" style="73" customWidth="1"/>
    <col min="3853" max="3853" width="9.42578125" style="73" customWidth="1"/>
    <col min="3854" max="3854" width="9.140625" style="73" customWidth="1"/>
    <col min="3855" max="3855" width="9.28515625" style="73" customWidth="1"/>
    <col min="3856" max="3856" width="9.42578125" style="73" customWidth="1"/>
    <col min="3857" max="3857" width="9.7109375" style="73" customWidth="1"/>
    <col min="3858" max="3858" width="9.5703125" style="73" customWidth="1"/>
    <col min="3859" max="3859" width="9.28515625" style="73" customWidth="1"/>
    <col min="3860" max="3860" width="8.5703125" style="73" customWidth="1"/>
    <col min="3861" max="3861" width="8.85546875" style="73" customWidth="1"/>
    <col min="3862" max="3862" width="9.7109375" style="73" customWidth="1"/>
    <col min="3863" max="3863" width="8.7109375" style="73" customWidth="1"/>
    <col min="3864" max="3864" width="13.5703125" style="73" customWidth="1"/>
    <col min="3865" max="3865" width="16.28515625" style="73" customWidth="1"/>
    <col min="3866" max="3883" width="9.42578125" style="73" customWidth="1"/>
    <col min="3884" max="3887" width="10.28515625" style="73" customWidth="1"/>
    <col min="3888" max="3888" width="9.140625" style="73" customWidth="1"/>
    <col min="3889" max="3908" width="0" style="73" hidden="1" customWidth="1"/>
    <col min="3909" max="3918" width="11.42578125" style="73" customWidth="1"/>
    <col min="3919" max="3923" width="10.28515625" style="73" customWidth="1"/>
    <col min="3924" max="3932" width="9.42578125" style="73" customWidth="1"/>
    <col min="3933" max="4096" width="11.42578125" style="73"/>
    <col min="4097" max="4097" width="35.42578125" style="73" customWidth="1"/>
    <col min="4098" max="4098" width="23.5703125" style="73" customWidth="1"/>
    <col min="4099" max="4099" width="15" style="73" customWidth="1"/>
    <col min="4100" max="4100" width="15.7109375" style="73" customWidth="1"/>
    <col min="4101" max="4101" width="13.42578125" style="73" customWidth="1"/>
    <col min="4102" max="4102" width="13.5703125" style="73" customWidth="1"/>
    <col min="4103" max="4103" width="14.7109375" style="73" customWidth="1"/>
    <col min="4104" max="4104" width="13.85546875" style="73" customWidth="1"/>
    <col min="4105" max="4105" width="12.5703125" style="73" customWidth="1"/>
    <col min="4106" max="4106" width="11.85546875" style="73" customWidth="1"/>
    <col min="4107" max="4107" width="10.28515625" style="73" customWidth="1"/>
    <col min="4108" max="4108" width="9.28515625" style="73" customWidth="1"/>
    <col min="4109" max="4109" width="9.42578125" style="73" customWidth="1"/>
    <col min="4110" max="4110" width="9.140625" style="73" customWidth="1"/>
    <col min="4111" max="4111" width="9.28515625" style="73" customWidth="1"/>
    <col min="4112" max="4112" width="9.42578125" style="73" customWidth="1"/>
    <col min="4113" max="4113" width="9.7109375" style="73" customWidth="1"/>
    <col min="4114" max="4114" width="9.5703125" style="73" customWidth="1"/>
    <col min="4115" max="4115" width="9.28515625" style="73" customWidth="1"/>
    <col min="4116" max="4116" width="8.5703125" style="73" customWidth="1"/>
    <col min="4117" max="4117" width="8.85546875" style="73" customWidth="1"/>
    <col min="4118" max="4118" width="9.7109375" style="73" customWidth="1"/>
    <col min="4119" max="4119" width="8.7109375" style="73" customWidth="1"/>
    <col min="4120" max="4120" width="13.5703125" style="73" customWidth="1"/>
    <col min="4121" max="4121" width="16.28515625" style="73" customWidth="1"/>
    <col min="4122" max="4139" width="9.42578125" style="73" customWidth="1"/>
    <col min="4140" max="4143" width="10.28515625" style="73" customWidth="1"/>
    <col min="4144" max="4144" width="9.140625" style="73" customWidth="1"/>
    <col min="4145" max="4164" width="0" style="73" hidden="1" customWidth="1"/>
    <col min="4165" max="4174" width="11.42578125" style="73" customWidth="1"/>
    <col min="4175" max="4179" width="10.28515625" style="73" customWidth="1"/>
    <col min="4180" max="4188" width="9.42578125" style="73" customWidth="1"/>
    <col min="4189" max="4352" width="11.42578125" style="73"/>
    <col min="4353" max="4353" width="35.42578125" style="73" customWidth="1"/>
    <col min="4354" max="4354" width="23.5703125" style="73" customWidth="1"/>
    <col min="4355" max="4355" width="15" style="73" customWidth="1"/>
    <col min="4356" max="4356" width="15.7109375" style="73" customWidth="1"/>
    <col min="4357" max="4357" width="13.42578125" style="73" customWidth="1"/>
    <col min="4358" max="4358" width="13.5703125" style="73" customWidth="1"/>
    <col min="4359" max="4359" width="14.7109375" style="73" customWidth="1"/>
    <col min="4360" max="4360" width="13.85546875" style="73" customWidth="1"/>
    <col min="4361" max="4361" width="12.5703125" style="73" customWidth="1"/>
    <col min="4362" max="4362" width="11.85546875" style="73" customWidth="1"/>
    <col min="4363" max="4363" width="10.28515625" style="73" customWidth="1"/>
    <col min="4364" max="4364" width="9.28515625" style="73" customWidth="1"/>
    <col min="4365" max="4365" width="9.42578125" style="73" customWidth="1"/>
    <col min="4366" max="4366" width="9.140625" style="73" customWidth="1"/>
    <col min="4367" max="4367" width="9.28515625" style="73" customWidth="1"/>
    <col min="4368" max="4368" width="9.42578125" style="73" customWidth="1"/>
    <col min="4369" max="4369" width="9.7109375" style="73" customWidth="1"/>
    <col min="4370" max="4370" width="9.5703125" style="73" customWidth="1"/>
    <col min="4371" max="4371" width="9.28515625" style="73" customWidth="1"/>
    <col min="4372" max="4372" width="8.5703125" style="73" customWidth="1"/>
    <col min="4373" max="4373" width="8.85546875" style="73" customWidth="1"/>
    <col min="4374" max="4374" width="9.7109375" style="73" customWidth="1"/>
    <col min="4375" max="4375" width="8.7109375" style="73" customWidth="1"/>
    <col min="4376" max="4376" width="13.5703125" style="73" customWidth="1"/>
    <col min="4377" max="4377" width="16.28515625" style="73" customWidth="1"/>
    <col min="4378" max="4395" width="9.42578125" style="73" customWidth="1"/>
    <col min="4396" max="4399" width="10.28515625" style="73" customWidth="1"/>
    <col min="4400" max="4400" width="9.140625" style="73" customWidth="1"/>
    <col min="4401" max="4420" width="0" style="73" hidden="1" customWidth="1"/>
    <col min="4421" max="4430" width="11.42578125" style="73" customWidth="1"/>
    <col min="4431" max="4435" width="10.28515625" style="73" customWidth="1"/>
    <col min="4436" max="4444" width="9.42578125" style="73" customWidth="1"/>
    <col min="4445" max="4608" width="11.42578125" style="73"/>
    <col min="4609" max="4609" width="35.42578125" style="73" customWidth="1"/>
    <col min="4610" max="4610" width="23.5703125" style="73" customWidth="1"/>
    <col min="4611" max="4611" width="15" style="73" customWidth="1"/>
    <col min="4612" max="4612" width="15.7109375" style="73" customWidth="1"/>
    <col min="4613" max="4613" width="13.42578125" style="73" customWidth="1"/>
    <col min="4614" max="4614" width="13.5703125" style="73" customWidth="1"/>
    <col min="4615" max="4615" width="14.7109375" style="73" customWidth="1"/>
    <col min="4616" max="4616" width="13.85546875" style="73" customWidth="1"/>
    <col min="4617" max="4617" width="12.5703125" style="73" customWidth="1"/>
    <col min="4618" max="4618" width="11.85546875" style="73" customWidth="1"/>
    <col min="4619" max="4619" width="10.28515625" style="73" customWidth="1"/>
    <col min="4620" max="4620" width="9.28515625" style="73" customWidth="1"/>
    <col min="4621" max="4621" width="9.42578125" style="73" customWidth="1"/>
    <col min="4622" max="4622" width="9.140625" style="73" customWidth="1"/>
    <col min="4623" max="4623" width="9.28515625" style="73" customWidth="1"/>
    <col min="4624" max="4624" width="9.42578125" style="73" customWidth="1"/>
    <col min="4625" max="4625" width="9.7109375" style="73" customWidth="1"/>
    <col min="4626" max="4626" width="9.5703125" style="73" customWidth="1"/>
    <col min="4627" max="4627" width="9.28515625" style="73" customWidth="1"/>
    <col min="4628" max="4628" width="8.5703125" style="73" customWidth="1"/>
    <col min="4629" max="4629" width="8.85546875" style="73" customWidth="1"/>
    <col min="4630" max="4630" width="9.7109375" style="73" customWidth="1"/>
    <col min="4631" max="4631" width="8.7109375" style="73" customWidth="1"/>
    <col min="4632" max="4632" width="13.5703125" style="73" customWidth="1"/>
    <col min="4633" max="4633" width="16.28515625" style="73" customWidth="1"/>
    <col min="4634" max="4651" width="9.42578125" style="73" customWidth="1"/>
    <col min="4652" max="4655" width="10.28515625" style="73" customWidth="1"/>
    <col min="4656" max="4656" width="9.140625" style="73" customWidth="1"/>
    <col min="4657" max="4676" width="0" style="73" hidden="1" customWidth="1"/>
    <col min="4677" max="4686" width="11.42578125" style="73" customWidth="1"/>
    <col min="4687" max="4691" width="10.28515625" style="73" customWidth="1"/>
    <col min="4692" max="4700" width="9.42578125" style="73" customWidth="1"/>
    <col min="4701" max="4864" width="11.42578125" style="73"/>
    <col min="4865" max="4865" width="35.42578125" style="73" customWidth="1"/>
    <col min="4866" max="4866" width="23.5703125" style="73" customWidth="1"/>
    <col min="4867" max="4867" width="15" style="73" customWidth="1"/>
    <col min="4868" max="4868" width="15.7109375" style="73" customWidth="1"/>
    <col min="4869" max="4869" width="13.42578125" style="73" customWidth="1"/>
    <col min="4870" max="4870" width="13.5703125" style="73" customWidth="1"/>
    <col min="4871" max="4871" width="14.7109375" style="73" customWidth="1"/>
    <col min="4872" max="4872" width="13.85546875" style="73" customWidth="1"/>
    <col min="4873" max="4873" width="12.5703125" style="73" customWidth="1"/>
    <col min="4874" max="4874" width="11.85546875" style="73" customWidth="1"/>
    <col min="4875" max="4875" width="10.28515625" style="73" customWidth="1"/>
    <col min="4876" max="4876" width="9.28515625" style="73" customWidth="1"/>
    <col min="4877" max="4877" width="9.42578125" style="73" customWidth="1"/>
    <col min="4878" max="4878" width="9.140625" style="73" customWidth="1"/>
    <col min="4879" max="4879" width="9.28515625" style="73" customWidth="1"/>
    <col min="4880" max="4880" width="9.42578125" style="73" customWidth="1"/>
    <col min="4881" max="4881" width="9.7109375" style="73" customWidth="1"/>
    <col min="4882" max="4882" width="9.5703125" style="73" customWidth="1"/>
    <col min="4883" max="4883" width="9.28515625" style="73" customWidth="1"/>
    <col min="4884" max="4884" width="8.5703125" style="73" customWidth="1"/>
    <col min="4885" max="4885" width="8.85546875" style="73" customWidth="1"/>
    <col min="4886" max="4886" width="9.7109375" style="73" customWidth="1"/>
    <col min="4887" max="4887" width="8.7109375" style="73" customWidth="1"/>
    <col min="4888" max="4888" width="13.5703125" style="73" customWidth="1"/>
    <col min="4889" max="4889" width="16.28515625" style="73" customWidth="1"/>
    <col min="4890" max="4907" width="9.42578125" style="73" customWidth="1"/>
    <col min="4908" max="4911" width="10.28515625" style="73" customWidth="1"/>
    <col min="4912" max="4912" width="9.140625" style="73" customWidth="1"/>
    <col min="4913" max="4932" width="0" style="73" hidden="1" customWidth="1"/>
    <col min="4933" max="4942" width="11.42578125" style="73" customWidth="1"/>
    <col min="4943" max="4947" width="10.28515625" style="73" customWidth="1"/>
    <col min="4948" max="4956" width="9.42578125" style="73" customWidth="1"/>
    <col min="4957" max="5120" width="11.42578125" style="73"/>
    <col min="5121" max="5121" width="35.42578125" style="73" customWidth="1"/>
    <col min="5122" max="5122" width="23.5703125" style="73" customWidth="1"/>
    <col min="5123" max="5123" width="15" style="73" customWidth="1"/>
    <col min="5124" max="5124" width="15.7109375" style="73" customWidth="1"/>
    <col min="5125" max="5125" width="13.42578125" style="73" customWidth="1"/>
    <col min="5126" max="5126" width="13.5703125" style="73" customWidth="1"/>
    <col min="5127" max="5127" width="14.7109375" style="73" customWidth="1"/>
    <col min="5128" max="5128" width="13.85546875" style="73" customWidth="1"/>
    <col min="5129" max="5129" width="12.5703125" style="73" customWidth="1"/>
    <col min="5130" max="5130" width="11.85546875" style="73" customWidth="1"/>
    <col min="5131" max="5131" width="10.28515625" style="73" customWidth="1"/>
    <col min="5132" max="5132" width="9.28515625" style="73" customWidth="1"/>
    <col min="5133" max="5133" width="9.42578125" style="73" customWidth="1"/>
    <col min="5134" max="5134" width="9.140625" style="73" customWidth="1"/>
    <col min="5135" max="5135" width="9.28515625" style="73" customWidth="1"/>
    <col min="5136" max="5136" width="9.42578125" style="73" customWidth="1"/>
    <col min="5137" max="5137" width="9.7109375" style="73" customWidth="1"/>
    <col min="5138" max="5138" width="9.5703125" style="73" customWidth="1"/>
    <col min="5139" max="5139" width="9.28515625" style="73" customWidth="1"/>
    <col min="5140" max="5140" width="8.5703125" style="73" customWidth="1"/>
    <col min="5141" max="5141" width="8.85546875" style="73" customWidth="1"/>
    <col min="5142" max="5142" width="9.7109375" style="73" customWidth="1"/>
    <col min="5143" max="5143" width="8.7109375" style="73" customWidth="1"/>
    <col min="5144" max="5144" width="13.5703125" style="73" customWidth="1"/>
    <col min="5145" max="5145" width="16.28515625" style="73" customWidth="1"/>
    <col min="5146" max="5163" width="9.42578125" style="73" customWidth="1"/>
    <col min="5164" max="5167" width="10.28515625" style="73" customWidth="1"/>
    <col min="5168" max="5168" width="9.140625" style="73" customWidth="1"/>
    <col min="5169" max="5188" width="0" style="73" hidden="1" customWidth="1"/>
    <col min="5189" max="5198" width="11.42578125" style="73" customWidth="1"/>
    <col min="5199" max="5203" width="10.28515625" style="73" customWidth="1"/>
    <col min="5204" max="5212" width="9.42578125" style="73" customWidth="1"/>
    <col min="5213" max="5376" width="11.42578125" style="73"/>
    <col min="5377" max="5377" width="35.42578125" style="73" customWidth="1"/>
    <col min="5378" max="5378" width="23.5703125" style="73" customWidth="1"/>
    <col min="5379" max="5379" width="15" style="73" customWidth="1"/>
    <col min="5380" max="5380" width="15.7109375" style="73" customWidth="1"/>
    <col min="5381" max="5381" width="13.42578125" style="73" customWidth="1"/>
    <col min="5382" max="5382" width="13.5703125" style="73" customWidth="1"/>
    <col min="5383" max="5383" width="14.7109375" style="73" customWidth="1"/>
    <col min="5384" max="5384" width="13.85546875" style="73" customWidth="1"/>
    <col min="5385" max="5385" width="12.5703125" style="73" customWidth="1"/>
    <col min="5386" max="5386" width="11.85546875" style="73" customWidth="1"/>
    <col min="5387" max="5387" width="10.28515625" style="73" customWidth="1"/>
    <col min="5388" max="5388" width="9.28515625" style="73" customWidth="1"/>
    <col min="5389" max="5389" width="9.42578125" style="73" customWidth="1"/>
    <col min="5390" max="5390" width="9.140625" style="73" customWidth="1"/>
    <col min="5391" max="5391" width="9.28515625" style="73" customWidth="1"/>
    <col min="5392" max="5392" width="9.42578125" style="73" customWidth="1"/>
    <col min="5393" max="5393" width="9.7109375" style="73" customWidth="1"/>
    <col min="5394" max="5394" width="9.5703125" style="73" customWidth="1"/>
    <col min="5395" max="5395" width="9.28515625" style="73" customWidth="1"/>
    <col min="5396" max="5396" width="8.5703125" style="73" customWidth="1"/>
    <col min="5397" max="5397" width="8.85546875" style="73" customWidth="1"/>
    <col min="5398" max="5398" width="9.7109375" style="73" customWidth="1"/>
    <col min="5399" max="5399" width="8.7109375" style="73" customWidth="1"/>
    <col min="5400" max="5400" width="13.5703125" style="73" customWidth="1"/>
    <col min="5401" max="5401" width="16.28515625" style="73" customWidth="1"/>
    <col min="5402" max="5419" width="9.42578125" style="73" customWidth="1"/>
    <col min="5420" max="5423" width="10.28515625" style="73" customWidth="1"/>
    <col min="5424" max="5424" width="9.140625" style="73" customWidth="1"/>
    <col min="5425" max="5444" width="0" style="73" hidden="1" customWidth="1"/>
    <col min="5445" max="5454" width="11.42578125" style="73" customWidth="1"/>
    <col min="5455" max="5459" width="10.28515625" style="73" customWidth="1"/>
    <col min="5460" max="5468" width="9.42578125" style="73" customWidth="1"/>
    <col min="5469" max="5632" width="11.42578125" style="73"/>
    <col min="5633" max="5633" width="35.42578125" style="73" customWidth="1"/>
    <col min="5634" max="5634" width="23.5703125" style="73" customWidth="1"/>
    <col min="5635" max="5635" width="15" style="73" customWidth="1"/>
    <col min="5636" max="5636" width="15.7109375" style="73" customWidth="1"/>
    <col min="5637" max="5637" width="13.42578125" style="73" customWidth="1"/>
    <col min="5638" max="5638" width="13.5703125" style="73" customWidth="1"/>
    <col min="5639" max="5639" width="14.7109375" style="73" customWidth="1"/>
    <col min="5640" max="5640" width="13.85546875" style="73" customWidth="1"/>
    <col min="5641" max="5641" width="12.5703125" style="73" customWidth="1"/>
    <col min="5642" max="5642" width="11.85546875" style="73" customWidth="1"/>
    <col min="5643" max="5643" width="10.28515625" style="73" customWidth="1"/>
    <col min="5644" max="5644" width="9.28515625" style="73" customWidth="1"/>
    <col min="5645" max="5645" width="9.42578125" style="73" customWidth="1"/>
    <col min="5646" max="5646" width="9.140625" style="73" customWidth="1"/>
    <col min="5647" max="5647" width="9.28515625" style="73" customWidth="1"/>
    <col min="5648" max="5648" width="9.42578125" style="73" customWidth="1"/>
    <col min="5649" max="5649" width="9.7109375" style="73" customWidth="1"/>
    <col min="5650" max="5650" width="9.5703125" style="73" customWidth="1"/>
    <col min="5651" max="5651" width="9.28515625" style="73" customWidth="1"/>
    <col min="5652" max="5652" width="8.5703125" style="73" customWidth="1"/>
    <col min="5653" max="5653" width="8.85546875" style="73" customWidth="1"/>
    <col min="5654" max="5654" width="9.7109375" style="73" customWidth="1"/>
    <col min="5655" max="5655" width="8.7109375" style="73" customWidth="1"/>
    <col min="5656" max="5656" width="13.5703125" style="73" customWidth="1"/>
    <col min="5657" max="5657" width="16.28515625" style="73" customWidth="1"/>
    <col min="5658" max="5675" width="9.42578125" style="73" customWidth="1"/>
    <col min="5676" max="5679" width="10.28515625" style="73" customWidth="1"/>
    <col min="5680" max="5680" width="9.140625" style="73" customWidth="1"/>
    <col min="5681" max="5700" width="0" style="73" hidden="1" customWidth="1"/>
    <col min="5701" max="5710" width="11.42578125" style="73" customWidth="1"/>
    <col min="5711" max="5715" width="10.28515625" style="73" customWidth="1"/>
    <col min="5716" max="5724" width="9.42578125" style="73" customWidth="1"/>
    <col min="5725" max="5888" width="11.42578125" style="73"/>
    <col min="5889" max="5889" width="35.42578125" style="73" customWidth="1"/>
    <col min="5890" max="5890" width="23.5703125" style="73" customWidth="1"/>
    <col min="5891" max="5891" width="15" style="73" customWidth="1"/>
    <col min="5892" max="5892" width="15.7109375" style="73" customWidth="1"/>
    <col min="5893" max="5893" width="13.42578125" style="73" customWidth="1"/>
    <col min="5894" max="5894" width="13.5703125" style="73" customWidth="1"/>
    <col min="5895" max="5895" width="14.7109375" style="73" customWidth="1"/>
    <col min="5896" max="5896" width="13.85546875" style="73" customWidth="1"/>
    <col min="5897" max="5897" width="12.5703125" style="73" customWidth="1"/>
    <col min="5898" max="5898" width="11.85546875" style="73" customWidth="1"/>
    <col min="5899" max="5899" width="10.28515625" style="73" customWidth="1"/>
    <col min="5900" max="5900" width="9.28515625" style="73" customWidth="1"/>
    <col min="5901" max="5901" width="9.42578125" style="73" customWidth="1"/>
    <col min="5902" max="5902" width="9.140625" style="73" customWidth="1"/>
    <col min="5903" max="5903" width="9.28515625" style="73" customWidth="1"/>
    <col min="5904" max="5904" width="9.42578125" style="73" customWidth="1"/>
    <col min="5905" max="5905" width="9.7109375" style="73" customWidth="1"/>
    <col min="5906" max="5906" width="9.5703125" style="73" customWidth="1"/>
    <col min="5907" max="5907" width="9.28515625" style="73" customWidth="1"/>
    <col min="5908" max="5908" width="8.5703125" style="73" customWidth="1"/>
    <col min="5909" max="5909" width="8.85546875" style="73" customWidth="1"/>
    <col min="5910" max="5910" width="9.7109375" style="73" customWidth="1"/>
    <col min="5911" max="5911" width="8.7109375" style="73" customWidth="1"/>
    <col min="5912" max="5912" width="13.5703125" style="73" customWidth="1"/>
    <col min="5913" max="5913" width="16.28515625" style="73" customWidth="1"/>
    <col min="5914" max="5931" width="9.42578125" style="73" customWidth="1"/>
    <col min="5932" max="5935" width="10.28515625" style="73" customWidth="1"/>
    <col min="5936" max="5936" width="9.140625" style="73" customWidth="1"/>
    <col min="5937" max="5956" width="0" style="73" hidden="1" customWidth="1"/>
    <col min="5957" max="5966" width="11.42578125" style="73" customWidth="1"/>
    <col min="5967" max="5971" width="10.28515625" style="73" customWidth="1"/>
    <col min="5972" max="5980" width="9.42578125" style="73" customWidth="1"/>
    <col min="5981" max="6144" width="11.42578125" style="73"/>
    <col min="6145" max="6145" width="35.42578125" style="73" customWidth="1"/>
    <col min="6146" max="6146" width="23.5703125" style="73" customWidth="1"/>
    <col min="6147" max="6147" width="15" style="73" customWidth="1"/>
    <col min="6148" max="6148" width="15.7109375" style="73" customWidth="1"/>
    <col min="6149" max="6149" width="13.42578125" style="73" customWidth="1"/>
    <col min="6150" max="6150" width="13.5703125" style="73" customWidth="1"/>
    <col min="6151" max="6151" width="14.7109375" style="73" customWidth="1"/>
    <col min="6152" max="6152" width="13.85546875" style="73" customWidth="1"/>
    <col min="6153" max="6153" width="12.5703125" style="73" customWidth="1"/>
    <col min="6154" max="6154" width="11.85546875" style="73" customWidth="1"/>
    <col min="6155" max="6155" width="10.28515625" style="73" customWidth="1"/>
    <col min="6156" max="6156" width="9.28515625" style="73" customWidth="1"/>
    <col min="6157" max="6157" width="9.42578125" style="73" customWidth="1"/>
    <col min="6158" max="6158" width="9.140625" style="73" customWidth="1"/>
    <col min="6159" max="6159" width="9.28515625" style="73" customWidth="1"/>
    <col min="6160" max="6160" width="9.42578125" style="73" customWidth="1"/>
    <col min="6161" max="6161" width="9.7109375" style="73" customWidth="1"/>
    <col min="6162" max="6162" width="9.5703125" style="73" customWidth="1"/>
    <col min="6163" max="6163" width="9.28515625" style="73" customWidth="1"/>
    <col min="6164" max="6164" width="8.5703125" style="73" customWidth="1"/>
    <col min="6165" max="6165" width="8.85546875" style="73" customWidth="1"/>
    <col min="6166" max="6166" width="9.7109375" style="73" customWidth="1"/>
    <col min="6167" max="6167" width="8.7109375" style="73" customWidth="1"/>
    <col min="6168" max="6168" width="13.5703125" style="73" customWidth="1"/>
    <col min="6169" max="6169" width="16.28515625" style="73" customWidth="1"/>
    <col min="6170" max="6187" width="9.42578125" style="73" customWidth="1"/>
    <col min="6188" max="6191" width="10.28515625" style="73" customWidth="1"/>
    <col min="6192" max="6192" width="9.140625" style="73" customWidth="1"/>
    <col min="6193" max="6212" width="0" style="73" hidden="1" customWidth="1"/>
    <col min="6213" max="6222" width="11.42578125" style="73" customWidth="1"/>
    <col min="6223" max="6227" width="10.28515625" style="73" customWidth="1"/>
    <col min="6228" max="6236" width="9.42578125" style="73" customWidth="1"/>
    <col min="6237" max="6400" width="11.42578125" style="73"/>
    <col min="6401" max="6401" width="35.42578125" style="73" customWidth="1"/>
    <col min="6402" max="6402" width="23.5703125" style="73" customWidth="1"/>
    <col min="6403" max="6403" width="15" style="73" customWidth="1"/>
    <col min="6404" max="6404" width="15.7109375" style="73" customWidth="1"/>
    <col min="6405" max="6405" width="13.42578125" style="73" customWidth="1"/>
    <col min="6406" max="6406" width="13.5703125" style="73" customWidth="1"/>
    <col min="6407" max="6407" width="14.7109375" style="73" customWidth="1"/>
    <col min="6408" max="6408" width="13.85546875" style="73" customWidth="1"/>
    <col min="6409" max="6409" width="12.5703125" style="73" customWidth="1"/>
    <col min="6410" max="6410" width="11.85546875" style="73" customWidth="1"/>
    <col min="6411" max="6411" width="10.28515625" style="73" customWidth="1"/>
    <col min="6412" max="6412" width="9.28515625" style="73" customWidth="1"/>
    <col min="6413" max="6413" width="9.42578125" style="73" customWidth="1"/>
    <col min="6414" max="6414" width="9.140625" style="73" customWidth="1"/>
    <col min="6415" max="6415" width="9.28515625" style="73" customWidth="1"/>
    <col min="6416" max="6416" width="9.42578125" style="73" customWidth="1"/>
    <col min="6417" max="6417" width="9.7109375" style="73" customWidth="1"/>
    <col min="6418" max="6418" width="9.5703125" style="73" customWidth="1"/>
    <col min="6419" max="6419" width="9.28515625" style="73" customWidth="1"/>
    <col min="6420" max="6420" width="8.5703125" style="73" customWidth="1"/>
    <col min="6421" max="6421" width="8.85546875" style="73" customWidth="1"/>
    <col min="6422" max="6422" width="9.7109375" style="73" customWidth="1"/>
    <col min="6423" max="6423" width="8.7109375" style="73" customWidth="1"/>
    <col min="6424" max="6424" width="13.5703125" style="73" customWidth="1"/>
    <col min="6425" max="6425" width="16.28515625" style="73" customWidth="1"/>
    <col min="6426" max="6443" width="9.42578125" style="73" customWidth="1"/>
    <col min="6444" max="6447" width="10.28515625" style="73" customWidth="1"/>
    <col min="6448" max="6448" width="9.140625" style="73" customWidth="1"/>
    <col min="6449" max="6468" width="0" style="73" hidden="1" customWidth="1"/>
    <col min="6469" max="6478" width="11.42578125" style="73" customWidth="1"/>
    <col min="6479" max="6483" width="10.28515625" style="73" customWidth="1"/>
    <col min="6484" max="6492" width="9.42578125" style="73" customWidth="1"/>
    <col min="6493" max="6656" width="11.42578125" style="73"/>
    <col min="6657" max="6657" width="35.42578125" style="73" customWidth="1"/>
    <col min="6658" max="6658" width="23.5703125" style="73" customWidth="1"/>
    <col min="6659" max="6659" width="15" style="73" customWidth="1"/>
    <col min="6660" max="6660" width="15.7109375" style="73" customWidth="1"/>
    <col min="6661" max="6661" width="13.42578125" style="73" customWidth="1"/>
    <col min="6662" max="6662" width="13.5703125" style="73" customWidth="1"/>
    <col min="6663" max="6663" width="14.7109375" style="73" customWidth="1"/>
    <col min="6664" max="6664" width="13.85546875" style="73" customWidth="1"/>
    <col min="6665" max="6665" width="12.5703125" style="73" customWidth="1"/>
    <col min="6666" max="6666" width="11.85546875" style="73" customWidth="1"/>
    <col min="6667" max="6667" width="10.28515625" style="73" customWidth="1"/>
    <col min="6668" max="6668" width="9.28515625" style="73" customWidth="1"/>
    <col min="6669" max="6669" width="9.42578125" style="73" customWidth="1"/>
    <col min="6670" max="6670" width="9.140625" style="73" customWidth="1"/>
    <col min="6671" max="6671" width="9.28515625" style="73" customWidth="1"/>
    <col min="6672" max="6672" width="9.42578125" style="73" customWidth="1"/>
    <col min="6673" max="6673" width="9.7109375" style="73" customWidth="1"/>
    <col min="6674" max="6674" width="9.5703125" style="73" customWidth="1"/>
    <col min="6675" max="6675" width="9.28515625" style="73" customWidth="1"/>
    <col min="6676" max="6676" width="8.5703125" style="73" customWidth="1"/>
    <col min="6677" max="6677" width="8.85546875" style="73" customWidth="1"/>
    <col min="6678" max="6678" width="9.7109375" style="73" customWidth="1"/>
    <col min="6679" max="6679" width="8.7109375" style="73" customWidth="1"/>
    <col min="6680" max="6680" width="13.5703125" style="73" customWidth="1"/>
    <col min="6681" max="6681" width="16.28515625" style="73" customWidth="1"/>
    <col min="6682" max="6699" width="9.42578125" style="73" customWidth="1"/>
    <col min="6700" max="6703" width="10.28515625" style="73" customWidth="1"/>
    <col min="6704" max="6704" width="9.140625" style="73" customWidth="1"/>
    <col min="6705" max="6724" width="0" style="73" hidden="1" customWidth="1"/>
    <col min="6725" max="6734" width="11.42578125" style="73" customWidth="1"/>
    <col min="6735" max="6739" width="10.28515625" style="73" customWidth="1"/>
    <col min="6740" max="6748" width="9.42578125" style="73" customWidth="1"/>
    <col min="6749" max="6912" width="11.42578125" style="73"/>
    <col min="6913" max="6913" width="35.42578125" style="73" customWidth="1"/>
    <col min="6914" max="6914" width="23.5703125" style="73" customWidth="1"/>
    <col min="6915" max="6915" width="15" style="73" customWidth="1"/>
    <col min="6916" max="6916" width="15.7109375" style="73" customWidth="1"/>
    <col min="6917" max="6917" width="13.42578125" style="73" customWidth="1"/>
    <col min="6918" max="6918" width="13.5703125" style="73" customWidth="1"/>
    <col min="6919" max="6919" width="14.7109375" style="73" customWidth="1"/>
    <col min="6920" max="6920" width="13.85546875" style="73" customWidth="1"/>
    <col min="6921" max="6921" width="12.5703125" style="73" customWidth="1"/>
    <col min="6922" max="6922" width="11.85546875" style="73" customWidth="1"/>
    <col min="6923" max="6923" width="10.28515625" style="73" customWidth="1"/>
    <col min="6924" max="6924" width="9.28515625" style="73" customWidth="1"/>
    <col min="6925" max="6925" width="9.42578125" style="73" customWidth="1"/>
    <col min="6926" max="6926" width="9.140625" style="73" customWidth="1"/>
    <col min="6927" max="6927" width="9.28515625" style="73" customWidth="1"/>
    <col min="6928" max="6928" width="9.42578125" style="73" customWidth="1"/>
    <col min="6929" max="6929" width="9.7109375" style="73" customWidth="1"/>
    <col min="6930" max="6930" width="9.5703125" style="73" customWidth="1"/>
    <col min="6931" max="6931" width="9.28515625" style="73" customWidth="1"/>
    <col min="6932" max="6932" width="8.5703125" style="73" customWidth="1"/>
    <col min="6933" max="6933" width="8.85546875" style="73" customWidth="1"/>
    <col min="6934" max="6934" width="9.7109375" style="73" customWidth="1"/>
    <col min="6935" max="6935" width="8.7109375" style="73" customWidth="1"/>
    <col min="6936" max="6936" width="13.5703125" style="73" customWidth="1"/>
    <col min="6937" max="6937" width="16.28515625" style="73" customWidth="1"/>
    <col min="6938" max="6955" width="9.42578125" style="73" customWidth="1"/>
    <col min="6956" max="6959" width="10.28515625" style="73" customWidth="1"/>
    <col min="6960" max="6960" width="9.140625" style="73" customWidth="1"/>
    <col min="6961" max="6980" width="0" style="73" hidden="1" customWidth="1"/>
    <col min="6981" max="6990" width="11.42578125" style="73" customWidth="1"/>
    <col min="6991" max="6995" width="10.28515625" style="73" customWidth="1"/>
    <col min="6996" max="7004" width="9.42578125" style="73" customWidth="1"/>
    <col min="7005" max="7168" width="11.42578125" style="73"/>
    <col min="7169" max="7169" width="35.42578125" style="73" customWidth="1"/>
    <col min="7170" max="7170" width="23.5703125" style="73" customWidth="1"/>
    <col min="7171" max="7171" width="15" style="73" customWidth="1"/>
    <col min="7172" max="7172" width="15.7109375" style="73" customWidth="1"/>
    <col min="7173" max="7173" width="13.42578125" style="73" customWidth="1"/>
    <col min="7174" max="7174" width="13.5703125" style="73" customWidth="1"/>
    <col min="7175" max="7175" width="14.7109375" style="73" customWidth="1"/>
    <col min="7176" max="7176" width="13.85546875" style="73" customWidth="1"/>
    <col min="7177" max="7177" width="12.5703125" style="73" customWidth="1"/>
    <col min="7178" max="7178" width="11.85546875" style="73" customWidth="1"/>
    <col min="7179" max="7179" width="10.28515625" style="73" customWidth="1"/>
    <col min="7180" max="7180" width="9.28515625" style="73" customWidth="1"/>
    <col min="7181" max="7181" width="9.42578125" style="73" customWidth="1"/>
    <col min="7182" max="7182" width="9.140625" style="73" customWidth="1"/>
    <col min="7183" max="7183" width="9.28515625" style="73" customWidth="1"/>
    <col min="7184" max="7184" width="9.42578125" style="73" customWidth="1"/>
    <col min="7185" max="7185" width="9.7109375" style="73" customWidth="1"/>
    <col min="7186" max="7186" width="9.5703125" style="73" customWidth="1"/>
    <col min="7187" max="7187" width="9.28515625" style="73" customWidth="1"/>
    <col min="7188" max="7188" width="8.5703125" style="73" customWidth="1"/>
    <col min="7189" max="7189" width="8.85546875" style="73" customWidth="1"/>
    <col min="7190" max="7190" width="9.7109375" style="73" customWidth="1"/>
    <col min="7191" max="7191" width="8.7109375" style="73" customWidth="1"/>
    <col min="7192" max="7192" width="13.5703125" style="73" customWidth="1"/>
    <col min="7193" max="7193" width="16.28515625" style="73" customWidth="1"/>
    <col min="7194" max="7211" width="9.42578125" style="73" customWidth="1"/>
    <col min="7212" max="7215" width="10.28515625" style="73" customWidth="1"/>
    <col min="7216" max="7216" width="9.140625" style="73" customWidth="1"/>
    <col min="7217" max="7236" width="0" style="73" hidden="1" customWidth="1"/>
    <col min="7237" max="7246" width="11.42578125" style="73" customWidth="1"/>
    <col min="7247" max="7251" width="10.28515625" style="73" customWidth="1"/>
    <col min="7252" max="7260" width="9.42578125" style="73" customWidth="1"/>
    <col min="7261" max="7424" width="11.42578125" style="73"/>
    <col min="7425" max="7425" width="35.42578125" style="73" customWidth="1"/>
    <col min="7426" max="7426" width="23.5703125" style="73" customWidth="1"/>
    <col min="7427" max="7427" width="15" style="73" customWidth="1"/>
    <col min="7428" max="7428" width="15.7109375" style="73" customWidth="1"/>
    <col min="7429" max="7429" width="13.42578125" style="73" customWidth="1"/>
    <col min="7430" max="7430" width="13.5703125" style="73" customWidth="1"/>
    <col min="7431" max="7431" width="14.7109375" style="73" customWidth="1"/>
    <col min="7432" max="7432" width="13.85546875" style="73" customWidth="1"/>
    <col min="7433" max="7433" width="12.5703125" style="73" customWidth="1"/>
    <col min="7434" max="7434" width="11.85546875" style="73" customWidth="1"/>
    <col min="7435" max="7435" width="10.28515625" style="73" customWidth="1"/>
    <col min="7436" max="7436" width="9.28515625" style="73" customWidth="1"/>
    <col min="7437" max="7437" width="9.42578125" style="73" customWidth="1"/>
    <col min="7438" max="7438" width="9.140625" style="73" customWidth="1"/>
    <col min="7439" max="7439" width="9.28515625" style="73" customWidth="1"/>
    <col min="7440" max="7440" width="9.42578125" style="73" customWidth="1"/>
    <col min="7441" max="7441" width="9.7109375" style="73" customWidth="1"/>
    <col min="7442" max="7442" width="9.5703125" style="73" customWidth="1"/>
    <col min="7443" max="7443" width="9.28515625" style="73" customWidth="1"/>
    <col min="7444" max="7444" width="8.5703125" style="73" customWidth="1"/>
    <col min="7445" max="7445" width="8.85546875" style="73" customWidth="1"/>
    <col min="7446" max="7446" width="9.7109375" style="73" customWidth="1"/>
    <col min="7447" max="7447" width="8.7109375" style="73" customWidth="1"/>
    <col min="7448" max="7448" width="13.5703125" style="73" customWidth="1"/>
    <col min="7449" max="7449" width="16.28515625" style="73" customWidth="1"/>
    <col min="7450" max="7467" width="9.42578125" style="73" customWidth="1"/>
    <col min="7468" max="7471" width="10.28515625" style="73" customWidth="1"/>
    <col min="7472" max="7472" width="9.140625" style="73" customWidth="1"/>
    <col min="7473" max="7492" width="0" style="73" hidden="1" customWidth="1"/>
    <col min="7493" max="7502" width="11.42578125" style="73" customWidth="1"/>
    <col min="7503" max="7507" width="10.28515625" style="73" customWidth="1"/>
    <col min="7508" max="7516" width="9.42578125" style="73" customWidth="1"/>
    <col min="7517" max="7680" width="11.42578125" style="73"/>
    <col min="7681" max="7681" width="35.42578125" style="73" customWidth="1"/>
    <col min="7682" max="7682" width="23.5703125" style="73" customWidth="1"/>
    <col min="7683" max="7683" width="15" style="73" customWidth="1"/>
    <col min="7684" max="7684" width="15.7109375" style="73" customWidth="1"/>
    <col min="7685" max="7685" width="13.42578125" style="73" customWidth="1"/>
    <col min="7686" max="7686" width="13.5703125" style="73" customWidth="1"/>
    <col min="7687" max="7687" width="14.7109375" style="73" customWidth="1"/>
    <col min="7688" max="7688" width="13.85546875" style="73" customWidth="1"/>
    <col min="7689" max="7689" width="12.5703125" style="73" customWidth="1"/>
    <col min="7690" max="7690" width="11.85546875" style="73" customWidth="1"/>
    <col min="7691" max="7691" width="10.28515625" style="73" customWidth="1"/>
    <col min="7692" max="7692" width="9.28515625" style="73" customWidth="1"/>
    <col min="7693" max="7693" width="9.42578125" style="73" customWidth="1"/>
    <col min="7694" max="7694" width="9.140625" style="73" customWidth="1"/>
    <col min="7695" max="7695" width="9.28515625" style="73" customWidth="1"/>
    <col min="7696" max="7696" width="9.42578125" style="73" customWidth="1"/>
    <col min="7697" max="7697" width="9.7109375" style="73" customWidth="1"/>
    <col min="7698" max="7698" width="9.5703125" style="73" customWidth="1"/>
    <col min="7699" max="7699" width="9.28515625" style="73" customWidth="1"/>
    <col min="7700" max="7700" width="8.5703125" style="73" customWidth="1"/>
    <col min="7701" max="7701" width="8.85546875" style="73" customWidth="1"/>
    <col min="7702" max="7702" width="9.7109375" style="73" customWidth="1"/>
    <col min="7703" max="7703" width="8.7109375" style="73" customWidth="1"/>
    <col min="7704" max="7704" width="13.5703125" style="73" customWidth="1"/>
    <col min="7705" max="7705" width="16.28515625" style="73" customWidth="1"/>
    <col min="7706" max="7723" width="9.42578125" style="73" customWidth="1"/>
    <col min="7724" max="7727" width="10.28515625" style="73" customWidth="1"/>
    <col min="7728" max="7728" width="9.140625" style="73" customWidth="1"/>
    <col min="7729" max="7748" width="0" style="73" hidden="1" customWidth="1"/>
    <col min="7749" max="7758" width="11.42578125" style="73" customWidth="1"/>
    <col min="7759" max="7763" width="10.28515625" style="73" customWidth="1"/>
    <col min="7764" max="7772" width="9.42578125" style="73" customWidth="1"/>
    <col min="7773" max="7936" width="11.42578125" style="73"/>
    <col min="7937" max="7937" width="35.42578125" style="73" customWidth="1"/>
    <col min="7938" max="7938" width="23.5703125" style="73" customWidth="1"/>
    <col min="7939" max="7939" width="15" style="73" customWidth="1"/>
    <col min="7940" max="7940" width="15.7109375" style="73" customWidth="1"/>
    <col min="7941" max="7941" width="13.42578125" style="73" customWidth="1"/>
    <col min="7942" max="7942" width="13.5703125" style="73" customWidth="1"/>
    <col min="7943" max="7943" width="14.7109375" style="73" customWidth="1"/>
    <col min="7944" max="7944" width="13.85546875" style="73" customWidth="1"/>
    <col min="7945" max="7945" width="12.5703125" style="73" customWidth="1"/>
    <col min="7946" max="7946" width="11.85546875" style="73" customWidth="1"/>
    <col min="7947" max="7947" width="10.28515625" style="73" customWidth="1"/>
    <col min="7948" max="7948" width="9.28515625" style="73" customWidth="1"/>
    <col min="7949" max="7949" width="9.42578125" style="73" customWidth="1"/>
    <col min="7950" max="7950" width="9.140625" style="73" customWidth="1"/>
    <col min="7951" max="7951" width="9.28515625" style="73" customWidth="1"/>
    <col min="7952" max="7952" width="9.42578125" style="73" customWidth="1"/>
    <col min="7953" max="7953" width="9.7109375" style="73" customWidth="1"/>
    <col min="7954" max="7954" width="9.5703125" style="73" customWidth="1"/>
    <col min="7955" max="7955" width="9.28515625" style="73" customWidth="1"/>
    <col min="7956" max="7956" width="8.5703125" style="73" customWidth="1"/>
    <col min="7957" max="7957" width="8.85546875" style="73" customWidth="1"/>
    <col min="7958" max="7958" width="9.7109375" style="73" customWidth="1"/>
    <col min="7959" max="7959" width="8.7109375" style="73" customWidth="1"/>
    <col min="7960" max="7960" width="13.5703125" style="73" customWidth="1"/>
    <col min="7961" max="7961" width="16.28515625" style="73" customWidth="1"/>
    <col min="7962" max="7979" width="9.42578125" style="73" customWidth="1"/>
    <col min="7980" max="7983" width="10.28515625" style="73" customWidth="1"/>
    <col min="7984" max="7984" width="9.140625" style="73" customWidth="1"/>
    <col min="7985" max="8004" width="0" style="73" hidden="1" customWidth="1"/>
    <col min="8005" max="8014" width="11.42578125" style="73" customWidth="1"/>
    <col min="8015" max="8019" width="10.28515625" style="73" customWidth="1"/>
    <col min="8020" max="8028" width="9.42578125" style="73" customWidth="1"/>
    <col min="8029" max="8192" width="11.42578125" style="73"/>
    <col min="8193" max="8193" width="35.42578125" style="73" customWidth="1"/>
    <col min="8194" max="8194" width="23.5703125" style="73" customWidth="1"/>
    <col min="8195" max="8195" width="15" style="73" customWidth="1"/>
    <col min="8196" max="8196" width="15.7109375" style="73" customWidth="1"/>
    <col min="8197" max="8197" width="13.42578125" style="73" customWidth="1"/>
    <col min="8198" max="8198" width="13.5703125" style="73" customWidth="1"/>
    <col min="8199" max="8199" width="14.7109375" style="73" customWidth="1"/>
    <col min="8200" max="8200" width="13.85546875" style="73" customWidth="1"/>
    <col min="8201" max="8201" width="12.5703125" style="73" customWidth="1"/>
    <col min="8202" max="8202" width="11.85546875" style="73" customWidth="1"/>
    <col min="8203" max="8203" width="10.28515625" style="73" customWidth="1"/>
    <col min="8204" max="8204" width="9.28515625" style="73" customWidth="1"/>
    <col min="8205" max="8205" width="9.42578125" style="73" customWidth="1"/>
    <col min="8206" max="8206" width="9.140625" style="73" customWidth="1"/>
    <col min="8207" max="8207" width="9.28515625" style="73" customWidth="1"/>
    <col min="8208" max="8208" width="9.42578125" style="73" customWidth="1"/>
    <col min="8209" max="8209" width="9.7109375" style="73" customWidth="1"/>
    <col min="8210" max="8210" width="9.5703125" style="73" customWidth="1"/>
    <col min="8211" max="8211" width="9.28515625" style="73" customWidth="1"/>
    <col min="8212" max="8212" width="8.5703125" style="73" customWidth="1"/>
    <col min="8213" max="8213" width="8.85546875" style="73" customWidth="1"/>
    <col min="8214" max="8214" width="9.7109375" style="73" customWidth="1"/>
    <col min="8215" max="8215" width="8.7109375" style="73" customWidth="1"/>
    <col min="8216" max="8216" width="13.5703125" style="73" customWidth="1"/>
    <col min="8217" max="8217" width="16.28515625" style="73" customWidth="1"/>
    <col min="8218" max="8235" width="9.42578125" style="73" customWidth="1"/>
    <col min="8236" max="8239" width="10.28515625" style="73" customWidth="1"/>
    <col min="8240" max="8240" width="9.140625" style="73" customWidth="1"/>
    <col min="8241" max="8260" width="0" style="73" hidden="1" customWidth="1"/>
    <col min="8261" max="8270" width="11.42578125" style="73" customWidth="1"/>
    <col min="8271" max="8275" width="10.28515625" style="73" customWidth="1"/>
    <col min="8276" max="8284" width="9.42578125" style="73" customWidth="1"/>
    <col min="8285" max="8448" width="11.42578125" style="73"/>
    <col min="8449" max="8449" width="35.42578125" style="73" customWidth="1"/>
    <col min="8450" max="8450" width="23.5703125" style="73" customWidth="1"/>
    <col min="8451" max="8451" width="15" style="73" customWidth="1"/>
    <col min="8452" max="8452" width="15.7109375" style="73" customWidth="1"/>
    <col min="8453" max="8453" width="13.42578125" style="73" customWidth="1"/>
    <col min="8454" max="8454" width="13.5703125" style="73" customWidth="1"/>
    <col min="8455" max="8455" width="14.7109375" style="73" customWidth="1"/>
    <col min="8456" max="8456" width="13.85546875" style="73" customWidth="1"/>
    <col min="8457" max="8457" width="12.5703125" style="73" customWidth="1"/>
    <col min="8458" max="8458" width="11.85546875" style="73" customWidth="1"/>
    <col min="8459" max="8459" width="10.28515625" style="73" customWidth="1"/>
    <col min="8460" max="8460" width="9.28515625" style="73" customWidth="1"/>
    <col min="8461" max="8461" width="9.42578125" style="73" customWidth="1"/>
    <col min="8462" max="8462" width="9.140625" style="73" customWidth="1"/>
    <col min="8463" max="8463" width="9.28515625" style="73" customWidth="1"/>
    <col min="8464" max="8464" width="9.42578125" style="73" customWidth="1"/>
    <col min="8465" max="8465" width="9.7109375" style="73" customWidth="1"/>
    <col min="8466" max="8466" width="9.5703125" style="73" customWidth="1"/>
    <col min="8467" max="8467" width="9.28515625" style="73" customWidth="1"/>
    <col min="8468" max="8468" width="8.5703125" style="73" customWidth="1"/>
    <col min="8469" max="8469" width="8.85546875" style="73" customWidth="1"/>
    <col min="8470" max="8470" width="9.7109375" style="73" customWidth="1"/>
    <col min="8471" max="8471" width="8.7109375" style="73" customWidth="1"/>
    <col min="8472" max="8472" width="13.5703125" style="73" customWidth="1"/>
    <col min="8473" max="8473" width="16.28515625" style="73" customWidth="1"/>
    <col min="8474" max="8491" width="9.42578125" style="73" customWidth="1"/>
    <col min="8492" max="8495" width="10.28515625" style="73" customWidth="1"/>
    <col min="8496" max="8496" width="9.140625" style="73" customWidth="1"/>
    <col min="8497" max="8516" width="0" style="73" hidden="1" customWidth="1"/>
    <col min="8517" max="8526" width="11.42578125" style="73" customWidth="1"/>
    <col min="8527" max="8531" width="10.28515625" style="73" customWidth="1"/>
    <col min="8532" max="8540" width="9.42578125" style="73" customWidth="1"/>
    <col min="8541" max="8704" width="11.42578125" style="73"/>
    <col min="8705" max="8705" width="35.42578125" style="73" customWidth="1"/>
    <col min="8706" max="8706" width="23.5703125" style="73" customWidth="1"/>
    <col min="8707" max="8707" width="15" style="73" customWidth="1"/>
    <col min="8708" max="8708" width="15.7109375" style="73" customWidth="1"/>
    <col min="8709" max="8709" width="13.42578125" style="73" customWidth="1"/>
    <col min="8710" max="8710" width="13.5703125" style="73" customWidth="1"/>
    <col min="8711" max="8711" width="14.7109375" style="73" customWidth="1"/>
    <col min="8712" max="8712" width="13.85546875" style="73" customWidth="1"/>
    <col min="8713" max="8713" width="12.5703125" style="73" customWidth="1"/>
    <col min="8714" max="8714" width="11.85546875" style="73" customWidth="1"/>
    <col min="8715" max="8715" width="10.28515625" style="73" customWidth="1"/>
    <col min="8716" max="8716" width="9.28515625" style="73" customWidth="1"/>
    <col min="8717" max="8717" width="9.42578125" style="73" customWidth="1"/>
    <col min="8718" max="8718" width="9.140625" style="73" customWidth="1"/>
    <col min="8719" max="8719" width="9.28515625" style="73" customWidth="1"/>
    <col min="8720" max="8720" width="9.42578125" style="73" customWidth="1"/>
    <col min="8721" max="8721" width="9.7109375" style="73" customWidth="1"/>
    <col min="8722" max="8722" width="9.5703125" style="73" customWidth="1"/>
    <col min="8723" max="8723" width="9.28515625" style="73" customWidth="1"/>
    <col min="8724" max="8724" width="8.5703125" style="73" customWidth="1"/>
    <col min="8725" max="8725" width="8.85546875" style="73" customWidth="1"/>
    <col min="8726" max="8726" width="9.7109375" style="73" customWidth="1"/>
    <col min="8727" max="8727" width="8.7109375" style="73" customWidth="1"/>
    <col min="8728" max="8728" width="13.5703125" style="73" customWidth="1"/>
    <col min="8729" max="8729" width="16.28515625" style="73" customWidth="1"/>
    <col min="8730" max="8747" width="9.42578125" style="73" customWidth="1"/>
    <col min="8748" max="8751" width="10.28515625" style="73" customWidth="1"/>
    <col min="8752" max="8752" width="9.140625" style="73" customWidth="1"/>
    <col min="8753" max="8772" width="0" style="73" hidden="1" customWidth="1"/>
    <col min="8773" max="8782" width="11.42578125" style="73" customWidth="1"/>
    <col min="8783" max="8787" width="10.28515625" style="73" customWidth="1"/>
    <col min="8788" max="8796" width="9.42578125" style="73" customWidth="1"/>
    <col min="8797" max="8960" width="11.42578125" style="73"/>
    <col min="8961" max="8961" width="35.42578125" style="73" customWidth="1"/>
    <col min="8962" max="8962" width="23.5703125" style="73" customWidth="1"/>
    <col min="8963" max="8963" width="15" style="73" customWidth="1"/>
    <col min="8964" max="8964" width="15.7109375" style="73" customWidth="1"/>
    <col min="8965" max="8965" width="13.42578125" style="73" customWidth="1"/>
    <col min="8966" max="8966" width="13.5703125" style="73" customWidth="1"/>
    <col min="8967" max="8967" width="14.7109375" style="73" customWidth="1"/>
    <col min="8968" max="8968" width="13.85546875" style="73" customWidth="1"/>
    <col min="8969" max="8969" width="12.5703125" style="73" customWidth="1"/>
    <col min="8970" max="8970" width="11.85546875" style="73" customWidth="1"/>
    <col min="8971" max="8971" width="10.28515625" style="73" customWidth="1"/>
    <col min="8972" max="8972" width="9.28515625" style="73" customWidth="1"/>
    <col min="8973" max="8973" width="9.42578125" style="73" customWidth="1"/>
    <col min="8974" max="8974" width="9.140625" style="73" customWidth="1"/>
    <col min="8975" max="8975" width="9.28515625" style="73" customWidth="1"/>
    <col min="8976" max="8976" width="9.42578125" style="73" customWidth="1"/>
    <col min="8977" max="8977" width="9.7109375" style="73" customWidth="1"/>
    <col min="8978" max="8978" width="9.5703125" style="73" customWidth="1"/>
    <col min="8979" max="8979" width="9.28515625" style="73" customWidth="1"/>
    <col min="8980" max="8980" width="8.5703125" style="73" customWidth="1"/>
    <col min="8981" max="8981" width="8.85546875" style="73" customWidth="1"/>
    <col min="8982" max="8982" width="9.7109375" style="73" customWidth="1"/>
    <col min="8983" max="8983" width="8.7109375" style="73" customWidth="1"/>
    <col min="8984" max="8984" width="13.5703125" style="73" customWidth="1"/>
    <col min="8985" max="8985" width="16.28515625" style="73" customWidth="1"/>
    <col min="8986" max="9003" width="9.42578125" style="73" customWidth="1"/>
    <col min="9004" max="9007" width="10.28515625" style="73" customWidth="1"/>
    <col min="9008" max="9008" width="9.140625" style="73" customWidth="1"/>
    <col min="9009" max="9028" width="0" style="73" hidden="1" customWidth="1"/>
    <col min="9029" max="9038" width="11.42578125" style="73" customWidth="1"/>
    <col min="9039" max="9043" width="10.28515625" style="73" customWidth="1"/>
    <col min="9044" max="9052" width="9.42578125" style="73" customWidth="1"/>
    <col min="9053" max="9216" width="11.42578125" style="73"/>
    <col min="9217" max="9217" width="35.42578125" style="73" customWidth="1"/>
    <col min="9218" max="9218" width="23.5703125" style="73" customWidth="1"/>
    <col min="9219" max="9219" width="15" style="73" customWidth="1"/>
    <col min="9220" max="9220" width="15.7109375" style="73" customWidth="1"/>
    <col min="9221" max="9221" width="13.42578125" style="73" customWidth="1"/>
    <col min="9222" max="9222" width="13.5703125" style="73" customWidth="1"/>
    <col min="9223" max="9223" width="14.7109375" style="73" customWidth="1"/>
    <col min="9224" max="9224" width="13.85546875" style="73" customWidth="1"/>
    <col min="9225" max="9225" width="12.5703125" style="73" customWidth="1"/>
    <col min="9226" max="9226" width="11.85546875" style="73" customWidth="1"/>
    <col min="9227" max="9227" width="10.28515625" style="73" customWidth="1"/>
    <col min="9228" max="9228" width="9.28515625" style="73" customWidth="1"/>
    <col min="9229" max="9229" width="9.42578125" style="73" customWidth="1"/>
    <col min="9230" max="9230" width="9.140625" style="73" customWidth="1"/>
    <col min="9231" max="9231" width="9.28515625" style="73" customWidth="1"/>
    <col min="9232" max="9232" width="9.42578125" style="73" customWidth="1"/>
    <col min="9233" max="9233" width="9.7109375" style="73" customWidth="1"/>
    <col min="9234" max="9234" width="9.5703125" style="73" customWidth="1"/>
    <col min="9235" max="9235" width="9.28515625" style="73" customWidth="1"/>
    <col min="9236" max="9236" width="8.5703125" style="73" customWidth="1"/>
    <col min="9237" max="9237" width="8.85546875" style="73" customWidth="1"/>
    <col min="9238" max="9238" width="9.7109375" style="73" customWidth="1"/>
    <col min="9239" max="9239" width="8.7109375" style="73" customWidth="1"/>
    <col min="9240" max="9240" width="13.5703125" style="73" customWidth="1"/>
    <col min="9241" max="9241" width="16.28515625" style="73" customWidth="1"/>
    <col min="9242" max="9259" width="9.42578125" style="73" customWidth="1"/>
    <col min="9260" max="9263" width="10.28515625" style="73" customWidth="1"/>
    <col min="9264" max="9264" width="9.140625" style="73" customWidth="1"/>
    <col min="9265" max="9284" width="0" style="73" hidden="1" customWidth="1"/>
    <col min="9285" max="9294" width="11.42578125" style="73" customWidth="1"/>
    <col min="9295" max="9299" width="10.28515625" style="73" customWidth="1"/>
    <col min="9300" max="9308" width="9.42578125" style="73" customWidth="1"/>
    <col min="9309" max="9472" width="11.42578125" style="73"/>
    <col min="9473" max="9473" width="35.42578125" style="73" customWidth="1"/>
    <col min="9474" max="9474" width="23.5703125" style="73" customWidth="1"/>
    <col min="9475" max="9475" width="15" style="73" customWidth="1"/>
    <col min="9476" max="9476" width="15.7109375" style="73" customWidth="1"/>
    <col min="9477" max="9477" width="13.42578125" style="73" customWidth="1"/>
    <col min="9478" max="9478" width="13.5703125" style="73" customWidth="1"/>
    <col min="9479" max="9479" width="14.7109375" style="73" customWidth="1"/>
    <col min="9480" max="9480" width="13.85546875" style="73" customWidth="1"/>
    <col min="9481" max="9481" width="12.5703125" style="73" customWidth="1"/>
    <col min="9482" max="9482" width="11.85546875" style="73" customWidth="1"/>
    <col min="9483" max="9483" width="10.28515625" style="73" customWidth="1"/>
    <col min="9484" max="9484" width="9.28515625" style="73" customWidth="1"/>
    <col min="9485" max="9485" width="9.42578125" style="73" customWidth="1"/>
    <col min="9486" max="9486" width="9.140625" style="73" customWidth="1"/>
    <col min="9487" max="9487" width="9.28515625" style="73" customWidth="1"/>
    <col min="9488" max="9488" width="9.42578125" style="73" customWidth="1"/>
    <col min="9489" max="9489" width="9.7109375" style="73" customWidth="1"/>
    <col min="9490" max="9490" width="9.5703125" style="73" customWidth="1"/>
    <col min="9491" max="9491" width="9.28515625" style="73" customWidth="1"/>
    <col min="9492" max="9492" width="8.5703125" style="73" customWidth="1"/>
    <col min="9493" max="9493" width="8.85546875" style="73" customWidth="1"/>
    <col min="9494" max="9494" width="9.7109375" style="73" customWidth="1"/>
    <col min="9495" max="9495" width="8.7109375" style="73" customWidth="1"/>
    <col min="9496" max="9496" width="13.5703125" style="73" customWidth="1"/>
    <col min="9497" max="9497" width="16.28515625" style="73" customWidth="1"/>
    <col min="9498" max="9515" width="9.42578125" style="73" customWidth="1"/>
    <col min="9516" max="9519" width="10.28515625" style="73" customWidth="1"/>
    <col min="9520" max="9520" width="9.140625" style="73" customWidth="1"/>
    <col min="9521" max="9540" width="0" style="73" hidden="1" customWidth="1"/>
    <col min="9541" max="9550" width="11.42578125" style="73" customWidth="1"/>
    <col min="9551" max="9555" width="10.28515625" style="73" customWidth="1"/>
    <col min="9556" max="9564" width="9.42578125" style="73" customWidth="1"/>
    <col min="9565" max="9728" width="11.42578125" style="73"/>
    <col min="9729" max="9729" width="35.42578125" style="73" customWidth="1"/>
    <col min="9730" max="9730" width="23.5703125" style="73" customWidth="1"/>
    <col min="9731" max="9731" width="15" style="73" customWidth="1"/>
    <col min="9732" max="9732" width="15.7109375" style="73" customWidth="1"/>
    <col min="9733" max="9733" width="13.42578125" style="73" customWidth="1"/>
    <col min="9734" max="9734" width="13.5703125" style="73" customWidth="1"/>
    <col min="9735" max="9735" width="14.7109375" style="73" customWidth="1"/>
    <col min="9736" max="9736" width="13.85546875" style="73" customWidth="1"/>
    <col min="9737" max="9737" width="12.5703125" style="73" customWidth="1"/>
    <col min="9738" max="9738" width="11.85546875" style="73" customWidth="1"/>
    <col min="9739" max="9739" width="10.28515625" style="73" customWidth="1"/>
    <col min="9740" max="9740" width="9.28515625" style="73" customWidth="1"/>
    <col min="9741" max="9741" width="9.42578125" style="73" customWidth="1"/>
    <col min="9742" max="9742" width="9.140625" style="73" customWidth="1"/>
    <col min="9743" max="9743" width="9.28515625" style="73" customWidth="1"/>
    <col min="9744" max="9744" width="9.42578125" style="73" customWidth="1"/>
    <col min="9745" max="9745" width="9.7109375" style="73" customWidth="1"/>
    <col min="9746" max="9746" width="9.5703125" style="73" customWidth="1"/>
    <col min="9747" max="9747" width="9.28515625" style="73" customWidth="1"/>
    <col min="9748" max="9748" width="8.5703125" style="73" customWidth="1"/>
    <col min="9749" max="9749" width="8.85546875" style="73" customWidth="1"/>
    <col min="9750" max="9750" width="9.7109375" style="73" customWidth="1"/>
    <col min="9751" max="9751" width="8.7109375" style="73" customWidth="1"/>
    <col min="9752" max="9752" width="13.5703125" style="73" customWidth="1"/>
    <col min="9753" max="9753" width="16.28515625" style="73" customWidth="1"/>
    <col min="9754" max="9771" width="9.42578125" style="73" customWidth="1"/>
    <col min="9772" max="9775" width="10.28515625" style="73" customWidth="1"/>
    <col min="9776" max="9776" width="9.140625" style="73" customWidth="1"/>
    <col min="9777" max="9796" width="0" style="73" hidden="1" customWidth="1"/>
    <col min="9797" max="9806" width="11.42578125" style="73" customWidth="1"/>
    <col min="9807" max="9811" width="10.28515625" style="73" customWidth="1"/>
    <col min="9812" max="9820" width="9.42578125" style="73" customWidth="1"/>
    <col min="9821" max="9984" width="11.42578125" style="73"/>
    <col min="9985" max="9985" width="35.42578125" style="73" customWidth="1"/>
    <col min="9986" max="9986" width="23.5703125" style="73" customWidth="1"/>
    <col min="9987" max="9987" width="15" style="73" customWidth="1"/>
    <col min="9988" max="9988" width="15.7109375" style="73" customWidth="1"/>
    <col min="9989" max="9989" width="13.42578125" style="73" customWidth="1"/>
    <col min="9990" max="9990" width="13.5703125" style="73" customWidth="1"/>
    <col min="9991" max="9991" width="14.7109375" style="73" customWidth="1"/>
    <col min="9992" max="9992" width="13.85546875" style="73" customWidth="1"/>
    <col min="9993" max="9993" width="12.5703125" style="73" customWidth="1"/>
    <col min="9994" max="9994" width="11.85546875" style="73" customWidth="1"/>
    <col min="9995" max="9995" width="10.28515625" style="73" customWidth="1"/>
    <col min="9996" max="9996" width="9.28515625" style="73" customWidth="1"/>
    <col min="9997" max="9997" width="9.42578125" style="73" customWidth="1"/>
    <col min="9998" max="9998" width="9.140625" style="73" customWidth="1"/>
    <col min="9999" max="9999" width="9.28515625" style="73" customWidth="1"/>
    <col min="10000" max="10000" width="9.42578125" style="73" customWidth="1"/>
    <col min="10001" max="10001" width="9.7109375" style="73" customWidth="1"/>
    <col min="10002" max="10002" width="9.5703125" style="73" customWidth="1"/>
    <col min="10003" max="10003" width="9.28515625" style="73" customWidth="1"/>
    <col min="10004" max="10004" width="8.5703125" style="73" customWidth="1"/>
    <col min="10005" max="10005" width="8.85546875" style="73" customWidth="1"/>
    <col min="10006" max="10006" width="9.7109375" style="73" customWidth="1"/>
    <col min="10007" max="10007" width="8.7109375" style="73" customWidth="1"/>
    <col min="10008" max="10008" width="13.5703125" style="73" customWidth="1"/>
    <col min="10009" max="10009" width="16.28515625" style="73" customWidth="1"/>
    <col min="10010" max="10027" width="9.42578125" style="73" customWidth="1"/>
    <col min="10028" max="10031" width="10.28515625" style="73" customWidth="1"/>
    <col min="10032" max="10032" width="9.140625" style="73" customWidth="1"/>
    <col min="10033" max="10052" width="0" style="73" hidden="1" customWidth="1"/>
    <col min="10053" max="10062" width="11.42578125" style="73" customWidth="1"/>
    <col min="10063" max="10067" width="10.28515625" style="73" customWidth="1"/>
    <col min="10068" max="10076" width="9.42578125" style="73" customWidth="1"/>
    <col min="10077" max="10240" width="11.42578125" style="73"/>
    <col min="10241" max="10241" width="35.42578125" style="73" customWidth="1"/>
    <col min="10242" max="10242" width="23.5703125" style="73" customWidth="1"/>
    <col min="10243" max="10243" width="15" style="73" customWidth="1"/>
    <col min="10244" max="10244" width="15.7109375" style="73" customWidth="1"/>
    <col min="10245" max="10245" width="13.42578125" style="73" customWidth="1"/>
    <col min="10246" max="10246" width="13.5703125" style="73" customWidth="1"/>
    <col min="10247" max="10247" width="14.7109375" style="73" customWidth="1"/>
    <col min="10248" max="10248" width="13.85546875" style="73" customWidth="1"/>
    <col min="10249" max="10249" width="12.5703125" style="73" customWidth="1"/>
    <col min="10250" max="10250" width="11.85546875" style="73" customWidth="1"/>
    <col min="10251" max="10251" width="10.28515625" style="73" customWidth="1"/>
    <col min="10252" max="10252" width="9.28515625" style="73" customWidth="1"/>
    <col min="10253" max="10253" width="9.42578125" style="73" customWidth="1"/>
    <col min="10254" max="10254" width="9.140625" style="73" customWidth="1"/>
    <col min="10255" max="10255" width="9.28515625" style="73" customWidth="1"/>
    <col min="10256" max="10256" width="9.42578125" style="73" customWidth="1"/>
    <col min="10257" max="10257" width="9.7109375" style="73" customWidth="1"/>
    <col min="10258" max="10258" width="9.5703125" style="73" customWidth="1"/>
    <col min="10259" max="10259" width="9.28515625" style="73" customWidth="1"/>
    <col min="10260" max="10260" width="8.5703125" style="73" customWidth="1"/>
    <col min="10261" max="10261" width="8.85546875" style="73" customWidth="1"/>
    <col min="10262" max="10262" width="9.7109375" style="73" customWidth="1"/>
    <col min="10263" max="10263" width="8.7109375" style="73" customWidth="1"/>
    <col min="10264" max="10264" width="13.5703125" style="73" customWidth="1"/>
    <col min="10265" max="10265" width="16.28515625" style="73" customWidth="1"/>
    <col min="10266" max="10283" width="9.42578125" style="73" customWidth="1"/>
    <col min="10284" max="10287" width="10.28515625" style="73" customWidth="1"/>
    <col min="10288" max="10288" width="9.140625" style="73" customWidth="1"/>
    <col min="10289" max="10308" width="0" style="73" hidden="1" customWidth="1"/>
    <col min="10309" max="10318" width="11.42578125" style="73" customWidth="1"/>
    <col min="10319" max="10323" width="10.28515625" style="73" customWidth="1"/>
    <col min="10324" max="10332" width="9.42578125" style="73" customWidth="1"/>
    <col min="10333" max="10496" width="11.42578125" style="73"/>
    <col min="10497" max="10497" width="35.42578125" style="73" customWidth="1"/>
    <col min="10498" max="10498" width="23.5703125" style="73" customWidth="1"/>
    <col min="10499" max="10499" width="15" style="73" customWidth="1"/>
    <col min="10500" max="10500" width="15.7109375" style="73" customWidth="1"/>
    <col min="10501" max="10501" width="13.42578125" style="73" customWidth="1"/>
    <col min="10502" max="10502" width="13.5703125" style="73" customWidth="1"/>
    <col min="10503" max="10503" width="14.7109375" style="73" customWidth="1"/>
    <col min="10504" max="10504" width="13.85546875" style="73" customWidth="1"/>
    <col min="10505" max="10505" width="12.5703125" style="73" customWidth="1"/>
    <col min="10506" max="10506" width="11.85546875" style="73" customWidth="1"/>
    <col min="10507" max="10507" width="10.28515625" style="73" customWidth="1"/>
    <col min="10508" max="10508" width="9.28515625" style="73" customWidth="1"/>
    <col min="10509" max="10509" width="9.42578125" style="73" customWidth="1"/>
    <col min="10510" max="10510" width="9.140625" style="73" customWidth="1"/>
    <col min="10511" max="10511" width="9.28515625" style="73" customWidth="1"/>
    <col min="10512" max="10512" width="9.42578125" style="73" customWidth="1"/>
    <col min="10513" max="10513" width="9.7109375" style="73" customWidth="1"/>
    <col min="10514" max="10514" width="9.5703125" style="73" customWidth="1"/>
    <col min="10515" max="10515" width="9.28515625" style="73" customWidth="1"/>
    <col min="10516" max="10516" width="8.5703125" style="73" customWidth="1"/>
    <col min="10517" max="10517" width="8.85546875" style="73" customWidth="1"/>
    <col min="10518" max="10518" width="9.7109375" style="73" customWidth="1"/>
    <col min="10519" max="10519" width="8.7109375" style="73" customWidth="1"/>
    <col min="10520" max="10520" width="13.5703125" style="73" customWidth="1"/>
    <col min="10521" max="10521" width="16.28515625" style="73" customWidth="1"/>
    <col min="10522" max="10539" width="9.42578125" style="73" customWidth="1"/>
    <col min="10540" max="10543" width="10.28515625" style="73" customWidth="1"/>
    <col min="10544" max="10544" width="9.140625" style="73" customWidth="1"/>
    <col min="10545" max="10564" width="0" style="73" hidden="1" customWidth="1"/>
    <col min="10565" max="10574" width="11.42578125" style="73" customWidth="1"/>
    <col min="10575" max="10579" width="10.28515625" style="73" customWidth="1"/>
    <col min="10580" max="10588" width="9.42578125" style="73" customWidth="1"/>
    <col min="10589" max="10752" width="11.42578125" style="73"/>
    <col min="10753" max="10753" width="35.42578125" style="73" customWidth="1"/>
    <col min="10754" max="10754" width="23.5703125" style="73" customWidth="1"/>
    <col min="10755" max="10755" width="15" style="73" customWidth="1"/>
    <col min="10756" max="10756" width="15.7109375" style="73" customWidth="1"/>
    <col min="10757" max="10757" width="13.42578125" style="73" customWidth="1"/>
    <col min="10758" max="10758" width="13.5703125" style="73" customWidth="1"/>
    <col min="10759" max="10759" width="14.7109375" style="73" customWidth="1"/>
    <col min="10760" max="10760" width="13.85546875" style="73" customWidth="1"/>
    <col min="10761" max="10761" width="12.5703125" style="73" customWidth="1"/>
    <col min="10762" max="10762" width="11.85546875" style="73" customWidth="1"/>
    <col min="10763" max="10763" width="10.28515625" style="73" customWidth="1"/>
    <col min="10764" max="10764" width="9.28515625" style="73" customWidth="1"/>
    <col min="10765" max="10765" width="9.42578125" style="73" customWidth="1"/>
    <col min="10766" max="10766" width="9.140625" style="73" customWidth="1"/>
    <col min="10767" max="10767" width="9.28515625" style="73" customWidth="1"/>
    <col min="10768" max="10768" width="9.42578125" style="73" customWidth="1"/>
    <col min="10769" max="10769" width="9.7109375" style="73" customWidth="1"/>
    <col min="10770" max="10770" width="9.5703125" style="73" customWidth="1"/>
    <col min="10771" max="10771" width="9.28515625" style="73" customWidth="1"/>
    <col min="10772" max="10772" width="8.5703125" style="73" customWidth="1"/>
    <col min="10773" max="10773" width="8.85546875" style="73" customWidth="1"/>
    <col min="10774" max="10774" width="9.7109375" style="73" customWidth="1"/>
    <col min="10775" max="10775" width="8.7109375" style="73" customWidth="1"/>
    <col min="10776" max="10776" width="13.5703125" style="73" customWidth="1"/>
    <col min="10777" max="10777" width="16.28515625" style="73" customWidth="1"/>
    <col min="10778" max="10795" width="9.42578125" style="73" customWidth="1"/>
    <col min="10796" max="10799" width="10.28515625" style="73" customWidth="1"/>
    <col min="10800" max="10800" width="9.140625" style="73" customWidth="1"/>
    <col min="10801" max="10820" width="0" style="73" hidden="1" customWidth="1"/>
    <col min="10821" max="10830" width="11.42578125" style="73" customWidth="1"/>
    <col min="10831" max="10835" width="10.28515625" style="73" customWidth="1"/>
    <col min="10836" max="10844" width="9.42578125" style="73" customWidth="1"/>
    <col min="10845" max="11008" width="11.42578125" style="73"/>
    <col min="11009" max="11009" width="35.42578125" style="73" customWidth="1"/>
    <col min="11010" max="11010" width="23.5703125" style="73" customWidth="1"/>
    <col min="11011" max="11011" width="15" style="73" customWidth="1"/>
    <col min="11012" max="11012" width="15.7109375" style="73" customWidth="1"/>
    <col min="11013" max="11013" width="13.42578125" style="73" customWidth="1"/>
    <col min="11014" max="11014" width="13.5703125" style="73" customWidth="1"/>
    <col min="11015" max="11015" width="14.7109375" style="73" customWidth="1"/>
    <col min="11016" max="11016" width="13.85546875" style="73" customWidth="1"/>
    <col min="11017" max="11017" width="12.5703125" style="73" customWidth="1"/>
    <col min="11018" max="11018" width="11.85546875" style="73" customWidth="1"/>
    <col min="11019" max="11019" width="10.28515625" style="73" customWidth="1"/>
    <col min="11020" max="11020" width="9.28515625" style="73" customWidth="1"/>
    <col min="11021" max="11021" width="9.42578125" style="73" customWidth="1"/>
    <col min="11022" max="11022" width="9.140625" style="73" customWidth="1"/>
    <col min="11023" max="11023" width="9.28515625" style="73" customWidth="1"/>
    <col min="11024" max="11024" width="9.42578125" style="73" customWidth="1"/>
    <col min="11025" max="11025" width="9.7109375" style="73" customWidth="1"/>
    <col min="11026" max="11026" width="9.5703125" style="73" customWidth="1"/>
    <col min="11027" max="11027" width="9.28515625" style="73" customWidth="1"/>
    <col min="11028" max="11028" width="8.5703125" style="73" customWidth="1"/>
    <col min="11029" max="11029" width="8.85546875" style="73" customWidth="1"/>
    <col min="11030" max="11030" width="9.7109375" style="73" customWidth="1"/>
    <col min="11031" max="11031" width="8.7109375" style="73" customWidth="1"/>
    <col min="11032" max="11032" width="13.5703125" style="73" customWidth="1"/>
    <col min="11033" max="11033" width="16.28515625" style="73" customWidth="1"/>
    <col min="11034" max="11051" width="9.42578125" style="73" customWidth="1"/>
    <col min="11052" max="11055" width="10.28515625" style="73" customWidth="1"/>
    <col min="11056" max="11056" width="9.140625" style="73" customWidth="1"/>
    <col min="11057" max="11076" width="0" style="73" hidden="1" customWidth="1"/>
    <col min="11077" max="11086" width="11.42578125" style="73" customWidth="1"/>
    <col min="11087" max="11091" width="10.28515625" style="73" customWidth="1"/>
    <col min="11092" max="11100" width="9.42578125" style="73" customWidth="1"/>
    <col min="11101" max="11264" width="11.42578125" style="73"/>
    <col min="11265" max="11265" width="35.42578125" style="73" customWidth="1"/>
    <col min="11266" max="11266" width="23.5703125" style="73" customWidth="1"/>
    <col min="11267" max="11267" width="15" style="73" customWidth="1"/>
    <col min="11268" max="11268" width="15.7109375" style="73" customWidth="1"/>
    <col min="11269" max="11269" width="13.42578125" style="73" customWidth="1"/>
    <col min="11270" max="11270" width="13.5703125" style="73" customWidth="1"/>
    <col min="11271" max="11271" width="14.7109375" style="73" customWidth="1"/>
    <col min="11272" max="11272" width="13.85546875" style="73" customWidth="1"/>
    <col min="11273" max="11273" width="12.5703125" style="73" customWidth="1"/>
    <col min="11274" max="11274" width="11.85546875" style="73" customWidth="1"/>
    <col min="11275" max="11275" width="10.28515625" style="73" customWidth="1"/>
    <col min="11276" max="11276" width="9.28515625" style="73" customWidth="1"/>
    <col min="11277" max="11277" width="9.42578125" style="73" customWidth="1"/>
    <col min="11278" max="11278" width="9.140625" style="73" customWidth="1"/>
    <col min="11279" max="11279" width="9.28515625" style="73" customWidth="1"/>
    <col min="11280" max="11280" width="9.42578125" style="73" customWidth="1"/>
    <col min="11281" max="11281" width="9.7109375" style="73" customWidth="1"/>
    <col min="11282" max="11282" width="9.5703125" style="73" customWidth="1"/>
    <col min="11283" max="11283" width="9.28515625" style="73" customWidth="1"/>
    <col min="11284" max="11284" width="8.5703125" style="73" customWidth="1"/>
    <col min="11285" max="11285" width="8.85546875" style="73" customWidth="1"/>
    <col min="11286" max="11286" width="9.7109375" style="73" customWidth="1"/>
    <col min="11287" max="11287" width="8.7109375" style="73" customWidth="1"/>
    <col min="11288" max="11288" width="13.5703125" style="73" customWidth="1"/>
    <col min="11289" max="11289" width="16.28515625" style="73" customWidth="1"/>
    <col min="11290" max="11307" width="9.42578125" style="73" customWidth="1"/>
    <col min="11308" max="11311" width="10.28515625" style="73" customWidth="1"/>
    <col min="11312" max="11312" width="9.140625" style="73" customWidth="1"/>
    <col min="11313" max="11332" width="0" style="73" hidden="1" customWidth="1"/>
    <col min="11333" max="11342" width="11.42578125" style="73" customWidth="1"/>
    <col min="11343" max="11347" width="10.28515625" style="73" customWidth="1"/>
    <col min="11348" max="11356" width="9.42578125" style="73" customWidth="1"/>
    <col min="11357" max="11520" width="11.42578125" style="73"/>
    <col min="11521" max="11521" width="35.42578125" style="73" customWidth="1"/>
    <col min="11522" max="11522" width="23.5703125" style="73" customWidth="1"/>
    <col min="11523" max="11523" width="15" style="73" customWidth="1"/>
    <col min="11524" max="11524" width="15.7109375" style="73" customWidth="1"/>
    <col min="11525" max="11525" width="13.42578125" style="73" customWidth="1"/>
    <col min="11526" max="11526" width="13.5703125" style="73" customWidth="1"/>
    <col min="11527" max="11527" width="14.7109375" style="73" customWidth="1"/>
    <col min="11528" max="11528" width="13.85546875" style="73" customWidth="1"/>
    <col min="11529" max="11529" width="12.5703125" style="73" customWidth="1"/>
    <col min="11530" max="11530" width="11.85546875" style="73" customWidth="1"/>
    <col min="11531" max="11531" width="10.28515625" style="73" customWidth="1"/>
    <col min="11532" max="11532" width="9.28515625" style="73" customWidth="1"/>
    <col min="11533" max="11533" width="9.42578125" style="73" customWidth="1"/>
    <col min="11534" max="11534" width="9.140625" style="73" customWidth="1"/>
    <col min="11535" max="11535" width="9.28515625" style="73" customWidth="1"/>
    <col min="11536" max="11536" width="9.42578125" style="73" customWidth="1"/>
    <col min="11537" max="11537" width="9.7109375" style="73" customWidth="1"/>
    <col min="11538" max="11538" width="9.5703125" style="73" customWidth="1"/>
    <col min="11539" max="11539" width="9.28515625" style="73" customWidth="1"/>
    <col min="11540" max="11540" width="8.5703125" style="73" customWidth="1"/>
    <col min="11541" max="11541" width="8.85546875" style="73" customWidth="1"/>
    <col min="11542" max="11542" width="9.7109375" style="73" customWidth="1"/>
    <col min="11543" max="11543" width="8.7109375" style="73" customWidth="1"/>
    <col min="11544" max="11544" width="13.5703125" style="73" customWidth="1"/>
    <col min="11545" max="11545" width="16.28515625" style="73" customWidth="1"/>
    <col min="11546" max="11563" width="9.42578125" style="73" customWidth="1"/>
    <col min="11564" max="11567" width="10.28515625" style="73" customWidth="1"/>
    <col min="11568" max="11568" width="9.140625" style="73" customWidth="1"/>
    <col min="11569" max="11588" width="0" style="73" hidden="1" customWidth="1"/>
    <col min="11589" max="11598" width="11.42578125" style="73" customWidth="1"/>
    <col min="11599" max="11603" width="10.28515625" style="73" customWidth="1"/>
    <col min="11604" max="11612" width="9.42578125" style="73" customWidth="1"/>
    <col min="11613" max="11776" width="11.42578125" style="73"/>
    <col min="11777" max="11777" width="35.42578125" style="73" customWidth="1"/>
    <col min="11778" max="11778" width="23.5703125" style="73" customWidth="1"/>
    <col min="11779" max="11779" width="15" style="73" customWidth="1"/>
    <col min="11780" max="11780" width="15.7109375" style="73" customWidth="1"/>
    <col min="11781" max="11781" width="13.42578125" style="73" customWidth="1"/>
    <col min="11782" max="11782" width="13.5703125" style="73" customWidth="1"/>
    <col min="11783" max="11783" width="14.7109375" style="73" customWidth="1"/>
    <col min="11784" max="11784" width="13.85546875" style="73" customWidth="1"/>
    <col min="11785" max="11785" width="12.5703125" style="73" customWidth="1"/>
    <col min="11786" max="11786" width="11.85546875" style="73" customWidth="1"/>
    <col min="11787" max="11787" width="10.28515625" style="73" customWidth="1"/>
    <col min="11788" max="11788" width="9.28515625" style="73" customWidth="1"/>
    <col min="11789" max="11789" width="9.42578125" style="73" customWidth="1"/>
    <col min="11790" max="11790" width="9.140625" style="73" customWidth="1"/>
    <col min="11791" max="11791" width="9.28515625" style="73" customWidth="1"/>
    <col min="11792" max="11792" width="9.42578125" style="73" customWidth="1"/>
    <col min="11793" max="11793" width="9.7109375" style="73" customWidth="1"/>
    <col min="11794" max="11794" width="9.5703125" style="73" customWidth="1"/>
    <col min="11795" max="11795" width="9.28515625" style="73" customWidth="1"/>
    <col min="11796" max="11796" width="8.5703125" style="73" customWidth="1"/>
    <col min="11797" max="11797" width="8.85546875" style="73" customWidth="1"/>
    <col min="11798" max="11798" width="9.7109375" style="73" customWidth="1"/>
    <col min="11799" max="11799" width="8.7109375" style="73" customWidth="1"/>
    <col min="11800" max="11800" width="13.5703125" style="73" customWidth="1"/>
    <col min="11801" max="11801" width="16.28515625" style="73" customWidth="1"/>
    <col min="11802" max="11819" width="9.42578125" style="73" customWidth="1"/>
    <col min="11820" max="11823" width="10.28515625" style="73" customWidth="1"/>
    <col min="11824" max="11824" width="9.140625" style="73" customWidth="1"/>
    <col min="11825" max="11844" width="0" style="73" hidden="1" customWidth="1"/>
    <col min="11845" max="11854" width="11.42578125" style="73" customWidth="1"/>
    <col min="11855" max="11859" width="10.28515625" style="73" customWidth="1"/>
    <col min="11860" max="11868" width="9.42578125" style="73" customWidth="1"/>
    <col min="11869" max="12032" width="11.42578125" style="73"/>
    <col min="12033" max="12033" width="35.42578125" style="73" customWidth="1"/>
    <col min="12034" max="12034" width="23.5703125" style="73" customWidth="1"/>
    <col min="12035" max="12035" width="15" style="73" customWidth="1"/>
    <col min="12036" max="12036" width="15.7109375" style="73" customWidth="1"/>
    <col min="12037" max="12037" width="13.42578125" style="73" customWidth="1"/>
    <col min="12038" max="12038" width="13.5703125" style="73" customWidth="1"/>
    <col min="12039" max="12039" width="14.7109375" style="73" customWidth="1"/>
    <col min="12040" max="12040" width="13.85546875" style="73" customWidth="1"/>
    <col min="12041" max="12041" width="12.5703125" style="73" customWidth="1"/>
    <col min="12042" max="12042" width="11.85546875" style="73" customWidth="1"/>
    <col min="12043" max="12043" width="10.28515625" style="73" customWidth="1"/>
    <col min="12044" max="12044" width="9.28515625" style="73" customWidth="1"/>
    <col min="12045" max="12045" width="9.42578125" style="73" customWidth="1"/>
    <col min="12046" max="12046" width="9.140625" style="73" customWidth="1"/>
    <col min="12047" max="12047" width="9.28515625" style="73" customWidth="1"/>
    <col min="12048" max="12048" width="9.42578125" style="73" customWidth="1"/>
    <col min="12049" max="12049" width="9.7109375" style="73" customWidth="1"/>
    <col min="12050" max="12050" width="9.5703125" style="73" customWidth="1"/>
    <col min="12051" max="12051" width="9.28515625" style="73" customWidth="1"/>
    <col min="12052" max="12052" width="8.5703125" style="73" customWidth="1"/>
    <col min="12053" max="12053" width="8.85546875" style="73" customWidth="1"/>
    <col min="12054" max="12054" width="9.7109375" style="73" customWidth="1"/>
    <col min="12055" max="12055" width="8.7109375" style="73" customWidth="1"/>
    <col min="12056" max="12056" width="13.5703125" style="73" customWidth="1"/>
    <col min="12057" max="12057" width="16.28515625" style="73" customWidth="1"/>
    <col min="12058" max="12075" width="9.42578125" style="73" customWidth="1"/>
    <col min="12076" max="12079" width="10.28515625" style="73" customWidth="1"/>
    <col min="12080" max="12080" width="9.140625" style="73" customWidth="1"/>
    <col min="12081" max="12100" width="0" style="73" hidden="1" customWidth="1"/>
    <col min="12101" max="12110" width="11.42578125" style="73" customWidth="1"/>
    <col min="12111" max="12115" width="10.28515625" style="73" customWidth="1"/>
    <col min="12116" max="12124" width="9.42578125" style="73" customWidth="1"/>
    <col min="12125" max="12288" width="11.42578125" style="73"/>
    <col min="12289" max="12289" width="35.42578125" style="73" customWidth="1"/>
    <col min="12290" max="12290" width="23.5703125" style="73" customWidth="1"/>
    <col min="12291" max="12291" width="15" style="73" customWidth="1"/>
    <col min="12292" max="12292" width="15.7109375" style="73" customWidth="1"/>
    <col min="12293" max="12293" width="13.42578125" style="73" customWidth="1"/>
    <col min="12294" max="12294" width="13.5703125" style="73" customWidth="1"/>
    <col min="12295" max="12295" width="14.7109375" style="73" customWidth="1"/>
    <col min="12296" max="12296" width="13.85546875" style="73" customWidth="1"/>
    <col min="12297" max="12297" width="12.5703125" style="73" customWidth="1"/>
    <col min="12298" max="12298" width="11.85546875" style="73" customWidth="1"/>
    <col min="12299" max="12299" width="10.28515625" style="73" customWidth="1"/>
    <col min="12300" max="12300" width="9.28515625" style="73" customWidth="1"/>
    <col min="12301" max="12301" width="9.42578125" style="73" customWidth="1"/>
    <col min="12302" max="12302" width="9.140625" style="73" customWidth="1"/>
    <col min="12303" max="12303" width="9.28515625" style="73" customWidth="1"/>
    <col min="12304" max="12304" width="9.42578125" style="73" customWidth="1"/>
    <col min="12305" max="12305" width="9.7109375" style="73" customWidth="1"/>
    <col min="12306" max="12306" width="9.5703125" style="73" customWidth="1"/>
    <col min="12307" max="12307" width="9.28515625" style="73" customWidth="1"/>
    <col min="12308" max="12308" width="8.5703125" style="73" customWidth="1"/>
    <col min="12309" max="12309" width="8.85546875" style="73" customWidth="1"/>
    <col min="12310" max="12310" width="9.7109375" style="73" customWidth="1"/>
    <col min="12311" max="12311" width="8.7109375" style="73" customWidth="1"/>
    <col min="12312" max="12312" width="13.5703125" style="73" customWidth="1"/>
    <col min="12313" max="12313" width="16.28515625" style="73" customWidth="1"/>
    <col min="12314" max="12331" width="9.42578125" style="73" customWidth="1"/>
    <col min="12332" max="12335" width="10.28515625" style="73" customWidth="1"/>
    <col min="12336" max="12336" width="9.140625" style="73" customWidth="1"/>
    <col min="12337" max="12356" width="0" style="73" hidden="1" customWidth="1"/>
    <col min="12357" max="12366" width="11.42578125" style="73" customWidth="1"/>
    <col min="12367" max="12371" width="10.28515625" style="73" customWidth="1"/>
    <col min="12372" max="12380" width="9.42578125" style="73" customWidth="1"/>
    <col min="12381" max="12544" width="11.42578125" style="73"/>
    <col min="12545" max="12545" width="35.42578125" style="73" customWidth="1"/>
    <col min="12546" max="12546" width="23.5703125" style="73" customWidth="1"/>
    <col min="12547" max="12547" width="15" style="73" customWidth="1"/>
    <col min="12548" max="12548" width="15.7109375" style="73" customWidth="1"/>
    <col min="12549" max="12549" width="13.42578125" style="73" customWidth="1"/>
    <col min="12550" max="12550" width="13.5703125" style="73" customWidth="1"/>
    <col min="12551" max="12551" width="14.7109375" style="73" customWidth="1"/>
    <col min="12552" max="12552" width="13.85546875" style="73" customWidth="1"/>
    <col min="12553" max="12553" width="12.5703125" style="73" customWidth="1"/>
    <col min="12554" max="12554" width="11.85546875" style="73" customWidth="1"/>
    <col min="12555" max="12555" width="10.28515625" style="73" customWidth="1"/>
    <col min="12556" max="12556" width="9.28515625" style="73" customWidth="1"/>
    <col min="12557" max="12557" width="9.42578125" style="73" customWidth="1"/>
    <col min="12558" max="12558" width="9.140625" style="73" customWidth="1"/>
    <col min="12559" max="12559" width="9.28515625" style="73" customWidth="1"/>
    <col min="12560" max="12560" width="9.42578125" style="73" customWidth="1"/>
    <col min="12561" max="12561" width="9.7109375" style="73" customWidth="1"/>
    <col min="12562" max="12562" width="9.5703125" style="73" customWidth="1"/>
    <col min="12563" max="12563" width="9.28515625" style="73" customWidth="1"/>
    <col min="12564" max="12564" width="8.5703125" style="73" customWidth="1"/>
    <col min="12565" max="12565" width="8.85546875" style="73" customWidth="1"/>
    <col min="12566" max="12566" width="9.7109375" style="73" customWidth="1"/>
    <col min="12567" max="12567" width="8.7109375" style="73" customWidth="1"/>
    <col min="12568" max="12568" width="13.5703125" style="73" customWidth="1"/>
    <col min="12569" max="12569" width="16.28515625" style="73" customWidth="1"/>
    <col min="12570" max="12587" width="9.42578125" style="73" customWidth="1"/>
    <col min="12588" max="12591" width="10.28515625" style="73" customWidth="1"/>
    <col min="12592" max="12592" width="9.140625" style="73" customWidth="1"/>
    <col min="12593" max="12612" width="0" style="73" hidden="1" customWidth="1"/>
    <col min="12613" max="12622" width="11.42578125" style="73" customWidth="1"/>
    <col min="12623" max="12627" width="10.28515625" style="73" customWidth="1"/>
    <col min="12628" max="12636" width="9.42578125" style="73" customWidth="1"/>
    <col min="12637" max="12800" width="11.42578125" style="73"/>
    <col min="12801" max="12801" width="35.42578125" style="73" customWidth="1"/>
    <col min="12802" max="12802" width="23.5703125" style="73" customWidth="1"/>
    <col min="12803" max="12803" width="15" style="73" customWidth="1"/>
    <col min="12804" max="12804" width="15.7109375" style="73" customWidth="1"/>
    <col min="12805" max="12805" width="13.42578125" style="73" customWidth="1"/>
    <col min="12806" max="12806" width="13.5703125" style="73" customWidth="1"/>
    <col min="12807" max="12807" width="14.7109375" style="73" customWidth="1"/>
    <col min="12808" max="12808" width="13.85546875" style="73" customWidth="1"/>
    <col min="12809" max="12809" width="12.5703125" style="73" customWidth="1"/>
    <col min="12810" max="12810" width="11.85546875" style="73" customWidth="1"/>
    <col min="12811" max="12811" width="10.28515625" style="73" customWidth="1"/>
    <col min="12812" max="12812" width="9.28515625" style="73" customWidth="1"/>
    <col min="12813" max="12813" width="9.42578125" style="73" customWidth="1"/>
    <col min="12814" max="12814" width="9.140625" style="73" customWidth="1"/>
    <col min="12815" max="12815" width="9.28515625" style="73" customWidth="1"/>
    <col min="12816" max="12816" width="9.42578125" style="73" customWidth="1"/>
    <col min="12817" max="12817" width="9.7109375" style="73" customWidth="1"/>
    <col min="12818" max="12818" width="9.5703125" style="73" customWidth="1"/>
    <col min="12819" max="12819" width="9.28515625" style="73" customWidth="1"/>
    <col min="12820" max="12820" width="8.5703125" style="73" customWidth="1"/>
    <col min="12821" max="12821" width="8.85546875" style="73" customWidth="1"/>
    <col min="12822" max="12822" width="9.7109375" style="73" customWidth="1"/>
    <col min="12823" max="12823" width="8.7109375" style="73" customWidth="1"/>
    <col min="12824" max="12824" width="13.5703125" style="73" customWidth="1"/>
    <col min="12825" max="12825" width="16.28515625" style="73" customWidth="1"/>
    <col min="12826" max="12843" width="9.42578125" style="73" customWidth="1"/>
    <col min="12844" max="12847" width="10.28515625" style="73" customWidth="1"/>
    <col min="12848" max="12848" width="9.140625" style="73" customWidth="1"/>
    <col min="12849" max="12868" width="0" style="73" hidden="1" customWidth="1"/>
    <col min="12869" max="12878" width="11.42578125" style="73" customWidth="1"/>
    <col min="12879" max="12883" width="10.28515625" style="73" customWidth="1"/>
    <col min="12884" max="12892" width="9.42578125" style="73" customWidth="1"/>
    <col min="12893" max="13056" width="11.42578125" style="73"/>
    <col min="13057" max="13057" width="35.42578125" style="73" customWidth="1"/>
    <col min="13058" max="13058" width="23.5703125" style="73" customWidth="1"/>
    <col min="13059" max="13059" width="15" style="73" customWidth="1"/>
    <col min="13060" max="13060" width="15.7109375" style="73" customWidth="1"/>
    <col min="13061" max="13061" width="13.42578125" style="73" customWidth="1"/>
    <col min="13062" max="13062" width="13.5703125" style="73" customWidth="1"/>
    <col min="13063" max="13063" width="14.7109375" style="73" customWidth="1"/>
    <col min="13064" max="13064" width="13.85546875" style="73" customWidth="1"/>
    <col min="13065" max="13065" width="12.5703125" style="73" customWidth="1"/>
    <col min="13066" max="13066" width="11.85546875" style="73" customWidth="1"/>
    <col min="13067" max="13067" width="10.28515625" style="73" customWidth="1"/>
    <col min="13068" max="13068" width="9.28515625" style="73" customWidth="1"/>
    <col min="13069" max="13069" width="9.42578125" style="73" customWidth="1"/>
    <col min="13070" max="13070" width="9.140625" style="73" customWidth="1"/>
    <col min="13071" max="13071" width="9.28515625" style="73" customWidth="1"/>
    <col min="13072" max="13072" width="9.42578125" style="73" customWidth="1"/>
    <col min="13073" max="13073" width="9.7109375" style="73" customWidth="1"/>
    <col min="13074" max="13074" width="9.5703125" style="73" customWidth="1"/>
    <col min="13075" max="13075" width="9.28515625" style="73" customWidth="1"/>
    <col min="13076" max="13076" width="8.5703125" style="73" customWidth="1"/>
    <col min="13077" max="13077" width="8.85546875" style="73" customWidth="1"/>
    <col min="13078" max="13078" width="9.7109375" style="73" customWidth="1"/>
    <col min="13079" max="13079" width="8.7109375" style="73" customWidth="1"/>
    <col min="13080" max="13080" width="13.5703125" style="73" customWidth="1"/>
    <col min="13081" max="13081" width="16.28515625" style="73" customWidth="1"/>
    <col min="13082" max="13099" width="9.42578125" style="73" customWidth="1"/>
    <col min="13100" max="13103" width="10.28515625" style="73" customWidth="1"/>
    <col min="13104" max="13104" width="9.140625" style="73" customWidth="1"/>
    <col min="13105" max="13124" width="0" style="73" hidden="1" customWidth="1"/>
    <col min="13125" max="13134" width="11.42578125" style="73" customWidth="1"/>
    <col min="13135" max="13139" width="10.28515625" style="73" customWidth="1"/>
    <col min="13140" max="13148" width="9.42578125" style="73" customWidth="1"/>
    <col min="13149" max="13312" width="11.42578125" style="73"/>
    <col min="13313" max="13313" width="35.42578125" style="73" customWidth="1"/>
    <col min="13314" max="13314" width="23.5703125" style="73" customWidth="1"/>
    <col min="13315" max="13315" width="15" style="73" customWidth="1"/>
    <col min="13316" max="13316" width="15.7109375" style="73" customWidth="1"/>
    <col min="13317" max="13317" width="13.42578125" style="73" customWidth="1"/>
    <col min="13318" max="13318" width="13.5703125" style="73" customWidth="1"/>
    <col min="13319" max="13319" width="14.7109375" style="73" customWidth="1"/>
    <col min="13320" max="13320" width="13.85546875" style="73" customWidth="1"/>
    <col min="13321" max="13321" width="12.5703125" style="73" customWidth="1"/>
    <col min="13322" max="13322" width="11.85546875" style="73" customWidth="1"/>
    <col min="13323" max="13323" width="10.28515625" style="73" customWidth="1"/>
    <col min="13324" max="13324" width="9.28515625" style="73" customWidth="1"/>
    <col min="13325" max="13325" width="9.42578125" style="73" customWidth="1"/>
    <col min="13326" max="13326" width="9.140625" style="73" customWidth="1"/>
    <col min="13327" max="13327" width="9.28515625" style="73" customWidth="1"/>
    <col min="13328" max="13328" width="9.42578125" style="73" customWidth="1"/>
    <col min="13329" max="13329" width="9.7109375" style="73" customWidth="1"/>
    <col min="13330" max="13330" width="9.5703125" style="73" customWidth="1"/>
    <col min="13331" max="13331" width="9.28515625" style="73" customWidth="1"/>
    <col min="13332" max="13332" width="8.5703125" style="73" customWidth="1"/>
    <col min="13333" max="13333" width="8.85546875" style="73" customWidth="1"/>
    <col min="13334" max="13334" width="9.7109375" style="73" customWidth="1"/>
    <col min="13335" max="13335" width="8.7109375" style="73" customWidth="1"/>
    <col min="13336" max="13336" width="13.5703125" style="73" customWidth="1"/>
    <col min="13337" max="13337" width="16.28515625" style="73" customWidth="1"/>
    <col min="13338" max="13355" width="9.42578125" style="73" customWidth="1"/>
    <col min="13356" max="13359" width="10.28515625" style="73" customWidth="1"/>
    <col min="13360" max="13360" width="9.140625" style="73" customWidth="1"/>
    <col min="13361" max="13380" width="0" style="73" hidden="1" customWidth="1"/>
    <col min="13381" max="13390" width="11.42578125" style="73" customWidth="1"/>
    <col min="13391" max="13395" width="10.28515625" style="73" customWidth="1"/>
    <col min="13396" max="13404" width="9.42578125" style="73" customWidth="1"/>
    <col min="13405" max="13568" width="11.42578125" style="73"/>
    <col min="13569" max="13569" width="35.42578125" style="73" customWidth="1"/>
    <col min="13570" max="13570" width="23.5703125" style="73" customWidth="1"/>
    <col min="13571" max="13571" width="15" style="73" customWidth="1"/>
    <col min="13572" max="13572" width="15.7109375" style="73" customWidth="1"/>
    <col min="13573" max="13573" width="13.42578125" style="73" customWidth="1"/>
    <col min="13574" max="13574" width="13.5703125" style="73" customWidth="1"/>
    <col min="13575" max="13575" width="14.7109375" style="73" customWidth="1"/>
    <col min="13576" max="13576" width="13.85546875" style="73" customWidth="1"/>
    <col min="13577" max="13577" width="12.5703125" style="73" customWidth="1"/>
    <col min="13578" max="13578" width="11.85546875" style="73" customWidth="1"/>
    <col min="13579" max="13579" width="10.28515625" style="73" customWidth="1"/>
    <col min="13580" max="13580" width="9.28515625" style="73" customWidth="1"/>
    <col min="13581" max="13581" width="9.42578125" style="73" customWidth="1"/>
    <col min="13582" max="13582" width="9.140625" style="73" customWidth="1"/>
    <col min="13583" max="13583" width="9.28515625" style="73" customWidth="1"/>
    <col min="13584" max="13584" width="9.42578125" style="73" customWidth="1"/>
    <col min="13585" max="13585" width="9.7109375" style="73" customWidth="1"/>
    <col min="13586" max="13586" width="9.5703125" style="73" customWidth="1"/>
    <col min="13587" max="13587" width="9.28515625" style="73" customWidth="1"/>
    <col min="13588" max="13588" width="8.5703125" style="73" customWidth="1"/>
    <col min="13589" max="13589" width="8.85546875" style="73" customWidth="1"/>
    <col min="13590" max="13590" width="9.7109375" style="73" customWidth="1"/>
    <col min="13591" max="13591" width="8.7109375" style="73" customWidth="1"/>
    <col min="13592" max="13592" width="13.5703125" style="73" customWidth="1"/>
    <col min="13593" max="13593" width="16.28515625" style="73" customWidth="1"/>
    <col min="13594" max="13611" width="9.42578125" style="73" customWidth="1"/>
    <col min="13612" max="13615" width="10.28515625" style="73" customWidth="1"/>
    <col min="13616" max="13616" width="9.140625" style="73" customWidth="1"/>
    <col min="13617" max="13636" width="0" style="73" hidden="1" customWidth="1"/>
    <col min="13637" max="13646" width="11.42578125" style="73" customWidth="1"/>
    <col min="13647" max="13651" width="10.28515625" style="73" customWidth="1"/>
    <col min="13652" max="13660" width="9.42578125" style="73" customWidth="1"/>
    <col min="13661" max="13824" width="11.42578125" style="73"/>
    <col min="13825" max="13825" width="35.42578125" style="73" customWidth="1"/>
    <col min="13826" max="13826" width="23.5703125" style="73" customWidth="1"/>
    <col min="13827" max="13827" width="15" style="73" customWidth="1"/>
    <col min="13828" max="13828" width="15.7109375" style="73" customWidth="1"/>
    <col min="13829" max="13829" width="13.42578125" style="73" customWidth="1"/>
    <col min="13830" max="13830" width="13.5703125" style="73" customWidth="1"/>
    <col min="13831" max="13831" width="14.7109375" style="73" customWidth="1"/>
    <col min="13832" max="13832" width="13.85546875" style="73" customWidth="1"/>
    <col min="13833" max="13833" width="12.5703125" style="73" customWidth="1"/>
    <col min="13834" max="13834" width="11.85546875" style="73" customWidth="1"/>
    <col min="13835" max="13835" width="10.28515625" style="73" customWidth="1"/>
    <col min="13836" max="13836" width="9.28515625" style="73" customWidth="1"/>
    <col min="13837" max="13837" width="9.42578125" style="73" customWidth="1"/>
    <col min="13838" max="13838" width="9.140625" style="73" customWidth="1"/>
    <col min="13839" max="13839" width="9.28515625" style="73" customWidth="1"/>
    <col min="13840" max="13840" width="9.42578125" style="73" customWidth="1"/>
    <col min="13841" max="13841" width="9.7109375" style="73" customWidth="1"/>
    <col min="13842" max="13842" width="9.5703125" style="73" customWidth="1"/>
    <col min="13843" max="13843" width="9.28515625" style="73" customWidth="1"/>
    <col min="13844" max="13844" width="8.5703125" style="73" customWidth="1"/>
    <col min="13845" max="13845" width="8.85546875" style="73" customWidth="1"/>
    <col min="13846" max="13846" width="9.7109375" style="73" customWidth="1"/>
    <col min="13847" max="13847" width="8.7109375" style="73" customWidth="1"/>
    <col min="13848" max="13848" width="13.5703125" style="73" customWidth="1"/>
    <col min="13849" max="13849" width="16.28515625" style="73" customWidth="1"/>
    <col min="13850" max="13867" width="9.42578125" style="73" customWidth="1"/>
    <col min="13868" max="13871" width="10.28515625" style="73" customWidth="1"/>
    <col min="13872" max="13872" width="9.140625" style="73" customWidth="1"/>
    <col min="13873" max="13892" width="0" style="73" hidden="1" customWidth="1"/>
    <col min="13893" max="13902" width="11.42578125" style="73" customWidth="1"/>
    <col min="13903" max="13907" width="10.28515625" style="73" customWidth="1"/>
    <col min="13908" max="13916" width="9.42578125" style="73" customWidth="1"/>
    <col min="13917" max="14080" width="11.42578125" style="73"/>
    <col min="14081" max="14081" width="35.42578125" style="73" customWidth="1"/>
    <col min="14082" max="14082" width="23.5703125" style="73" customWidth="1"/>
    <col min="14083" max="14083" width="15" style="73" customWidth="1"/>
    <col min="14084" max="14084" width="15.7109375" style="73" customWidth="1"/>
    <col min="14085" max="14085" width="13.42578125" style="73" customWidth="1"/>
    <col min="14086" max="14086" width="13.5703125" style="73" customWidth="1"/>
    <col min="14087" max="14087" width="14.7109375" style="73" customWidth="1"/>
    <col min="14088" max="14088" width="13.85546875" style="73" customWidth="1"/>
    <col min="14089" max="14089" width="12.5703125" style="73" customWidth="1"/>
    <col min="14090" max="14090" width="11.85546875" style="73" customWidth="1"/>
    <col min="14091" max="14091" width="10.28515625" style="73" customWidth="1"/>
    <col min="14092" max="14092" width="9.28515625" style="73" customWidth="1"/>
    <col min="14093" max="14093" width="9.42578125" style="73" customWidth="1"/>
    <col min="14094" max="14094" width="9.140625" style="73" customWidth="1"/>
    <col min="14095" max="14095" width="9.28515625" style="73" customWidth="1"/>
    <col min="14096" max="14096" width="9.42578125" style="73" customWidth="1"/>
    <col min="14097" max="14097" width="9.7109375" style="73" customWidth="1"/>
    <col min="14098" max="14098" width="9.5703125" style="73" customWidth="1"/>
    <col min="14099" max="14099" width="9.28515625" style="73" customWidth="1"/>
    <col min="14100" max="14100" width="8.5703125" style="73" customWidth="1"/>
    <col min="14101" max="14101" width="8.85546875" style="73" customWidth="1"/>
    <col min="14102" max="14102" width="9.7109375" style="73" customWidth="1"/>
    <col min="14103" max="14103" width="8.7109375" style="73" customWidth="1"/>
    <col min="14104" max="14104" width="13.5703125" style="73" customWidth="1"/>
    <col min="14105" max="14105" width="16.28515625" style="73" customWidth="1"/>
    <col min="14106" max="14123" width="9.42578125" style="73" customWidth="1"/>
    <col min="14124" max="14127" width="10.28515625" style="73" customWidth="1"/>
    <col min="14128" max="14128" width="9.140625" style="73" customWidth="1"/>
    <col min="14129" max="14148" width="0" style="73" hidden="1" customWidth="1"/>
    <col min="14149" max="14158" width="11.42578125" style="73" customWidth="1"/>
    <col min="14159" max="14163" width="10.28515625" style="73" customWidth="1"/>
    <col min="14164" max="14172" width="9.42578125" style="73" customWidth="1"/>
    <col min="14173" max="14336" width="11.42578125" style="73"/>
    <col min="14337" max="14337" width="35.42578125" style="73" customWidth="1"/>
    <col min="14338" max="14338" width="23.5703125" style="73" customWidth="1"/>
    <col min="14339" max="14339" width="15" style="73" customWidth="1"/>
    <col min="14340" max="14340" width="15.7109375" style="73" customWidth="1"/>
    <col min="14341" max="14341" width="13.42578125" style="73" customWidth="1"/>
    <col min="14342" max="14342" width="13.5703125" style="73" customWidth="1"/>
    <col min="14343" max="14343" width="14.7109375" style="73" customWidth="1"/>
    <col min="14344" max="14344" width="13.85546875" style="73" customWidth="1"/>
    <col min="14345" max="14345" width="12.5703125" style="73" customWidth="1"/>
    <col min="14346" max="14346" width="11.85546875" style="73" customWidth="1"/>
    <col min="14347" max="14347" width="10.28515625" style="73" customWidth="1"/>
    <col min="14348" max="14348" width="9.28515625" style="73" customWidth="1"/>
    <col min="14349" max="14349" width="9.42578125" style="73" customWidth="1"/>
    <col min="14350" max="14350" width="9.140625" style="73" customWidth="1"/>
    <col min="14351" max="14351" width="9.28515625" style="73" customWidth="1"/>
    <col min="14352" max="14352" width="9.42578125" style="73" customWidth="1"/>
    <col min="14353" max="14353" width="9.7109375" style="73" customWidth="1"/>
    <col min="14354" max="14354" width="9.5703125" style="73" customWidth="1"/>
    <col min="14355" max="14355" width="9.28515625" style="73" customWidth="1"/>
    <col min="14356" max="14356" width="8.5703125" style="73" customWidth="1"/>
    <col min="14357" max="14357" width="8.85546875" style="73" customWidth="1"/>
    <col min="14358" max="14358" width="9.7109375" style="73" customWidth="1"/>
    <col min="14359" max="14359" width="8.7109375" style="73" customWidth="1"/>
    <col min="14360" max="14360" width="13.5703125" style="73" customWidth="1"/>
    <col min="14361" max="14361" width="16.28515625" style="73" customWidth="1"/>
    <col min="14362" max="14379" width="9.42578125" style="73" customWidth="1"/>
    <col min="14380" max="14383" width="10.28515625" style="73" customWidth="1"/>
    <col min="14384" max="14384" width="9.140625" style="73" customWidth="1"/>
    <col min="14385" max="14404" width="0" style="73" hidden="1" customWidth="1"/>
    <col min="14405" max="14414" width="11.42578125" style="73" customWidth="1"/>
    <col min="14415" max="14419" width="10.28515625" style="73" customWidth="1"/>
    <col min="14420" max="14428" width="9.42578125" style="73" customWidth="1"/>
    <col min="14429" max="14592" width="11.42578125" style="73"/>
    <col min="14593" max="14593" width="35.42578125" style="73" customWidth="1"/>
    <col min="14594" max="14594" width="23.5703125" style="73" customWidth="1"/>
    <col min="14595" max="14595" width="15" style="73" customWidth="1"/>
    <col min="14596" max="14596" width="15.7109375" style="73" customWidth="1"/>
    <col min="14597" max="14597" width="13.42578125" style="73" customWidth="1"/>
    <col min="14598" max="14598" width="13.5703125" style="73" customWidth="1"/>
    <col min="14599" max="14599" width="14.7109375" style="73" customWidth="1"/>
    <col min="14600" max="14600" width="13.85546875" style="73" customWidth="1"/>
    <col min="14601" max="14601" width="12.5703125" style="73" customWidth="1"/>
    <col min="14602" max="14602" width="11.85546875" style="73" customWidth="1"/>
    <col min="14603" max="14603" width="10.28515625" style="73" customWidth="1"/>
    <col min="14604" max="14604" width="9.28515625" style="73" customWidth="1"/>
    <col min="14605" max="14605" width="9.42578125" style="73" customWidth="1"/>
    <col min="14606" max="14606" width="9.140625" style="73" customWidth="1"/>
    <col min="14607" max="14607" width="9.28515625" style="73" customWidth="1"/>
    <col min="14608" max="14608" width="9.42578125" style="73" customWidth="1"/>
    <col min="14609" max="14609" width="9.7109375" style="73" customWidth="1"/>
    <col min="14610" max="14610" width="9.5703125" style="73" customWidth="1"/>
    <col min="14611" max="14611" width="9.28515625" style="73" customWidth="1"/>
    <col min="14612" max="14612" width="8.5703125" style="73" customWidth="1"/>
    <col min="14613" max="14613" width="8.85546875" style="73" customWidth="1"/>
    <col min="14614" max="14614" width="9.7109375" style="73" customWidth="1"/>
    <col min="14615" max="14615" width="8.7109375" style="73" customWidth="1"/>
    <col min="14616" max="14616" width="13.5703125" style="73" customWidth="1"/>
    <col min="14617" max="14617" width="16.28515625" style="73" customWidth="1"/>
    <col min="14618" max="14635" width="9.42578125" style="73" customWidth="1"/>
    <col min="14636" max="14639" width="10.28515625" style="73" customWidth="1"/>
    <col min="14640" max="14640" width="9.140625" style="73" customWidth="1"/>
    <col min="14641" max="14660" width="0" style="73" hidden="1" customWidth="1"/>
    <col min="14661" max="14670" width="11.42578125" style="73" customWidth="1"/>
    <col min="14671" max="14675" width="10.28515625" style="73" customWidth="1"/>
    <col min="14676" max="14684" width="9.42578125" style="73" customWidth="1"/>
    <col min="14685" max="14848" width="11.42578125" style="73"/>
    <col min="14849" max="14849" width="35.42578125" style="73" customWidth="1"/>
    <col min="14850" max="14850" width="23.5703125" style="73" customWidth="1"/>
    <col min="14851" max="14851" width="15" style="73" customWidth="1"/>
    <col min="14852" max="14852" width="15.7109375" style="73" customWidth="1"/>
    <col min="14853" max="14853" width="13.42578125" style="73" customWidth="1"/>
    <col min="14854" max="14854" width="13.5703125" style="73" customWidth="1"/>
    <col min="14855" max="14855" width="14.7109375" style="73" customWidth="1"/>
    <col min="14856" max="14856" width="13.85546875" style="73" customWidth="1"/>
    <col min="14857" max="14857" width="12.5703125" style="73" customWidth="1"/>
    <col min="14858" max="14858" width="11.85546875" style="73" customWidth="1"/>
    <col min="14859" max="14859" width="10.28515625" style="73" customWidth="1"/>
    <col min="14860" max="14860" width="9.28515625" style="73" customWidth="1"/>
    <col min="14861" max="14861" width="9.42578125" style="73" customWidth="1"/>
    <col min="14862" max="14862" width="9.140625" style="73" customWidth="1"/>
    <col min="14863" max="14863" width="9.28515625" style="73" customWidth="1"/>
    <col min="14864" max="14864" width="9.42578125" style="73" customWidth="1"/>
    <col min="14865" max="14865" width="9.7109375" style="73" customWidth="1"/>
    <col min="14866" max="14866" width="9.5703125" style="73" customWidth="1"/>
    <col min="14867" max="14867" width="9.28515625" style="73" customWidth="1"/>
    <col min="14868" max="14868" width="8.5703125" style="73" customWidth="1"/>
    <col min="14869" max="14869" width="8.85546875" style="73" customWidth="1"/>
    <col min="14870" max="14870" width="9.7109375" style="73" customWidth="1"/>
    <col min="14871" max="14871" width="8.7109375" style="73" customWidth="1"/>
    <col min="14872" max="14872" width="13.5703125" style="73" customWidth="1"/>
    <col min="14873" max="14873" width="16.28515625" style="73" customWidth="1"/>
    <col min="14874" max="14891" width="9.42578125" style="73" customWidth="1"/>
    <col min="14892" max="14895" width="10.28515625" style="73" customWidth="1"/>
    <col min="14896" max="14896" width="9.140625" style="73" customWidth="1"/>
    <col min="14897" max="14916" width="0" style="73" hidden="1" customWidth="1"/>
    <col min="14917" max="14926" width="11.42578125" style="73" customWidth="1"/>
    <col min="14927" max="14931" width="10.28515625" style="73" customWidth="1"/>
    <col min="14932" max="14940" width="9.42578125" style="73" customWidth="1"/>
    <col min="14941" max="15104" width="11.42578125" style="73"/>
    <col min="15105" max="15105" width="35.42578125" style="73" customWidth="1"/>
    <col min="15106" max="15106" width="23.5703125" style="73" customWidth="1"/>
    <col min="15107" max="15107" width="15" style="73" customWidth="1"/>
    <col min="15108" max="15108" width="15.7109375" style="73" customWidth="1"/>
    <col min="15109" max="15109" width="13.42578125" style="73" customWidth="1"/>
    <col min="15110" max="15110" width="13.5703125" style="73" customWidth="1"/>
    <col min="15111" max="15111" width="14.7109375" style="73" customWidth="1"/>
    <col min="15112" max="15112" width="13.85546875" style="73" customWidth="1"/>
    <col min="15113" max="15113" width="12.5703125" style="73" customWidth="1"/>
    <col min="15114" max="15114" width="11.85546875" style="73" customWidth="1"/>
    <col min="15115" max="15115" width="10.28515625" style="73" customWidth="1"/>
    <col min="15116" max="15116" width="9.28515625" style="73" customWidth="1"/>
    <col min="15117" max="15117" width="9.42578125" style="73" customWidth="1"/>
    <col min="15118" max="15118" width="9.140625" style="73" customWidth="1"/>
    <col min="15119" max="15119" width="9.28515625" style="73" customWidth="1"/>
    <col min="15120" max="15120" width="9.42578125" style="73" customWidth="1"/>
    <col min="15121" max="15121" width="9.7109375" style="73" customWidth="1"/>
    <col min="15122" max="15122" width="9.5703125" style="73" customWidth="1"/>
    <col min="15123" max="15123" width="9.28515625" style="73" customWidth="1"/>
    <col min="15124" max="15124" width="8.5703125" style="73" customWidth="1"/>
    <col min="15125" max="15125" width="8.85546875" style="73" customWidth="1"/>
    <col min="15126" max="15126" width="9.7109375" style="73" customWidth="1"/>
    <col min="15127" max="15127" width="8.7109375" style="73" customWidth="1"/>
    <col min="15128" max="15128" width="13.5703125" style="73" customWidth="1"/>
    <col min="15129" max="15129" width="16.28515625" style="73" customWidth="1"/>
    <col min="15130" max="15147" width="9.42578125" style="73" customWidth="1"/>
    <col min="15148" max="15151" width="10.28515625" style="73" customWidth="1"/>
    <col min="15152" max="15152" width="9.140625" style="73" customWidth="1"/>
    <col min="15153" max="15172" width="0" style="73" hidden="1" customWidth="1"/>
    <col min="15173" max="15182" width="11.42578125" style="73" customWidth="1"/>
    <col min="15183" max="15187" width="10.28515625" style="73" customWidth="1"/>
    <col min="15188" max="15196" width="9.42578125" style="73" customWidth="1"/>
    <col min="15197" max="15360" width="11.42578125" style="73"/>
    <col min="15361" max="15361" width="35.42578125" style="73" customWidth="1"/>
    <col min="15362" max="15362" width="23.5703125" style="73" customWidth="1"/>
    <col min="15363" max="15363" width="15" style="73" customWidth="1"/>
    <col min="15364" max="15364" width="15.7109375" style="73" customWidth="1"/>
    <col min="15365" max="15365" width="13.42578125" style="73" customWidth="1"/>
    <col min="15366" max="15366" width="13.5703125" style="73" customWidth="1"/>
    <col min="15367" max="15367" width="14.7109375" style="73" customWidth="1"/>
    <col min="15368" max="15368" width="13.85546875" style="73" customWidth="1"/>
    <col min="15369" max="15369" width="12.5703125" style="73" customWidth="1"/>
    <col min="15370" max="15370" width="11.85546875" style="73" customWidth="1"/>
    <col min="15371" max="15371" width="10.28515625" style="73" customWidth="1"/>
    <col min="15372" max="15372" width="9.28515625" style="73" customWidth="1"/>
    <col min="15373" max="15373" width="9.42578125" style="73" customWidth="1"/>
    <col min="15374" max="15374" width="9.140625" style="73" customWidth="1"/>
    <col min="15375" max="15375" width="9.28515625" style="73" customWidth="1"/>
    <col min="15376" max="15376" width="9.42578125" style="73" customWidth="1"/>
    <col min="15377" max="15377" width="9.7109375" style="73" customWidth="1"/>
    <col min="15378" max="15378" width="9.5703125" style="73" customWidth="1"/>
    <col min="15379" max="15379" width="9.28515625" style="73" customWidth="1"/>
    <col min="15380" max="15380" width="8.5703125" style="73" customWidth="1"/>
    <col min="15381" max="15381" width="8.85546875" style="73" customWidth="1"/>
    <col min="15382" max="15382" width="9.7109375" style="73" customWidth="1"/>
    <col min="15383" max="15383" width="8.7109375" style="73" customWidth="1"/>
    <col min="15384" max="15384" width="13.5703125" style="73" customWidth="1"/>
    <col min="15385" max="15385" width="16.28515625" style="73" customWidth="1"/>
    <col min="15386" max="15403" width="9.42578125" style="73" customWidth="1"/>
    <col min="15404" max="15407" width="10.28515625" style="73" customWidth="1"/>
    <col min="15408" max="15408" width="9.140625" style="73" customWidth="1"/>
    <col min="15409" max="15428" width="0" style="73" hidden="1" customWidth="1"/>
    <col min="15429" max="15438" width="11.42578125" style="73" customWidth="1"/>
    <col min="15439" max="15443" width="10.28515625" style="73" customWidth="1"/>
    <col min="15444" max="15452" width="9.42578125" style="73" customWidth="1"/>
    <col min="15453" max="15616" width="11.42578125" style="73"/>
    <col min="15617" max="15617" width="35.42578125" style="73" customWidth="1"/>
    <col min="15618" max="15618" width="23.5703125" style="73" customWidth="1"/>
    <col min="15619" max="15619" width="15" style="73" customWidth="1"/>
    <col min="15620" max="15620" width="15.7109375" style="73" customWidth="1"/>
    <col min="15621" max="15621" width="13.42578125" style="73" customWidth="1"/>
    <col min="15622" max="15622" width="13.5703125" style="73" customWidth="1"/>
    <col min="15623" max="15623" width="14.7109375" style="73" customWidth="1"/>
    <col min="15624" max="15624" width="13.85546875" style="73" customWidth="1"/>
    <col min="15625" max="15625" width="12.5703125" style="73" customWidth="1"/>
    <col min="15626" max="15626" width="11.85546875" style="73" customWidth="1"/>
    <col min="15627" max="15627" width="10.28515625" style="73" customWidth="1"/>
    <col min="15628" max="15628" width="9.28515625" style="73" customWidth="1"/>
    <col min="15629" max="15629" width="9.42578125" style="73" customWidth="1"/>
    <col min="15630" max="15630" width="9.140625" style="73" customWidth="1"/>
    <col min="15631" max="15631" width="9.28515625" style="73" customWidth="1"/>
    <col min="15632" max="15632" width="9.42578125" style="73" customWidth="1"/>
    <col min="15633" max="15633" width="9.7109375" style="73" customWidth="1"/>
    <col min="15634" max="15634" width="9.5703125" style="73" customWidth="1"/>
    <col min="15635" max="15635" width="9.28515625" style="73" customWidth="1"/>
    <col min="15636" max="15636" width="8.5703125" style="73" customWidth="1"/>
    <col min="15637" max="15637" width="8.85546875" style="73" customWidth="1"/>
    <col min="15638" max="15638" width="9.7109375" style="73" customWidth="1"/>
    <col min="15639" max="15639" width="8.7109375" style="73" customWidth="1"/>
    <col min="15640" max="15640" width="13.5703125" style="73" customWidth="1"/>
    <col min="15641" max="15641" width="16.28515625" style="73" customWidth="1"/>
    <col min="15642" max="15659" width="9.42578125" style="73" customWidth="1"/>
    <col min="15660" max="15663" width="10.28515625" style="73" customWidth="1"/>
    <col min="15664" max="15664" width="9.140625" style="73" customWidth="1"/>
    <col min="15665" max="15684" width="0" style="73" hidden="1" customWidth="1"/>
    <col min="15685" max="15694" width="11.42578125" style="73" customWidth="1"/>
    <col min="15695" max="15699" width="10.28515625" style="73" customWidth="1"/>
    <col min="15700" max="15708" width="9.42578125" style="73" customWidth="1"/>
    <col min="15709" max="15872" width="11.42578125" style="73"/>
    <col min="15873" max="15873" width="35.42578125" style="73" customWidth="1"/>
    <col min="15874" max="15874" width="23.5703125" style="73" customWidth="1"/>
    <col min="15875" max="15875" width="15" style="73" customWidth="1"/>
    <col min="15876" max="15876" width="15.7109375" style="73" customWidth="1"/>
    <col min="15877" max="15877" width="13.42578125" style="73" customWidth="1"/>
    <col min="15878" max="15878" width="13.5703125" style="73" customWidth="1"/>
    <col min="15879" max="15879" width="14.7109375" style="73" customWidth="1"/>
    <col min="15880" max="15880" width="13.85546875" style="73" customWidth="1"/>
    <col min="15881" max="15881" width="12.5703125" style="73" customWidth="1"/>
    <col min="15882" max="15882" width="11.85546875" style="73" customWidth="1"/>
    <col min="15883" max="15883" width="10.28515625" style="73" customWidth="1"/>
    <col min="15884" max="15884" width="9.28515625" style="73" customWidth="1"/>
    <col min="15885" max="15885" width="9.42578125" style="73" customWidth="1"/>
    <col min="15886" max="15886" width="9.140625" style="73" customWidth="1"/>
    <col min="15887" max="15887" width="9.28515625" style="73" customWidth="1"/>
    <col min="15888" max="15888" width="9.42578125" style="73" customWidth="1"/>
    <col min="15889" max="15889" width="9.7109375" style="73" customWidth="1"/>
    <col min="15890" max="15890" width="9.5703125" style="73" customWidth="1"/>
    <col min="15891" max="15891" width="9.28515625" style="73" customWidth="1"/>
    <col min="15892" max="15892" width="8.5703125" style="73" customWidth="1"/>
    <col min="15893" max="15893" width="8.85546875" style="73" customWidth="1"/>
    <col min="15894" max="15894" width="9.7109375" style="73" customWidth="1"/>
    <col min="15895" max="15895" width="8.7109375" style="73" customWidth="1"/>
    <col min="15896" max="15896" width="13.5703125" style="73" customWidth="1"/>
    <col min="15897" max="15897" width="16.28515625" style="73" customWidth="1"/>
    <col min="15898" max="15915" width="9.42578125" style="73" customWidth="1"/>
    <col min="15916" max="15919" width="10.28515625" style="73" customWidth="1"/>
    <col min="15920" max="15920" width="9.140625" style="73" customWidth="1"/>
    <col min="15921" max="15940" width="0" style="73" hidden="1" customWidth="1"/>
    <col min="15941" max="15950" width="11.42578125" style="73" customWidth="1"/>
    <col min="15951" max="15955" width="10.28515625" style="73" customWidth="1"/>
    <col min="15956" max="15964" width="9.42578125" style="73" customWidth="1"/>
    <col min="15965" max="16128" width="11.42578125" style="73"/>
    <col min="16129" max="16129" width="35.42578125" style="73" customWidth="1"/>
    <col min="16130" max="16130" width="23.5703125" style="73" customWidth="1"/>
    <col min="16131" max="16131" width="15" style="73" customWidth="1"/>
    <col min="16132" max="16132" width="15.7109375" style="73" customWidth="1"/>
    <col min="16133" max="16133" width="13.42578125" style="73" customWidth="1"/>
    <col min="16134" max="16134" width="13.5703125" style="73" customWidth="1"/>
    <col min="16135" max="16135" width="14.7109375" style="73" customWidth="1"/>
    <col min="16136" max="16136" width="13.85546875" style="73" customWidth="1"/>
    <col min="16137" max="16137" width="12.5703125" style="73" customWidth="1"/>
    <col min="16138" max="16138" width="11.85546875" style="73" customWidth="1"/>
    <col min="16139" max="16139" width="10.28515625" style="73" customWidth="1"/>
    <col min="16140" max="16140" width="9.28515625" style="73" customWidth="1"/>
    <col min="16141" max="16141" width="9.42578125" style="73" customWidth="1"/>
    <col min="16142" max="16142" width="9.140625" style="73" customWidth="1"/>
    <col min="16143" max="16143" width="9.28515625" style="73" customWidth="1"/>
    <col min="16144" max="16144" width="9.42578125" style="73" customWidth="1"/>
    <col min="16145" max="16145" width="9.7109375" style="73" customWidth="1"/>
    <col min="16146" max="16146" width="9.5703125" style="73" customWidth="1"/>
    <col min="16147" max="16147" width="9.28515625" style="73" customWidth="1"/>
    <col min="16148" max="16148" width="8.5703125" style="73" customWidth="1"/>
    <col min="16149" max="16149" width="8.85546875" style="73" customWidth="1"/>
    <col min="16150" max="16150" width="9.7109375" style="73" customWidth="1"/>
    <col min="16151" max="16151" width="8.7109375" style="73" customWidth="1"/>
    <col min="16152" max="16152" width="13.5703125" style="73" customWidth="1"/>
    <col min="16153" max="16153" width="16.28515625" style="73" customWidth="1"/>
    <col min="16154" max="16171" width="9.42578125" style="73" customWidth="1"/>
    <col min="16172" max="16175" width="10.28515625" style="73" customWidth="1"/>
    <col min="16176" max="16176" width="9.140625" style="73" customWidth="1"/>
    <col min="16177" max="16196" width="0" style="73" hidden="1" customWidth="1"/>
    <col min="16197" max="16206" width="11.42578125" style="73" customWidth="1"/>
    <col min="16207" max="16211" width="10.28515625" style="73" customWidth="1"/>
    <col min="16212" max="16220" width="9.42578125" style="73" customWidth="1"/>
    <col min="16221" max="16384" width="11.42578125" style="73"/>
  </cols>
  <sheetData>
    <row r="1" spans="1:81" s="70" customFormat="1" x14ac:dyDescent="0.2">
      <c r="A1" s="1"/>
      <c r="B1" s="69"/>
      <c r="C1" s="69"/>
      <c r="D1" s="69"/>
      <c r="E1" s="69"/>
      <c r="F1" s="69"/>
      <c r="G1" s="69"/>
      <c r="H1" s="69"/>
      <c r="I1" s="69"/>
      <c r="J1" s="69"/>
      <c r="K1" s="69"/>
      <c r="L1" s="69"/>
      <c r="M1" s="69"/>
      <c r="N1" s="69"/>
      <c r="AK1" s="71"/>
      <c r="AL1" s="71"/>
      <c r="AM1" s="71"/>
      <c r="AN1" s="71"/>
      <c r="AO1" s="71"/>
      <c r="AP1" s="71"/>
      <c r="AS1" s="72"/>
      <c r="AT1" s="72"/>
      <c r="AU1" s="72"/>
      <c r="AV1" s="73"/>
      <c r="AW1" s="74"/>
      <c r="AX1" s="72"/>
      <c r="AY1" s="72"/>
      <c r="AZ1" s="72"/>
      <c r="BA1" s="72"/>
      <c r="BB1" s="72"/>
      <c r="BC1" s="72"/>
      <c r="BD1" s="72"/>
      <c r="BE1" s="72"/>
      <c r="BF1" s="72"/>
      <c r="BG1" s="72"/>
      <c r="BH1" s="72"/>
      <c r="BI1" s="72"/>
      <c r="BJ1" s="72"/>
      <c r="BK1" s="72"/>
      <c r="BL1" s="72"/>
      <c r="BM1" s="72"/>
      <c r="BN1" s="72"/>
      <c r="BO1" s="72"/>
      <c r="BP1" s="74"/>
      <c r="BQ1" s="72"/>
      <c r="BR1" s="72"/>
      <c r="BS1" s="72"/>
      <c r="BT1" s="72"/>
      <c r="BU1" s="72"/>
      <c r="BV1" s="72"/>
      <c r="BW1" s="72"/>
      <c r="BX1" s="72"/>
      <c r="BY1" s="72"/>
      <c r="BZ1" s="72"/>
      <c r="CA1" s="72"/>
      <c r="CB1" s="72"/>
      <c r="CC1" s="72"/>
    </row>
    <row r="2" spans="1:81" s="70" customFormat="1" x14ac:dyDescent="0.2">
      <c r="A2" s="1"/>
      <c r="B2" s="69"/>
      <c r="C2" s="69"/>
      <c r="D2" s="69"/>
      <c r="E2" s="69"/>
      <c r="F2" s="69"/>
      <c r="G2" s="69"/>
      <c r="H2" s="69"/>
      <c r="I2" s="69"/>
      <c r="J2" s="69"/>
      <c r="K2" s="69"/>
      <c r="L2" s="69"/>
      <c r="M2" s="69"/>
      <c r="N2" s="69"/>
      <c r="AK2" s="71"/>
      <c r="AL2" s="71"/>
      <c r="AM2" s="71"/>
      <c r="AN2" s="71"/>
      <c r="AO2" s="71"/>
      <c r="AP2" s="71"/>
      <c r="AS2" s="72"/>
      <c r="AT2" s="72"/>
      <c r="AU2" s="72"/>
      <c r="AV2" s="73"/>
      <c r="AW2" s="74"/>
      <c r="AX2" s="72"/>
      <c r="AY2" s="72"/>
      <c r="AZ2" s="72"/>
      <c r="BA2" s="72"/>
      <c r="BB2" s="72"/>
      <c r="BC2" s="72"/>
      <c r="BD2" s="72"/>
      <c r="BE2" s="72"/>
      <c r="BF2" s="72"/>
      <c r="BG2" s="72"/>
      <c r="BH2" s="72"/>
      <c r="BI2" s="72"/>
      <c r="BJ2" s="72"/>
      <c r="BK2" s="72"/>
      <c r="BL2" s="72"/>
      <c r="BM2" s="72"/>
      <c r="BN2" s="72"/>
      <c r="BO2" s="72"/>
      <c r="BP2" s="74"/>
      <c r="BQ2" s="72"/>
      <c r="BR2" s="72"/>
      <c r="BS2" s="72"/>
      <c r="BT2" s="72"/>
      <c r="BU2" s="72"/>
      <c r="BV2" s="72"/>
      <c r="BW2" s="72"/>
      <c r="BX2" s="72"/>
      <c r="BY2" s="72"/>
      <c r="BZ2" s="72"/>
      <c r="CA2" s="72"/>
      <c r="CB2" s="72"/>
      <c r="CC2" s="72"/>
    </row>
    <row r="3" spans="1:81" s="70" customFormat="1" x14ac:dyDescent="0.2">
      <c r="A3" s="1"/>
      <c r="B3" s="69"/>
      <c r="C3" s="69"/>
      <c r="D3" s="69"/>
      <c r="E3" s="69"/>
      <c r="F3" s="69"/>
      <c r="G3" s="69"/>
      <c r="H3" s="69"/>
      <c r="I3" s="69"/>
      <c r="J3" s="69"/>
      <c r="K3" s="69"/>
      <c r="L3" s="69"/>
      <c r="M3" s="69"/>
      <c r="N3" s="69"/>
      <c r="AK3" s="71"/>
      <c r="AL3" s="71"/>
      <c r="AM3" s="71"/>
      <c r="AN3" s="71"/>
      <c r="AO3" s="71"/>
      <c r="AP3" s="71"/>
      <c r="AS3" s="72"/>
      <c r="AT3" s="72"/>
      <c r="AU3" s="72"/>
      <c r="AV3" s="73"/>
      <c r="AW3" s="74"/>
      <c r="AX3" s="72"/>
      <c r="AY3" s="72"/>
      <c r="AZ3" s="72"/>
      <c r="BA3" s="72"/>
      <c r="BB3" s="72"/>
      <c r="BC3" s="72"/>
      <c r="BD3" s="72"/>
      <c r="BE3" s="72"/>
      <c r="BF3" s="72"/>
      <c r="BG3" s="72"/>
      <c r="BH3" s="72"/>
      <c r="BI3" s="72"/>
      <c r="BJ3" s="72"/>
      <c r="BK3" s="72"/>
      <c r="BL3" s="72"/>
      <c r="BM3" s="72"/>
      <c r="BN3" s="72"/>
      <c r="BO3" s="72"/>
      <c r="BP3" s="74"/>
      <c r="BQ3" s="72"/>
      <c r="BR3" s="72"/>
      <c r="BS3" s="72"/>
      <c r="BT3" s="72"/>
      <c r="BU3" s="72"/>
      <c r="BV3" s="72"/>
      <c r="BW3" s="72"/>
      <c r="BX3" s="72"/>
      <c r="BY3" s="72"/>
      <c r="BZ3" s="72"/>
      <c r="CA3" s="72"/>
      <c r="CB3" s="72"/>
      <c r="CC3" s="72"/>
    </row>
    <row r="4" spans="1:81" s="70" customFormat="1" x14ac:dyDescent="0.2">
      <c r="A4" s="1"/>
      <c r="B4" s="69"/>
      <c r="C4" s="69"/>
      <c r="D4" s="69"/>
      <c r="E4" s="69"/>
      <c r="F4" s="69"/>
      <c r="G4" s="69"/>
      <c r="H4" s="69"/>
      <c r="I4" s="69"/>
      <c r="J4" s="69"/>
      <c r="K4" s="69"/>
      <c r="L4" s="69"/>
      <c r="M4" s="69"/>
      <c r="N4" s="69"/>
      <c r="AK4" s="71"/>
      <c r="AL4" s="71"/>
      <c r="AM4" s="71"/>
      <c r="AN4" s="71"/>
      <c r="AO4" s="71"/>
      <c r="AP4" s="71"/>
      <c r="AS4" s="72"/>
      <c r="AT4" s="72"/>
      <c r="AU4" s="72"/>
      <c r="AV4" s="73"/>
      <c r="AW4" s="74"/>
      <c r="AX4" s="72"/>
      <c r="AY4" s="72"/>
      <c r="AZ4" s="72"/>
      <c r="BA4" s="72"/>
      <c r="BB4" s="72"/>
      <c r="BC4" s="72"/>
      <c r="BD4" s="72"/>
      <c r="BE4" s="72"/>
      <c r="BF4" s="72"/>
      <c r="BG4" s="72"/>
      <c r="BH4" s="72"/>
      <c r="BI4" s="72"/>
      <c r="BJ4" s="72"/>
      <c r="BK4" s="72"/>
      <c r="BL4" s="72"/>
      <c r="BM4" s="72"/>
      <c r="BN4" s="72"/>
      <c r="BO4" s="72"/>
      <c r="BP4" s="74"/>
      <c r="BQ4" s="72"/>
      <c r="BR4" s="72"/>
      <c r="BS4" s="72"/>
      <c r="BT4" s="72"/>
      <c r="BU4" s="72"/>
      <c r="BV4" s="72"/>
      <c r="BW4" s="72"/>
      <c r="BX4" s="72"/>
      <c r="BY4" s="72"/>
      <c r="BZ4" s="72"/>
      <c r="CA4" s="72"/>
      <c r="CB4" s="72"/>
      <c r="CC4" s="72"/>
    </row>
    <row r="5" spans="1:81" s="70" customFormat="1" x14ac:dyDescent="0.2">
      <c r="A5" s="2"/>
      <c r="B5" s="69"/>
      <c r="C5" s="69"/>
      <c r="D5" s="69"/>
      <c r="E5" s="69"/>
      <c r="F5" s="69"/>
      <c r="G5" s="69"/>
      <c r="H5" s="69"/>
      <c r="I5" s="69"/>
      <c r="J5" s="69"/>
      <c r="K5" s="69"/>
      <c r="L5" s="69"/>
      <c r="M5" s="69"/>
      <c r="N5" s="69"/>
      <c r="AK5" s="71"/>
      <c r="AL5" s="71"/>
      <c r="AM5" s="71"/>
      <c r="AN5" s="71"/>
      <c r="AO5" s="71"/>
      <c r="AP5" s="71"/>
      <c r="AS5" s="72"/>
      <c r="AT5" s="72"/>
      <c r="AU5" s="72"/>
      <c r="AV5" s="73"/>
      <c r="AW5" s="74"/>
      <c r="AX5" s="72"/>
      <c r="AY5" s="72"/>
      <c r="AZ5" s="72"/>
      <c r="BA5" s="72"/>
      <c r="BB5" s="72"/>
      <c r="BC5" s="72"/>
      <c r="BD5" s="72"/>
      <c r="BE5" s="72"/>
      <c r="BF5" s="72"/>
      <c r="BG5" s="72"/>
      <c r="BH5" s="72"/>
      <c r="BI5" s="72"/>
      <c r="BJ5" s="72"/>
      <c r="BK5" s="72"/>
      <c r="BL5" s="72"/>
      <c r="BM5" s="72"/>
      <c r="BN5" s="72"/>
      <c r="BO5" s="72"/>
      <c r="BP5" s="74"/>
      <c r="BQ5" s="72"/>
      <c r="BR5" s="72"/>
      <c r="BS5" s="72"/>
      <c r="BT5" s="72"/>
      <c r="BU5" s="72"/>
      <c r="BV5" s="72"/>
      <c r="BW5" s="72"/>
      <c r="BX5" s="72"/>
      <c r="BY5" s="72"/>
      <c r="BZ5" s="72"/>
      <c r="CA5" s="72"/>
      <c r="CB5" s="72"/>
      <c r="CC5" s="72"/>
    </row>
    <row r="6" spans="1:81" s="70" customFormat="1" ht="14.25" customHeight="1" x14ac:dyDescent="0.15">
      <c r="A6" s="938"/>
      <c r="B6" s="938"/>
      <c r="C6" s="938"/>
      <c r="D6" s="938"/>
      <c r="E6" s="938"/>
      <c r="F6" s="938"/>
      <c r="G6" s="938"/>
      <c r="H6" s="938"/>
      <c r="I6" s="938"/>
      <c r="J6" s="938"/>
      <c r="K6" s="938"/>
      <c r="L6" s="938"/>
      <c r="M6" s="938"/>
      <c r="N6" s="938"/>
      <c r="O6" s="75"/>
      <c r="AK6" s="71"/>
      <c r="AL6" s="71"/>
      <c r="AM6" s="71"/>
      <c r="AN6" s="71"/>
      <c r="AO6" s="71"/>
      <c r="AP6" s="71"/>
      <c r="AS6" s="72"/>
      <c r="AT6" s="72"/>
      <c r="AU6" s="72"/>
      <c r="AV6" s="73"/>
      <c r="AW6" s="74"/>
      <c r="AX6" s="72"/>
      <c r="AY6" s="72"/>
      <c r="AZ6" s="72"/>
      <c r="BA6" s="72"/>
      <c r="BB6" s="72"/>
      <c r="BC6" s="72"/>
      <c r="BD6" s="72"/>
      <c r="BE6" s="72"/>
      <c r="BF6" s="72"/>
      <c r="BG6" s="72"/>
      <c r="BH6" s="72"/>
      <c r="BI6" s="72"/>
      <c r="BJ6" s="72"/>
      <c r="BK6" s="72"/>
      <c r="BL6" s="72"/>
      <c r="BM6" s="72"/>
      <c r="BN6" s="72"/>
      <c r="BO6" s="72"/>
      <c r="BP6" s="74"/>
      <c r="BQ6" s="72"/>
      <c r="BR6" s="72"/>
      <c r="BS6" s="72"/>
      <c r="BT6" s="72"/>
      <c r="BU6" s="72"/>
      <c r="BV6" s="72"/>
      <c r="BW6" s="72"/>
      <c r="BX6" s="72"/>
      <c r="BY6" s="72"/>
      <c r="BZ6" s="72"/>
      <c r="CA6" s="72"/>
      <c r="CB6" s="72"/>
      <c r="CC6" s="72"/>
    </row>
    <row r="7" spans="1:81" s="70" customFormat="1" x14ac:dyDescent="0.2">
      <c r="A7" s="69"/>
      <c r="B7" s="69"/>
      <c r="C7" s="69"/>
      <c r="D7" s="69"/>
      <c r="E7" s="69"/>
      <c r="F7" s="69"/>
      <c r="G7" s="69"/>
      <c r="H7" s="69"/>
      <c r="I7" s="69"/>
      <c r="J7" s="69"/>
      <c r="K7" s="69"/>
      <c r="L7" s="69"/>
      <c r="M7" s="69"/>
      <c r="N7" s="69"/>
      <c r="AK7" s="71"/>
      <c r="AL7" s="71"/>
      <c r="AM7" s="71"/>
      <c r="AN7" s="71"/>
      <c r="AO7" s="71"/>
      <c r="AP7" s="71"/>
      <c r="AS7" s="72"/>
      <c r="AT7" s="72"/>
      <c r="AU7" s="72"/>
      <c r="AV7" s="73"/>
      <c r="AW7" s="74"/>
      <c r="AX7" s="72"/>
      <c r="AY7" s="72"/>
      <c r="AZ7" s="72"/>
      <c r="BA7" s="72"/>
      <c r="BB7" s="72"/>
      <c r="BC7" s="72"/>
      <c r="BD7" s="72"/>
      <c r="BE7" s="72"/>
      <c r="BF7" s="72"/>
      <c r="BG7" s="72"/>
      <c r="BH7" s="72"/>
      <c r="BI7" s="72"/>
      <c r="BJ7" s="72"/>
      <c r="BK7" s="72"/>
      <c r="BL7" s="72"/>
      <c r="BM7" s="72"/>
      <c r="BN7" s="72"/>
      <c r="BO7" s="72"/>
      <c r="BP7" s="74"/>
      <c r="BQ7" s="72"/>
      <c r="BR7" s="72"/>
      <c r="BS7" s="72"/>
      <c r="BT7" s="72"/>
      <c r="BU7" s="72"/>
      <c r="BV7" s="72"/>
      <c r="BW7" s="72"/>
      <c r="BX7" s="72"/>
      <c r="BY7" s="72"/>
      <c r="BZ7" s="72"/>
      <c r="CA7" s="72"/>
      <c r="CB7" s="72"/>
      <c r="CC7" s="72"/>
    </row>
    <row r="8" spans="1:81" s="70" customFormat="1" ht="14.25" x14ac:dyDescent="0.2">
      <c r="A8" s="76"/>
      <c r="B8" s="69"/>
      <c r="C8" s="69"/>
      <c r="D8" s="69"/>
      <c r="E8" s="69"/>
      <c r="F8" s="69"/>
      <c r="G8" s="69"/>
      <c r="H8" s="77"/>
      <c r="I8" s="77"/>
      <c r="J8" s="77"/>
      <c r="K8" s="77"/>
      <c r="L8" s="77"/>
      <c r="M8" s="69"/>
      <c r="N8" s="69"/>
      <c r="AK8" s="71"/>
      <c r="AL8" s="71"/>
      <c r="AM8" s="71"/>
      <c r="AN8" s="71"/>
      <c r="AO8" s="71"/>
      <c r="AP8" s="71"/>
      <c r="AS8" s="72"/>
      <c r="AT8" s="72"/>
      <c r="AU8" s="72"/>
      <c r="AV8" s="73"/>
      <c r="AW8" s="74"/>
      <c r="AX8" s="72"/>
      <c r="AY8" s="72"/>
      <c r="AZ8" s="72"/>
      <c r="BA8" s="72"/>
      <c r="BB8" s="72"/>
      <c r="BC8" s="72"/>
      <c r="BD8" s="72"/>
      <c r="BE8" s="72"/>
      <c r="BF8" s="72"/>
      <c r="BG8" s="72"/>
      <c r="BH8" s="72"/>
      <c r="BI8" s="72"/>
      <c r="BJ8" s="72"/>
      <c r="BK8" s="72"/>
      <c r="BL8" s="72"/>
      <c r="BM8" s="72"/>
      <c r="BN8" s="72"/>
      <c r="BO8" s="72"/>
      <c r="BP8" s="74"/>
      <c r="BQ8" s="72"/>
      <c r="BR8" s="72"/>
      <c r="BS8" s="72"/>
      <c r="BT8" s="72"/>
      <c r="BU8" s="72"/>
      <c r="BV8" s="72"/>
      <c r="BW8" s="72"/>
      <c r="BX8" s="72"/>
      <c r="BY8" s="72"/>
      <c r="BZ8" s="72"/>
      <c r="CA8" s="72"/>
      <c r="CB8" s="72"/>
      <c r="CC8" s="72"/>
    </row>
    <row r="9" spans="1:81" s="3" customFormat="1" ht="15.75" customHeight="1" x14ac:dyDescent="0.2">
      <c r="A9" s="78"/>
      <c r="B9" s="78"/>
      <c r="R9" s="79"/>
      <c r="S9" s="79"/>
      <c r="T9" s="79"/>
      <c r="U9" s="80"/>
      <c r="V9" s="80"/>
      <c r="W9" s="80"/>
      <c r="X9" s="80"/>
      <c r="Y9" s="80"/>
      <c r="Z9" s="80"/>
      <c r="AA9" s="80"/>
      <c r="AB9" s="80"/>
      <c r="AC9" s="80"/>
      <c r="AI9" s="80"/>
      <c r="AJ9" s="80"/>
      <c r="AK9" s="80"/>
      <c r="AL9" s="80"/>
      <c r="AM9" s="80"/>
      <c r="AW9" s="81"/>
      <c r="AZ9" s="82"/>
      <c r="BA9" s="80"/>
      <c r="BB9" s="80"/>
      <c r="BC9" s="80"/>
      <c r="BD9" s="80"/>
      <c r="BE9" s="80"/>
      <c r="BF9" s="80"/>
      <c r="BP9" s="81"/>
    </row>
    <row r="10" spans="1:81" s="3" customFormat="1" ht="15.75" customHeight="1" x14ac:dyDescent="0.15">
      <c r="A10" s="836"/>
      <c r="B10" s="893"/>
      <c r="C10" s="894"/>
      <c r="D10" s="894"/>
      <c r="E10" s="894"/>
      <c r="F10" s="894"/>
      <c r="G10" s="894"/>
      <c r="H10" s="894"/>
      <c r="I10" s="894"/>
      <c r="J10" s="894"/>
      <c r="K10" s="894"/>
      <c r="L10" s="894"/>
      <c r="M10" s="894"/>
      <c r="N10" s="894"/>
      <c r="O10" s="894"/>
      <c r="P10" s="894"/>
      <c r="Q10" s="894"/>
      <c r="R10" s="894"/>
      <c r="S10" s="894"/>
      <c r="T10" s="894"/>
      <c r="U10" s="845"/>
      <c r="V10" s="845"/>
      <c r="W10" s="847"/>
      <c r="X10" s="934"/>
      <c r="Y10" s="841"/>
      <c r="Z10" s="80"/>
      <c r="AA10" s="80"/>
      <c r="AB10" s="80"/>
      <c r="AC10" s="80"/>
      <c r="AI10" s="80"/>
      <c r="AJ10" s="80"/>
      <c r="AK10" s="80"/>
      <c r="AL10" s="80"/>
      <c r="AM10" s="80"/>
      <c r="AW10" s="81"/>
      <c r="AZ10" s="82"/>
      <c r="BP10" s="81"/>
    </row>
    <row r="11" spans="1:81" s="3" customFormat="1" ht="39" customHeight="1" x14ac:dyDescent="0.15">
      <c r="A11" s="838"/>
      <c r="B11" s="893"/>
      <c r="C11" s="65"/>
      <c r="D11" s="66"/>
      <c r="E11" s="83"/>
      <c r="F11" s="83"/>
      <c r="G11" s="83"/>
      <c r="H11" s="66"/>
      <c r="I11" s="66"/>
      <c r="J11" s="66"/>
      <c r="K11" s="66"/>
      <c r="L11" s="66"/>
      <c r="M11" s="66"/>
      <c r="N11" s="66"/>
      <c r="O11" s="66"/>
      <c r="P11" s="66"/>
      <c r="Q11" s="66"/>
      <c r="R11" s="66"/>
      <c r="S11" s="66"/>
      <c r="T11" s="66"/>
      <c r="U11" s="84"/>
      <c r="V11" s="85"/>
      <c r="W11" s="86"/>
      <c r="X11" s="935"/>
      <c r="Y11" s="875"/>
      <c r="Z11" s="80"/>
      <c r="AA11" s="80"/>
      <c r="AB11" s="80"/>
      <c r="AC11" s="80"/>
      <c r="AD11" s="80"/>
      <c r="AE11" s="80"/>
      <c r="AF11" s="80"/>
      <c r="AG11" s="80"/>
      <c r="AH11" s="80"/>
      <c r="AN11" s="80"/>
      <c r="AO11" s="80"/>
      <c r="AP11" s="80"/>
      <c r="AQ11" s="80"/>
      <c r="AR11" s="80"/>
      <c r="AW11" s="81"/>
      <c r="BP11" s="81"/>
    </row>
    <row r="12" spans="1:81" s="3" customFormat="1" ht="15.75" customHeight="1" x14ac:dyDescent="0.15">
      <c r="A12" s="4"/>
      <c r="B12" s="4"/>
      <c r="C12" s="87"/>
      <c r="D12" s="5"/>
      <c r="E12" s="5"/>
      <c r="F12" s="5"/>
      <c r="G12" s="5"/>
      <c r="H12" s="5"/>
      <c r="I12" s="5"/>
      <c r="J12" s="5"/>
      <c r="K12" s="5"/>
      <c r="L12" s="5"/>
      <c r="M12" s="5"/>
      <c r="N12" s="5"/>
      <c r="O12" s="5"/>
      <c r="P12" s="5"/>
      <c r="Q12" s="5"/>
      <c r="R12" s="5"/>
      <c r="S12" s="5"/>
      <c r="T12" s="5"/>
      <c r="U12" s="88"/>
      <c r="V12" s="6"/>
      <c r="W12" s="7"/>
      <c r="X12" s="89"/>
      <c r="Y12" s="90"/>
      <c r="Z12" s="91"/>
      <c r="AA12" s="80"/>
      <c r="AB12" s="80"/>
      <c r="AC12" s="80"/>
      <c r="AD12" s="80"/>
      <c r="AE12" s="80"/>
      <c r="AF12" s="80"/>
      <c r="AG12" s="80"/>
      <c r="AH12" s="80"/>
      <c r="AN12" s="80"/>
      <c r="AO12" s="80"/>
      <c r="AP12" s="80"/>
      <c r="AQ12" s="80"/>
      <c r="AR12" s="80"/>
      <c r="AW12" s="81"/>
      <c r="BA12" s="92"/>
      <c r="BB12" s="92"/>
      <c r="BD12" s="81"/>
      <c r="BE12" s="81"/>
      <c r="BP12" s="81"/>
    </row>
    <row r="13" spans="1:81" s="3" customFormat="1" ht="24" customHeight="1" x14ac:dyDescent="0.15">
      <c r="A13" s="93"/>
      <c r="B13" s="8"/>
      <c r="C13" s="9"/>
      <c r="D13" s="10"/>
      <c r="E13" s="10"/>
      <c r="F13" s="10"/>
      <c r="G13" s="10"/>
      <c r="H13" s="10"/>
      <c r="I13" s="10"/>
      <c r="J13" s="10"/>
      <c r="K13" s="10"/>
      <c r="L13" s="10"/>
      <c r="M13" s="10"/>
      <c r="N13" s="10"/>
      <c r="O13" s="10"/>
      <c r="P13" s="10"/>
      <c r="Q13" s="10"/>
      <c r="R13" s="10"/>
      <c r="S13" s="10"/>
      <c r="T13" s="10"/>
      <c r="U13" s="11"/>
      <c r="V13" s="12"/>
      <c r="W13" s="13"/>
      <c r="X13" s="94"/>
      <c r="Y13" s="95"/>
      <c r="Z13" s="91"/>
      <c r="AA13" s="80"/>
      <c r="AB13" s="80"/>
      <c r="AC13" s="80"/>
      <c r="AD13" s="80"/>
      <c r="AE13" s="80"/>
      <c r="AF13" s="80"/>
      <c r="AG13" s="80"/>
      <c r="AH13" s="80"/>
      <c r="AN13" s="80"/>
      <c r="AO13" s="80"/>
      <c r="AP13" s="80"/>
      <c r="AQ13" s="80"/>
      <c r="AR13" s="80"/>
      <c r="AW13" s="81"/>
      <c r="BA13" s="92"/>
      <c r="BB13" s="92"/>
      <c r="BD13" s="81"/>
      <c r="BE13" s="81"/>
      <c r="BP13" s="81"/>
    </row>
    <row r="14" spans="1:81" s="3" customFormat="1" ht="27" customHeight="1" x14ac:dyDescent="0.15">
      <c r="A14" s="96"/>
      <c r="B14" s="14"/>
      <c r="C14" s="15"/>
      <c r="D14" s="16"/>
      <c r="E14" s="16"/>
      <c r="F14" s="16"/>
      <c r="G14" s="16"/>
      <c r="H14" s="17"/>
      <c r="I14" s="17"/>
      <c r="J14" s="17"/>
      <c r="K14" s="17"/>
      <c r="L14" s="17"/>
      <c r="M14" s="17"/>
      <c r="N14" s="17"/>
      <c r="O14" s="17"/>
      <c r="P14" s="17"/>
      <c r="Q14" s="17"/>
      <c r="R14" s="17"/>
      <c r="S14" s="16"/>
      <c r="T14" s="16"/>
      <c r="U14" s="18"/>
      <c r="V14" s="19"/>
      <c r="W14" s="20"/>
      <c r="X14" s="15"/>
      <c r="Y14" s="97"/>
      <c r="Z14" s="91"/>
      <c r="AA14" s="80"/>
      <c r="AB14" s="80"/>
      <c r="AC14" s="80"/>
      <c r="AD14" s="80"/>
      <c r="AE14" s="80"/>
      <c r="AF14" s="80"/>
      <c r="AG14" s="80"/>
      <c r="AH14" s="80"/>
      <c r="AN14" s="80"/>
      <c r="AO14" s="80"/>
      <c r="AP14" s="80"/>
      <c r="AQ14" s="80"/>
      <c r="AR14" s="80"/>
      <c r="AW14" s="81"/>
      <c r="BA14" s="92"/>
      <c r="BB14" s="92"/>
      <c r="BD14" s="81"/>
      <c r="BE14" s="81"/>
      <c r="BP14" s="81"/>
    </row>
    <row r="15" spans="1:81" s="3" customFormat="1" ht="24" customHeight="1" x14ac:dyDescent="0.15">
      <c r="A15" s="98"/>
      <c r="B15" s="14"/>
      <c r="C15" s="21"/>
      <c r="D15" s="17"/>
      <c r="E15" s="17"/>
      <c r="F15" s="17"/>
      <c r="G15" s="17"/>
      <c r="H15" s="17"/>
      <c r="I15" s="17"/>
      <c r="J15" s="17"/>
      <c r="K15" s="17"/>
      <c r="L15" s="17"/>
      <c r="M15" s="17"/>
      <c r="N15" s="17"/>
      <c r="O15" s="17"/>
      <c r="P15" s="17"/>
      <c r="Q15" s="17"/>
      <c r="R15" s="17"/>
      <c r="S15" s="17"/>
      <c r="T15" s="17"/>
      <c r="U15" s="22"/>
      <c r="V15" s="19"/>
      <c r="W15" s="20"/>
      <c r="X15" s="15"/>
      <c r="Y15" s="97"/>
      <c r="Z15" s="91"/>
      <c r="AA15" s="80"/>
      <c r="AB15" s="80"/>
      <c r="AC15" s="80"/>
      <c r="AD15" s="80"/>
      <c r="AE15" s="80"/>
      <c r="AF15" s="80"/>
      <c r="AG15" s="80"/>
      <c r="AH15" s="80"/>
      <c r="AN15" s="80"/>
      <c r="AO15" s="80"/>
      <c r="AP15" s="80"/>
      <c r="AQ15" s="80"/>
      <c r="AR15" s="80"/>
      <c r="AW15" s="81"/>
      <c r="BA15" s="92"/>
      <c r="BD15" s="81"/>
      <c r="BE15" s="81"/>
      <c r="BP15" s="81"/>
    </row>
    <row r="16" spans="1:81" s="3" customFormat="1" ht="24.75" customHeight="1" x14ac:dyDescent="0.15">
      <c r="A16" s="98"/>
      <c r="B16" s="23"/>
      <c r="C16" s="24"/>
      <c r="D16" s="25"/>
      <c r="E16" s="25"/>
      <c r="F16" s="25"/>
      <c r="G16" s="25"/>
      <c r="H16" s="25"/>
      <c r="I16" s="25"/>
      <c r="J16" s="25"/>
      <c r="K16" s="25"/>
      <c r="L16" s="25"/>
      <c r="M16" s="25"/>
      <c r="N16" s="25"/>
      <c r="O16" s="25"/>
      <c r="P16" s="25"/>
      <c r="Q16" s="25"/>
      <c r="R16" s="25"/>
      <c r="S16" s="25"/>
      <c r="T16" s="25"/>
      <c r="U16" s="26"/>
      <c r="V16" s="27"/>
      <c r="W16" s="28"/>
      <c r="X16" s="29"/>
      <c r="Y16" s="30"/>
      <c r="Z16" s="91"/>
      <c r="AA16" s="80"/>
      <c r="AB16" s="80"/>
      <c r="AC16" s="80"/>
      <c r="AD16" s="80"/>
      <c r="AE16" s="80"/>
      <c r="AF16" s="80"/>
      <c r="AG16" s="80"/>
      <c r="AH16" s="80"/>
      <c r="AN16" s="80"/>
      <c r="AO16" s="80"/>
      <c r="AP16" s="80"/>
      <c r="AQ16" s="80"/>
      <c r="AR16" s="80"/>
      <c r="AW16" s="81"/>
      <c r="BA16" s="92"/>
      <c r="BD16" s="81"/>
      <c r="BE16" s="81"/>
      <c r="BP16" s="81"/>
    </row>
    <row r="17" spans="1:81" s="3" customFormat="1" ht="24" customHeight="1" x14ac:dyDescent="0.2">
      <c r="A17" s="78"/>
      <c r="B17" s="78"/>
      <c r="D17" s="99"/>
      <c r="E17" s="99"/>
      <c r="F17" s="99"/>
      <c r="G17" s="99"/>
      <c r="H17" s="99"/>
      <c r="I17" s="99"/>
      <c r="J17" s="99"/>
      <c r="K17" s="99"/>
      <c r="L17" s="99"/>
      <c r="M17" s="99"/>
      <c r="N17" s="99"/>
      <c r="O17" s="99"/>
      <c r="P17" s="99"/>
      <c r="Q17" s="100"/>
      <c r="R17" s="91"/>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W17" s="81"/>
      <c r="AX17" s="80"/>
      <c r="AY17" s="80"/>
      <c r="AZ17" s="80"/>
      <c r="BA17" s="80"/>
      <c r="BD17" s="80"/>
      <c r="BE17" s="80"/>
      <c r="BF17" s="80"/>
      <c r="BG17" s="80"/>
      <c r="BH17" s="80"/>
      <c r="BP17" s="81"/>
    </row>
    <row r="18" spans="1:81" s="3" customFormat="1" ht="15.75" customHeight="1" x14ac:dyDescent="0.15">
      <c r="A18" s="836"/>
      <c r="B18" s="836"/>
      <c r="C18" s="860"/>
      <c r="D18" s="861"/>
      <c r="E18" s="861"/>
      <c r="F18" s="836"/>
      <c r="G18" s="99"/>
      <c r="K18" s="99"/>
      <c r="L18" s="99"/>
      <c r="M18" s="99"/>
      <c r="N18" s="99"/>
      <c r="O18" s="100"/>
      <c r="P18" s="91"/>
      <c r="Q18" s="80"/>
      <c r="R18" s="80"/>
      <c r="S18" s="80"/>
      <c r="T18" s="80"/>
      <c r="U18" s="80"/>
      <c r="V18" s="80"/>
      <c r="W18" s="80"/>
      <c r="X18" s="80"/>
      <c r="Y18" s="80"/>
      <c r="Z18" s="80"/>
      <c r="AA18" s="80"/>
      <c r="AW18" s="81"/>
      <c r="BP18" s="81"/>
    </row>
    <row r="19" spans="1:81" s="3" customFormat="1" ht="46.5" customHeight="1" x14ac:dyDescent="0.15">
      <c r="A19" s="838"/>
      <c r="B19" s="838"/>
      <c r="C19" s="31"/>
      <c r="D19" s="101"/>
      <c r="E19" s="102"/>
      <c r="F19" s="838"/>
      <c r="G19" s="99"/>
      <c r="H19" s="99"/>
      <c r="I19" s="99"/>
      <c r="J19" s="99"/>
      <c r="K19" s="99"/>
      <c r="L19" s="99"/>
      <c r="M19" s="99"/>
      <c r="N19" s="99"/>
      <c r="O19" s="100"/>
      <c r="P19" s="91"/>
      <c r="Q19" s="80"/>
      <c r="R19" s="80"/>
      <c r="S19" s="80"/>
      <c r="T19" s="80"/>
      <c r="U19" s="80"/>
      <c r="V19" s="80"/>
      <c r="W19" s="80"/>
      <c r="X19" s="80"/>
      <c r="Y19" s="80"/>
      <c r="Z19" s="80"/>
      <c r="AA19" s="80"/>
      <c r="AG19" s="80"/>
      <c r="AH19" s="80"/>
      <c r="AI19" s="80"/>
      <c r="AJ19" s="80"/>
      <c r="AK19" s="80"/>
      <c r="AW19" s="81"/>
      <c r="AX19" s="82"/>
      <c r="AY19" s="82"/>
      <c r="BA19" s="32"/>
      <c r="BB19" s="32"/>
      <c r="BC19" s="32"/>
      <c r="BD19" s="32"/>
      <c r="BE19" s="32"/>
      <c r="BF19" s="82"/>
      <c r="BP19" s="81"/>
    </row>
    <row r="20" spans="1:81" s="3" customFormat="1" ht="15" customHeight="1" x14ac:dyDescent="0.15">
      <c r="A20" s="103"/>
      <c r="B20" s="104"/>
      <c r="C20" s="33"/>
      <c r="D20" s="34"/>
      <c r="E20" s="35"/>
      <c r="F20" s="36"/>
      <c r="G20" s="99"/>
      <c r="H20" s="99"/>
      <c r="I20" s="99"/>
      <c r="J20" s="99"/>
      <c r="K20" s="99"/>
      <c r="L20" s="99"/>
      <c r="M20" s="99"/>
      <c r="N20" s="99"/>
      <c r="O20" s="100"/>
      <c r="P20" s="91"/>
      <c r="Q20" s="80"/>
      <c r="R20" s="80"/>
      <c r="S20" s="80"/>
      <c r="T20" s="80"/>
      <c r="U20" s="80"/>
      <c r="V20" s="80"/>
      <c r="W20" s="80"/>
      <c r="X20" s="80"/>
      <c r="Y20" s="80"/>
      <c r="Z20" s="80"/>
      <c r="AA20" s="80"/>
      <c r="AG20" s="80"/>
      <c r="AH20" s="80"/>
      <c r="AI20" s="80"/>
      <c r="AJ20" s="80"/>
      <c r="AK20" s="80"/>
      <c r="AW20" s="81"/>
      <c r="AX20" s="82"/>
      <c r="AY20" s="82"/>
      <c r="BA20" s="32"/>
      <c r="BB20" s="32"/>
      <c r="BC20" s="32"/>
      <c r="BD20" s="32"/>
      <c r="BE20" s="32"/>
      <c r="BF20" s="82"/>
      <c r="BP20" s="81"/>
    </row>
    <row r="21" spans="1:81" s="3" customFormat="1" ht="15" customHeight="1" x14ac:dyDescent="0.15">
      <c r="A21" s="96"/>
      <c r="B21" s="105"/>
      <c r="C21" s="21"/>
      <c r="D21" s="17"/>
      <c r="E21" s="22"/>
      <c r="F21" s="37"/>
      <c r="G21" s="99"/>
      <c r="H21" s="99"/>
      <c r="I21" s="99"/>
      <c r="J21" s="99"/>
      <c r="K21" s="99"/>
      <c r="L21" s="99"/>
      <c r="M21" s="99"/>
      <c r="N21" s="99"/>
      <c r="O21" s="100"/>
      <c r="P21" s="91"/>
      <c r="Q21" s="80"/>
      <c r="R21" s="80"/>
      <c r="S21" s="80"/>
      <c r="T21" s="80"/>
      <c r="U21" s="80"/>
      <c r="V21" s="80"/>
      <c r="W21" s="80"/>
      <c r="X21" s="80"/>
      <c r="Y21" s="80"/>
      <c r="Z21" s="80"/>
      <c r="AA21" s="80"/>
      <c r="AG21" s="80"/>
      <c r="AH21" s="80"/>
      <c r="AI21" s="80"/>
      <c r="AJ21" s="80"/>
      <c r="AK21" s="80"/>
      <c r="AW21" s="81"/>
      <c r="AX21" s="82"/>
      <c r="AY21" s="82"/>
      <c r="BC21" s="82"/>
      <c r="BF21" s="82"/>
      <c r="BP21" s="81"/>
    </row>
    <row r="22" spans="1:81" s="3" customFormat="1" ht="15" customHeight="1" x14ac:dyDescent="0.15">
      <c r="A22" s="106"/>
      <c r="B22" s="107"/>
      <c r="C22" s="38"/>
      <c r="D22" s="39"/>
      <c r="E22" s="40"/>
      <c r="F22" s="41"/>
      <c r="G22" s="99"/>
      <c r="H22" s="99"/>
      <c r="I22" s="99"/>
      <c r="J22" s="99"/>
      <c r="K22" s="99"/>
      <c r="L22" s="99"/>
      <c r="M22" s="99"/>
      <c r="N22" s="99"/>
      <c r="O22" s="100"/>
      <c r="P22" s="91"/>
      <c r="Q22" s="80"/>
      <c r="R22" s="80"/>
      <c r="S22" s="80"/>
      <c r="T22" s="80"/>
      <c r="U22" s="80"/>
      <c r="V22" s="80"/>
      <c r="W22" s="80"/>
      <c r="X22" s="80"/>
      <c r="Y22" s="80"/>
      <c r="Z22" s="80"/>
      <c r="AA22" s="80"/>
      <c r="AG22" s="80"/>
      <c r="AH22" s="80"/>
      <c r="AI22" s="80"/>
      <c r="AJ22" s="80"/>
      <c r="AK22" s="80"/>
      <c r="AW22" s="81"/>
      <c r="AX22" s="82"/>
      <c r="AY22" s="82"/>
      <c r="BA22" s="32"/>
      <c r="BB22" s="32"/>
      <c r="BC22" s="32"/>
      <c r="BD22" s="32"/>
      <c r="BE22" s="32"/>
      <c r="BF22" s="82"/>
      <c r="BP22" s="81"/>
    </row>
    <row r="23" spans="1:81" s="3" customFormat="1" ht="15" customHeight="1" x14ac:dyDescent="0.15">
      <c r="A23" s="108"/>
      <c r="B23" s="303"/>
      <c r="C23" s="42"/>
      <c r="D23" s="43"/>
      <c r="E23" s="44"/>
      <c r="F23" s="4"/>
      <c r="G23" s="99"/>
      <c r="H23" s="99"/>
      <c r="I23" s="99"/>
      <c r="J23" s="99"/>
      <c r="K23" s="99"/>
      <c r="L23" s="99"/>
      <c r="M23" s="99"/>
      <c r="N23" s="99"/>
      <c r="O23" s="100"/>
      <c r="P23" s="91"/>
      <c r="Q23" s="80"/>
      <c r="R23" s="80"/>
      <c r="S23" s="80"/>
      <c r="T23" s="80"/>
      <c r="U23" s="80"/>
      <c r="V23" s="80"/>
      <c r="W23" s="80"/>
      <c r="X23" s="80"/>
      <c r="Y23" s="80"/>
      <c r="Z23" s="80"/>
      <c r="AA23" s="80"/>
      <c r="AG23" s="80"/>
      <c r="AH23" s="80"/>
      <c r="AI23" s="80"/>
      <c r="AJ23" s="80"/>
      <c r="AK23" s="80"/>
      <c r="AW23" s="81"/>
      <c r="AX23" s="82"/>
      <c r="AY23" s="82"/>
      <c r="BA23" s="32"/>
      <c r="BB23" s="32"/>
      <c r="BC23" s="32"/>
      <c r="BD23" s="32"/>
      <c r="BE23" s="32"/>
      <c r="BF23" s="109"/>
      <c r="BP23" s="81"/>
    </row>
    <row r="24" spans="1:81" s="77" customFormat="1" ht="50.25" customHeight="1" x14ac:dyDescent="0.2">
      <c r="A24" s="110"/>
      <c r="B24" s="110"/>
      <c r="D24" s="110"/>
      <c r="E24" s="110"/>
      <c r="AS24" s="111"/>
      <c r="AT24" s="111"/>
      <c r="AU24" s="111"/>
      <c r="AV24" s="112"/>
      <c r="AW24" s="113"/>
      <c r="AX24" s="111"/>
      <c r="AY24" s="111"/>
      <c r="AZ24" s="111"/>
      <c r="BA24" s="32"/>
      <c r="BB24" s="32"/>
      <c r="BC24" s="32"/>
      <c r="BD24" s="32"/>
      <c r="BE24" s="32"/>
      <c r="BF24" s="109"/>
      <c r="BG24" s="111"/>
      <c r="BH24" s="111"/>
      <c r="BI24" s="111"/>
      <c r="BJ24" s="111"/>
      <c r="BK24" s="111"/>
      <c r="BL24" s="111"/>
      <c r="BM24" s="111"/>
      <c r="BN24" s="111"/>
      <c r="BO24" s="111"/>
      <c r="BP24" s="113"/>
      <c r="BQ24" s="111"/>
      <c r="BR24" s="111"/>
      <c r="BS24" s="111"/>
      <c r="BT24" s="111"/>
      <c r="BU24" s="111"/>
      <c r="BV24" s="111"/>
      <c r="BW24" s="111"/>
      <c r="BX24" s="111"/>
      <c r="BY24" s="111"/>
      <c r="BZ24" s="111"/>
      <c r="CA24" s="111"/>
      <c r="CB24" s="111"/>
      <c r="CC24" s="111"/>
    </row>
    <row r="25" spans="1:81" s="77" customFormat="1" ht="15" customHeight="1" x14ac:dyDescent="0.2">
      <c r="A25" s="936"/>
      <c r="B25" s="893"/>
      <c r="C25" s="893"/>
      <c r="D25" s="836"/>
      <c r="E25" s="898"/>
      <c r="F25" s="898"/>
      <c r="G25" s="898"/>
      <c r="H25" s="918"/>
      <c r="AS25" s="111"/>
      <c r="AT25" s="111"/>
      <c r="AU25" s="111"/>
      <c r="AV25" s="112"/>
      <c r="AW25" s="113"/>
      <c r="AX25" s="111"/>
      <c r="AY25" s="111"/>
      <c r="AZ25" s="111"/>
      <c r="BA25" s="32"/>
      <c r="BB25" s="32"/>
      <c r="BC25" s="32"/>
      <c r="BD25" s="32"/>
      <c r="BE25" s="32"/>
      <c r="BF25" s="109"/>
      <c r="BG25" s="111"/>
      <c r="BH25" s="111"/>
      <c r="BI25" s="111"/>
      <c r="BJ25" s="111"/>
      <c r="BK25" s="111"/>
      <c r="BL25" s="111"/>
      <c r="BM25" s="111"/>
      <c r="BN25" s="111"/>
      <c r="BO25" s="111"/>
      <c r="BP25" s="113"/>
      <c r="BQ25" s="111"/>
      <c r="BR25" s="111"/>
      <c r="BS25" s="111"/>
      <c r="BT25" s="111"/>
      <c r="BU25" s="111"/>
      <c r="BV25" s="111"/>
      <c r="BW25" s="111"/>
      <c r="BX25" s="111"/>
      <c r="BY25" s="111"/>
      <c r="BZ25" s="111"/>
      <c r="CA25" s="111"/>
      <c r="CB25" s="111"/>
      <c r="CC25" s="111"/>
    </row>
    <row r="26" spans="1:81" s="77" customFormat="1" ht="49.5" customHeight="1" x14ac:dyDescent="0.2">
      <c r="A26" s="936"/>
      <c r="B26" s="893"/>
      <c r="C26" s="893"/>
      <c r="D26" s="838"/>
      <c r="E26" s="114"/>
      <c r="F26" s="114"/>
      <c r="G26" s="114"/>
      <c r="H26" s="937"/>
      <c r="AS26" s="111"/>
      <c r="AT26" s="111"/>
      <c r="AU26" s="111"/>
      <c r="AV26" s="112"/>
      <c r="AW26" s="113"/>
      <c r="AX26" s="111"/>
      <c r="AY26" s="111"/>
      <c r="AZ26" s="111"/>
      <c r="BA26" s="32"/>
      <c r="BB26" s="32"/>
      <c r="BC26" s="32"/>
      <c r="BD26" s="32"/>
      <c r="BE26" s="32"/>
      <c r="BF26" s="109"/>
      <c r="BG26" s="111"/>
      <c r="BH26" s="111"/>
      <c r="BI26" s="111"/>
      <c r="BJ26" s="111"/>
      <c r="BK26" s="111"/>
      <c r="BL26" s="111"/>
      <c r="BM26" s="111"/>
      <c r="BN26" s="111"/>
      <c r="BO26" s="111"/>
      <c r="BP26" s="113"/>
      <c r="BQ26" s="111"/>
      <c r="BR26" s="111"/>
      <c r="BS26" s="111"/>
      <c r="BT26" s="111"/>
      <c r="BU26" s="111"/>
      <c r="BV26" s="111"/>
      <c r="BW26" s="111"/>
      <c r="BX26" s="111"/>
      <c r="BY26" s="111"/>
      <c r="BZ26" s="111"/>
      <c r="CA26" s="111"/>
      <c r="CB26" s="111"/>
      <c r="CC26" s="111"/>
    </row>
    <row r="27" spans="1:81" s="77" customFormat="1" ht="14.25" x14ac:dyDescent="0.2">
      <c r="A27" s="833"/>
      <c r="B27" s="834"/>
      <c r="C27" s="835"/>
      <c r="D27" s="115"/>
      <c r="E27" s="116"/>
      <c r="F27" s="117"/>
      <c r="G27" s="118"/>
      <c r="H27" s="119"/>
      <c r="I27" s="120"/>
      <c r="J27" s="121"/>
      <c r="K27" s="121"/>
      <c r="L27" s="121"/>
      <c r="AS27" s="111"/>
      <c r="AT27" s="111"/>
      <c r="AU27" s="111"/>
      <c r="AV27" s="112"/>
      <c r="AW27" s="113"/>
      <c r="AX27" s="111"/>
      <c r="AY27" s="111"/>
      <c r="AZ27" s="122"/>
      <c r="BA27" s="123"/>
      <c r="BB27" s="123"/>
      <c r="BC27" s="123"/>
      <c r="BD27" s="124"/>
      <c r="BE27" s="124"/>
      <c r="BF27" s="124"/>
      <c r="BG27" s="125"/>
      <c r="BH27" s="111"/>
      <c r="BI27" s="111"/>
      <c r="BJ27" s="111"/>
      <c r="BK27" s="111"/>
      <c r="BL27" s="111"/>
      <c r="BM27" s="111"/>
      <c r="BN27" s="111"/>
      <c r="BO27" s="111"/>
      <c r="BP27" s="113"/>
      <c r="BQ27" s="111"/>
      <c r="BR27" s="111"/>
      <c r="BS27" s="111"/>
      <c r="BT27" s="111"/>
      <c r="BU27" s="111"/>
      <c r="BV27" s="111"/>
      <c r="BW27" s="111"/>
      <c r="BX27" s="111"/>
      <c r="BY27" s="111"/>
      <c r="BZ27" s="111"/>
      <c r="CA27" s="111"/>
      <c r="CB27" s="111"/>
      <c r="CC27" s="111"/>
    </row>
    <row r="28" spans="1:81" s="77" customFormat="1" ht="20.25" customHeight="1" x14ac:dyDescent="0.2">
      <c r="A28" s="931"/>
      <c r="B28" s="825"/>
      <c r="C28" s="826"/>
      <c r="D28" s="126"/>
      <c r="E28" s="127"/>
      <c r="F28" s="128"/>
      <c r="G28" s="129"/>
      <c r="H28" s="130"/>
      <c r="I28" s="120"/>
      <c r="J28" s="131"/>
      <c r="K28" s="131"/>
      <c r="L28" s="131"/>
      <c r="M28" s="131"/>
      <c r="N28" s="131"/>
      <c r="O28" s="131"/>
      <c r="P28" s="131"/>
      <c r="Q28" s="131"/>
      <c r="R28" s="131"/>
      <c r="S28" s="131"/>
      <c r="T28" s="131"/>
      <c r="U28" s="131"/>
      <c r="AS28" s="111"/>
      <c r="AT28" s="111"/>
      <c r="AU28" s="111"/>
      <c r="AV28" s="112"/>
      <c r="AW28" s="113"/>
      <c r="AX28" s="111"/>
      <c r="AY28" s="111"/>
      <c r="AZ28" s="122"/>
      <c r="BA28" s="82"/>
      <c r="BB28" s="82"/>
      <c r="BC28" s="82"/>
      <c r="BD28" s="124"/>
      <c r="BE28" s="82"/>
      <c r="BF28" s="82"/>
      <c r="BG28" s="112"/>
      <c r="BH28" s="111"/>
      <c r="BI28" s="111"/>
      <c r="BJ28" s="111"/>
      <c r="BK28" s="111"/>
      <c r="BL28" s="111"/>
      <c r="BM28" s="111"/>
      <c r="BN28" s="111"/>
      <c r="BO28" s="111"/>
      <c r="BP28" s="113"/>
      <c r="BQ28" s="111"/>
      <c r="BR28" s="111"/>
      <c r="BS28" s="111"/>
      <c r="BT28" s="111"/>
      <c r="BU28" s="111"/>
      <c r="BV28" s="111"/>
      <c r="BW28" s="111"/>
      <c r="BX28" s="111"/>
      <c r="BY28" s="111"/>
      <c r="BZ28" s="111"/>
      <c r="CA28" s="111"/>
      <c r="CB28" s="111"/>
      <c r="CC28" s="111"/>
    </row>
    <row r="29" spans="1:81" s="77" customFormat="1" ht="22.5" customHeight="1" x14ac:dyDescent="0.2">
      <c r="A29" s="932"/>
      <c r="B29" s="823"/>
      <c r="C29" s="824"/>
      <c r="D29" s="132"/>
      <c r="E29" s="127"/>
      <c r="F29" s="128"/>
      <c r="G29" s="129"/>
      <c r="H29" s="130"/>
      <c r="I29" s="120"/>
      <c r="J29" s="131"/>
      <c r="K29" s="131"/>
      <c r="L29" s="131"/>
      <c r="M29" s="131"/>
      <c r="N29" s="131"/>
      <c r="O29" s="131"/>
      <c r="P29" s="131"/>
      <c r="Q29" s="131"/>
      <c r="R29" s="131"/>
      <c r="S29" s="131"/>
      <c r="T29" s="131"/>
      <c r="U29" s="131"/>
      <c r="AS29" s="111"/>
      <c r="AT29" s="111"/>
      <c r="AU29" s="111"/>
      <c r="AV29" s="112"/>
      <c r="AW29" s="113"/>
      <c r="AX29" s="111"/>
      <c r="AY29" s="111"/>
      <c r="AZ29" s="112"/>
      <c r="BA29" s="3"/>
      <c r="BB29" s="133"/>
      <c r="BC29" s="3"/>
      <c r="BD29" s="3"/>
      <c r="BE29" s="3"/>
      <c r="BF29" s="3"/>
      <c r="BG29" s="3"/>
      <c r="BH29" s="111"/>
      <c r="BI29" s="111"/>
      <c r="BJ29" s="111"/>
      <c r="BK29" s="111"/>
      <c r="BL29" s="111"/>
      <c r="BM29" s="111"/>
      <c r="BN29" s="111"/>
      <c r="BO29" s="111"/>
      <c r="BP29" s="113"/>
      <c r="BQ29" s="111"/>
      <c r="BR29" s="111"/>
      <c r="BS29" s="111"/>
      <c r="BT29" s="111"/>
      <c r="BU29" s="111"/>
      <c r="BV29" s="111"/>
      <c r="BW29" s="111"/>
      <c r="BX29" s="111"/>
      <c r="BY29" s="111"/>
      <c r="BZ29" s="111"/>
      <c r="CA29" s="111"/>
      <c r="CB29" s="111"/>
      <c r="CC29" s="111"/>
    </row>
    <row r="30" spans="1:81" s="77" customFormat="1" ht="23.25" customHeight="1" x14ac:dyDescent="0.2">
      <c r="A30" s="932"/>
      <c r="B30" s="827"/>
      <c r="C30" s="828"/>
      <c r="D30" s="132"/>
      <c r="E30" s="127"/>
      <c r="F30" s="128"/>
      <c r="G30" s="129"/>
      <c r="H30" s="130"/>
      <c r="I30" s="120"/>
      <c r="J30" s="131"/>
      <c r="K30" s="131"/>
      <c r="L30" s="131"/>
      <c r="M30" s="131"/>
      <c r="N30" s="131"/>
      <c r="O30" s="131"/>
      <c r="P30" s="131"/>
      <c r="Q30" s="131"/>
      <c r="R30" s="131"/>
      <c r="S30" s="131"/>
      <c r="T30" s="131"/>
      <c r="U30" s="131"/>
      <c r="AS30" s="111"/>
      <c r="AT30" s="111"/>
      <c r="AU30" s="111"/>
      <c r="AV30" s="112"/>
      <c r="AW30" s="113"/>
      <c r="AX30" s="111"/>
      <c r="AY30" s="111"/>
      <c r="AZ30" s="3"/>
      <c r="BA30" s="3"/>
      <c r="BB30" s="133"/>
      <c r="BC30" s="3"/>
      <c r="BD30" s="3"/>
      <c r="BE30" s="3"/>
      <c r="BF30" s="3"/>
      <c r="BG30" s="3"/>
      <c r="BH30" s="111"/>
      <c r="BI30" s="111"/>
      <c r="BJ30" s="111"/>
      <c r="BK30" s="111"/>
      <c r="BL30" s="111"/>
      <c r="BM30" s="111"/>
      <c r="BN30" s="111"/>
      <c r="BO30" s="111"/>
      <c r="BP30" s="113"/>
      <c r="BQ30" s="111"/>
      <c r="BR30" s="111"/>
      <c r="BS30" s="111"/>
      <c r="BT30" s="111"/>
      <c r="BU30" s="111"/>
      <c r="BV30" s="111"/>
      <c r="BW30" s="111"/>
      <c r="BX30" s="111"/>
      <c r="BY30" s="111"/>
      <c r="BZ30" s="111"/>
      <c r="CA30" s="111"/>
      <c r="CB30" s="111"/>
      <c r="CC30" s="111"/>
    </row>
    <row r="31" spans="1:81" s="77" customFormat="1" ht="13.5" customHeight="1" x14ac:dyDescent="0.2">
      <c r="A31" s="932"/>
      <c r="B31" s="823"/>
      <c r="C31" s="824"/>
      <c r="D31" s="132"/>
      <c r="E31" s="127"/>
      <c r="F31" s="128"/>
      <c r="G31" s="129"/>
      <c r="H31" s="130"/>
      <c r="I31" s="120"/>
      <c r="J31" s="131"/>
      <c r="K31" s="131"/>
      <c r="L31" s="131"/>
      <c r="M31" s="131"/>
      <c r="N31" s="131"/>
      <c r="O31" s="131"/>
      <c r="P31" s="131"/>
      <c r="Q31" s="131"/>
      <c r="R31" s="131"/>
      <c r="S31" s="131"/>
      <c r="T31" s="131"/>
      <c r="U31" s="131"/>
      <c r="AS31" s="111"/>
      <c r="AT31" s="111"/>
      <c r="AU31" s="111"/>
      <c r="AV31" s="112"/>
      <c r="AW31" s="113"/>
      <c r="AX31" s="111"/>
      <c r="AY31" s="111"/>
      <c r="AZ31" s="3"/>
      <c r="BA31" s="3"/>
      <c r="BB31" s="133"/>
      <c r="BC31" s="3"/>
      <c r="BD31" s="3"/>
      <c r="BE31" s="3"/>
      <c r="BF31" s="3"/>
      <c r="BG31" s="3"/>
      <c r="BH31" s="111"/>
      <c r="BI31" s="111"/>
      <c r="BJ31" s="111"/>
      <c r="BK31" s="111"/>
      <c r="BL31" s="111"/>
      <c r="BM31" s="111"/>
      <c r="BN31" s="111"/>
      <c r="BO31" s="111"/>
      <c r="BP31" s="113"/>
      <c r="BQ31" s="111"/>
      <c r="BR31" s="111"/>
      <c r="BS31" s="111"/>
      <c r="BT31" s="111"/>
      <c r="BU31" s="111"/>
      <c r="BV31" s="111"/>
      <c r="BW31" s="111"/>
      <c r="BX31" s="111"/>
      <c r="BY31" s="111"/>
      <c r="BZ31" s="111"/>
      <c r="CA31" s="111"/>
      <c r="CB31" s="111"/>
      <c r="CC31" s="111"/>
    </row>
    <row r="32" spans="1:81" s="77" customFormat="1" ht="16.5" customHeight="1" x14ac:dyDescent="0.2">
      <c r="A32" s="932"/>
      <c r="B32" s="823"/>
      <c r="C32" s="824"/>
      <c r="D32" s="132"/>
      <c r="E32" s="127"/>
      <c r="F32" s="128"/>
      <c r="G32" s="129"/>
      <c r="H32" s="130"/>
      <c r="I32" s="120"/>
      <c r="J32" s="131"/>
      <c r="K32" s="131"/>
      <c r="L32" s="131"/>
      <c r="M32" s="131"/>
      <c r="N32" s="131"/>
      <c r="O32" s="131"/>
      <c r="P32" s="131"/>
      <c r="Q32" s="131"/>
      <c r="R32" s="131"/>
      <c r="S32" s="131"/>
      <c r="T32" s="131"/>
      <c r="U32" s="131"/>
      <c r="AS32" s="111"/>
      <c r="AT32" s="111"/>
      <c r="AU32" s="111"/>
      <c r="AV32" s="112"/>
      <c r="AW32" s="113"/>
      <c r="AX32" s="111"/>
      <c r="AY32" s="111"/>
      <c r="AZ32" s="3"/>
      <c r="BA32" s="3"/>
      <c r="BB32" s="133"/>
      <c r="BC32" s="3"/>
      <c r="BD32" s="3"/>
      <c r="BE32" s="3"/>
      <c r="BF32" s="3"/>
      <c r="BG32" s="3"/>
      <c r="BH32" s="111"/>
      <c r="BI32" s="111"/>
      <c r="BJ32" s="111"/>
      <c r="BK32" s="111"/>
      <c r="BL32" s="111"/>
      <c r="BM32" s="111"/>
      <c r="BN32" s="111"/>
      <c r="BO32" s="111"/>
      <c r="BP32" s="113"/>
      <c r="BQ32" s="111"/>
      <c r="BR32" s="111"/>
      <c r="BS32" s="111"/>
      <c r="BT32" s="111"/>
      <c r="BU32" s="111"/>
      <c r="BV32" s="111"/>
      <c r="BW32" s="111"/>
      <c r="BX32" s="111"/>
      <c r="BY32" s="111"/>
      <c r="BZ32" s="111"/>
      <c r="CA32" s="111"/>
      <c r="CB32" s="111"/>
      <c r="CC32" s="111"/>
    </row>
    <row r="33" spans="1:81" s="77" customFormat="1" ht="16.5" customHeight="1" x14ac:dyDescent="0.2">
      <c r="A33" s="932"/>
      <c r="B33" s="823"/>
      <c r="C33" s="824"/>
      <c r="D33" s="132"/>
      <c r="E33" s="127"/>
      <c r="F33" s="128"/>
      <c r="G33" s="129"/>
      <c r="H33" s="130"/>
      <c r="I33" s="120"/>
      <c r="J33" s="131"/>
      <c r="K33" s="131"/>
      <c r="L33" s="131"/>
      <c r="M33" s="131"/>
      <c r="N33" s="131"/>
      <c r="O33" s="131"/>
      <c r="P33" s="131"/>
      <c r="Q33" s="131"/>
      <c r="R33" s="131"/>
      <c r="S33" s="131"/>
      <c r="T33" s="131"/>
      <c r="U33" s="131"/>
      <c r="AS33" s="111"/>
      <c r="AT33" s="111"/>
      <c r="AU33" s="111"/>
      <c r="AV33" s="112"/>
      <c r="AW33" s="113"/>
      <c r="AX33" s="111"/>
      <c r="AY33" s="111"/>
      <c r="AZ33" s="3"/>
      <c r="BA33" s="3"/>
      <c r="BB33" s="133"/>
      <c r="BC33" s="3"/>
      <c r="BD33" s="3"/>
      <c r="BE33" s="3"/>
      <c r="BF33" s="3"/>
      <c r="BG33" s="3"/>
      <c r="BH33" s="111"/>
      <c r="BI33" s="111"/>
      <c r="BJ33" s="111"/>
      <c r="BK33" s="111"/>
      <c r="BL33" s="111"/>
      <c r="BM33" s="111"/>
      <c r="BN33" s="111"/>
      <c r="BO33" s="111"/>
      <c r="BP33" s="113"/>
      <c r="BQ33" s="111"/>
      <c r="BR33" s="111"/>
      <c r="BS33" s="111"/>
      <c r="BT33" s="111"/>
      <c r="BU33" s="111"/>
      <c r="BV33" s="111"/>
      <c r="BW33" s="111"/>
      <c r="BX33" s="111"/>
      <c r="BY33" s="111"/>
      <c r="BZ33" s="111"/>
      <c r="CA33" s="111"/>
      <c r="CB33" s="111"/>
      <c r="CC33" s="111"/>
    </row>
    <row r="34" spans="1:81" s="77" customFormat="1" ht="15" customHeight="1" x14ac:dyDescent="0.2">
      <c r="A34" s="932"/>
      <c r="B34" s="823"/>
      <c r="C34" s="824"/>
      <c r="D34" s="132"/>
      <c r="E34" s="127"/>
      <c r="F34" s="128"/>
      <c r="G34" s="129"/>
      <c r="H34" s="130"/>
      <c r="I34" s="120"/>
      <c r="J34" s="131"/>
      <c r="K34" s="131"/>
      <c r="L34" s="131"/>
      <c r="M34" s="131"/>
      <c r="N34" s="131"/>
      <c r="O34" s="131"/>
      <c r="P34" s="131"/>
      <c r="Q34" s="131"/>
      <c r="R34" s="131"/>
      <c r="S34" s="131"/>
      <c r="T34" s="131"/>
      <c r="U34" s="131"/>
      <c r="AS34" s="111"/>
      <c r="AT34" s="111"/>
      <c r="AU34" s="111"/>
      <c r="AV34" s="112"/>
      <c r="AW34" s="113"/>
      <c r="AX34" s="111"/>
      <c r="AY34" s="111"/>
      <c r="AZ34" s="3"/>
      <c r="BA34" s="3"/>
      <c r="BB34" s="133"/>
      <c r="BC34" s="3"/>
      <c r="BD34" s="3"/>
      <c r="BE34" s="3"/>
      <c r="BF34" s="3"/>
      <c r="BG34" s="3"/>
      <c r="BH34" s="111"/>
      <c r="BI34" s="111"/>
      <c r="BJ34" s="111"/>
      <c r="BK34" s="111"/>
      <c r="BL34" s="111"/>
      <c r="BM34" s="111"/>
      <c r="BN34" s="111"/>
      <c r="BO34" s="111"/>
      <c r="BP34" s="113"/>
      <c r="BQ34" s="111"/>
      <c r="BR34" s="111"/>
      <c r="BS34" s="111"/>
      <c r="BT34" s="111"/>
      <c r="BU34" s="111"/>
      <c r="BV34" s="111"/>
      <c r="BW34" s="111"/>
      <c r="BX34" s="111"/>
      <c r="BY34" s="111"/>
      <c r="BZ34" s="111"/>
      <c r="CA34" s="111"/>
      <c r="CB34" s="111"/>
      <c r="CC34" s="111"/>
    </row>
    <row r="35" spans="1:81" s="77" customFormat="1" ht="15.75" customHeight="1" x14ac:dyDescent="0.2">
      <c r="A35" s="932"/>
      <c r="B35" s="823"/>
      <c r="C35" s="824"/>
      <c r="D35" s="132"/>
      <c r="E35" s="127"/>
      <c r="F35" s="128"/>
      <c r="G35" s="129"/>
      <c r="H35" s="130"/>
      <c r="I35" s="120"/>
      <c r="J35" s="131"/>
      <c r="K35" s="131"/>
      <c r="L35" s="131"/>
      <c r="M35" s="131"/>
      <c r="N35" s="131"/>
      <c r="O35" s="131"/>
      <c r="P35" s="131"/>
      <c r="Q35" s="131"/>
      <c r="R35" s="131"/>
      <c r="S35" s="131"/>
      <c r="T35" s="131"/>
      <c r="U35" s="131"/>
      <c r="AS35" s="111"/>
      <c r="AT35" s="111"/>
      <c r="AU35" s="111"/>
      <c r="AV35" s="112"/>
      <c r="AW35" s="113"/>
      <c r="AX35" s="111"/>
      <c r="AY35" s="111"/>
      <c r="AZ35" s="3"/>
      <c r="BA35" s="3"/>
      <c r="BB35" s="133"/>
      <c r="BC35" s="3"/>
      <c r="BD35" s="3"/>
      <c r="BE35" s="3"/>
      <c r="BF35" s="3"/>
      <c r="BG35" s="3"/>
      <c r="BH35" s="111"/>
      <c r="BI35" s="111"/>
      <c r="BJ35" s="111"/>
      <c r="BK35" s="111"/>
      <c r="BL35" s="111"/>
      <c r="BM35" s="111"/>
      <c r="BN35" s="111"/>
      <c r="BO35" s="111"/>
      <c r="BP35" s="113"/>
      <c r="BQ35" s="111"/>
      <c r="BR35" s="111"/>
      <c r="BS35" s="111"/>
      <c r="BT35" s="111"/>
      <c r="BU35" s="111"/>
      <c r="BV35" s="111"/>
      <c r="BW35" s="111"/>
      <c r="BX35" s="111"/>
      <c r="BY35" s="111"/>
      <c r="BZ35" s="111"/>
      <c r="CA35" s="111"/>
      <c r="CB35" s="111"/>
      <c r="CC35" s="111"/>
    </row>
    <row r="36" spans="1:81" s="77" customFormat="1" ht="33.75" customHeight="1" x14ac:dyDescent="0.2">
      <c r="A36" s="932"/>
      <c r="B36" s="823"/>
      <c r="C36" s="824"/>
      <c r="D36" s="132"/>
      <c r="E36" s="127"/>
      <c r="F36" s="128"/>
      <c r="G36" s="129"/>
      <c r="H36" s="130"/>
      <c r="I36" s="120"/>
      <c r="J36" s="131"/>
      <c r="K36" s="131"/>
      <c r="L36" s="131"/>
      <c r="M36" s="131"/>
      <c r="N36" s="131"/>
      <c r="O36" s="131"/>
      <c r="P36" s="131"/>
      <c r="Q36" s="131"/>
      <c r="R36" s="131"/>
      <c r="S36" s="131"/>
      <c r="T36" s="131"/>
      <c r="U36" s="131"/>
      <c r="AS36" s="111"/>
      <c r="AT36" s="111"/>
      <c r="AU36" s="111"/>
      <c r="AV36" s="112"/>
      <c r="AW36" s="113"/>
      <c r="AX36" s="111"/>
      <c r="AY36" s="111"/>
      <c r="AZ36" s="3"/>
      <c r="BA36" s="3"/>
      <c r="BB36" s="133"/>
      <c r="BC36" s="3"/>
      <c r="BD36" s="3"/>
      <c r="BE36" s="3"/>
      <c r="BF36" s="3"/>
      <c r="BG36" s="3"/>
      <c r="BH36" s="111"/>
      <c r="BI36" s="111"/>
      <c r="BJ36" s="111"/>
      <c r="BK36" s="111"/>
      <c r="BL36" s="111"/>
      <c r="BM36" s="111"/>
      <c r="BN36" s="111"/>
      <c r="BO36" s="111"/>
      <c r="BP36" s="113"/>
      <c r="BQ36" s="111"/>
      <c r="BR36" s="111"/>
      <c r="BS36" s="111"/>
      <c r="BT36" s="111"/>
      <c r="BU36" s="111"/>
      <c r="BV36" s="111"/>
      <c r="BW36" s="111"/>
      <c r="BX36" s="111"/>
      <c r="BY36" s="111"/>
      <c r="BZ36" s="111"/>
      <c r="CA36" s="111"/>
      <c r="CB36" s="111"/>
      <c r="CC36" s="111"/>
    </row>
    <row r="37" spans="1:81" s="77" customFormat="1" ht="33.75" customHeight="1" x14ac:dyDescent="0.2">
      <c r="A37" s="932"/>
      <c r="B37" s="823"/>
      <c r="C37" s="824"/>
      <c r="D37" s="132"/>
      <c r="E37" s="127"/>
      <c r="F37" s="128"/>
      <c r="G37" s="129"/>
      <c r="H37" s="130"/>
      <c r="I37" s="120"/>
      <c r="J37" s="131"/>
      <c r="K37" s="131"/>
      <c r="L37" s="131"/>
      <c r="M37" s="131"/>
      <c r="N37" s="131"/>
      <c r="O37" s="131"/>
      <c r="P37" s="131"/>
      <c r="Q37" s="131"/>
      <c r="R37" s="131"/>
      <c r="S37" s="131"/>
      <c r="T37" s="131"/>
      <c r="U37" s="131"/>
      <c r="AS37" s="111"/>
      <c r="AT37" s="111"/>
      <c r="AU37" s="111"/>
      <c r="AV37" s="112"/>
      <c r="AW37" s="113"/>
      <c r="AX37" s="111"/>
      <c r="AY37" s="111"/>
      <c r="AZ37" s="3"/>
      <c r="BA37" s="3"/>
      <c r="BB37" s="133"/>
      <c r="BC37" s="3"/>
      <c r="BD37" s="3"/>
      <c r="BE37" s="3"/>
      <c r="BF37" s="3"/>
      <c r="BG37" s="3"/>
      <c r="BH37" s="111"/>
      <c r="BI37" s="111"/>
      <c r="BJ37" s="111"/>
      <c r="BK37" s="111"/>
      <c r="BL37" s="111"/>
      <c r="BM37" s="111"/>
      <c r="BN37" s="111"/>
      <c r="BO37" s="111"/>
      <c r="BP37" s="113"/>
      <c r="BQ37" s="111"/>
      <c r="BR37" s="111"/>
      <c r="BS37" s="111"/>
      <c r="BT37" s="111"/>
      <c r="BU37" s="111"/>
      <c r="BV37" s="111"/>
      <c r="BW37" s="111"/>
      <c r="BX37" s="111"/>
      <c r="BY37" s="111"/>
      <c r="BZ37" s="111"/>
      <c r="CA37" s="111"/>
      <c r="CB37" s="111"/>
      <c r="CC37" s="111"/>
    </row>
    <row r="38" spans="1:81" s="77" customFormat="1" ht="35.25" customHeight="1" x14ac:dyDescent="0.2">
      <c r="A38" s="932"/>
      <c r="B38" s="823"/>
      <c r="C38" s="824"/>
      <c r="D38" s="132"/>
      <c r="E38" s="127"/>
      <c r="F38" s="128"/>
      <c r="G38" s="129"/>
      <c r="H38" s="130"/>
      <c r="I38" s="120"/>
      <c r="J38" s="131"/>
      <c r="K38" s="131"/>
      <c r="L38" s="131"/>
      <c r="M38" s="131"/>
      <c r="N38" s="131"/>
      <c r="O38" s="131"/>
      <c r="P38" s="131"/>
      <c r="Q38" s="131"/>
      <c r="R38" s="131"/>
      <c r="S38" s="131"/>
      <c r="T38" s="131"/>
      <c r="U38" s="131"/>
      <c r="AS38" s="111"/>
      <c r="AT38" s="111"/>
      <c r="AU38" s="111"/>
      <c r="AV38" s="112"/>
      <c r="AW38" s="113"/>
      <c r="AX38" s="111"/>
      <c r="AY38" s="111"/>
      <c r="AZ38" s="3"/>
      <c r="BA38" s="3"/>
      <c r="BB38" s="133"/>
      <c r="BC38" s="3"/>
      <c r="BD38" s="3"/>
      <c r="BE38" s="3"/>
      <c r="BF38" s="3"/>
      <c r="BG38" s="3"/>
      <c r="BH38" s="111"/>
      <c r="BI38" s="111"/>
      <c r="BJ38" s="111"/>
      <c r="BK38" s="111"/>
      <c r="BL38" s="111"/>
      <c r="BM38" s="111"/>
      <c r="BN38" s="111"/>
      <c r="BO38" s="111"/>
      <c r="BP38" s="113"/>
      <c r="BQ38" s="111"/>
      <c r="BR38" s="111"/>
      <c r="BS38" s="111"/>
      <c r="BT38" s="111"/>
      <c r="BU38" s="111"/>
      <c r="BV38" s="111"/>
      <c r="BW38" s="111"/>
      <c r="BX38" s="111"/>
      <c r="BY38" s="111"/>
      <c r="BZ38" s="111"/>
      <c r="CA38" s="111"/>
      <c r="CB38" s="111"/>
      <c r="CC38" s="111"/>
    </row>
    <row r="39" spans="1:81" s="77" customFormat="1" ht="14.25" customHeight="1" x14ac:dyDescent="0.2">
      <c r="A39" s="933"/>
      <c r="B39" s="829"/>
      <c r="C39" s="830"/>
      <c r="D39" s="134"/>
      <c r="E39" s="135"/>
      <c r="F39" s="136"/>
      <c r="G39" s="137"/>
      <c r="H39" s="138"/>
      <c r="I39" s="120"/>
      <c r="J39" s="131"/>
      <c r="K39" s="131"/>
      <c r="L39" s="131"/>
      <c r="M39" s="131"/>
      <c r="N39" s="131"/>
      <c r="O39" s="131"/>
      <c r="P39" s="131"/>
      <c r="Q39" s="131"/>
      <c r="R39" s="131"/>
      <c r="S39" s="131"/>
      <c r="T39" s="131"/>
      <c r="U39" s="131"/>
      <c r="AS39" s="111"/>
      <c r="AT39" s="111"/>
      <c r="AU39" s="111"/>
      <c r="AV39" s="112"/>
      <c r="AW39" s="113"/>
      <c r="AX39" s="111"/>
      <c r="AY39" s="111"/>
      <c r="AZ39" s="3"/>
      <c r="BA39" s="3"/>
      <c r="BB39" s="133"/>
      <c r="BC39" s="3"/>
      <c r="BD39" s="3"/>
      <c r="BE39" s="3"/>
      <c r="BF39" s="3"/>
      <c r="BG39" s="3"/>
      <c r="BH39" s="111"/>
      <c r="BI39" s="111"/>
      <c r="BJ39" s="111"/>
      <c r="BK39" s="111"/>
      <c r="BL39" s="111"/>
      <c r="BM39" s="111"/>
      <c r="BN39" s="111"/>
      <c r="BO39" s="111"/>
      <c r="BP39" s="113"/>
      <c r="BQ39" s="111"/>
      <c r="BR39" s="111"/>
      <c r="BS39" s="111"/>
      <c r="BT39" s="111"/>
      <c r="BU39" s="111"/>
      <c r="BV39" s="111"/>
      <c r="BW39" s="111"/>
      <c r="BX39" s="111"/>
      <c r="BY39" s="111"/>
      <c r="BZ39" s="111"/>
      <c r="CA39" s="111"/>
      <c r="CB39" s="111"/>
      <c r="CC39" s="111"/>
    </row>
    <row r="40" spans="1:81" s="77" customFormat="1" ht="14.25" x14ac:dyDescent="0.2">
      <c r="A40" s="931"/>
      <c r="B40" s="825"/>
      <c r="C40" s="826"/>
      <c r="D40" s="126"/>
      <c r="E40" s="139"/>
      <c r="F40" s="140"/>
      <c r="G40" s="141"/>
      <c r="H40" s="142"/>
      <c r="I40" s="120"/>
      <c r="J40" s="131"/>
      <c r="K40" s="131"/>
      <c r="L40" s="131"/>
      <c r="M40" s="131"/>
      <c r="N40" s="131"/>
      <c r="O40" s="131"/>
      <c r="P40" s="131"/>
      <c r="Q40" s="131"/>
      <c r="R40" s="131"/>
      <c r="S40" s="131"/>
      <c r="T40" s="131"/>
      <c r="U40" s="131"/>
      <c r="AS40" s="111"/>
      <c r="AT40" s="111"/>
      <c r="AU40" s="111"/>
      <c r="AV40" s="112"/>
      <c r="AW40" s="113"/>
      <c r="AX40" s="111"/>
      <c r="AY40" s="111"/>
      <c r="AZ40" s="3"/>
      <c r="BA40" s="3"/>
      <c r="BB40" s="133"/>
      <c r="BC40" s="3"/>
      <c r="BD40" s="3"/>
      <c r="BE40" s="3"/>
      <c r="BF40" s="3"/>
      <c r="BG40" s="3"/>
      <c r="BH40" s="111"/>
      <c r="BI40" s="111"/>
      <c r="BJ40" s="111"/>
      <c r="BK40" s="111"/>
      <c r="BL40" s="111"/>
      <c r="BM40" s="111"/>
      <c r="BN40" s="111"/>
      <c r="BO40" s="111"/>
      <c r="BP40" s="113"/>
      <c r="BQ40" s="111"/>
      <c r="BR40" s="111"/>
      <c r="BS40" s="111"/>
      <c r="BT40" s="111"/>
      <c r="BU40" s="111"/>
      <c r="BV40" s="111"/>
      <c r="BW40" s="111"/>
      <c r="BX40" s="111"/>
      <c r="BY40" s="111"/>
      <c r="BZ40" s="111"/>
      <c r="CA40" s="111"/>
      <c r="CB40" s="111"/>
      <c r="CC40" s="111"/>
    </row>
    <row r="41" spans="1:81" s="77" customFormat="1" ht="14.25" x14ac:dyDescent="0.2">
      <c r="A41" s="932"/>
      <c r="B41" s="823"/>
      <c r="C41" s="824"/>
      <c r="D41" s="132"/>
      <c r="E41" s="127"/>
      <c r="F41" s="128"/>
      <c r="G41" s="129"/>
      <c r="H41" s="130"/>
      <c r="I41" s="120"/>
      <c r="J41" s="131"/>
      <c r="K41" s="131"/>
      <c r="L41" s="131"/>
      <c r="M41" s="131"/>
      <c r="N41" s="131"/>
      <c r="O41" s="131"/>
      <c r="P41" s="131"/>
      <c r="Q41" s="131"/>
      <c r="R41" s="131"/>
      <c r="S41" s="131"/>
      <c r="T41" s="131"/>
      <c r="U41" s="131"/>
      <c r="AS41" s="111"/>
      <c r="AT41" s="111"/>
      <c r="AU41" s="111"/>
      <c r="AV41" s="112"/>
      <c r="AW41" s="113"/>
      <c r="AX41" s="111"/>
      <c r="AY41" s="111"/>
      <c r="AZ41" s="3"/>
      <c r="BA41" s="3"/>
      <c r="BB41" s="133"/>
      <c r="BC41" s="3"/>
      <c r="BD41" s="3"/>
      <c r="BE41" s="3"/>
      <c r="BF41" s="3"/>
      <c r="BG41" s="3"/>
      <c r="BH41" s="111"/>
      <c r="BI41" s="111"/>
      <c r="BJ41" s="111"/>
      <c r="BK41" s="111"/>
      <c r="BL41" s="111"/>
      <c r="BM41" s="111"/>
      <c r="BN41" s="111"/>
      <c r="BO41" s="111"/>
      <c r="BP41" s="113"/>
      <c r="BQ41" s="111"/>
      <c r="BR41" s="111"/>
      <c r="BS41" s="111"/>
      <c r="BT41" s="111"/>
      <c r="BU41" s="111"/>
      <c r="BV41" s="111"/>
      <c r="BW41" s="111"/>
      <c r="BX41" s="111"/>
      <c r="BY41" s="111"/>
      <c r="BZ41" s="111"/>
      <c r="CA41" s="111"/>
      <c r="CB41" s="111"/>
      <c r="CC41" s="111"/>
    </row>
    <row r="42" spans="1:81" s="77" customFormat="1" ht="14.25" x14ac:dyDescent="0.2">
      <c r="A42" s="932"/>
      <c r="B42" s="829"/>
      <c r="C42" s="830"/>
      <c r="D42" s="134"/>
      <c r="E42" s="127"/>
      <c r="F42" s="128"/>
      <c r="G42" s="129"/>
      <c r="H42" s="130"/>
      <c r="I42" s="120"/>
      <c r="J42" s="131"/>
      <c r="K42" s="131"/>
      <c r="L42" s="131"/>
      <c r="M42" s="131"/>
      <c r="N42" s="131"/>
      <c r="O42" s="131"/>
      <c r="P42" s="131"/>
      <c r="Q42" s="131"/>
      <c r="R42" s="131"/>
      <c r="S42" s="131"/>
      <c r="T42" s="131"/>
      <c r="U42" s="131"/>
      <c r="AS42" s="111"/>
      <c r="AT42" s="111"/>
      <c r="AU42" s="111"/>
      <c r="AV42" s="112"/>
      <c r="AW42" s="113"/>
      <c r="AX42" s="111"/>
      <c r="AY42" s="111"/>
      <c r="AZ42" s="3"/>
      <c r="BA42" s="3"/>
      <c r="BB42" s="133"/>
      <c r="BC42" s="3"/>
      <c r="BD42" s="3"/>
      <c r="BE42" s="3"/>
      <c r="BF42" s="3"/>
      <c r="BG42" s="3"/>
      <c r="BH42" s="111"/>
      <c r="BI42" s="111"/>
      <c r="BJ42" s="111"/>
      <c r="BK42" s="111"/>
      <c r="BL42" s="111"/>
      <c r="BM42" s="111"/>
      <c r="BN42" s="111"/>
      <c r="BO42" s="111"/>
      <c r="BP42" s="113"/>
      <c r="BQ42" s="111"/>
      <c r="BR42" s="111"/>
      <c r="BS42" s="111"/>
      <c r="BT42" s="111"/>
      <c r="BU42" s="111"/>
      <c r="BV42" s="111"/>
      <c r="BW42" s="111"/>
      <c r="BX42" s="111"/>
      <c r="BY42" s="111"/>
      <c r="BZ42" s="111"/>
      <c r="CA42" s="111"/>
      <c r="CB42" s="111"/>
      <c r="CC42" s="111"/>
    </row>
    <row r="43" spans="1:81" s="77" customFormat="1" ht="14.25" x14ac:dyDescent="0.2">
      <c r="A43" s="931"/>
      <c r="B43" s="825"/>
      <c r="C43" s="826"/>
      <c r="D43" s="126"/>
      <c r="E43" s="139"/>
      <c r="F43" s="140"/>
      <c r="G43" s="141"/>
      <c r="H43" s="142"/>
      <c r="I43" s="120"/>
      <c r="J43" s="131"/>
      <c r="K43" s="131"/>
      <c r="L43" s="131"/>
      <c r="M43" s="131"/>
      <c r="N43" s="131"/>
      <c r="O43" s="131"/>
      <c r="P43" s="131"/>
      <c r="Q43" s="131"/>
      <c r="R43" s="131"/>
      <c r="S43" s="131"/>
      <c r="T43" s="131"/>
      <c r="U43" s="131"/>
      <c r="AS43" s="111"/>
      <c r="AT43" s="111"/>
      <c r="AU43" s="111"/>
      <c r="AV43" s="112"/>
      <c r="AW43" s="113"/>
      <c r="AX43" s="111"/>
      <c r="AY43" s="111"/>
      <c r="AZ43" s="3"/>
      <c r="BA43" s="3"/>
      <c r="BB43" s="133"/>
      <c r="BC43" s="3"/>
      <c r="BD43" s="3"/>
      <c r="BE43" s="3"/>
      <c r="BF43" s="3"/>
      <c r="BG43" s="3"/>
      <c r="BH43" s="111"/>
      <c r="BI43" s="111"/>
      <c r="BJ43" s="111"/>
      <c r="BK43" s="111"/>
      <c r="BL43" s="111"/>
      <c r="BM43" s="111"/>
      <c r="BN43" s="111"/>
      <c r="BO43" s="111"/>
      <c r="BP43" s="113"/>
      <c r="BQ43" s="111"/>
      <c r="BR43" s="111"/>
      <c r="BS43" s="111"/>
      <c r="BT43" s="111"/>
      <c r="BU43" s="111"/>
      <c r="BV43" s="111"/>
      <c r="BW43" s="111"/>
      <c r="BX43" s="111"/>
      <c r="BY43" s="111"/>
      <c r="BZ43" s="111"/>
      <c r="CA43" s="111"/>
      <c r="CB43" s="111"/>
      <c r="CC43" s="111"/>
    </row>
    <row r="44" spans="1:81" s="77" customFormat="1" ht="14.25" x14ac:dyDescent="0.2">
      <c r="A44" s="932"/>
      <c r="B44" s="823"/>
      <c r="C44" s="824"/>
      <c r="D44" s="132"/>
      <c r="E44" s="127"/>
      <c r="F44" s="128"/>
      <c r="G44" s="129"/>
      <c r="H44" s="130"/>
      <c r="I44" s="120"/>
      <c r="J44" s="131"/>
      <c r="K44" s="131"/>
      <c r="L44" s="131"/>
      <c r="M44" s="131"/>
      <c r="N44" s="131"/>
      <c r="O44" s="131"/>
      <c r="P44" s="131"/>
      <c r="Q44" s="131"/>
      <c r="R44" s="131"/>
      <c r="S44" s="131"/>
      <c r="T44" s="131"/>
      <c r="U44" s="131"/>
      <c r="AS44" s="111"/>
      <c r="AT44" s="111"/>
      <c r="AU44" s="111"/>
      <c r="AV44" s="112"/>
      <c r="AW44" s="113"/>
      <c r="AX44" s="111"/>
      <c r="AY44" s="111"/>
      <c r="AZ44" s="3"/>
      <c r="BA44" s="3"/>
      <c r="BB44" s="133"/>
      <c r="BC44" s="3"/>
      <c r="BD44" s="3"/>
      <c r="BE44" s="3"/>
      <c r="BF44" s="3"/>
      <c r="BG44" s="3"/>
      <c r="BH44" s="111"/>
      <c r="BI44" s="111"/>
      <c r="BJ44" s="111"/>
      <c r="BK44" s="111"/>
      <c r="BL44" s="111"/>
      <c r="BM44" s="111"/>
      <c r="BN44" s="111"/>
      <c r="BO44" s="111"/>
      <c r="BP44" s="113"/>
      <c r="BQ44" s="111"/>
      <c r="BR44" s="111"/>
      <c r="BS44" s="111"/>
      <c r="BT44" s="111"/>
      <c r="BU44" s="111"/>
      <c r="BV44" s="111"/>
      <c r="BW44" s="111"/>
      <c r="BX44" s="111"/>
      <c r="BY44" s="111"/>
      <c r="BZ44" s="111"/>
      <c r="CA44" s="111"/>
      <c r="CB44" s="111"/>
      <c r="CC44" s="111"/>
    </row>
    <row r="45" spans="1:81" s="77" customFormat="1" ht="14.25" x14ac:dyDescent="0.2">
      <c r="A45" s="933"/>
      <c r="B45" s="852"/>
      <c r="C45" s="853"/>
      <c r="D45" s="134"/>
      <c r="E45" s="135"/>
      <c r="F45" s="136"/>
      <c r="G45" s="137"/>
      <c r="H45" s="138"/>
      <c r="I45" s="120"/>
      <c r="J45" s="131"/>
      <c r="K45" s="131"/>
      <c r="L45" s="131"/>
      <c r="M45" s="131"/>
      <c r="N45" s="131"/>
      <c r="O45" s="131"/>
      <c r="P45" s="131"/>
      <c r="Q45" s="131"/>
      <c r="R45" s="131"/>
      <c r="S45" s="131"/>
      <c r="T45" s="131"/>
      <c r="U45" s="131"/>
      <c r="AS45" s="111"/>
      <c r="AT45" s="111"/>
      <c r="AU45" s="111"/>
      <c r="AV45" s="112"/>
      <c r="AW45" s="113"/>
      <c r="AX45" s="111"/>
      <c r="AY45" s="111"/>
      <c r="AZ45" s="3"/>
      <c r="BA45" s="3"/>
      <c r="BB45" s="133"/>
      <c r="BC45" s="3"/>
      <c r="BD45" s="3"/>
      <c r="BE45" s="3"/>
      <c r="BF45" s="3"/>
      <c r="BG45" s="3"/>
      <c r="BH45" s="111"/>
      <c r="BI45" s="111"/>
      <c r="BJ45" s="111"/>
      <c r="BK45" s="111"/>
      <c r="BL45" s="111"/>
      <c r="BM45" s="111"/>
      <c r="BN45" s="111"/>
      <c r="BO45" s="111"/>
      <c r="BP45" s="113"/>
      <c r="BQ45" s="111"/>
      <c r="BR45" s="111"/>
      <c r="BS45" s="111"/>
      <c r="BT45" s="111"/>
      <c r="BU45" s="111"/>
      <c r="BV45" s="111"/>
      <c r="BW45" s="111"/>
      <c r="BX45" s="111"/>
      <c r="BY45" s="111"/>
      <c r="BZ45" s="111"/>
      <c r="CA45" s="111"/>
      <c r="CB45" s="111"/>
      <c r="CC45" s="111"/>
    </row>
    <row r="46" spans="1:81" s="77" customFormat="1" ht="25.5" customHeight="1" x14ac:dyDescent="0.2">
      <c r="A46" s="143"/>
      <c r="B46" s="929"/>
      <c r="C46" s="930"/>
      <c r="D46" s="144"/>
      <c r="E46" s="145"/>
      <c r="F46" s="146"/>
      <c r="G46" s="147"/>
      <c r="H46" s="148"/>
      <c r="I46" s="120"/>
      <c r="J46" s="131"/>
      <c r="K46" s="131"/>
      <c r="L46" s="131"/>
      <c r="M46" s="131"/>
      <c r="N46" s="131"/>
      <c r="O46" s="131"/>
      <c r="P46" s="131"/>
      <c r="Q46" s="131"/>
      <c r="R46" s="131"/>
      <c r="S46" s="131"/>
      <c r="T46" s="131"/>
      <c r="U46" s="131"/>
      <c r="AS46" s="111"/>
      <c r="AT46" s="111"/>
      <c r="AU46" s="111"/>
      <c r="AV46" s="112"/>
      <c r="AW46" s="113"/>
      <c r="AX46" s="111"/>
      <c r="AY46" s="111"/>
      <c r="AZ46" s="3"/>
      <c r="BA46" s="3"/>
      <c r="BB46" s="133"/>
      <c r="BC46" s="3"/>
      <c r="BD46" s="3"/>
      <c r="BE46" s="3"/>
      <c r="BF46" s="3"/>
      <c r="BG46" s="3"/>
      <c r="BH46" s="111"/>
      <c r="BI46" s="111"/>
      <c r="BJ46" s="111"/>
      <c r="BK46" s="111"/>
      <c r="BL46" s="111"/>
      <c r="BM46" s="111"/>
      <c r="BN46" s="111"/>
      <c r="BO46" s="111"/>
      <c r="BP46" s="113"/>
      <c r="BQ46" s="111"/>
      <c r="BR46" s="111"/>
      <c r="BS46" s="111"/>
      <c r="BT46" s="111"/>
      <c r="BU46" s="111"/>
      <c r="BV46" s="111"/>
      <c r="BW46" s="111"/>
      <c r="BX46" s="111"/>
      <c r="BY46" s="111"/>
      <c r="BZ46" s="111"/>
      <c r="CA46" s="111"/>
      <c r="CB46" s="111"/>
      <c r="CC46" s="111"/>
    </row>
    <row r="47" spans="1:81" s="80" customFormat="1" ht="34.5" customHeight="1" x14ac:dyDescent="0.2">
      <c r="A47" s="149"/>
      <c r="B47" s="149"/>
      <c r="C47" s="149"/>
      <c r="D47" s="149"/>
      <c r="E47" s="149"/>
      <c r="F47" s="149"/>
      <c r="G47" s="149"/>
      <c r="H47" s="77"/>
      <c r="I47" s="77"/>
      <c r="J47" s="77"/>
      <c r="K47" s="77"/>
      <c r="L47" s="77"/>
      <c r="M47" s="149"/>
      <c r="N47" s="149"/>
      <c r="R47" s="77"/>
      <c r="AK47" s="3"/>
      <c r="AL47" s="3"/>
      <c r="AM47" s="3"/>
      <c r="AN47" s="3"/>
      <c r="AO47" s="3"/>
      <c r="AP47" s="3"/>
      <c r="AV47" s="82"/>
      <c r="AW47" s="150"/>
      <c r="BA47" s="32"/>
      <c r="BB47" s="32"/>
      <c r="BC47" s="32"/>
      <c r="BD47" s="32"/>
      <c r="BE47" s="32"/>
      <c r="BF47" s="109"/>
      <c r="BP47" s="81"/>
    </row>
    <row r="48" spans="1:81" s="3" customFormat="1" ht="19.5" customHeight="1" x14ac:dyDescent="0.15">
      <c r="A48" s="849"/>
      <c r="B48" s="924"/>
      <c r="C48" s="871"/>
      <c r="D48" s="872"/>
      <c r="E48" s="872"/>
      <c r="F48" s="872"/>
      <c r="G48" s="872"/>
      <c r="H48" s="872"/>
      <c r="I48" s="872"/>
      <c r="J48" s="872"/>
      <c r="K48" s="872"/>
      <c r="L48" s="872"/>
      <c r="M48" s="872"/>
      <c r="N48" s="872"/>
      <c r="O48" s="872"/>
      <c r="P48" s="872"/>
      <c r="Q48" s="872"/>
      <c r="R48" s="872"/>
      <c r="S48" s="872"/>
      <c r="T48" s="872"/>
      <c r="U48" s="873"/>
      <c r="V48" s="871"/>
      <c r="W48" s="873"/>
      <c r="X48" s="836"/>
      <c r="Y48" s="80"/>
      <c r="Z48" s="80"/>
      <c r="AA48" s="80"/>
      <c r="AB48" s="80"/>
      <c r="AC48" s="80"/>
      <c r="AD48" s="80"/>
      <c r="AE48" s="80"/>
      <c r="AF48" s="80"/>
      <c r="AG48" s="80"/>
      <c r="AH48" s="80"/>
      <c r="AI48" s="80"/>
      <c r="AJ48" s="80"/>
      <c r="AW48" s="150"/>
      <c r="AX48" s="82"/>
      <c r="BA48" s="32"/>
      <c r="BB48" s="32"/>
      <c r="BC48" s="32"/>
      <c r="BD48" s="32"/>
      <c r="BE48" s="32"/>
      <c r="BF48" s="109"/>
      <c r="BP48" s="81"/>
    </row>
    <row r="49" spans="1:68" s="3" customFormat="1" ht="27.75" customHeight="1" x14ac:dyDescent="0.15">
      <c r="A49" s="851"/>
      <c r="B49" s="925"/>
      <c r="C49" s="151"/>
      <c r="D49" s="66"/>
      <c r="E49" s="83"/>
      <c r="F49" s="83"/>
      <c r="G49" s="83"/>
      <c r="H49" s="66"/>
      <c r="I49" s="66"/>
      <c r="J49" s="66"/>
      <c r="K49" s="66"/>
      <c r="L49" s="66"/>
      <c r="M49" s="66"/>
      <c r="N49" s="66"/>
      <c r="O49" s="66"/>
      <c r="P49" s="66"/>
      <c r="Q49" s="66"/>
      <c r="R49" s="66"/>
      <c r="S49" s="66"/>
      <c r="T49" s="66"/>
      <c r="U49" s="86"/>
      <c r="V49" s="85"/>
      <c r="W49" s="86"/>
      <c r="X49" s="838"/>
      <c r="Y49" s="80"/>
      <c r="Z49" s="80"/>
      <c r="AA49" s="80"/>
      <c r="AB49" s="80"/>
      <c r="AC49" s="80"/>
      <c r="AD49" s="80"/>
      <c r="AE49" s="80"/>
      <c r="AF49" s="70"/>
      <c r="AG49" s="80"/>
      <c r="AH49" s="80"/>
      <c r="AI49" s="80"/>
      <c r="AJ49" s="80"/>
      <c r="AK49" s="80"/>
      <c r="AL49" s="80"/>
      <c r="AM49" s="80"/>
      <c r="AW49" s="81"/>
      <c r="AZ49" s="82"/>
      <c r="BA49" s="32"/>
      <c r="BB49" s="32"/>
      <c r="BC49" s="32"/>
      <c r="BD49" s="32"/>
      <c r="BE49" s="32"/>
      <c r="BF49" s="109"/>
      <c r="BP49" s="81"/>
    </row>
    <row r="50" spans="1:68" s="3" customFormat="1" ht="15.75" customHeight="1" x14ac:dyDescent="0.15">
      <c r="A50" s="152"/>
      <c r="B50" s="45"/>
      <c r="C50" s="19"/>
      <c r="D50" s="17"/>
      <c r="E50" s="17"/>
      <c r="F50" s="17"/>
      <c r="G50" s="17"/>
      <c r="H50" s="17"/>
      <c r="I50" s="17"/>
      <c r="J50" s="17"/>
      <c r="K50" s="17"/>
      <c r="L50" s="17"/>
      <c r="M50" s="22"/>
      <c r="N50" s="22"/>
      <c r="O50" s="22"/>
      <c r="P50" s="22"/>
      <c r="Q50" s="22"/>
      <c r="R50" s="22"/>
      <c r="S50" s="22"/>
      <c r="T50" s="22"/>
      <c r="U50" s="22"/>
      <c r="V50" s="19"/>
      <c r="W50" s="20"/>
      <c r="X50" s="153"/>
      <c r="Y50" s="131"/>
      <c r="Z50" s="80"/>
      <c r="AA50" s="80"/>
      <c r="AB50" s="80"/>
      <c r="AC50" s="80"/>
      <c r="AI50" s="80"/>
      <c r="AJ50" s="80"/>
      <c r="AK50" s="80"/>
      <c r="AL50" s="80"/>
      <c r="AM50" s="80"/>
      <c r="AW50" s="81"/>
      <c r="AZ50" s="92"/>
      <c r="BA50" s="92"/>
      <c r="BB50" s="154"/>
      <c r="BC50" s="92"/>
      <c r="BD50" s="81"/>
      <c r="BE50" s="81"/>
      <c r="BF50" s="81"/>
      <c r="BP50" s="81"/>
    </row>
    <row r="51" spans="1:68" s="3" customFormat="1" ht="15.75" customHeight="1" x14ac:dyDescent="0.15">
      <c r="A51" s="152"/>
      <c r="B51" s="14"/>
      <c r="C51" s="19"/>
      <c r="D51" s="17"/>
      <c r="E51" s="17"/>
      <c r="F51" s="17"/>
      <c r="G51" s="17"/>
      <c r="H51" s="17"/>
      <c r="I51" s="17"/>
      <c r="J51" s="17"/>
      <c r="K51" s="17"/>
      <c r="L51" s="17"/>
      <c r="M51" s="22"/>
      <c r="N51" s="22"/>
      <c r="O51" s="22"/>
      <c r="P51" s="22"/>
      <c r="Q51" s="22"/>
      <c r="R51" s="22"/>
      <c r="S51" s="22"/>
      <c r="T51" s="22"/>
      <c r="U51" s="22"/>
      <c r="V51" s="19"/>
      <c r="W51" s="20"/>
      <c r="X51" s="153"/>
      <c r="Y51" s="131"/>
      <c r="Z51" s="80"/>
      <c r="AA51" s="80"/>
      <c r="AB51" s="80"/>
      <c r="AC51" s="80"/>
      <c r="AI51" s="80"/>
      <c r="AJ51" s="80"/>
      <c r="AK51" s="80"/>
      <c r="AL51" s="80"/>
      <c r="AM51" s="80"/>
      <c r="AW51" s="81"/>
      <c r="AZ51" s="82"/>
      <c r="BA51" s="92"/>
      <c r="BB51" s="154"/>
      <c r="BC51" s="92"/>
      <c r="BD51" s="81"/>
      <c r="BE51" s="81"/>
      <c r="BF51" s="81"/>
      <c r="BP51" s="81"/>
    </row>
    <row r="52" spans="1:68" s="3" customFormat="1" ht="15.75" customHeight="1" x14ac:dyDescent="0.15">
      <c r="A52" s="152"/>
      <c r="B52" s="14"/>
      <c r="C52" s="19"/>
      <c r="D52" s="17"/>
      <c r="E52" s="17"/>
      <c r="F52" s="17"/>
      <c r="G52" s="17"/>
      <c r="H52" s="17"/>
      <c r="I52" s="17"/>
      <c r="J52" s="17"/>
      <c r="K52" s="17"/>
      <c r="L52" s="17"/>
      <c r="M52" s="22"/>
      <c r="N52" s="22"/>
      <c r="O52" s="22"/>
      <c r="P52" s="22"/>
      <c r="Q52" s="22"/>
      <c r="R52" s="22"/>
      <c r="S52" s="22"/>
      <c r="T52" s="22"/>
      <c r="U52" s="22"/>
      <c r="V52" s="19"/>
      <c r="W52" s="20"/>
      <c r="X52" s="153"/>
      <c r="Y52" s="131"/>
      <c r="Z52" s="80"/>
      <c r="AA52" s="80"/>
      <c r="AB52" s="80"/>
      <c r="AC52" s="80"/>
      <c r="AI52" s="80"/>
      <c r="AJ52" s="80"/>
      <c r="AK52" s="80"/>
      <c r="AL52" s="80"/>
      <c r="AM52" s="80"/>
      <c r="AW52" s="81"/>
      <c r="AZ52" s="82"/>
      <c r="BA52" s="92"/>
      <c r="BB52" s="154"/>
      <c r="BC52" s="92"/>
      <c r="BD52" s="81"/>
      <c r="BE52" s="81"/>
      <c r="BF52" s="81"/>
      <c r="BP52" s="81"/>
    </row>
    <row r="53" spans="1:68" s="3" customFormat="1" ht="15.75" customHeight="1" x14ac:dyDescent="0.15">
      <c r="A53" s="152"/>
      <c r="B53" s="14"/>
      <c r="C53" s="19"/>
      <c r="D53" s="17"/>
      <c r="E53" s="17"/>
      <c r="F53" s="17"/>
      <c r="G53" s="17"/>
      <c r="H53" s="17"/>
      <c r="I53" s="17"/>
      <c r="J53" s="17"/>
      <c r="K53" s="17"/>
      <c r="L53" s="17"/>
      <c r="M53" s="22"/>
      <c r="N53" s="22"/>
      <c r="O53" s="22"/>
      <c r="P53" s="22"/>
      <c r="Q53" s="22"/>
      <c r="R53" s="22"/>
      <c r="S53" s="22"/>
      <c r="T53" s="22"/>
      <c r="U53" s="22"/>
      <c r="V53" s="19"/>
      <c r="W53" s="20"/>
      <c r="X53" s="153"/>
      <c r="Y53" s="131"/>
      <c r="Z53" s="80"/>
      <c r="AA53" s="80"/>
      <c r="AB53" s="80"/>
      <c r="AC53" s="80"/>
      <c r="AI53" s="80"/>
      <c r="AJ53" s="80"/>
      <c r="AK53" s="80"/>
      <c r="AL53" s="80"/>
      <c r="AM53" s="80"/>
      <c r="AW53" s="81"/>
      <c r="AZ53" s="82"/>
      <c r="BA53" s="92"/>
      <c r="BB53" s="154"/>
      <c r="BC53" s="92"/>
      <c r="BD53" s="81"/>
      <c r="BE53" s="81"/>
      <c r="BF53" s="81"/>
      <c r="BP53" s="81"/>
    </row>
    <row r="54" spans="1:68" s="3" customFormat="1" ht="15.75" customHeight="1" x14ac:dyDescent="0.15">
      <c r="A54" s="155"/>
      <c r="B54" s="23"/>
      <c r="C54" s="27"/>
      <c r="D54" s="25"/>
      <c r="E54" s="25"/>
      <c r="F54" s="25"/>
      <c r="G54" s="25"/>
      <c r="H54" s="25"/>
      <c r="I54" s="25"/>
      <c r="J54" s="25"/>
      <c r="K54" s="25"/>
      <c r="L54" s="25"/>
      <c r="M54" s="26"/>
      <c r="N54" s="26"/>
      <c r="O54" s="26"/>
      <c r="P54" s="26"/>
      <c r="Q54" s="26"/>
      <c r="R54" s="26"/>
      <c r="S54" s="26"/>
      <c r="T54" s="26"/>
      <c r="U54" s="26"/>
      <c r="V54" s="27"/>
      <c r="W54" s="28"/>
      <c r="X54" s="156"/>
      <c r="Y54" s="131"/>
      <c r="Z54" s="80"/>
      <c r="AA54" s="80"/>
      <c r="AB54" s="80"/>
      <c r="AC54" s="80"/>
      <c r="AI54" s="80"/>
      <c r="AJ54" s="80"/>
      <c r="AK54" s="80"/>
      <c r="AL54" s="80"/>
      <c r="AM54" s="80"/>
      <c r="AW54" s="81"/>
      <c r="AZ54" s="82"/>
      <c r="BA54" s="92"/>
      <c r="BB54" s="154"/>
      <c r="BC54" s="92"/>
      <c r="BD54" s="81"/>
      <c r="BE54" s="81"/>
      <c r="BF54" s="81"/>
      <c r="BP54" s="81"/>
    </row>
    <row r="55" spans="1:68" s="3" customFormat="1" ht="15.75" customHeight="1" x14ac:dyDescent="0.15">
      <c r="A55" s="157"/>
      <c r="B55" s="158"/>
      <c r="C55" s="159"/>
      <c r="D55" s="160"/>
      <c r="E55" s="160"/>
      <c r="F55" s="160"/>
      <c r="G55" s="160"/>
      <c r="H55" s="160"/>
      <c r="I55" s="160"/>
      <c r="J55" s="160"/>
      <c r="K55" s="160"/>
      <c r="L55" s="160"/>
      <c r="M55" s="161"/>
      <c r="N55" s="161"/>
      <c r="O55" s="161"/>
      <c r="P55" s="161"/>
      <c r="Q55" s="161"/>
      <c r="R55" s="161"/>
      <c r="S55" s="161"/>
      <c r="T55" s="161"/>
      <c r="U55" s="161"/>
      <c r="V55" s="159"/>
      <c r="W55" s="162"/>
      <c r="X55" s="163"/>
      <c r="Y55" s="131"/>
      <c r="Z55" s="80"/>
      <c r="AA55" s="80"/>
      <c r="AB55" s="80"/>
      <c r="AC55" s="80"/>
      <c r="AI55" s="80"/>
      <c r="AJ55" s="80"/>
      <c r="AK55" s="80"/>
      <c r="AL55" s="80"/>
      <c r="AM55" s="80"/>
      <c r="AW55" s="81"/>
      <c r="AZ55" s="82"/>
      <c r="BA55" s="92"/>
      <c r="BB55" s="154"/>
      <c r="BC55" s="92"/>
      <c r="BD55" s="81"/>
      <c r="BE55" s="81"/>
      <c r="BF55" s="81"/>
      <c r="BP55" s="81"/>
    </row>
    <row r="56" spans="1:68" s="3" customFormat="1" ht="39.75" customHeight="1" x14ac:dyDescent="0.2">
      <c r="A56" s="164"/>
      <c r="C56" s="149"/>
      <c r="D56" s="149"/>
      <c r="E56" s="149"/>
      <c r="F56" s="149"/>
      <c r="G56" s="149"/>
      <c r="H56" s="149"/>
      <c r="I56" s="149"/>
      <c r="J56" s="149"/>
      <c r="K56" s="149"/>
      <c r="L56" s="149"/>
      <c r="M56" s="149"/>
      <c r="N56" s="149"/>
      <c r="O56" s="80"/>
      <c r="P56" s="80"/>
      <c r="Q56" s="80"/>
      <c r="R56" s="80"/>
      <c r="S56" s="80"/>
      <c r="T56" s="80"/>
      <c r="U56" s="80"/>
      <c r="V56" s="80"/>
      <c r="W56" s="80"/>
      <c r="X56" s="80"/>
      <c r="Y56" s="80"/>
      <c r="Z56" s="80"/>
      <c r="AF56" s="80"/>
      <c r="AG56" s="80"/>
      <c r="AH56" s="80"/>
      <c r="AI56" s="80"/>
      <c r="AJ56" s="80"/>
      <c r="AV56" s="82"/>
      <c r="AW56" s="150"/>
      <c r="BA56" s="32"/>
      <c r="BB56" s="32"/>
      <c r="BC56" s="32"/>
      <c r="BD56" s="32"/>
      <c r="BE56" s="32"/>
      <c r="BF56" s="109"/>
      <c r="BP56" s="81"/>
    </row>
    <row r="57" spans="1:68" s="3" customFormat="1" ht="19.5" customHeight="1" x14ac:dyDescent="0.15">
      <c r="A57" s="304"/>
      <c r="B57" s="114"/>
      <c r="C57" s="80"/>
      <c r="D57" s="80"/>
      <c r="E57" s="80"/>
      <c r="F57" s="80"/>
      <c r="G57" s="80"/>
      <c r="H57" s="80"/>
      <c r="I57" s="80"/>
      <c r="J57" s="80"/>
      <c r="K57" s="80"/>
      <c r="Q57" s="80"/>
      <c r="R57" s="80"/>
      <c r="S57" s="80"/>
      <c r="T57" s="80"/>
      <c r="U57" s="80"/>
      <c r="AH57" s="165"/>
      <c r="AI57" s="165"/>
      <c r="AW57" s="81"/>
      <c r="BA57" s="32"/>
      <c r="BB57" s="32"/>
      <c r="BC57" s="32"/>
      <c r="BD57" s="32"/>
      <c r="BE57" s="32"/>
      <c r="BF57" s="109"/>
      <c r="BP57" s="81"/>
    </row>
    <row r="58" spans="1:68" s="3" customFormat="1" ht="15" customHeight="1" x14ac:dyDescent="0.15">
      <c r="A58" s="166"/>
      <c r="B58" s="46"/>
      <c r="C58" s="80"/>
      <c r="D58" s="80"/>
      <c r="E58" s="80"/>
      <c r="F58" s="80"/>
      <c r="G58" s="80"/>
      <c r="H58" s="80"/>
      <c r="I58" s="80"/>
      <c r="J58" s="80"/>
      <c r="K58" s="80"/>
      <c r="Q58" s="80"/>
      <c r="R58" s="80"/>
      <c r="S58" s="80"/>
      <c r="T58" s="80"/>
      <c r="U58" s="80"/>
      <c r="AH58" s="165"/>
      <c r="AI58" s="165"/>
      <c r="AL58" s="47"/>
      <c r="AM58" s="167"/>
      <c r="AN58" s="47"/>
      <c r="AO58" s="47"/>
      <c r="AP58" s="47"/>
      <c r="AQ58" s="47"/>
      <c r="AW58" s="81"/>
      <c r="BA58" s="32"/>
      <c r="BB58" s="32"/>
      <c r="BC58" s="32"/>
      <c r="BD58" s="32"/>
      <c r="BE58" s="32"/>
      <c r="BF58" s="109"/>
      <c r="BP58" s="81"/>
    </row>
    <row r="59" spans="1:68" s="3" customFormat="1" ht="15" customHeight="1" x14ac:dyDescent="0.15">
      <c r="A59" s="152"/>
      <c r="B59" s="37"/>
      <c r="C59" s="80"/>
      <c r="D59" s="80"/>
      <c r="E59" s="80"/>
      <c r="F59" s="80"/>
      <c r="G59" s="80"/>
      <c r="H59" s="80"/>
      <c r="I59" s="80"/>
      <c r="J59" s="80"/>
      <c r="K59" s="80"/>
      <c r="Q59" s="80"/>
      <c r="R59" s="80"/>
      <c r="S59" s="80"/>
      <c r="T59" s="80"/>
      <c r="U59" s="80"/>
      <c r="AH59" s="165"/>
      <c r="AI59" s="165"/>
      <c r="AL59" s="47"/>
      <c r="AM59" s="167"/>
      <c r="AN59" s="47"/>
      <c r="AO59" s="47"/>
      <c r="AP59" s="47"/>
      <c r="AQ59" s="47"/>
      <c r="AW59" s="81"/>
      <c r="BA59" s="32"/>
      <c r="BB59" s="32"/>
      <c r="BC59" s="32"/>
      <c r="BD59" s="32"/>
      <c r="BE59" s="32"/>
      <c r="BF59" s="109"/>
      <c r="BP59" s="81"/>
    </row>
    <row r="60" spans="1:68" s="3" customFormat="1" ht="15" customHeight="1" x14ac:dyDescent="0.15">
      <c r="A60" s="152"/>
      <c r="B60" s="37"/>
      <c r="C60" s="80"/>
      <c r="D60" s="80"/>
      <c r="E60" s="80"/>
      <c r="F60" s="80"/>
      <c r="G60" s="80"/>
      <c r="H60" s="80"/>
      <c r="I60" s="80"/>
      <c r="J60" s="80"/>
      <c r="K60" s="80"/>
      <c r="Q60" s="80"/>
      <c r="R60" s="80"/>
      <c r="S60" s="80"/>
      <c r="T60" s="80"/>
      <c r="U60" s="80"/>
      <c r="AH60" s="165"/>
      <c r="AI60" s="165"/>
      <c r="AL60" s="47"/>
      <c r="AM60" s="167"/>
      <c r="AN60" s="47"/>
      <c r="AO60" s="47"/>
      <c r="AP60" s="47"/>
      <c r="AQ60" s="47"/>
      <c r="AW60" s="81"/>
      <c r="BA60" s="72"/>
      <c r="BB60" s="72"/>
      <c r="BC60" s="72"/>
      <c r="BD60" s="72"/>
      <c r="BE60" s="72"/>
      <c r="BF60" s="168"/>
      <c r="BP60" s="81"/>
    </row>
    <row r="61" spans="1:68" s="3" customFormat="1" ht="15" customHeight="1" x14ac:dyDescent="0.15">
      <c r="A61" s="155"/>
      <c r="B61" s="48"/>
      <c r="C61" s="80"/>
      <c r="D61" s="80"/>
      <c r="E61" s="80"/>
      <c r="F61" s="80"/>
      <c r="G61" s="80"/>
      <c r="H61" s="80"/>
      <c r="I61" s="80"/>
      <c r="J61" s="80"/>
      <c r="K61" s="80"/>
      <c r="Q61" s="80"/>
      <c r="R61" s="80"/>
      <c r="S61" s="80"/>
      <c r="T61" s="80"/>
      <c r="U61" s="80"/>
      <c r="AH61" s="165"/>
      <c r="AI61" s="165"/>
      <c r="AL61" s="47"/>
      <c r="AM61" s="167"/>
      <c r="AN61" s="47"/>
      <c r="AO61" s="47"/>
      <c r="AP61" s="47"/>
      <c r="AQ61" s="47"/>
      <c r="AW61" s="81"/>
      <c r="BA61" s="72"/>
      <c r="BB61" s="72"/>
      <c r="BC61" s="72"/>
      <c r="BD61" s="72"/>
      <c r="BE61" s="72"/>
      <c r="BF61" s="168"/>
      <c r="BP61" s="81"/>
    </row>
    <row r="62" spans="1:68" s="3" customFormat="1" ht="15" customHeight="1" x14ac:dyDescent="0.15">
      <c r="A62" s="157"/>
      <c r="B62" s="158"/>
      <c r="C62" s="80"/>
      <c r="D62" s="80"/>
      <c r="E62" s="80"/>
      <c r="F62" s="80"/>
      <c r="G62" s="80"/>
      <c r="H62" s="80"/>
      <c r="I62" s="80"/>
      <c r="J62" s="80"/>
      <c r="K62" s="80"/>
      <c r="Q62" s="80"/>
      <c r="R62" s="80"/>
      <c r="S62" s="80"/>
      <c r="T62" s="80"/>
      <c r="U62" s="80"/>
      <c r="AH62" s="165"/>
      <c r="AI62" s="165"/>
      <c r="AL62" s="47"/>
      <c r="AM62" s="167"/>
      <c r="AN62" s="47"/>
      <c r="AO62" s="47"/>
      <c r="AP62" s="47"/>
      <c r="AQ62" s="47"/>
      <c r="AW62" s="81"/>
      <c r="BA62" s="72"/>
      <c r="BB62" s="72"/>
      <c r="BC62" s="72"/>
      <c r="BD62" s="72"/>
      <c r="BE62" s="72"/>
      <c r="BF62" s="168"/>
      <c r="BP62" s="81"/>
    </row>
    <row r="63" spans="1:68" s="3" customFormat="1" ht="41.25" customHeight="1" x14ac:dyDescent="0.2">
      <c r="A63" s="164"/>
      <c r="B63" s="164"/>
      <c r="C63" s="80"/>
      <c r="D63" s="80"/>
      <c r="E63" s="80"/>
      <c r="F63" s="80"/>
      <c r="G63" s="80"/>
      <c r="H63" s="80"/>
      <c r="I63" s="80"/>
      <c r="J63" s="80"/>
      <c r="K63" s="80"/>
      <c r="Q63" s="80"/>
      <c r="R63" s="80"/>
      <c r="S63" s="80"/>
      <c r="T63" s="80"/>
      <c r="U63" s="80"/>
      <c r="AH63" s="165"/>
      <c r="AI63" s="165"/>
      <c r="AL63" s="47"/>
      <c r="AM63" s="167"/>
      <c r="AN63" s="47"/>
      <c r="AO63" s="47"/>
      <c r="AP63" s="47"/>
      <c r="AQ63" s="47"/>
      <c r="AW63" s="81"/>
      <c r="BA63" s="72"/>
      <c r="BB63" s="72"/>
      <c r="BC63" s="72"/>
      <c r="BD63" s="72"/>
      <c r="BE63" s="72"/>
      <c r="BF63" s="168"/>
      <c r="BP63" s="81"/>
    </row>
    <row r="64" spans="1:68" s="3" customFormat="1" ht="15" customHeight="1" x14ac:dyDescent="0.15">
      <c r="A64" s="304"/>
      <c r="B64" s="114"/>
      <c r="C64" s="80"/>
      <c r="D64" s="80"/>
      <c r="E64" s="80"/>
      <c r="F64" s="80"/>
      <c r="G64" s="80"/>
      <c r="H64" s="80"/>
      <c r="I64" s="80"/>
      <c r="J64" s="80"/>
      <c r="K64" s="80"/>
      <c r="Q64" s="80"/>
      <c r="R64" s="80"/>
      <c r="S64" s="80"/>
      <c r="T64" s="80"/>
      <c r="U64" s="80"/>
      <c r="AH64" s="165"/>
      <c r="AI64" s="165"/>
      <c r="AL64" s="47"/>
      <c r="AM64" s="167"/>
      <c r="AN64" s="47"/>
      <c r="AO64" s="47"/>
      <c r="AP64" s="47"/>
      <c r="AQ64" s="47"/>
      <c r="AW64" s="81"/>
      <c r="BA64" s="72"/>
      <c r="BB64" s="72"/>
      <c r="BC64" s="72"/>
      <c r="BD64" s="72"/>
      <c r="BE64" s="72"/>
      <c r="BF64" s="168"/>
      <c r="BP64" s="81"/>
    </row>
    <row r="65" spans="1:81" s="3" customFormat="1" ht="15" customHeight="1" x14ac:dyDescent="0.15">
      <c r="A65" s="166"/>
      <c r="B65" s="46"/>
      <c r="C65" s="80"/>
      <c r="D65" s="80"/>
      <c r="E65" s="80"/>
      <c r="F65" s="80"/>
      <c r="G65" s="80"/>
      <c r="H65" s="80"/>
      <c r="I65" s="80"/>
      <c r="J65" s="80"/>
      <c r="K65" s="80"/>
      <c r="Q65" s="80"/>
      <c r="R65" s="80"/>
      <c r="S65" s="80"/>
      <c r="T65" s="80"/>
      <c r="U65" s="80"/>
      <c r="AH65" s="165"/>
      <c r="AI65" s="165"/>
      <c r="AL65" s="47"/>
      <c r="AM65" s="167"/>
      <c r="AN65" s="47"/>
      <c r="AO65" s="47"/>
      <c r="AP65" s="47"/>
      <c r="AQ65" s="47"/>
      <c r="AW65" s="81"/>
      <c r="BA65" s="72"/>
      <c r="BB65" s="72"/>
      <c r="BC65" s="72"/>
      <c r="BD65" s="72"/>
      <c r="BE65" s="72"/>
      <c r="BF65" s="168"/>
      <c r="BP65" s="81"/>
    </row>
    <row r="66" spans="1:81" s="3" customFormat="1" ht="15" customHeight="1" x14ac:dyDescent="0.15">
      <c r="A66" s="152"/>
      <c r="B66" s="37"/>
      <c r="C66" s="80"/>
      <c r="D66" s="80"/>
      <c r="E66" s="80"/>
      <c r="F66" s="80"/>
      <c r="G66" s="80"/>
      <c r="H66" s="80"/>
      <c r="I66" s="80"/>
      <c r="J66" s="80"/>
      <c r="K66" s="80"/>
      <c r="Q66" s="80"/>
      <c r="R66" s="80"/>
      <c r="S66" s="80"/>
      <c r="T66" s="80"/>
      <c r="U66" s="80"/>
      <c r="AH66" s="165"/>
      <c r="AI66" s="165"/>
      <c r="AL66" s="47"/>
      <c r="AM66" s="167"/>
      <c r="AN66" s="47"/>
      <c r="AO66" s="47"/>
      <c r="AP66" s="47"/>
      <c r="AQ66" s="47"/>
      <c r="AW66" s="81"/>
      <c r="BA66" s="72"/>
      <c r="BB66" s="72"/>
      <c r="BC66" s="72"/>
      <c r="BD66" s="72"/>
      <c r="BE66" s="72"/>
      <c r="BF66" s="168"/>
      <c r="BP66" s="81"/>
    </row>
    <row r="67" spans="1:81" s="3" customFormat="1" ht="15" customHeight="1" x14ac:dyDescent="0.15">
      <c r="A67" s="152"/>
      <c r="B67" s="37"/>
      <c r="C67" s="80"/>
      <c r="D67" s="80"/>
      <c r="E67" s="80"/>
      <c r="F67" s="80"/>
      <c r="G67" s="80"/>
      <c r="H67" s="80"/>
      <c r="I67" s="80"/>
      <c r="J67" s="80"/>
      <c r="K67" s="80"/>
      <c r="Q67" s="80"/>
      <c r="R67" s="80"/>
      <c r="S67" s="80"/>
      <c r="T67" s="80"/>
      <c r="U67" s="80"/>
      <c r="AH67" s="165"/>
      <c r="AI67" s="165"/>
      <c r="AL67" s="47"/>
      <c r="AM67" s="167"/>
      <c r="AN67" s="47"/>
      <c r="AO67" s="47"/>
      <c r="AP67" s="47"/>
      <c r="AQ67" s="47"/>
      <c r="AW67" s="81"/>
      <c r="BA67" s="72"/>
      <c r="BB67" s="72"/>
      <c r="BC67" s="72"/>
      <c r="BD67" s="72"/>
      <c r="BE67" s="72"/>
      <c r="BF67" s="168"/>
      <c r="BP67" s="81"/>
    </row>
    <row r="68" spans="1:81" s="3" customFormat="1" ht="15" customHeight="1" x14ac:dyDescent="0.15">
      <c r="A68" s="155"/>
      <c r="B68" s="48"/>
      <c r="C68" s="80"/>
      <c r="D68" s="80"/>
      <c r="E68" s="80"/>
      <c r="F68" s="80"/>
      <c r="G68" s="80"/>
      <c r="H68" s="80"/>
      <c r="I68" s="80"/>
      <c r="J68" s="80"/>
      <c r="K68" s="80"/>
      <c r="Q68" s="80"/>
      <c r="R68" s="80"/>
      <c r="S68" s="80"/>
      <c r="T68" s="80"/>
      <c r="U68" s="80"/>
      <c r="AH68" s="165"/>
      <c r="AI68" s="165"/>
      <c r="AL68" s="47"/>
      <c r="AM68" s="167"/>
      <c r="AN68" s="47"/>
      <c r="AO68" s="47"/>
      <c r="AP68" s="47"/>
      <c r="AQ68" s="47"/>
      <c r="AW68" s="81"/>
      <c r="BA68" s="72"/>
      <c r="BB68" s="72"/>
      <c r="BC68" s="72"/>
      <c r="BD68" s="72"/>
      <c r="BE68" s="72"/>
      <c r="BF68" s="168"/>
      <c r="BP68" s="81"/>
    </row>
    <row r="69" spans="1:81" s="3" customFormat="1" ht="15" customHeight="1" x14ac:dyDescent="0.15">
      <c r="A69" s="157"/>
      <c r="B69" s="158"/>
      <c r="C69" s="80"/>
      <c r="D69" s="80"/>
      <c r="E69" s="80"/>
      <c r="F69" s="80"/>
      <c r="G69" s="80"/>
      <c r="H69" s="80"/>
      <c r="I69" s="80"/>
      <c r="J69" s="80"/>
      <c r="K69" s="80"/>
      <c r="Q69" s="80"/>
      <c r="R69" s="80"/>
      <c r="S69" s="80"/>
      <c r="T69" s="80"/>
      <c r="U69" s="80"/>
      <c r="AH69" s="165"/>
      <c r="AI69" s="165"/>
      <c r="AL69" s="47"/>
      <c r="AM69" s="167"/>
      <c r="AN69" s="47"/>
      <c r="AO69" s="47"/>
      <c r="AP69" s="47"/>
      <c r="AQ69" s="47"/>
      <c r="AW69" s="81"/>
      <c r="BA69" s="72"/>
      <c r="BB69" s="72"/>
      <c r="BC69" s="72"/>
      <c r="BD69" s="72"/>
      <c r="BE69" s="72"/>
      <c r="BF69" s="168"/>
      <c r="BP69" s="81"/>
    </row>
    <row r="70" spans="1:81" s="77" customFormat="1" ht="45" customHeight="1" x14ac:dyDescent="0.2">
      <c r="A70" s="169"/>
      <c r="B70" s="170"/>
      <c r="C70" s="171"/>
      <c r="AS70" s="111"/>
      <c r="AT70" s="111"/>
      <c r="AU70" s="111"/>
      <c r="AV70" s="112"/>
      <c r="AW70" s="113"/>
      <c r="AX70" s="111"/>
      <c r="AY70" s="111"/>
      <c r="AZ70" s="111"/>
      <c r="BA70" s="72"/>
      <c r="BB70" s="72"/>
      <c r="BC70" s="72"/>
      <c r="BD70" s="72"/>
      <c r="BE70" s="72"/>
      <c r="BF70" s="168"/>
      <c r="BG70" s="111"/>
      <c r="BH70" s="111"/>
      <c r="BI70" s="111"/>
      <c r="BJ70" s="111"/>
      <c r="BK70" s="111"/>
      <c r="BL70" s="111"/>
      <c r="BM70" s="111"/>
      <c r="BN70" s="111"/>
      <c r="BO70" s="111"/>
      <c r="BP70" s="113"/>
      <c r="BQ70" s="111"/>
      <c r="BR70" s="111"/>
      <c r="BS70" s="111"/>
      <c r="BT70" s="111"/>
      <c r="BU70" s="111"/>
      <c r="BV70" s="111"/>
      <c r="BW70" s="111"/>
      <c r="BX70" s="111"/>
      <c r="BY70" s="111"/>
      <c r="BZ70" s="111"/>
      <c r="CA70" s="111"/>
      <c r="CB70" s="111"/>
      <c r="CC70" s="111"/>
    </row>
    <row r="71" spans="1:81" s="77" customFormat="1" ht="39.75" customHeight="1" x14ac:dyDescent="0.2">
      <c r="A71" s="309"/>
      <c r="B71" s="172"/>
      <c r="C71" s="173"/>
      <c r="D71" s="173"/>
      <c r="E71" s="173"/>
      <c r="AS71" s="111"/>
      <c r="AT71" s="111"/>
      <c r="AU71" s="111"/>
      <c r="AV71" s="112"/>
      <c r="AW71" s="113"/>
      <c r="AX71" s="111"/>
      <c r="AY71" s="111"/>
      <c r="AZ71" s="111"/>
      <c r="BA71" s="72"/>
      <c r="BB71" s="72"/>
      <c r="BC71" s="72"/>
      <c r="BD71" s="72"/>
      <c r="BE71" s="72"/>
      <c r="BF71" s="168"/>
      <c r="BG71" s="111"/>
      <c r="BH71" s="111"/>
      <c r="BI71" s="111"/>
      <c r="BJ71" s="111"/>
      <c r="BK71" s="111"/>
      <c r="BL71" s="111"/>
      <c r="BM71" s="111"/>
      <c r="BN71" s="111"/>
      <c r="BO71" s="111"/>
      <c r="BP71" s="113"/>
      <c r="BQ71" s="111"/>
      <c r="BR71" s="111"/>
      <c r="BS71" s="111"/>
      <c r="BT71" s="111"/>
      <c r="BU71" s="111"/>
      <c r="BV71" s="111"/>
      <c r="BW71" s="111"/>
      <c r="BX71" s="111"/>
      <c r="BY71" s="111"/>
      <c r="BZ71" s="111"/>
      <c r="CA71" s="111"/>
      <c r="CB71" s="111"/>
      <c r="CC71" s="111"/>
    </row>
    <row r="72" spans="1:81" s="77" customFormat="1" ht="17.25" customHeight="1" x14ac:dyDescent="0.2">
      <c r="A72" s="174"/>
      <c r="B72" s="46"/>
      <c r="C72" s="46"/>
      <c r="D72" s="46"/>
      <c r="E72" s="46"/>
      <c r="AS72" s="111"/>
      <c r="AT72" s="111"/>
      <c r="AU72" s="111"/>
      <c r="AV72" s="112"/>
      <c r="AW72" s="113"/>
      <c r="AX72" s="111"/>
      <c r="AY72" s="111"/>
      <c r="AZ72" s="111"/>
      <c r="BA72" s="72"/>
      <c r="BB72" s="72"/>
      <c r="BC72" s="72"/>
      <c r="BD72" s="72"/>
      <c r="BE72" s="72"/>
      <c r="BF72" s="168"/>
      <c r="BG72" s="111"/>
      <c r="BH72" s="111"/>
      <c r="BI72" s="111"/>
      <c r="BJ72" s="111"/>
      <c r="BK72" s="111"/>
      <c r="BL72" s="111"/>
      <c r="BM72" s="111"/>
      <c r="BN72" s="111"/>
      <c r="BO72" s="111"/>
      <c r="BP72" s="113"/>
      <c r="BQ72" s="111"/>
      <c r="BR72" s="111"/>
      <c r="BS72" s="111"/>
      <c r="BT72" s="111"/>
      <c r="BU72" s="111"/>
      <c r="BV72" s="111"/>
      <c r="BW72" s="111"/>
      <c r="BX72" s="111"/>
      <c r="BY72" s="111"/>
      <c r="BZ72" s="111"/>
      <c r="CA72" s="111"/>
      <c r="CB72" s="111"/>
      <c r="CC72" s="111"/>
    </row>
    <row r="73" spans="1:81" s="77" customFormat="1" ht="15" customHeight="1" x14ac:dyDescent="0.2">
      <c r="A73" s="175"/>
      <c r="B73" s="37"/>
      <c r="C73" s="37"/>
      <c r="D73" s="37"/>
      <c r="E73" s="37"/>
      <c r="AS73" s="111"/>
      <c r="AT73" s="111"/>
      <c r="AU73" s="111"/>
      <c r="AV73" s="112"/>
      <c r="AW73" s="113"/>
      <c r="AX73" s="111"/>
      <c r="AY73" s="111"/>
      <c r="AZ73" s="111"/>
      <c r="BA73" s="72"/>
      <c r="BB73" s="72"/>
      <c r="BC73" s="72"/>
      <c r="BD73" s="72"/>
      <c r="BE73" s="72"/>
      <c r="BF73" s="168"/>
      <c r="BG73" s="111"/>
      <c r="BH73" s="111"/>
      <c r="BI73" s="111"/>
      <c r="BJ73" s="111"/>
      <c r="BK73" s="111"/>
      <c r="BL73" s="111"/>
      <c r="BM73" s="111"/>
      <c r="BN73" s="111"/>
      <c r="BO73" s="111"/>
      <c r="BP73" s="113"/>
      <c r="BQ73" s="111"/>
      <c r="BR73" s="111"/>
      <c r="BS73" s="111"/>
      <c r="BT73" s="111"/>
      <c r="BU73" s="111"/>
      <c r="BV73" s="111"/>
      <c r="BW73" s="111"/>
      <c r="BX73" s="111"/>
      <c r="BY73" s="111"/>
      <c r="BZ73" s="111"/>
      <c r="CA73" s="111"/>
      <c r="CB73" s="111"/>
      <c r="CC73" s="111"/>
    </row>
    <row r="74" spans="1:81" s="77" customFormat="1" ht="15" customHeight="1" x14ac:dyDescent="0.2">
      <c r="A74" s="175"/>
      <c r="B74" s="37"/>
      <c r="C74" s="37"/>
      <c r="D74" s="37"/>
      <c r="E74" s="37"/>
      <c r="AS74" s="111"/>
      <c r="AT74" s="111"/>
      <c r="AU74" s="111"/>
      <c r="AV74" s="112"/>
      <c r="AW74" s="113"/>
      <c r="AX74" s="111"/>
      <c r="AY74" s="111"/>
      <c r="AZ74" s="111"/>
      <c r="BA74" s="72"/>
      <c r="BB74" s="72"/>
      <c r="BC74" s="72"/>
      <c r="BD74" s="72"/>
      <c r="BE74" s="72"/>
      <c r="BF74" s="168"/>
      <c r="BG74" s="111"/>
      <c r="BH74" s="111"/>
      <c r="BI74" s="111"/>
      <c r="BJ74" s="111"/>
      <c r="BK74" s="111"/>
      <c r="BL74" s="111"/>
      <c r="BM74" s="111"/>
      <c r="BN74" s="111"/>
      <c r="BO74" s="111"/>
      <c r="BP74" s="113"/>
      <c r="BQ74" s="111"/>
      <c r="BR74" s="111"/>
      <c r="BS74" s="111"/>
      <c r="BT74" s="111"/>
      <c r="BU74" s="111"/>
      <c r="BV74" s="111"/>
      <c r="BW74" s="111"/>
      <c r="BX74" s="111"/>
      <c r="BY74" s="111"/>
      <c r="BZ74" s="111"/>
      <c r="CA74" s="111"/>
      <c r="CB74" s="111"/>
      <c r="CC74" s="111"/>
    </row>
    <row r="75" spans="1:81" s="77" customFormat="1" ht="14.25" x14ac:dyDescent="0.2">
      <c r="A75" s="175"/>
      <c r="B75" s="37"/>
      <c r="C75" s="37"/>
      <c r="D75" s="37"/>
      <c r="E75" s="37"/>
      <c r="AS75" s="111"/>
      <c r="AT75" s="111"/>
      <c r="AU75" s="111"/>
      <c r="AV75" s="112"/>
      <c r="AW75" s="113"/>
      <c r="AX75" s="111"/>
      <c r="AY75" s="111"/>
      <c r="AZ75" s="111"/>
      <c r="BA75" s="72"/>
      <c r="BB75" s="72"/>
      <c r="BC75" s="72"/>
      <c r="BD75" s="72"/>
      <c r="BE75" s="72"/>
      <c r="BF75" s="168"/>
      <c r="BG75" s="111"/>
      <c r="BH75" s="111"/>
      <c r="BI75" s="111"/>
      <c r="BJ75" s="111"/>
      <c r="BK75" s="111"/>
      <c r="BL75" s="111"/>
      <c r="BM75" s="111"/>
      <c r="BN75" s="111"/>
      <c r="BO75" s="111"/>
      <c r="BP75" s="113"/>
      <c r="BQ75" s="111"/>
      <c r="BR75" s="111"/>
      <c r="BS75" s="111"/>
      <c r="BT75" s="111"/>
      <c r="BU75" s="111"/>
      <c r="BV75" s="111"/>
      <c r="BW75" s="111"/>
      <c r="BX75" s="111"/>
      <c r="BY75" s="111"/>
      <c r="BZ75" s="111"/>
      <c r="CA75" s="111"/>
      <c r="CB75" s="111"/>
      <c r="CC75" s="111"/>
    </row>
    <row r="76" spans="1:81" s="77" customFormat="1" ht="15" customHeight="1" x14ac:dyDescent="0.2">
      <c r="A76" s="175"/>
      <c r="B76" s="37"/>
      <c r="C76" s="37"/>
      <c r="D76" s="37"/>
      <c r="E76" s="37"/>
      <c r="AS76" s="111"/>
      <c r="AT76" s="111"/>
      <c r="AU76" s="111"/>
      <c r="AV76" s="112"/>
      <c r="AW76" s="113"/>
      <c r="AX76" s="111"/>
      <c r="AY76" s="111"/>
      <c r="AZ76" s="111"/>
      <c r="BA76" s="72"/>
      <c r="BB76" s="72"/>
      <c r="BC76" s="72"/>
      <c r="BD76" s="72"/>
      <c r="BE76" s="72"/>
      <c r="BF76" s="168"/>
      <c r="BG76" s="111"/>
      <c r="BH76" s="111"/>
      <c r="BI76" s="111"/>
      <c r="BJ76" s="111"/>
      <c r="BK76" s="111"/>
      <c r="BL76" s="111"/>
      <c r="BM76" s="111"/>
      <c r="BN76" s="111"/>
      <c r="BO76" s="111"/>
      <c r="BP76" s="113"/>
      <c r="BQ76" s="111"/>
      <c r="BR76" s="111"/>
      <c r="BS76" s="111"/>
      <c r="BT76" s="111"/>
      <c r="BU76" s="111"/>
      <c r="BV76" s="111"/>
      <c r="BW76" s="111"/>
      <c r="BX76" s="111"/>
      <c r="BY76" s="111"/>
      <c r="BZ76" s="111"/>
      <c r="CA76" s="111"/>
      <c r="CB76" s="111"/>
      <c r="CC76" s="111"/>
    </row>
    <row r="77" spans="1:81" s="77" customFormat="1" ht="15" customHeight="1" x14ac:dyDescent="0.2">
      <c r="A77" s="175"/>
      <c r="B77" s="37"/>
      <c r="C77" s="37"/>
      <c r="D77" s="37"/>
      <c r="E77" s="37"/>
      <c r="AS77" s="111"/>
      <c r="AT77" s="111"/>
      <c r="AU77" s="111"/>
      <c r="AV77" s="112"/>
      <c r="AW77" s="113"/>
      <c r="AX77" s="111"/>
      <c r="AY77" s="111"/>
      <c r="AZ77" s="111"/>
      <c r="BA77" s="72"/>
      <c r="BB77" s="72"/>
      <c r="BC77" s="72"/>
      <c r="BD77" s="72"/>
      <c r="BE77" s="72"/>
      <c r="BF77" s="168"/>
      <c r="BG77" s="111"/>
      <c r="BH77" s="111"/>
      <c r="BI77" s="111"/>
      <c r="BJ77" s="111"/>
      <c r="BK77" s="111"/>
      <c r="BL77" s="111"/>
      <c r="BM77" s="111"/>
      <c r="BN77" s="111"/>
      <c r="BO77" s="111"/>
      <c r="BP77" s="113"/>
      <c r="BQ77" s="111"/>
      <c r="BR77" s="111"/>
      <c r="BS77" s="111"/>
      <c r="BT77" s="111"/>
      <c r="BU77" s="111"/>
      <c r="BV77" s="111"/>
      <c r="BW77" s="111"/>
      <c r="BX77" s="111"/>
      <c r="BY77" s="111"/>
      <c r="BZ77" s="111"/>
      <c r="CA77" s="111"/>
      <c r="CB77" s="111"/>
      <c r="CC77" s="111"/>
    </row>
    <row r="78" spans="1:81" s="77" customFormat="1" ht="15" customHeight="1" x14ac:dyDescent="0.2">
      <c r="A78" s="176"/>
      <c r="B78" s="37"/>
      <c r="C78" s="37"/>
      <c r="D78" s="37"/>
      <c r="E78" s="37"/>
      <c r="AS78" s="111"/>
      <c r="AT78" s="111"/>
      <c r="AU78" s="111"/>
      <c r="AV78" s="112"/>
      <c r="AW78" s="113"/>
      <c r="AX78" s="111"/>
      <c r="AY78" s="111"/>
      <c r="AZ78" s="111"/>
      <c r="BA78" s="72"/>
      <c r="BB78" s="72"/>
      <c r="BC78" s="72"/>
      <c r="BD78" s="72"/>
      <c r="BE78" s="72"/>
      <c r="BF78" s="168"/>
      <c r="BG78" s="111"/>
      <c r="BH78" s="111"/>
      <c r="BI78" s="111"/>
      <c r="BJ78" s="111"/>
      <c r="BK78" s="111"/>
      <c r="BL78" s="111"/>
      <c r="BM78" s="111"/>
      <c r="BN78" s="111"/>
      <c r="BO78" s="111"/>
      <c r="BP78" s="113"/>
      <c r="BQ78" s="111"/>
      <c r="BR78" s="111"/>
      <c r="BS78" s="111"/>
      <c r="BT78" s="111"/>
      <c r="BU78" s="111"/>
      <c r="BV78" s="111"/>
      <c r="BW78" s="111"/>
      <c r="BX78" s="111"/>
      <c r="BY78" s="111"/>
      <c r="BZ78" s="111"/>
      <c r="CA78" s="111"/>
      <c r="CB78" s="111"/>
      <c r="CC78" s="111"/>
    </row>
    <row r="79" spans="1:81" s="77" customFormat="1" ht="15" customHeight="1" x14ac:dyDescent="0.2">
      <c r="A79" s="175"/>
      <c r="B79" s="37"/>
      <c r="C79" s="37"/>
      <c r="D79" s="37"/>
      <c r="E79" s="37"/>
      <c r="AS79" s="111"/>
      <c r="AT79" s="111"/>
      <c r="AU79" s="111"/>
      <c r="AV79" s="112"/>
      <c r="AW79" s="113"/>
      <c r="AX79" s="111"/>
      <c r="AY79" s="111"/>
      <c r="AZ79" s="111"/>
      <c r="BA79" s="72"/>
      <c r="BB79" s="72"/>
      <c r="BC79" s="72"/>
      <c r="BD79" s="72"/>
      <c r="BE79" s="72"/>
      <c r="BF79" s="168"/>
      <c r="BG79" s="111"/>
      <c r="BH79" s="111"/>
      <c r="BI79" s="111"/>
      <c r="BJ79" s="111"/>
      <c r="BK79" s="111"/>
      <c r="BL79" s="111"/>
      <c r="BM79" s="111"/>
      <c r="BN79" s="111"/>
      <c r="BO79" s="111"/>
      <c r="BP79" s="113"/>
      <c r="BQ79" s="111"/>
      <c r="BR79" s="111"/>
      <c r="BS79" s="111"/>
      <c r="BT79" s="111"/>
      <c r="BU79" s="111"/>
      <c r="BV79" s="111"/>
      <c r="BW79" s="111"/>
      <c r="BX79" s="111"/>
      <c r="BY79" s="111"/>
      <c r="BZ79" s="111"/>
      <c r="CA79" s="111"/>
      <c r="CB79" s="111"/>
      <c r="CC79" s="111"/>
    </row>
    <row r="80" spans="1:81" s="77" customFormat="1" ht="15" customHeight="1" x14ac:dyDescent="0.2">
      <c r="A80" s="175"/>
      <c r="B80" s="37"/>
      <c r="C80" s="37"/>
      <c r="D80" s="37"/>
      <c r="E80" s="37"/>
      <c r="AS80" s="111"/>
      <c r="AT80" s="111"/>
      <c r="AU80" s="111"/>
      <c r="AV80" s="112"/>
      <c r="AW80" s="113"/>
      <c r="AX80" s="111"/>
      <c r="AY80" s="111"/>
      <c r="AZ80" s="111"/>
      <c r="BA80" s="72"/>
      <c r="BB80" s="72"/>
      <c r="BC80" s="72"/>
      <c r="BD80" s="72"/>
      <c r="BE80" s="72"/>
      <c r="BF80" s="168"/>
      <c r="BG80" s="111"/>
      <c r="BH80" s="111"/>
      <c r="BI80" s="111"/>
      <c r="BJ80" s="111"/>
      <c r="BK80" s="111"/>
      <c r="BL80" s="111"/>
      <c r="BM80" s="111"/>
      <c r="BN80" s="111"/>
      <c r="BO80" s="111"/>
      <c r="BP80" s="113"/>
      <c r="BQ80" s="111"/>
      <c r="BR80" s="111"/>
      <c r="BS80" s="111"/>
      <c r="BT80" s="111"/>
      <c r="BU80" s="111"/>
      <c r="BV80" s="111"/>
      <c r="BW80" s="111"/>
      <c r="BX80" s="111"/>
      <c r="BY80" s="111"/>
      <c r="BZ80" s="111"/>
      <c r="CA80" s="111"/>
      <c r="CB80" s="111"/>
      <c r="CC80" s="111"/>
    </row>
    <row r="81" spans="1:81" s="77" customFormat="1" ht="15" customHeight="1" x14ac:dyDescent="0.2">
      <c r="A81" s="175"/>
      <c r="B81" s="37"/>
      <c r="C81" s="37"/>
      <c r="D81" s="37"/>
      <c r="E81" s="37"/>
      <c r="AS81" s="111"/>
      <c r="AT81" s="111"/>
      <c r="AU81" s="111"/>
      <c r="AV81" s="112"/>
      <c r="AW81" s="113"/>
      <c r="AX81" s="111"/>
      <c r="AY81" s="111"/>
      <c r="AZ81" s="111"/>
      <c r="BA81" s="72"/>
      <c r="BB81" s="72"/>
      <c r="BC81" s="72"/>
      <c r="BD81" s="72"/>
      <c r="BE81" s="72"/>
      <c r="BF81" s="168"/>
      <c r="BG81" s="111"/>
      <c r="BH81" s="111"/>
      <c r="BI81" s="111"/>
      <c r="BJ81" s="111"/>
      <c r="BK81" s="111"/>
      <c r="BL81" s="111"/>
      <c r="BM81" s="111"/>
      <c r="BN81" s="111"/>
      <c r="BO81" s="111"/>
      <c r="BP81" s="113"/>
      <c r="BQ81" s="111"/>
      <c r="BR81" s="111"/>
      <c r="BS81" s="111"/>
      <c r="BT81" s="111"/>
      <c r="BU81" s="111"/>
      <c r="BV81" s="111"/>
      <c r="BW81" s="111"/>
      <c r="BX81" s="111"/>
      <c r="BY81" s="111"/>
      <c r="BZ81" s="111"/>
      <c r="CA81" s="111"/>
      <c r="CB81" s="111"/>
      <c r="CC81" s="111"/>
    </row>
    <row r="82" spans="1:81" s="77" customFormat="1" ht="15" customHeight="1" x14ac:dyDescent="0.2">
      <c r="A82" s="175"/>
      <c r="B82" s="37"/>
      <c r="C82" s="37"/>
      <c r="D82" s="37"/>
      <c r="E82" s="37"/>
      <c r="AS82" s="111"/>
      <c r="AT82" s="111"/>
      <c r="AU82" s="111"/>
      <c r="AV82" s="112"/>
      <c r="AW82" s="113"/>
      <c r="AX82" s="111"/>
      <c r="AY82" s="111"/>
      <c r="AZ82" s="111"/>
      <c r="BA82" s="72"/>
      <c r="BB82" s="72"/>
      <c r="BC82" s="72"/>
      <c r="BD82" s="72"/>
      <c r="BE82" s="72"/>
      <c r="BF82" s="168"/>
      <c r="BG82" s="111"/>
      <c r="BH82" s="111"/>
      <c r="BI82" s="111"/>
      <c r="BJ82" s="111"/>
      <c r="BK82" s="111"/>
      <c r="BL82" s="111"/>
      <c r="BM82" s="111"/>
      <c r="BN82" s="111"/>
      <c r="BO82" s="111"/>
      <c r="BP82" s="113"/>
      <c r="BQ82" s="111"/>
      <c r="BR82" s="111"/>
      <c r="BS82" s="111"/>
      <c r="BT82" s="111"/>
      <c r="BU82" s="111"/>
      <c r="BV82" s="111"/>
      <c r="BW82" s="111"/>
      <c r="BX82" s="111"/>
      <c r="BY82" s="111"/>
      <c r="BZ82" s="111"/>
      <c r="CA82" s="111"/>
      <c r="CB82" s="111"/>
      <c r="CC82" s="111"/>
    </row>
    <row r="83" spans="1:81" s="77" customFormat="1" ht="15" customHeight="1" x14ac:dyDescent="0.2">
      <c r="A83" s="177"/>
      <c r="B83" s="48"/>
      <c r="C83" s="48"/>
      <c r="D83" s="48"/>
      <c r="E83" s="48"/>
      <c r="AS83" s="111"/>
      <c r="AT83" s="111"/>
      <c r="AU83" s="111"/>
      <c r="AV83" s="112"/>
      <c r="AW83" s="113"/>
      <c r="AX83" s="111"/>
      <c r="AY83" s="111"/>
      <c r="AZ83" s="111"/>
      <c r="BA83" s="72"/>
      <c r="BB83" s="72"/>
      <c r="BC83" s="72"/>
      <c r="BD83" s="72"/>
      <c r="BE83" s="72"/>
      <c r="BF83" s="168"/>
      <c r="BG83" s="111"/>
      <c r="BH83" s="111"/>
      <c r="BI83" s="111"/>
      <c r="BJ83" s="111"/>
      <c r="BK83" s="111"/>
      <c r="BL83" s="111"/>
      <c r="BM83" s="111"/>
      <c r="BN83" s="111"/>
      <c r="BO83" s="111"/>
      <c r="BP83" s="113"/>
      <c r="BQ83" s="111"/>
      <c r="BR83" s="111"/>
      <c r="BS83" s="111"/>
      <c r="BT83" s="111"/>
      <c r="BU83" s="111"/>
      <c r="BV83" s="111"/>
      <c r="BW83" s="111"/>
      <c r="BX83" s="111"/>
      <c r="BY83" s="111"/>
      <c r="BZ83" s="111"/>
      <c r="CA83" s="111"/>
      <c r="CB83" s="111"/>
      <c r="CC83" s="111"/>
    </row>
    <row r="84" spans="1:81" s="77" customFormat="1" ht="15" customHeight="1" x14ac:dyDescent="0.2">
      <c r="A84" s="306"/>
      <c r="B84" s="158"/>
      <c r="C84" s="158"/>
      <c r="D84" s="158"/>
      <c r="E84" s="158"/>
      <c r="AS84" s="111"/>
      <c r="AT84" s="111"/>
      <c r="AU84" s="111"/>
      <c r="AV84" s="112"/>
      <c r="AW84" s="113"/>
      <c r="AX84" s="111"/>
      <c r="AY84" s="111"/>
      <c r="AZ84" s="111"/>
      <c r="BA84" s="72"/>
      <c r="BB84" s="72"/>
      <c r="BC84" s="72"/>
      <c r="BD84" s="72"/>
      <c r="BE84" s="72"/>
      <c r="BF84" s="168"/>
      <c r="BG84" s="111"/>
      <c r="BH84" s="111"/>
      <c r="BI84" s="111"/>
      <c r="BJ84" s="111"/>
      <c r="BK84" s="111"/>
      <c r="BL84" s="111"/>
      <c r="BM84" s="111"/>
      <c r="BN84" s="111"/>
      <c r="BO84" s="111"/>
      <c r="BP84" s="113"/>
      <c r="BQ84" s="111"/>
      <c r="BR84" s="111"/>
      <c r="BS84" s="111"/>
      <c r="BT84" s="111"/>
      <c r="BU84" s="111"/>
      <c r="BV84" s="111"/>
      <c r="BW84" s="111"/>
      <c r="BX84" s="111"/>
      <c r="BY84" s="111"/>
      <c r="BZ84" s="111"/>
      <c r="CA84" s="111"/>
      <c r="CB84" s="111"/>
      <c r="CC84" s="111"/>
    </row>
    <row r="85" spans="1:81" s="70" customFormat="1" ht="30" customHeight="1" x14ac:dyDescent="0.2">
      <c r="A85" s="169"/>
      <c r="B85" s="178"/>
      <c r="C85" s="178"/>
      <c r="D85" s="69"/>
      <c r="E85" s="69"/>
      <c r="F85" s="69"/>
      <c r="G85" s="69"/>
      <c r="H85" s="69"/>
      <c r="I85" s="69"/>
      <c r="J85" s="69"/>
      <c r="K85" s="69"/>
      <c r="L85" s="69"/>
      <c r="M85" s="69"/>
      <c r="N85" s="69"/>
      <c r="AS85" s="72"/>
      <c r="AT85" s="72"/>
      <c r="AU85" s="72"/>
      <c r="AV85" s="73"/>
      <c r="AW85" s="74"/>
      <c r="AX85" s="72"/>
      <c r="AY85" s="72"/>
      <c r="AZ85" s="72"/>
      <c r="BA85" s="72"/>
      <c r="BB85" s="72"/>
      <c r="BC85" s="72"/>
      <c r="BD85" s="72"/>
      <c r="BE85" s="72"/>
      <c r="BF85" s="168"/>
      <c r="BG85" s="72"/>
      <c r="BH85" s="72"/>
      <c r="BI85" s="72"/>
      <c r="BJ85" s="72"/>
      <c r="BK85" s="72"/>
      <c r="BL85" s="72"/>
      <c r="BM85" s="72"/>
      <c r="BN85" s="72"/>
      <c r="BO85" s="72"/>
      <c r="BP85" s="74"/>
      <c r="BQ85" s="72"/>
      <c r="BR85" s="72"/>
      <c r="BS85" s="72"/>
      <c r="BT85" s="72"/>
      <c r="BU85" s="72"/>
      <c r="BV85" s="72"/>
      <c r="BW85" s="72"/>
      <c r="BX85" s="72"/>
      <c r="BY85" s="72"/>
      <c r="BZ85" s="72"/>
      <c r="CA85" s="72"/>
      <c r="CB85" s="72"/>
      <c r="CC85" s="72"/>
    </row>
    <row r="86" spans="1:81" s="70" customFormat="1" ht="33.75" customHeight="1" x14ac:dyDescent="0.3">
      <c r="A86" s="179"/>
      <c r="B86" s="173"/>
      <c r="C86" s="173"/>
      <c r="D86" s="173"/>
      <c r="E86" s="173"/>
      <c r="F86" s="180"/>
      <c r="G86" s="180"/>
      <c r="H86" s="69"/>
      <c r="I86" s="69"/>
      <c r="J86" s="69"/>
      <c r="K86" s="69"/>
      <c r="L86" s="69"/>
      <c r="M86" s="69"/>
      <c r="N86" s="69"/>
      <c r="AS86" s="72"/>
      <c r="AT86" s="72"/>
      <c r="AU86" s="72"/>
      <c r="AV86" s="73"/>
      <c r="AW86" s="74"/>
      <c r="AX86" s="72"/>
      <c r="AY86" s="72"/>
      <c r="AZ86" s="72"/>
      <c r="BA86" s="72"/>
      <c r="BB86" s="72"/>
      <c r="BC86" s="72"/>
      <c r="BD86" s="72"/>
      <c r="BE86" s="72"/>
      <c r="BF86" s="168"/>
      <c r="BG86" s="72"/>
      <c r="BH86" s="72"/>
      <c r="BI86" s="72"/>
      <c r="BJ86" s="72"/>
      <c r="BK86" s="72"/>
      <c r="BL86" s="72"/>
      <c r="BM86" s="72"/>
      <c r="BN86" s="72"/>
      <c r="BO86" s="72"/>
      <c r="BP86" s="74"/>
      <c r="BQ86" s="72"/>
      <c r="BR86" s="72"/>
      <c r="BS86" s="72"/>
      <c r="BT86" s="72"/>
      <c r="BU86" s="72"/>
      <c r="BV86" s="72"/>
      <c r="BW86" s="72"/>
      <c r="BX86" s="72"/>
      <c r="BY86" s="72"/>
      <c r="BZ86" s="72"/>
      <c r="CA86" s="72"/>
      <c r="CB86" s="72"/>
      <c r="CC86" s="72"/>
    </row>
    <row r="87" spans="1:81" s="70" customFormat="1" ht="15" customHeight="1" x14ac:dyDescent="0.2">
      <c r="A87" s="181"/>
      <c r="B87" s="49"/>
      <c r="C87" s="49"/>
      <c r="D87" s="49"/>
      <c r="E87" s="49"/>
      <c r="F87" s="69"/>
      <c r="G87" s="69"/>
      <c r="H87" s="69"/>
      <c r="I87" s="69"/>
      <c r="J87" s="69"/>
      <c r="K87" s="69"/>
      <c r="L87" s="69"/>
      <c r="M87" s="69"/>
      <c r="N87" s="69"/>
      <c r="AS87" s="72"/>
      <c r="AT87" s="72"/>
      <c r="AU87" s="72"/>
      <c r="AV87" s="73"/>
      <c r="AW87" s="74"/>
      <c r="AX87" s="72"/>
      <c r="AY87" s="72"/>
      <c r="AZ87" s="72"/>
      <c r="BA87" s="72"/>
      <c r="BB87" s="72"/>
      <c r="BC87" s="72"/>
      <c r="BD87" s="72"/>
      <c r="BE87" s="72"/>
      <c r="BF87" s="168"/>
      <c r="BG87" s="72"/>
      <c r="BH87" s="72"/>
      <c r="BI87" s="72"/>
      <c r="BJ87" s="72"/>
      <c r="BK87" s="72"/>
      <c r="BL87" s="72"/>
      <c r="BM87" s="72"/>
      <c r="BN87" s="72"/>
      <c r="BO87" s="72"/>
      <c r="BP87" s="74"/>
      <c r="BQ87" s="72"/>
      <c r="BR87" s="72"/>
      <c r="BS87" s="72"/>
      <c r="BT87" s="72"/>
      <c r="BU87" s="72"/>
      <c r="BV87" s="72"/>
      <c r="BW87" s="72"/>
      <c r="BX87" s="72"/>
      <c r="BY87" s="72"/>
      <c r="BZ87" s="72"/>
      <c r="CA87" s="72"/>
      <c r="CB87" s="72"/>
      <c r="CC87" s="72"/>
    </row>
    <row r="88" spans="1:81" s="70" customFormat="1" ht="15" customHeight="1" x14ac:dyDescent="0.2">
      <c r="A88" s="182"/>
      <c r="B88" s="49"/>
      <c r="C88" s="49"/>
      <c r="D88" s="49"/>
      <c r="E88" s="49"/>
      <c r="F88" s="69"/>
      <c r="G88" s="69"/>
      <c r="H88" s="69"/>
      <c r="I88" s="69"/>
      <c r="J88" s="69"/>
      <c r="K88" s="69"/>
      <c r="L88" s="69"/>
      <c r="M88" s="69"/>
      <c r="N88" s="69"/>
      <c r="AS88" s="72"/>
      <c r="AT88" s="72"/>
      <c r="AU88" s="72"/>
      <c r="AV88" s="73"/>
      <c r="AW88" s="74"/>
      <c r="AX88" s="72"/>
      <c r="AY88" s="72"/>
      <c r="AZ88" s="72"/>
      <c r="BA88" s="72"/>
      <c r="BB88" s="72"/>
      <c r="BC88" s="72"/>
      <c r="BD88" s="72"/>
      <c r="BE88" s="72"/>
      <c r="BF88" s="168"/>
      <c r="BG88" s="72"/>
      <c r="BH88" s="72"/>
      <c r="BI88" s="72"/>
      <c r="BJ88" s="72"/>
      <c r="BK88" s="72"/>
      <c r="BL88" s="72"/>
      <c r="BM88" s="72"/>
      <c r="BN88" s="72"/>
      <c r="BO88" s="72"/>
      <c r="BP88" s="74"/>
      <c r="BQ88" s="72"/>
      <c r="BR88" s="72"/>
      <c r="BS88" s="72"/>
      <c r="BT88" s="72"/>
      <c r="BU88" s="72"/>
      <c r="BV88" s="72"/>
      <c r="BW88" s="72"/>
      <c r="BX88" s="72"/>
      <c r="BY88" s="72"/>
      <c r="BZ88" s="72"/>
      <c r="CA88" s="72"/>
      <c r="CB88" s="72"/>
      <c r="CC88" s="72"/>
    </row>
    <row r="89" spans="1:81" s="70" customFormat="1" ht="15" customHeight="1" x14ac:dyDescent="0.2">
      <c r="A89" s="182"/>
      <c r="B89" s="49"/>
      <c r="C89" s="49"/>
      <c r="D89" s="49"/>
      <c r="E89" s="49"/>
      <c r="F89" s="69"/>
      <c r="G89" s="69"/>
      <c r="H89" s="69"/>
      <c r="I89" s="69"/>
      <c r="J89" s="69"/>
      <c r="K89" s="69"/>
      <c r="L89" s="69"/>
      <c r="M89" s="69"/>
      <c r="N89" s="69"/>
      <c r="AS89" s="72"/>
      <c r="AT89" s="72"/>
      <c r="AU89" s="72"/>
      <c r="AV89" s="73"/>
      <c r="AW89" s="74"/>
      <c r="AX89" s="72"/>
      <c r="AY89" s="72"/>
      <c r="AZ89" s="72"/>
      <c r="BA89" s="72"/>
      <c r="BB89" s="72"/>
      <c r="BC89" s="72"/>
      <c r="BD89" s="72"/>
      <c r="BE89" s="72"/>
      <c r="BF89" s="168"/>
      <c r="BG89" s="72"/>
      <c r="BH89" s="72"/>
      <c r="BI89" s="72"/>
      <c r="BJ89" s="72"/>
      <c r="BK89" s="72"/>
      <c r="BL89" s="72"/>
      <c r="BM89" s="72"/>
      <c r="BN89" s="72"/>
      <c r="BO89" s="72"/>
      <c r="BP89" s="74"/>
      <c r="BQ89" s="72"/>
      <c r="BR89" s="72"/>
      <c r="BS89" s="72"/>
      <c r="BT89" s="72"/>
      <c r="BU89" s="72"/>
      <c r="BV89" s="72"/>
      <c r="BW89" s="72"/>
      <c r="BX89" s="72"/>
      <c r="BY89" s="72"/>
      <c r="BZ89" s="72"/>
      <c r="CA89" s="72"/>
      <c r="CB89" s="72"/>
      <c r="CC89" s="72"/>
    </row>
    <row r="90" spans="1:81" s="70" customFormat="1" ht="15" customHeight="1" x14ac:dyDescent="0.2">
      <c r="A90" s="182"/>
      <c r="B90" s="49"/>
      <c r="C90" s="49"/>
      <c r="D90" s="49"/>
      <c r="E90" s="49"/>
      <c r="F90" s="69"/>
      <c r="G90" s="69"/>
      <c r="H90" s="69"/>
      <c r="I90" s="69"/>
      <c r="J90" s="69"/>
      <c r="K90" s="69"/>
      <c r="L90" s="69"/>
      <c r="M90" s="69"/>
      <c r="N90" s="69"/>
      <c r="AS90" s="72"/>
      <c r="AT90" s="72"/>
      <c r="AU90" s="72"/>
      <c r="AV90" s="73"/>
      <c r="AW90" s="74"/>
      <c r="AX90" s="72"/>
      <c r="AY90" s="72"/>
      <c r="AZ90" s="72"/>
      <c r="BA90" s="72"/>
      <c r="BB90" s="72"/>
      <c r="BC90" s="72"/>
      <c r="BD90" s="72"/>
      <c r="BE90" s="72"/>
      <c r="BF90" s="168"/>
      <c r="BG90" s="72"/>
      <c r="BH90" s="72"/>
      <c r="BI90" s="72"/>
      <c r="BJ90" s="72"/>
      <c r="BK90" s="72"/>
      <c r="BL90" s="72"/>
      <c r="BM90" s="72"/>
      <c r="BN90" s="72"/>
      <c r="BO90" s="72"/>
      <c r="BP90" s="74"/>
      <c r="BQ90" s="72"/>
      <c r="BR90" s="72"/>
      <c r="BS90" s="72"/>
      <c r="BT90" s="72"/>
      <c r="BU90" s="72"/>
      <c r="BV90" s="72"/>
      <c r="BW90" s="72"/>
      <c r="BX90" s="72"/>
      <c r="BY90" s="72"/>
      <c r="BZ90" s="72"/>
      <c r="CA90" s="72"/>
      <c r="CB90" s="72"/>
      <c r="CC90" s="72"/>
    </row>
    <row r="91" spans="1:81" s="70" customFormat="1" ht="15" customHeight="1" x14ac:dyDescent="0.2">
      <c r="A91" s="183"/>
      <c r="B91" s="50"/>
      <c r="C91" s="50"/>
      <c r="D91" s="50"/>
      <c r="E91" s="50"/>
      <c r="F91" s="69"/>
      <c r="G91" s="69"/>
      <c r="H91" s="69"/>
      <c r="I91" s="69"/>
      <c r="J91" s="69"/>
      <c r="K91" s="69"/>
      <c r="L91" s="69"/>
      <c r="M91" s="69"/>
      <c r="N91" s="69"/>
      <c r="AS91" s="72"/>
      <c r="AT91" s="72"/>
      <c r="AU91" s="72"/>
      <c r="AV91" s="73"/>
      <c r="AW91" s="74"/>
      <c r="AX91" s="72"/>
      <c r="AY91" s="72"/>
      <c r="AZ91" s="72"/>
      <c r="BA91" s="72"/>
      <c r="BB91" s="72"/>
      <c r="BC91" s="72"/>
      <c r="BD91" s="72"/>
      <c r="BE91" s="72"/>
      <c r="BF91" s="168"/>
      <c r="BG91" s="72"/>
      <c r="BH91" s="72"/>
      <c r="BI91" s="72"/>
      <c r="BJ91" s="72"/>
      <c r="BK91" s="72"/>
      <c r="BL91" s="72"/>
      <c r="BM91" s="72"/>
      <c r="BN91" s="72"/>
      <c r="BO91" s="72"/>
      <c r="BP91" s="74"/>
      <c r="BQ91" s="72"/>
      <c r="BR91" s="72"/>
      <c r="BS91" s="72"/>
      <c r="BT91" s="72"/>
      <c r="BU91" s="72"/>
      <c r="BV91" s="72"/>
      <c r="BW91" s="72"/>
      <c r="BX91" s="72"/>
      <c r="BY91" s="72"/>
      <c r="BZ91" s="72"/>
      <c r="CA91" s="72"/>
      <c r="CB91" s="72"/>
      <c r="CC91" s="72"/>
    </row>
    <row r="92" spans="1:81" s="70" customFormat="1" ht="15" customHeight="1" x14ac:dyDescent="0.2">
      <c r="A92" s="157"/>
      <c r="B92" s="158"/>
      <c r="C92" s="158"/>
      <c r="D92" s="158"/>
      <c r="E92" s="158"/>
      <c r="F92" s="69"/>
      <c r="G92" s="69"/>
      <c r="H92" s="69"/>
      <c r="I92" s="69"/>
      <c r="J92" s="69"/>
      <c r="K92" s="69"/>
      <c r="L92" s="69"/>
      <c r="M92" s="69"/>
      <c r="N92" s="69"/>
      <c r="AS92" s="72"/>
      <c r="AT92" s="72"/>
      <c r="AU92" s="72"/>
      <c r="AV92" s="73"/>
      <c r="AW92" s="74"/>
      <c r="AX92" s="72"/>
      <c r="AY92" s="72"/>
      <c r="AZ92" s="72"/>
      <c r="BA92" s="72"/>
      <c r="BB92" s="72"/>
      <c r="BC92" s="72"/>
      <c r="BD92" s="72"/>
      <c r="BE92" s="72"/>
      <c r="BF92" s="168"/>
      <c r="BG92" s="72"/>
      <c r="BH92" s="72"/>
      <c r="BI92" s="72"/>
      <c r="BJ92" s="72"/>
      <c r="BK92" s="72"/>
      <c r="BL92" s="72"/>
      <c r="BM92" s="72"/>
      <c r="BN92" s="72"/>
      <c r="BO92" s="72"/>
      <c r="BP92" s="74"/>
      <c r="BQ92" s="72"/>
      <c r="BR92" s="72"/>
      <c r="BS92" s="72"/>
      <c r="BT92" s="72"/>
      <c r="BU92" s="72"/>
      <c r="BV92" s="72"/>
      <c r="BW92" s="72"/>
      <c r="BX92" s="72"/>
      <c r="BY92" s="72"/>
      <c r="BZ92" s="72"/>
      <c r="CA92" s="72"/>
      <c r="CB92" s="72"/>
      <c r="CC92" s="72"/>
    </row>
    <row r="93" spans="1:81" s="70" customFormat="1" ht="30" customHeight="1" x14ac:dyDescent="0.2">
      <c r="A93" s="169"/>
      <c r="B93" s="184"/>
      <c r="C93" s="185"/>
      <c r="D93" s="69"/>
      <c r="E93" s="69"/>
      <c r="F93" s="69"/>
      <c r="G93" s="69"/>
      <c r="H93" s="69"/>
      <c r="I93" s="69"/>
      <c r="J93" s="69"/>
      <c r="K93" s="69"/>
      <c r="L93" s="69"/>
      <c r="M93" s="69"/>
      <c r="N93" s="69"/>
      <c r="AS93" s="72"/>
      <c r="AT93" s="72"/>
      <c r="AU93" s="72"/>
      <c r="AV93" s="73"/>
      <c r="AW93" s="74"/>
      <c r="AX93" s="72"/>
      <c r="AY93" s="72"/>
      <c r="AZ93" s="72"/>
      <c r="BA93" s="72"/>
      <c r="BB93" s="72"/>
      <c r="BC93" s="72"/>
      <c r="BD93" s="72"/>
      <c r="BE93" s="72"/>
      <c r="BF93" s="168"/>
      <c r="BG93" s="72"/>
      <c r="BH93" s="72"/>
      <c r="BI93" s="72"/>
      <c r="BJ93" s="72"/>
      <c r="BK93" s="72"/>
      <c r="BL93" s="72"/>
      <c r="BM93" s="72"/>
      <c r="BN93" s="72"/>
      <c r="BO93" s="72"/>
      <c r="BP93" s="74"/>
      <c r="BQ93" s="72"/>
      <c r="BR93" s="72"/>
      <c r="BS93" s="72"/>
      <c r="BT93" s="72"/>
      <c r="BU93" s="72"/>
      <c r="BV93" s="72"/>
      <c r="BW93" s="72"/>
      <c r="BX93" s="72"/>
      <c r="BY93" s="72"/>
      <c r="BZ93" s="72"/>
      <c r="CA93" s="72"/>
      <c r="CB93" s="72"/>
      <c r="CC93" s="72"/>
    </row>
    <row r="94" spans="1:81" s="70" customFormat="1" ht="51" customHeight="1" x14ac:dyDescent="0.2">
      <c r="A94" s="179"/>
      <c r="B94" s="173"/>
      <c r="C94" s="173"/>
      <c r="D94" s="173"/>
      <c r="E94" s="173"/>
      <c r="F94" s="69"/>
      <c r="G94" s="69"/>
      <c r="H94" s="69"/>
      <c r="I94" s="69"/>
      <c r="J94" s="69"/>
      <c r="K94" s="69"/>
      <c r="L94" s="69"/>
      <c r="M94" s="69"/>
      <c r="N94" s="69"/>
      <c r="AS94" s="72"/>
      <c r="AT94" s="72"/>
      <c r="AU94" s="72"/>
      <c r="AV94" s="73"/>
      <c r="AW94" s="74"/>
      <c r="AX94" s="72"/>
      <c r="AY94" s="72"/>
      <c r="AZ94" s="72"/>
      <c r="BA94" s="72"/>
      <c r="BB94" s="72"/>
      <c r="BC94" s="72"/>
      <c r="BD94" s="72"/>
      <c r="BE94" s="72"/>
      <c r="BF94" s="168"/>
      <c r="BG94" s="72"/>
      <c r="BH94" s="72"/>
      <c r="BI94" s="72"/>
      <c r="BJ94" s="72"/>
      <c r="BK94" s="72"/>
      <c r="BL94" s="72"/>
      <c r="BM94" s="72"/>
      <c r="BN94" s="72"/>
      <c r="BO94" s="72"/>
      <c r="BP94" s="74"/>
      <c r="BQ94" s="72"/>
      <c r="BR94" s="72"/>
      <c r="BS94" s="72"/>
      <c r="BT94" s="72"/>
      <c r="BU94" s="72"/>
      <c r="BV94" s="72"/>
      <c r="BW94" s="72"/>
      <c r="BX94" s="72"/>
      <c r="BY94" s="72"/>
      <c r="BZ94" s="72"/>
      <c r="CA94" s="72"/>
      <c r="CB94" s="72"/>
      <c r="CC94" s="72"/>
    </row>
    <row r="95" spans="1:81" s="70" customFormat="1" ht="15" customHeight="1" x14ac:dyDescent="0.2">
      <c r="A95" s="181"/>
      <c r="B95" s="49"/>
      <c r="C95" s="49"/>
      <c r="D95" s="49"/>
      <c r="E95" s="49"/>
      <c r="F95" s="69"/>
      <c r="G95" s="69"/>
      <c r="H95" s="69"/>
      <c r="I95" s="69"/>
      <c r="J95" s="69"/>
      <c r="K95" s="69"/>
      <c r="L95" s="69"/>
      <c r="M95" s="69"/>
      <c r="N95" s="69"/>
      <c r="AS95" s="72"/>
      <c r="AT95" s="72"/>
      <c r="AU95" s="72"/>
      <c r="AV95" s="73"/>
      <c r="AW95" s="74"/>
      <c r="AX95" s="72"/>
      <c r="AY95" s="72"/>
      <c r="AZ95" s="72"/>
      <c r="BA95" s="72"/>
      <c r="BB95" s="72"/>
      <c r="BC95" s="72"/>
      <c r="BD95" s="72"/>
      <c r="BE95" s="72"/>
      <c r="BF95" s="168"/>
      <c r="BG95" s="72"/>
      <c r="BH95" s="72"/>
      <c r="BI95" s="72"/>
      <c r="BJ95" s="72"/>
      <c r="BK95" s="72"/>
      <c r="BL95" s="72"/>
      <c r="BM95" s="72"/>
      <c r="BN95" s="72"/>
      <c r="BO95" s="72"/>
      <c r="BP95" s="74"/>
      <c r="BQ95" s="72"/>
      <c r="BR95" s="72"/>
      <c r="BS95" s="72"/>
      <c r="BT95" s="72"/>
      <c r="BU95" s="72"/>
      <c r="BV95" s="72"/>
      <c r="BW95" s="72"/>
      <c r="BX95" s="72"/>
      <c r="BY95" s="72"/>
      <c r="BZ95" s="72"/>
      <c r="CA95" s="72"/>
      <c r="CB95" s="72"/>
      <c r="CC95" s="72"/>
    </row>
    <row r="96" spans="1:81" s="70" customFormat="1" ht="15" customHeight="1" x14ac:dyDescent="0.2">
      <c r="A96" s="182"/>
      <c r="B96" s="49"/>
      <c r="C96" s="49"/>
      <c r="D96" s="49"/>
      <c r="E96" s="49"/>
      <c r="F96" s="69"/>
      <c r="G96" s="69"/>
      <c r="H96" s="69"/>
      <c r="I96" s="69"/>
      <c r="J96" s="69"/>
      <c r="K96" s="69"/>
      <c r="L96" s="69"/>
      <c r="M96" s="69"/>
      <c r="N96" s="69"/>
      <c r="AS96" s="72"/>
      <c r="AT96" s="72"/>
      <c r="AU96" s="72"/>
      <c r="AV96" s="73"/>
      <c r="AW96" s="74"/>
      <c r="AX96" s="72"/>
      <c r="AY96" s="72"/>
      <c r="AZ96" s="72"/>
      <c r="BA96" s="72"/>
      <c r="BB96" s="72"/>
      <c r="BC96" s="72"/>
      <c r="BD96" s="72"/>
      <c r="BE96" s="72"/>
      <c r="BF96" s="168"/>
      <c r="BG96" s="72"/>
      <c r="BH96" s="72"/>
      <c r="BI96" s="72"/>
      <c r="BJ96" s="72"/>
      <c r="BK96" s="72"/>
      <c r="BL96" s="72"/>
      <c r="BM96" s="72"/>
      <c r="BN96" s="72"/>
      <c r="BO96" s="72"/>
      <c r="BP96" s="74"/>
      <c r="BQ96" s="72"/>
      <c r="BR96" s="72"/>
      <c r="BS96" s="72"/>
      <c r="BT96" s="72"/>
      <c r="BU96" s="72"/>
      <c r="BV96" s="72"/>
      <c r="BW96" s="72"/>
      <c r="BX96" s="72"/>
      <c r="BY96" s="72"/>
      <c r="BZ96" s="72"/>
      <c r="CA96" s="72"/>
      <c r="CB96" s="72"/>
      <c r="CC96" s="72"/>
    </row>
    <row r="97" spans="1:81" s="70" customFormat="1" ht="15" customHeight="1" x14ac:dyDescent="0.2">
      <c r="A97" s="182"/>
      <c r="B97" s="49"/>
      <c r="C97" s="49"/>
      <c r="D97" s="49"/>
      <c r="E97" s="49"/>
      <c r="F97" s="69"/>
      <c r="G97" s="69"/>
      <c r="H97" s="69"/>
      <c r="I97" s="69"/>
      <c r="J97" s="69"/>
      <c r="K97" s="69"/>
      <c r="L97" s="69"/>
      <c r="M97" s="69"/>
      <c r="N97" s="69"/>
      <c r="AS97" s="72"/>
      <c r="AT97" s="72"/>
      <c r="AU97" s="72"/>
      <c r="AV97" s="73"/>
      <c r="AW97" s="74"/>
      <c r="AX97" s="72"/>
      <c r="AY97" s="72"/>
      <c r="AZ97" s="72"/>
      <c r="BA97" s="72"/>
      <c r="BB97" s="72"/>
      <c r="BC97" s="72"/>
      <c r="BD97" s="72"/>
      <c r="BE97" s="72"/>
      <c r="BF97" s="72"/>
      <c r="BG97" s="72"/>
      <c r="BH97" s="72"/>
      <c r="BI97" s="72"/>
      <c r="BJ97" s="72"/>
      <c r="BK97" s="72"/>
      <c r="BL97" s="72"/>
      <c r="BM97" s="72"/>
      <c r="BN97" s="72"/>
      <c r="BO97" s="72"/>
      <c r="BP97" s="74"/>
      <c r="BQ97" s="72"/>
      <c r="BR97" s="72"/>
      <c r="BS97" s="72"/>
      <c r="BT97" s="72"/>
      <c r="BU97" s="72"/>
      <c r="BV97" s="72"/>
      <c r="BW97" s="72"/>
      <c r="BX97" s="72"/>
      <c r="BY97" s="72"/>
      <c r="BZ97" s="72"/>
      <c r="CA97" s="72"/>
      <c r="CB97" s="72"/>
      <c r="CC97" s="72"/>
    </row>
    <row r="98" spans="1:81" s="70" customFormat="1" ht="15" customHeight="1" x14ac:dyDescent="0.2">
      <c r="A98" s="182"/>
      <c r="B98" s="49"/>
      <c r="C98" s="49"/>
      <c r="D98" s="49"/>
      <c r="E98" s="49"/>
      <c r="F98" s="69"/>
      <c r="G98" s="69"/>
      <c r="H98" s="69"/>
      <c r="I98" s="69"/>
      <c r="J98" s="69"/>
      <c r="K98" s="69"/>
      <c r="L98" s="69"/>
      <c r="M98" s="69"/>
      <c r="N98" s="69"/>
      <c r="AS98" s="72"/>
      <c r="AT98" s="72"/>
      <c r="AU98" s="72"/>
      <c r="AV98" s="73"/>
      <c r="AW98" s="74"/>
      <c r="AX98" s="72"/>
      <c r="AY98" s="72"/>
      <c r="AZ98" s="72"/>
      <c r="BA98" s="73"/>
      <c r="BB98" s="73"/>
      <c r="BC98" s="73"/>
      <c r="BD98" s="73"/>
      <c r="BE98" s="73"/>
      <c r="BF98" s="73"/>
      <c r="BG98" s="72"/>
      <c r="BH98" s="72"/>
      <c r="BI98" s="72"/>
      <c r="BJ98" s="72"/>
      <c r="BK98" s="72"/>
      <c r="BL98" s="72"/>
      <c r="BM98" s="72"/>
      <c r="BN98" s="72"/>
      <c r="BO98" s="72"/>
      <c r="BP98" s="74"/>
      <c r="BQ98" s="72"/>
      <c r="BR98" s="72"/>
      <c r="BS98" s="72"/>
      <c r="BT98" s="72"/>
      <c r="BU98" s="72"/>
      <c r="BV98" s="72"/>
      <c r="BW98" s="72"/>
      <c r="BX98" s="72"/>
      <c r="BY98" s="72"/>
      <c r="BZ98" s="72"/>
      <c r="CA98" s="72"/>
      <c r="CB98" s="72"/>
      <c r="CC98" s="72"/>
    </row>
    <row r="99" spans="1:81" s="70" customFormat="1" ht="15" customHeight="1" x14ac:dyDescent="0.2">
      <c r="A99" s="183"/>
      <c r="B99" s="50"/>
      <c r="C99" s="50"/>
      <c r="D99" s="50"/>
      <c r="E99" s="50"/>
      <c r="F99" s="69"/>
      <c r="G99" s="69"/>
      <c r="H99" s="69"/>
      <c r="I99" s="69"/>
      <c r="J99" s="69"/>
      <c r="K99" s="69"/>
      <c r="L99" s="69"/>
      <c r="M99" s="69"/>
      <c r="N99" s="69"/>
      <c r="AS99" s="72"/>
      <c r="AT99" s="72"/>
      <c r="AU99" s="72"/>
      <c r="AV99" s="73"/>
      <c r="AW99" s="74"/>
      <c r="AX99" s="72"/>
      <c r="AY99" s="72"/>
      <c r="AZ99" s="72"/>
      <c r="BA99" s="73"/>
      <c r="BB99" s="73"/>
      <c r="BC99" s="73"/>
      <c r="BD99" s="73"/>
      <c r="BE99" s="73"/>
      <c r="BF99" s="73"/>
      <c r="BG99" s="72"/>
      <c r="BH99" s="72"/>
      <c r="BI99" s="72"/>
      <c r="BJ99" s="72"/>
      <c r="BK99" s="72"/>
      <c r="BL99" s="72"/>
      <c r="BM99" s="72"/>
      <c r="BN99" s="72"/>
      <c r="BO99" s="72"/>
      <c r="BP99" s="74"/>
      <c r="BQ99" s="72"/>
      <c r="BR99" s="72"/>
      <c r="BS99" s="72"/>
      <c r="BT99" s="72"/>
      <c r="BU99" s="72"/>
      <c r="BV99" s="72"/>
      <c r="BW99" s="72"/>
      <c r="BX99" s="72"/>
      <c r="BY99" s="72"/>
      <c r="BZ99" s="72"/>
      <c r="CA99" s="72"/>
      <c r="CB99" s="72"/>
      <c r="CC99" s="72"/>
    </row>
    <row r="100" spans="1:81" s="70" customFormat="1" ht="15" customHeight="1" x14ac:dyDescent="0.2">
      <c r="A100" s="157"/>
      <c r="B100" s="158"/>
      <c r="C100" s="158"/>
      <c r="D100" s="158"/>
      <c r="E100" s="158"/>
      <c r="F100" s="69"/>
      <c r="G100" s="69"/>
      <c r="H100" s="69"/>
      <c r="I100" s="69"/>
      <c r="J100" s="69"/>
      <c r="K100" s="69"/>
      <c r="L100" s="69"/>
      <c r="M100" s="69"/>
      <c r="N100" s="69"/>
      <c r="AS100" s="72"/>
      <c r="AT100" s="72"/>
      <c r="AU100" s="72"/>
      <c r="AV100" s="73"/>
      <c r="AW100" s="74"/>
      <c r="AX100" s="72"/>
      <c r="AY100" s="72"/>
      <c r="AZ100" s="72"/>
      <c r="BA100" s="73"/>
      <c r="BB100" s="73"/>
      <c r="BC100" s="73"/>
      <c r="BD100" s="73"/>
      <c r="BE100" s="73"/>
      <c r="BF100" s="73"/>
      <c r="BG100" s="72"/>
      <c r="BH100" s="72"/>
      <c r="BI100" s="72"/>
      <c r="BJ100" s="72"/>
      <c r="BK100" s="72"/>
      <c r="BL100" s="72"/>
      <c r="BM100" s="72"/>
      <c r="BN100" s="72"/>
      <c r="BO100" s="72"/>
      <c r="BP100" s="74"/>
      <c r="BQ100" s="72"/>
      <c r="BR100" s="72"/>
      <c r="BS100" s="72"/>
      <c r="BT100" s="72"/>
      <c r="BU100" s="72"/>
      <c r="BV100" s="72"/>
      <c r="BW100" s="72"/>
      <c r="BX100" s="72"/>
      <c r="BY100" s="72"/>
      <c r="BZ100" s="72"/>
      <c r="CA100" s="72"/>
      <c r="CB100" s="72"/>
      <c r="CC100" s="72"/>
    </row>
    <row r="101" spans="1:81" s="70" customFormat="1" ht="27.75" customHeight="1" x14ac:dyDescent="0.2">
      <c r="A101" s="169"/>
      <c r="B101" s="184"/>
      <c r="C101" s="185"/>
      <c r="D101" s="69"/>
      <c r="E101" s="69"/>
      <c r="F101" s="69"/>
      <c r="K101" s="69"/>
      <c r="L101" s="69"/>
      <c r="M101" s="69"/>
      <c r="N101" s="69"/>
      <c r="AS101" s="72"/>
      <c r="AT101" s="72"/>
      <c r="AU101" s="72"/>
      <c r="AV101" s="73"/>
      <c r="AW101" s="74"/>
      <c r="AX101" s="72"/>
      <c r="AY101" s="72"/>
      <c r="AZ101" s="72"/>
      <c r="BA101" s="73"/>
      <c r="BB101" s="73"/>
      <c r="BC101" s="73"/>
      <c r="BD101" s="73"/>
      <c r="BE101" s="73"/>
      <c r="BF101" s="73"/>
      <c r="BG101" s="72"/>
      <c r="BH101" s="72"/>
      <c r="BI101" s="72"/>
      <c r="BJ101" s="72"/>
      <c r="BK101" s="72"/>
      <c r="BL101" s="72"/>
      <c r="BM101" s="72"/>
      <c r="BN101" s="72"/>
      <c r="BO101" s="72"/>
      <c r="BP101" s="74"/>
      <c r="BQ101" s="72"/>
      <c r="BR101" s="72"/>
      <c r="BS101" s="72"/>
      <c r="BT101" s="72"/>
      <c r="BU101" s="72"/>
      <c r="BV101" s="72"/>
      <c r="BW101" s="72"/>
      <c r="BX101" s="72"/>
      <c r="BY101" s="72"/>
      <c r="BZ101" s="72"/>
      <c r="CA101" s="72"/>
      <c r="CB101" s="72"/>
      <c r="CC101" s="72"/>
    </row>
    <row r="102" spans="1:81" s="70" customFormat="1" ht="27.75" customHeight="1" x14ac:dyDescent="0.2">
      <c r="A102" s="889"/>
      <c r="B102" s="890"/>
      <c r="C102" s="887"/>
      <c r="D102" s="860"/>
      <c r="E102" s="861"/>
      <c r="F102" s="861"/>
      <c r="G102" s="836"/>
      <c r="K102" s="69"/>
      <c r="L102" s="69"/>
      <c r="M102" s="69"/>
      <c r="N102" s="69"/>
      <c r="AS102" s="72"/>
      <c r="AT102" s="72"/>
      <c r="AU102" s="72"/>
      <c r="AV102" s="73"/>
      <c r="AW102" s="74"/>
      <c r="AX102" s="72"/>
      <c r="AY102" s="72"/>
      <c r="AZ102" s="72"/>
      <c r="BA102" s="73"/>
      <c r="BB102" s="73"/>
      <c r="BC102" s="73"/>
      <c r="BD102" s="73"/>
      <c r="BE102" s="73"/>
      <c r="BF102" s="73"/>
      <c r="BG102" s="72"/>
      <c r="BH102" s="72"/>
      <c r="BI102" s="72"/>
      <c r="BJ102" s="72"/>
      <c r="BK102" s="72"/>
      <c r="BL102" s="72"/>
      <c r="BM102" s="72"/>
      <c r="BN102" s="72"/>
      <c r="BO102" s="72"/>
      <c r="BP102" s="74"/>
      <c r="BQ102" s="72"/>
      <c r="BR102" s="72"/>
      <c r="BS102" s="72"/>
      <c r="BT102" s="72"/>
      <c r="BU102" s="72"/>
      <c r="BV102" s="72"/>
      <c r="BW102" s="72"/>
      <c r="BX102" s="72"/>
      <c r="BY102" s="72"/>
      <c r="BZ102" s="72"/>
      <c r="CA102" s="72"/>
      <c r="CB102" s="72"/>
      <c r="CC102" s="72"/>
    </row>
    <row r="103" spans="1:81" s="70" customFormat="1" ht="51" customHeight="1" x14ac:dyDescent="0.2">
      <c r="A103" s="891"/>
      <c r="B103" s="892"/>
      <c r="C103" s="888"/>
      <c r="D103" s="303"/>
      <c r="E103" s="303"/>
      <c r="F103" s="303"/>
      <c r="G103" s="838"/>
      <c r="H103" s="69"/>
      <c r="I103" s="69"/>
      <c r="J103" s="69"/>
      <c r="K103" s="69"/>
      <c r="L103" s="69"/>
      <c r="M103" s="69"/>
      <c r="N103" s="69"/>
      <c r="AS103" s="72"/>
      <c r="AT103" s="72"/>
      <c r="AU103" s="72"/>
      <c r="AV103" s="73"/>
      <c r="AW103" s="74"/>
      <c r="AX103" s="72"/>
      <c r="AY103" s="72"/>
      <c r="AZ103" s="72"/>
      <c r="BA103" s="73"/>
      <c r="BB103" s="73"/>
      <c r="BC103" s="73"/>
      <c r="BD103" s="73"/>
      <c r="BE103" s="73"/>
      <c r="BF103" s="73"/>
      <c r="BG103" s="72"/>
      <c r="BH103" s="72"/>
      <c r="BI103" s="72"/>
      <c r="BJ103" s="72"/>
      <c r="BK103" s="72"/>
      <c r="BL103" s="72"/>
      <c r="BM103" s="72"/>
      <c r="BN103" s="72"/>
      <c r="BO103" s="72"/>
      <c r="BP103" s="74"/>
      <c r="BQ103" s="72"/>
      <c r="BR103" s="72"/>
      <c r="BS103" s="72"/>
      <c r="BT103" s="72"/>
      <c r="BU103" s="72"/>
      <c r="BV103" s="72"/>
      <c r="BW103" s="72"/>
      <c r="BX103" s="72"/>
      <c r="BY103" s="72"/>
      <c r="BZ103" s="72"/>
      <c r="CA103" s="72"/>
      <c r="CB103" s="72"/>
      <c r="CC103" s="72"/>
    </row>
    <row r="104" spans="1:81" s="70" customFormat="1" ht="16.5" customHeight="1" x14ac:dyDescent="0.2">
      <c r="A104" s="877"/>
      <c r="B104" s="878"/>
      <c r="C104" s="158"/>
      <c r="D104" s="6"/>
      <c r="E104" s="5"/>
      <c r="F104" s="7"/>
      <c r="G104" s="7"/>
      <c r="H104" s="69"/>
      <c r="I104" s="69"/>
      <c r="J104" s="69"/>
      <c r="K104" s="69"/>
      <c r="L104" s="69"/>
      <c r="M104" s="69"/>
      <c r="N104" s="69"/>
      <c r="AS104" s="72"/>
      <c r="AT104" s="72"/>
      <c r="AU104" s="72"/>
      <c r="AV104" s="73"/>
      <c r="AW104" s="74"/>
      <c r="AX104" s="72"/>
      <c r="AY104" s="72"/>
      <c r="AZ104" s="72"/>
      <c r="BA104" s="73"/>
      <c r="BB104" s="73"/>
      <c r="BC104" s="73"/>
      <c r="BD104" s="73"/>
      <c r="BE104" s="73"/>
      <c r="BF104" s="73"/>
      <c r="BG104" s="72"/>
      <c r="BH104" s="72"/>
      <c r="BI104" s="72"/>
      <c r="BJ104" s="72"/>
      <c r="BK104" s="72"/>
      <c r="BL104" s="72"/>
      <c r="BM104" s="72"/>
      <c r="BN104" s="72"/>
      <c r="BO104" s="72"/>
      <c r="BP104" s="74"/>
      <c r="BQ104" s="72"/>
      <c r="BR104" s="72"/>
      <c r="BS104" s="72"/>
      <c r="BT104" s="72"/>
      <c r="BU104" s="72"/>
      <c r="BV104" s="72"/>
      <c r="BW104" s="72"/>
      <c r="BX104" s="72"/>
      <c r="BY104" s="72"/>
      <c r="BZ104" s="72"/>
      <c r="CA104" s="72"/>
      <c r="CB104" s="72"/>
      <c r="CC104" s="72"/>
    </row>
    <row r="105" spans="1:81" s="70" customFormat="1" ht="15.75" customHeight="1" x14ac:dyDescent="0.2">
      <c r="A105" s="879"/>
      <c r="B105" s="880"/>
      <c r="C105" s="4"/>
      <c r="D105" s="6"/>
      <c r="E105" s="5"/>
      <c r="F105" s="7"/>
      <c r="G105" s="7"/>
      <c r="H105" s="69"/>
      <c r="I105" s="69"/>
      <c r="J105" s="69"/>
      <c r="K105" s="69"/>
      <c r="L105" s="69"/>
      <c r="M105" s="69"/>
      <c r="N105" s="69"/>
      <c r="AS105" s="72"/>
      <c r="AT105" s="72"/>
      <c r="AU105" s="72"/>
      <c r="AV105" s="73"/>
      <c r="AW105" s="74"/>
      <c r="AX105" s="72"/>
      <c r="AY105" s="72"/>
      <c r="AZ105" s="72"/>
      <c r="BA105" s="73"/>
      <c r="BB105" s="73"/>
      <c r="BC105" s="73"/>
      <c r="BD105" s="73"/>
      <c r="BE105" s="73"/>
      <c r="BF105" s="73"/>
      <c r="BG105" s="72"/>
      <c r="BH105" s="72"/>
      <c r="BI105" s="72"/>
      <c r="BJ105" s="72"/>
      <c r="BK105" s="72"/>
      <c r="BL105" s="72"/>
      <c r="BM105" s="72"/>
      <c r="BN105" s="72"/>
      <c r="BO105" s="72"/>
      <c r="BP105" s="74"/>
      <c r="BQ105" s="72"/>
      <c r="BR105" s="72"/>
      <c r="BS105" s="72"/>
      <c r="BT105" s="72"/>
      <c r="BU105" s="72"/>
      <c r="BV105" s="72"/>
      <c r="BW105" s="72"/>
      <c r="BX105" s="72"/>
      <c r="BY105" s="72"/>
      <c r="BZ105" s="72"/>
      <c r="CA105" s="72"/>
      <c r="CB105" s="72"/>
      <c r="CC105" s="72"/>
    </row>
    <row r="106" spans="1:81" s="70" customFormat="1" ht="20.25" customHeight="1" x14ac:dyDescent="0.2">
      <c r="A106" s="169"/>
      <c r="B106" s="302"/>
      <c r="C106" s="302"/>
      <c r="D106" s="302"/>
      <c r="E106" s="302"/>
      <c r="F106" s="302"/>
      <c r="G106" s="302"/>
      <c r="H106" s="302"/>
      <c r="I106" s="302"/>
      <c r="J106" s="302"/>
      <c r="K106" s="302"/>
      <c r="L106" s="302"/>
      <c r="M106" s="302"/>
      <c r="N106" s="69"/>
      <c r="AS106" s="72"/>
      <c r="AT106" s="72"/>
      <c r="AU106" s="72"/>
      <c r="AV106" s="73"/>
      <c r="AW106" s="74"/>
      <c r="AX106" s="72"/>
      <c r="AY106" s="72"/>
      <c r="AZ106" s="72"/>
      <c r="BA106" s="73"/>
      <c r="BB106" s="73"/>
      <c r="BC106" s="73"/>
      <c r="BD106" s="73"/>
      <c r="BE106" s="73"/>
      <c r="BF106" s="73"/>
      <c r="BG106" s="72"/>
      <c r="BH106" s="72"/>
      <c r="BI106" s="72"/>
      <c r="BJ106" s="72"/>
      <c r="BK106" s="72"/>
      <c r="BL106" s="72"/>
      <c r="BM106" s="72"/>
      <c r="BN106" s="72"/>
      <c r="BO106" s="72"/>
      <c r="BP106" s="74"/>
      <c r="BQ106" s="72"/>
      <c r="BR106" s="72"/>
      <c r="BS106" s="72"/>
      <c r="BT106" s="72"/>
      <c r="BU106" s="72"/>
      <c r="BV106" s="72"/>
      <c r="BW106" s="72"/>
      <c r="BX106" s="72"/>
      <c r="BY106" s="72"/>
      <c r="BZ106" s="72"/>
      <c r="CA106" s="72"/>
      <c r="CB106" s="72"/>
      <c r="CC106" s="72"/>
    </row>
    <row r="107" spans="1:81" s="70" customFormat="1" ht="33" customHeight="1" x14ac:dyDescent="0.2">
      <c r="A107" s="926"/>
      <c r="B107" s="927"/>
      <c r="C107" s="928"/>
      <c r="D107" s="186"/>
      <c r="E107" s="187"/>
      <c r="F107" s="187"/>
      <c r="G107" s="69"/>
      <c r="H107" s="69"/>
      <c r="I107" s="69"/>
      <c r="J107" s="69"/>
      <c r="K107" s="69"/>
      <c r="L107" s="69"/>
      <c r="M107" s="69"/>
      <c r="N107" s="69"/>
      <c r="AS107" s="72"/>
      <c r="AT107" s="72"/>
      <c r="AU107" s="72"/>
      <c r="AV107" s="73"/>
      <c r="AW107" s="74"/>
      <c r="AX107" s="72"/>
      <c r="AY107" s="72"/>
      <c r="AZ107" s="72"/>
      <c r="BA107" s="73"/>
      <c r="BB107" s="73"/>
      <c r="BC107" s="73"/>
      <c r="BD107" s="73"/>
      <c r="BE107" s="73"/>
      <c r="BF107" s="73"/>
      <c r="BG107" s="72"/>
      <c r="BH107" s="72"/>
      <c r="BI107" s="72"/>
      <c r="BJ107" s="72"/>
      <c r="BK107" s="72"/>
      <c r="BL107" s="72"/>
      <c r="BM107" s="72"/>
      <c r="BN107" s="72"/>
      <c r="BO107" s="72"/>
      <c r="BP107" s="74"/>
      <c r="BQ107" s="72"/>
      <c r="BR107" s="72"/>
      <c r="BS107" s="72"/>
      <c r="BT107" s="72"/>
      <c r="BU107" s="72"/>
      <c r="BV107" s="72"/>
      <c r="BW107" s="72"/>
      <c r="BX107" s="72"/>
      <c r="BY107" s="72"/>
      <c r="BZ107" s="72"/>
      <c r="CA107" s="72"/>
      <c r="CB107" s="72"/>
      <c r="CC107" s="72"/>
    </row>
    <row r="108" spans="1:81" s="70" customFormat="1" ht="15" customHeight="1" x14ac:dyDescent="0.2">
      <c r="A108" s="188"/>
      <c r="B108" s="189"/>
      <c r="C108" s="190"/>
      <c r="D108" s="191"/>
      <c r="E108" s="99"/>
      <c r="F108" s="99"/>
      <c r="K108" s="69"/>
      <c r="L108" s="69"/>
      <c r="M108" s="69"/>
      <c r="N108" s="69"/>
      <c r="AS108" s="72"/>
      <c r="AT108" s="72"/>
      <c r="AU108" s="72"/>
      <c r="AV108" s="73"/>
      <c r="AW108" s="74"/>
      <c r="AX108" s="72"/>
      <c r="AY108" s="72"/>
      <c r="AZ108" s="72"/>
      <c r="BA108" s="73"/>
      <c r="BB108" s="73"/>
      <c r="BC108" s="73"/>
      <c r="BD108" s="73"/>
      <c r="BE108" s="73"/>
      <c r="BF108" s="73"/>
      <c r="BG108" s="72"/>
      <c r="BH108" s="72"/>
      <c r="BI108" s="72"/>
      <c r="BJ108" s="72"/>
      <c r="BK108" s="72"/>
      <c r="BL108" s="72"/>
      <c r="BM108" s="72"/>
      <c r="BN108" s="72"/>
      <c r="BO108" s="72"/>
      <c r="BP108" s="74"/>
      <c r="BQ108" s="72"/>
      <c r="BR108" s="72"/>
      <c r="BS108" s="72"/>
      <c r="BT108" s="72"/>
      <c r="BU108" s="72"/>
      <c r="BV108" s="72"/>
      <c r="BW108" s="72"/>
      <c r="BX108" s="72"/>
      <c r="BY108" s="72"/>
      <c r="BZ108" s="72"/>
      <c r="CA108" s="72"/>
      <c r="CB108" s="72"/>
      <c r="CC108" s="72"/>
    </row>
    <row r="109" spans="1:81" s="70" customFormat="1" ht="30" customHeight="1" x14ac:dyDescent="0.2">
      <c r="A109" s="169"/>
      <c r="B109" s="302"/>
      <c r="C109" s="302"/>
      <c r="D109" s="302"/>
      <c r="E109" s="69"/>
      <c r="F109" s="69"/>
      <c r="G109" s="69"/>
      <c r="H109" s="69"/>
      <c r="I109" s="69"/>
      <c r="J109" s="69"/>
      <c r="K109" s="69"/>
      <c r="L109" s="69"/>
      <c r="M109" s="69"/>
      <c r="N109" s="69"/>
      <c r="AS109" s="72"/>
      <c r="AT109" s="72"/>
      <c r="AU109" s="72"/>
      <c r="AV109" s="73"/>
      <c r="AW109" s="74"/>
      <c r="AX109" s="72"/>
      <c r="AY109" s="72"/>
      <c r="AZ109" s="72"/>
      <c r="BA109" s="73"/>
      <c r="BB109" s="73"/>
      <c r="BC109" s="73"/>
      <c r="BD109" s="73"/>
      <c r="BE109" s="73"/>
      <c r="BF109" s="73"/>
      <c r="BG109" s="72"/>
      <c r="BH109" s="72"/>
      <c r="BI109" s="72"/>
      <c r="BJ109" s="72"/>
      <c r="BK109" s="72"/>
      <c r="BL109" s="72"/>
      <c r="BM109" s="72"/>
      <c r="BN109" s="72"/>
      <c r="BO109" s="72"/>
      <c r="BP109" s="74"/>
      <c r="BQ109" s="72"/>
      <c r="BR109" s="72"/>
      <c r="BS109" s="72"/>
      <c r="BT109" s="72"/>
      <c r="BU109" s="72"/>
      <c r="BV109" s="72"/>
      <c r="BW109" s="72"/>
      <c r="BX109" s="72"/>
      <c r="BY109" s="72"/>
      <c r="BZ109" s="72"/>
      <c r="CA109" s="72"/>
      <c r="CB109" s="72"/>
      <c r="CC109" s="72"/>
    </row>
    <row r="110" spans="1:81" s="70" customFormat="1" ht="30" customHeight="1" x14ac:dyDescent="0.2">
      <c r="A110" s="881"/>
      <c r="B110" s="882"/>
      <c r="C110" s="883"/>
      <c r="D110" s="887"/>
      <c r="E110" s="860"/>
      <c r="F110" s="861"/>
      <c r="G110" s="861"/>
      <c r="H110" s="836"/>
      <c r="I110" s="69"/>
      <c r="J110" s="69"/>
      <c r="K110" s="69"/>
      <c r="L110" s="69"/>
      <c r="M110" s="69"/>
      <c r="N110" s="69"/>
      <c r="AS110" s="72"/>
      <c r="AT110" s="72"/>
      <c r="AU110" s="72"/>
      <c r="AV110" s="73"/>
      <c r="AW110" s="74"/>
      <c r="AX110" s="72"/>
      <c r="AY110" s="72"/>
      <c r="AZ110" s="72"/>
      <c r="BA110" s="73"/>
      <c r="BB110" s="73"/>
      <c r="BC110" s="73"/>
      <c r="BD110" s="73"/>
      <c r="BE110" s="73"/>
      <c r="BF110" s="73"/>
      <c r="BG110" s="72"/>
      <c r="BH110" s="72"/>
      <c r="BI110" s="72"/>
      <c r="BJ110" s="72"/>
      <c r="BK110" s="72"/>
      <c r="BL110" s="72"/>
      <c r="BM110" s="72"/>
      <c r="BN110" s="72"/>
      <c r="BO110" s="72"/>
      <c r="BP110" s="74"/>
      <c r="BQ110" s="72"/>
      <c r="BR110" s="72"/>
      <c r="BS110" s="72"/>
      <c r="BT110" s="72"/>
      <c r="BU110" s="72"/>
      <c r="BV110" s="72"/>
      <c r="BW110" s="72"/>
      <c r="BX110" s="72"/>
      <c r="BY110" s="72"/>
      <c r="BZ110" s="72"/>
      <c r="CA110" s="72"/>
      <c r="CB110" s="72"/>
      <c r="CC110" s="72"/>
    </row>
    <row r="111" spans="1:81" s="70" customFormat="1" ht="44.25" customHeight="1" x14ac:dyDescent="0.2">
      <c r="A111" s="884"/>
      <c r="B111" s="885"/>
      <c r="C111" s="886"/>
      <c r="D111" s="888"/>
      <c r="E111" s="303"/>
      <c r="F111" s="303"/>
      <c r="G111" s="303"/>
      <c r="H111" s="838"/>
      <c r="I111" s="69"/>
      <c r="J111" s="69"/>
      <c r="K111" s="69"/>
      <c r="L111" s="69"/>
      <c r="M111" s="69"/>
      <c r="N111" s="69"/>
      <c r="AS111" s="72"/>
      <c r="AT111" s="72"/>
      <c r="AU111" s="72"/>
      <c r="AV111" s="73"/>
      <c r="AW111" s="74"/>
      <c r="AX111" s="72"/>
      <c r="AY111" s="72"/>
      <c r="AZ111" s="72"/>
      <c r="BA111" s="73"/>
      <c r="BB111" s="73"/>
      <c r="BC111" s="73"/>
      <c r="BD111" s="73"/>
      <c r="BE111" s="73"/>
      <c r="BF111" s="73"/>
      <c r="BG111" s="72"/>
      <c r="BH111" s="72"/>
      <c r="BI111" s="72"/>
      <c r="BJ111" s="72"/>
      <c r="BK111" s="72"/>
      <c r="BL111" s="72"/>
      <c r="BM111" s="72"/>
      <c r="BN111" s="72"/>
      <c r="BO111" s="72"/>
      <c r="BP111" s="74"/>
      <c r="BQ111" s="72"/>
      <c r="BR111" s="72"/>
      <c r="BS111" s="72"/>
      <c r="BT111" s="72"/>
      <c r="BU111" s="72"/>
      <c r="BV111" s="72"/>
      <c r="BW111" s="72"/>
      <c r="BX111" s="72"/>
      <c r="BY111" s="72"/>
      <c r="BZ111" s="72"/>
      <c r="CA111" s="72"/>
      <c r="CB111" s="72"/>
      <c r="CC111" s="72"/>
    </row>
    <row r="112" spans="1:81" s="70" customFormat="1" ht="21" customHeight="1" x14ac:dyDescent="0.2">
      <c r="A112" s="188"/>
      <c r="B112" s="189"/>
      <c r="C112" s="190"/>
      <c r="D112" s="158"/>
      <c r="E112" s="6"/>
      <c r="F112" s="5"/>
      <c r="G112" s="7"/>
      <c r="H112" s="7"/>
      <c r="I112" s="69"/>
      <c r="J112" s="69"/>
      <c r="K112" s="69"/>
      <c r="L112" s="69"/>
      <c r="M112" s="69"/>
      <c r="N112" s="69"/>
      <c r="AS112" s="72"/>
      <c r="AT112" s="72"/>
      <c r="AU112" s="72"/>
      <c r="AV112" s="73"/>
      <c r="AW112" s="74"/>
      <c r="AX112" s="72"/>
      <c r="AY112" s="72"/>
      <c r="AZ112" s="72"/>
      <c r="BA112" s="73"/>
      <c r="BB112" s="73"/>
      <c r="BC112" s="73"/>
      <c r="BD112" s="73"/>
      <c r="BE112" s="73"/>
      <c r="BF112" s="73"/>
      <c r="BG112" s="72"/>
      <c r="BH112" s="72"/>
      <c r="BI112" s="72"/>
      <c r="BJ112" s="72"/>
      <c r="BK112" s="72"/>
      <c r="BL112" s="72"/>
      <c r="BM112" s="72"/>
      <c r="BN112" s="72"/>
      <c r="BO112" s="72"/>
      <c r="BP112" s="74"/>
      <c r="BQ112" s="72"/>
      <c r="BR112" s="72"/>
      <c r="BS112" s="72"/>
      <c r="BT112" s="72"/>
      <c r="BU112" s="72"/>
      <c r="BV112" s="72"/>
      <c r="BW112" s="72"/>
      <c r="BX112" s="72"/>
      <c r="BY112" s="72"/>
      <c r="BZ112" s="72"/>
      <c r="CA112" s="72"/>
      <c r="CB112" s="72"/>
      <c r="CC112" s="72"/>
    </row>
    <row r="113" spans="1:91" s="77" customFormat="1" ht="24.75" customHeight="1" x14ac:dyDescent="0.2">
      <c r="A113" s="78"/>
      <c r="B113" s="192"/>
      <c r="C113" s="193"/>
      <c r="D113" s="193"/>
      <c r="E113" s="193"/>
      <c r="F113" s="194"/>
      <c r="AS113" s="111"/>
      <c r="AT113" s="111"/>
      <c r="AU113" s="111"/>
      <c r="AV113" s="112"/>
      <c r="AW113" s="113"/>
      <c r="AX113" s="111"/>
      <c r="AY113" s="111"/>
      <c r="AZ113" s="111"/>
      <c r="BA113" s="73"/>
      <c r="BB113" s="73"/>
      <c r="BC113" s="73"/>
      <c r="BD113" s="73"/>
      <c r="BE113" s="73"/>
      <c r="BF113" s="73"/>
      <c r="BG113" s="111"/>
      <c r="BH113" s="111"/>
      <c r="BI113" s="111"/>
      <c r="BJ113" s="111"/>
      <c r="BK113" s="111"/>
      <c r="BL113" s="111"/>
      <c r="BM113" s="111"/>
      <c r="BN113" s="111"/>
      <c r="BO113" s="111"/>
      <c r="BP113" s="113"/>
      <c r="BQ113" s="111"/>
      <c r="BR113" s="111"/>
      <c r="BS113" s="111"/>
      <c r="BT113" s="111"/>
      <c r="BU113" s="111"/>
      <c r="BV113" s="111"/>
      <c r="BW113" s="111"/>
      <c r="BX113" s="111"/>
      <c r="BY113" s="111"/>
      <c r="BZ113" s="111"/>
      <c r="CA113" s="111"/>
      <c r="CB113" s="111"/>
      <c r="CC113" s="111"/>
    </row>
    <row r="114" spans="1:91" s="77" customFormat="1" ht="17.25" customHeight="1" x14ac:dyDescent="0.2">
      <c r="A114" s="849"/>
      <c r="B114" s="903"/>
      <c r="C114" s="912"/>
      <c r="D114" s="912"/>
      <c r="E114" s="912"/>
      <c r="F114" s="912"/>
      <c r="G114" s="848"/>
      <c r="H114" s="874"/>
      <c r="I114" s="898"/>
      <c r="J114" s="898"/>
      <c r="K114" s="893"/>
      <c r="AS114" s="111"/>
      <c r="AT114" s="111"/>
      <c r="AU114" s="111"/>
      <c r="AV114" s="112"/>
      <c r="AW114" s="113"/>
      <c r="AX114" s="111"/>
      <c r="AY114" s="111"/>
      <c r="AZ114" s="111"/>
      <c r="BA114" s="73"/>
      <c r="BB114" s="73"/>
      <c r="BC114" s="73"/>
      <c r="BD114" s="73"/>
      <c r="BE114" s="73"/>
      <c r="BF114" s="73"/>
      <c r="BG114" s="111"/>
      <c r="BH114" s="111"/>
      <c r="BI114" s="111"/>
      <c r="BJ114" s="111"/>
      <c r="BK114" s="111"/>
      <c r="BL114" s="111"/>
      <c r="BM114" s="111"/>
      <c r="BN114" s="111"/>
      <c r="BO114" s="111"/>
      <c r="BP114" s="113"/>
      <c r="BQ114" s="111"/>
      <c r="BR114" s="111"/>
      <c r="BS114" s="111"/>
      <c r="BT114" s="111"/>
      <c r="BU114" s="111"/>
      <c r="BV114" s="111"/>
      <c r="BW114" s="111"/>
      <c r="BX114" s="111"/>
      <c r="BY114" s="111"/>
      <c r="BZ114" s="111"/>
      <c r="CA114" s="111"/>
      <c r="CB114" s="111"/>
      <c r="CC114" s="111"/>
    </row>
    <row r="115" spans="1:91" s="77" customFormat="1" ht="57" customHeight="1" x14ac:dyDescent="0.2">
      <c r="A115" s="851"/>
      <c r="B115" s="904"/>
      <c r="C115" s="195"/>
      <c r="D115" s="195"/>
      <c r="E115" s="51"/>
      <c r="F115" s="912"/>
      <c r="G115" s="848"/>
      <c r="H115" s="68"/>
      <c r="I115" s="303"/>
      <c r="J115" s="303"/>
      <c r="K115" s="893"/>
      <c r="AT115" s="111"/>
      <c r="AU115" s="111"/>
      <c r="AV115" s="111"/>
      <c r="AW115" s="112"/>
      <c r="AX115" s="113"/>
      <c r="AY115" s="111"/>
      <c r="AZ115" s="111"/>
      <c r="BA115" s="111"/>
      <c r="BB115" s="3"/>
      <c r="BC115" s="73"/>
      <c r="BD115" s="73"/>
      <c r="BE115" s="3"/>
      <c r="BF115" s="73"/>
      <c r="BG115" s="73"/>
      <c r="BH115" s="111"/>
      <c r="BI115" s="111"/>
      <c r="BJ115" s="111"/>
      <c r="BK115" s="111"/>
      <c r="BL115" s="111"/>
      <c r="BM115" s="111"/>
      <c r="BN115" s="111"/>
      <c r="BO115" s="111"/>
      <c r="BP115" s="111"/>
      <c r="BQ115" s="113"/>
      <c r="BR115" s="111"/>
      <c r="BS115" s="111"/>
      <c r="BT115" s="111"/>
      <c r="BU115" s="111"/>
      <c r="BV115" s="111"/>
      <c r="BW115" s="111"/>
      <c r="BX115" s="111"/>
      <c r="BY115" s="111"/>
      <c r="BZ115" s="111"/>
      <c r="CA115" s="111"/>
      <c r="CB115" s="111"/>
      <c r="CC115" s="111"/>
      <c r="CD115" s="111"/>
    </row>
    <row r="116" spans="1:91" s="77" customFormat="1" ht="15" customHeight="1" x14ac:dyDescent="0.2">
      <c r="A116" s="196"/>
      <c r="B116" s="45"/>
      <c r="C116" s="52"/>
      <c r="D116" s="52"/>
      <c r="E116" s="53"/>
      <c r="F116" s="36"/>
      <c r="G116" s="197"/>
      <c r="H116" s="54"/>
      <c r="I116" s="36"/>
      <c r="J116" s="36"/>
      <c r="K116" s="36"/>
      <c r="L116" s="121"/>
      <c r="AT116" s="111"/>
      <c r="AU116" s="111"/>
      <c r="AV116" s="111"/>
      <c r="AW116" s="112"/>
      <c r="AX116" s="113"/>
      <c r="AY116" s="111"/>
      <c r="AZ116" s="111"/>
      <c r="BA116" s="111"/>
      <c r="BB116" s="92"/>
      <c r="BC116" s="73"/>
      <c r="BD116" s="73"/>
      <c r="BE116" s="81"/>
      <c r="BF116" s="73"/>
      <c r="BG116" s="73"/>
      <c r="BH116" s="111"/>
      <c r="BI116" s="111"/>
      <c r="BJ116" s="111"/>
      <c r="BK116" s="111"/>
      <c r="BL116" s="111"/>
      <c r="BM116" s="111"/>
      <c r="BN116" s="111"/>
      <c r="BO116" s="111"/>
      <c r="BP116" s="111"/>
      <c r="BQ116" s="113"/>
      <c r="BR116" s="111"/>
      <c r="BS116" s="111"/>
      <c r="BT116" s="111"/>
      <c r="BU116" s="111"/>
      <c r="BV116" s="111"/>
      <c r="BW116" s="111"/>
      <c r="BX116" s="111"/>
      <c r="BY116" s="111"/>
      <c r="BZ116" s="111"/>
      <c r="CA116" s="111"/>
      <c r="CB116" s="111"/>
      <c r="CC116" s="111"/>
      <c r="CD116" s="111"/>
    </row>
    <row r="117" spans="1:91" s="77" customFormat="1" ht="15" customHeight="1" x14ac:dyDescent="0.2">
      <c r="A117" s="198"/>
      <c r="B117" s="14"/>
      <c r="C117" s="19"/>
      <c r="D117" s="19"/>
      <c r="E117" s="20"/>
      <c r="F117" s="37"/>
      <c r="G117" s="199"/>
      <c r="H117" s="49"/>
      <c r="I117" s="37"/>
      <c r="J117" s="37"/>
      <c r="K117" s="37"/>
      <c r="L117" s="121"/>
      <c r="AT117" s="111"/>
      <c r="AU117" s="111"/>
      <c r="AV117" s="111"/>
      <c r="AW117" s="112"/>
      <c r="AX117" s="113"/>
      <c r="AY117" s="111"/>
      <c r="AZ117" s="111"/>
      <c r="BA117" s="111"/>
      <c r="BB117" s="92"/>
      <c r="BC117" s="73"/>
      <c r="BD117" s="73"/>
      <c r="BE117" s="81"/>
      <c r="BF117" s="73"/>
      <c r="BG117" s="73"/>
      <c r="BH117" s="111"/>
      <c r="BI117" s="111"/>
      <c r="BJ117" s="111"/>
      <c r="BK117" s="111"/>
      <c r="BL117" s="111"/>
      <c r="BM117" s="111"/>
      <c r="BN117" s="111"/>
      <c r="BO117" s="111"/>
      <c r="BP117" s="111"/>
      <c r="BQ117" s="113"/>
      <c r="BR117" s="111"/>
      <c r="BS117" s="111"/>
      <c r="BT117" s="111"/>
      <c r="BU117" s="111"/>
      <c r="BV117" s="111"/>
      <c r="BW117" s="111"/>
      <c r="BX117" s="111"/>
      <c r="BY117" s="111"/>
      <c r="BZ117" s="111"/>
      <c r="CA117" s="111"/>
      <c r="CB117" s="111"/>
      <c r="CC117" s="111"/>
      <c r="CD117" s="111"/>
    </row>
    <row r="118" spans="1:91" s="202" customFormat="1" ht="15" customHeight="1" x14ac:dyDescent="0.2">
      <c r="A118" s="200"/>
      <c r="B118" s="23"/>
      <c r="C118" s="27"/>
      <c r="D118" s="27"/>
      <c r="E118" s="28"/>
      <c r="F118" s="48"/>
      <c r="G118" s="201"/>
      <c r="H118" s="50"/>
      <c r="I118" s="48"/>
      <c r="J118" s="48"/>
      <c r="K118" s="48"/>
      <c r="L118" s="121"/>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111"/>
      <c r="AU118" s="111"/>
      <c r="AV118" s="111"/>
      <c r="AW118" s="112"/>
      <c r="AX118" s="113"/>
      <c r="AY118" s="111"/>
      <c r="AZ118" s="111"/>
      <c r="BA118" s="111"/>
      <c r="BB118" s="92"/>
      <c r="BC118" s="73"/>
      <c r="BD118" s="73"/>
      <c r="BE118" s="81"/>
      <c r="BF118" s="73"/>
      <c r="BG118" s="73"/>
      <c r="BH118" s="111"/>
      <c r="BI118" s="111"/>
      <c r="BJ118" s="111"/>
      <c r="BK118" s="111"/>
      <c r="BL118" s="111"/>
      <c r="BM118" s="111"/>
      <c r="BN118" s="111"/>
      <c r="BO118" s="111"/>
      <c r="BP118" s="111"/>
      <c r="BQ118" s="113"/>
      <c r="BR118" s="111"/>
      <c r="BS118" s="111"/>
      <c r="BT118" s="111"/>
      <c r="BU118" s="111"/>
      <c r="BV118" s="111"/>
      <c r="BW118" s="111"/>
      <c r="BX118" s="111"/>
      <c r="BY118" s="111"/>
      <c r="BZ118" s="111"/>
      <c r="CA118" s="111"/>
      <c r="CB118" s="111"/>
      <c r="CC118" s="111"/>
      <c r="CD118" s="111"/>
      <c r="CE118" s="77"/>
      <c r="CF118" s="77"/>
      <c r="CG118" s="77"/>
      <c r="CH118" s="77"/>
      <c r="CI118" s="77"/>
      <c r="CJ118" s="77"/>
      <c r="CK118" s="77"/>
      <c r="CL118" s="77"/>
      <c r="CM118" s="77"/>
    </row>
    <row r="119" spans="1:91" s="70" customFormat="1" ht="30" customHeight="1" x14ac:dyDescent="0.2">
      <c r="A119" s="169"/>
      <c r="B119" s="302"/>
      <c r="C119" s="302"/>
      <c r="D119" s="302"/>
      <c r="E119" s="302"/>
      <c r="F119" s="302"/>
      <c r="G119" s="302"/>
      <c r="H119" s="302"/>
      <c r="I119" s="302"/>
      <c r="J119" s="302"/>
      <c r="K119" s="302"/>
      <c r="L119" s="302"/>
      <c r="M119" s="302"/>
      <c r="N119" s="69"/>
      <c r="AS119" s="72"/>
      <c r="AT119" s="72"/>
      <c r="AU119" s="72"/>
      <c r="AV119" s="73"/>
      <c r="AW119" s="74"/>
      <c r="AX119" s="72"/>
      <c r="AY119" s="72"/>
      <c r="AZ119" s="72"/>
      <c r="BA119" s="73"/>
      <c r="BB119" s="73"/>
      <c r="BC119" s="73"/>
      <c r="BD119" s="73"/>
      <c r="BE119" s="73"/>
      <c r="BF119" s="73"/>
      <c r="BG119" s="72"/>
      <c r="BH119" s="72"/>
      <c r="BI119" s="72"/>
      <c r="BJ119" s="72"/>
      <c r="BK119" s="72"/>
      <c r="BL119" s="72"/>
      <c r="BM119" s="72"/>
      <c r="BN119" s="72"/>
      <c r="BO119" s="72"/>
      <c r="BP119" s="74"/>
      <c r="BQ119" s="72"/>
      <c r="BR119" s="72"/>
      <c r="BS119" s="72"/>
      <c r="BT119" s="72"/>
      <c r="BU119" s="72"/>
      <c r="BV119" s="72"/>
      <c r="BW119" s="72"/>
      <c r="BX119" s="72"/>
      <c r="BY119" s="72"/>
      <c r="BZ119" s="72"/>
      <c r="CA119" s="72"/>
      <c r="CB119" s="72"/>
      <c r="CC119" s="72"/>
    </row>
    <row r="120" spans="1:91" s="70" customFormat="1" ht="49.5" customHeight="1" x14ac:dyDescent="0.2">
      <c r="A120" s="305"/>
      <c r="B120" s="310"/>
      <c r="C120" s="310"/>
      <c r="D120" s="203"/>
      <c r="E120" s="204"/>
      <c r="F120" s="205"/>
      <c r="G120" s="206"/>
      <c r="H120" s="205"/>
      <c r="I120" s="206"/>
      <c r="J120" s="205"/>
      <c r="K120" s="302"/>
      <c r="L120" s="302"/>
      <c r="M120" s="302"/>
      <c r="N120" s="69"/>
      <c r="AS120" s="72"/>
      <c r="AT120" s="72"/>
      <c r="AU120" s="72"/>
      <c r="AV120" s="73"/>
      <c r="AW120" s="74"/>
      <c r="AX120" s="72"/>
      <c r="AY120" s="72"/>
      <c r="AZ120" s="72"/>
      <c r="BA120" s="73"/>
      <c r="BB120" s="73"/>
      <c r="BC120" s="73"/>
      <c r="BD120" s="73"/>
      <c r="BE120" s="73"/>
      <c r="BF120" s="73"/>
      <c r="BG120" s="72"/>
      <c r="BH120" s="72"/>
      <c r="BI120" s="72"/>
      <c r="BJ120" s="72"/>
      <c r="BK120" s="72"/>
      <c r="BL120" s="72"/>
      <c r="BM120" s="72"/>
      <c r="BN120" s="72"/>
      <c r="BO120" s="72"/>
      <c r="BP120" s="74"/>
      <c r="BQ120" s="72"/>
      <c r="BR120" s="72"/>
      <c r="BS120" s="72"/>
      <c r="BT120" s="72"/>
      <c r="BU120" s="72"/>
      <c r="BV120" s="72"/>
      <c r="BW120" s="72"/>
      <c r="BX120" s="72"/>
      <c r="BY120" s="72"/>
      <c r="BZ120" s="72"/>
      <c r="CA120" s="72"/>
      <c r="CB120" s="72"/>
      <c r="CC120" s="72"/>
    </row>
    <row r="121" spans="1:91" s="70" customFormat="1" ht="15" customHeight="1" x14ac:dyDescent="0.2">
      <c r="A121" s="836"/>
      <c r="B121" s="196"/>
      <c r="C121" s="36"/>
      <c r="D121" s="207"/>
      <c r="E121" s="208"/>
      <c r="F121" s="209"/>
      <c r="G121" s="54"/>
      <c r="H121" s="209"/>
      <c r="I121" s="54"/>
      <c r="J121" s="209"/>
      <c r="K121" s="302"/>
      <c r="L121" s="302"/>
      <c r="M121" s="302"/>
      <c r="N121" s="69"/>
      <c r="AS121" s="72"/>
      <c r="AT121" s="72"/>
      <c r="AU121" s="72"/>
      <c r="AV121" s="73"/>
      <c r="AW121" s="74"/>
      <c r="AX121" s="72"/>
      <c r="AY121" s="72"/>
      <c r="AZ121" s="72"/>
      <c r="BA121" s="73"/>
      <c r="BB121" s="73"/>
      <c r="BC121" s="73"/>
      <c r="BD121" s="73"/>
      <c r="BE121" s="73"/>
      <c r="BF121" s="73"/>
      <c r="BG121" s="72"/>
      <c r="BH121" s="72"/>
      <c r="BI121" s="72"/>
      <c r="BJ121" s="72"/>
      <c r="BK121" s="72"/>
      <c r="BL121" s="72"/>
      <c r="BM121" s="72"/>
      <c r="BN121" s="72"/>
      <c r="BO121" s="72"/>
      <c r="BP121" s="74"/>
      <c r="BQ121" s="72"/>
      <c r="BR121" s="72"/>
      <c r="BS121" s="72"/>
      <c r="BT121" s="72"/>
      <c r="BU121" s="72"/>
      <c r="BV121" s="72"/>
      <c r="BW121" s="72"/>
      <c r="BX121" s="72"/>
      <c r="BY121" s="72"/>
      <c r="BZ121" s="72"/>
      <c r="CA121" s="72"/>
      <c r="CB121" s="72"/>
      <c r="CC121" s="72"/>
    </row>
    <row r="122" spans="1:91" s="70" customFormat="1" ht="34.5" customHeight="1" x14ac:dyDescent="0.2">
      <c r="A122" s="837"/>
      <c r="B122" s="198"/>
      <c r="C122" s="37"/>
      <c r="D122" s="210"/>
      <c r="E122" s="211"/>
      <c r="F122" s="212"/>
      <c r="G122" s="49"/>
      <c r="H122" s="212"/>
      <c r="I122" s="49"/>
      <c r="J122" s="212"/>
      <c r="K122" s="302"/>
      <c r="L122" s="302"/>
      <c r="M122" s="302"/>
      <c r="N122" s="69"/>
      <c r="AS122" s="72"/>
      <c r="AT122" s="72"/>
      <c r="AU122" s="72"/>
      <c r="AV122" s="73"/>
      <c r="AW122" s="74"/>
      <c r="AX122" s="72"/>
      <c r="AY122" s="72"/>
      <c r="AZ122" s="72"/>
      <c r="BA122" s="73"/>
      <c r="BB122" s="73"/>
      <c r="BC122" s="73"/>
      <c r="BD122" s="73"/>
      <c r="BE122" s="73"/>
      <c r="BF122" s="73"/>
      <c r="BG122" s="72"/>
      <c r="BH122" s="72"/>
      <c r="BI122" s="72"/>
      <c r="BJ122" s="72"/>
      <c r="BK122" s="72"/>
      <c r="BL122" s="72"/>
      <c r="BM122" s="72"/>
      <c r="BN122" s="72"/>
      <c r="BO122" s="72"/>
      <c r="BP122" s="74"/>
      <c r="BQ122" s="72"/>
      <c r="BR122" s="72"/>
      <c r="BS122" s="72"/>
      <c r="BT122" s="72"/>
      <c r="BU122" s="72"/>
      <c r="BV122" s="72"/>
      <c r="BW122" s="72"/>
      <c r="BX122" s="72"/>
      <c r="BY122" s="72"/>
      <c r="BZ122" s="72"/>
      <c r="CA122" s="72"/>
      <c r="CB122" s="72"/>
      <c r="CC122" s="72"/>
    </row>
    <row r="123" spans="1:91" s="70" customFormat="1" ht="22.5" customHeight="1" x14ac:dyDescent="0.2">
      <c r="A123" s="837"/>
      <c r="B123" s="198"/>
      <c r="C123" s="37"/>
      <c r="D123" s="210"/>
      <c r="E123" s="211"/>
      <c r="F123" s="212"/>
      <c r="G123" s="49"/>
      <c r="H123" s="212"/>
      <c r="I123" s="49"/>
      <c r="J123" s="212"/>
      <c r="K123" s="302"/>
      <c r="L123" s="302"/>
      <c r="M123" s="302"/>
      <c r="N123" s="69"/>
      <c r="AS123" s="72"/>
      <c r="AT123" s="72"/>
      <c r="AU123" s="72"/>
      <c r="AV123" s="73"/>
      <c r="AW123" s="74"/>
      <c r="AX123" s="72"/>
      <c r="AY123" s="72"/>
      <c r="AZ123" s="72"/>
      <c r="BA123" s="73"/>
      <c r="BB123" s="73"/>
      <c r="BC123" s="73"/>
      <c r="BD123" s="73"/>
      <c r="BE123" s="73"/>
      <c r="BF123" s="73"/>
      <c r="BG123" s="72"/>
      <c r="BH123" s="72"/>
      <c r="BI123" s="72"/>
      <c r="BJ123" s="72"/>
      <c r="BK123" s="72"/>
      <c r="BL123" s="72"/>
      <c r="BM123" s="72"/>
      <c r="BN123" s="72"/>
      <c r="BO123" s="72"/>
      <c r="BP123" s="74"/>
      <c r="BQ123" s="72"/>
      <c r="BR123" s="72"/>
      <c r="BS123" s="72"/>
      <c r="BT123" s="72"/>
      <c r="BU123" s="72"/>
      <c r="BV123" s="72"/>
      <c r="BW123" s="72"/>
      <c r="BX123" s="72"/>
      <c r="BY123" s="72"/>
      <c r="BZ123" s="72"/>
      <c r="CA123" s="72"/>
      <c r="CB123" s="72"/>
      <c r="CC123" s="72"/>
    </row>
    <row r="124" spans="1:91" s="70" customFormat="1" ht="15" x14ac:dyDescent="0.2">
      <c r="A124" s="838"/>
      <c r="B124" s="198"/>
      <c r="C124" s="48"/>
      <c r="D124" s="213"/>
      <c r="E124" s="214"/>
      <c r="F124" s="215"/>
      <c r="G124" s="50"/>
      <c r="H124" s="215"/>
      <c r="I124" s="50"/>
      <c r="J124" s="215"/>
      <c r="K124" s="302"/>
      <c r="L124" s="302"/>
      <c r="M124" s="302"/>
      <c r="N124" s="69"/>
      <c r="AS124" s="72"/>
      <c r="AT124" s="72"/>
      <c r="AU124" s="72"/>
      <c r="AV124" s="73"/>
      <c r="AW124" s="74"/>
      <c r="AX124" s="72"/>
      <c r="AY124" s="72"/>
      <c r="AZ124" s="72"/>
      <c r="BA124" s="73"/>
      <c r="BB124" s="73"/>
      <c r="BC124" s="73"/>
      <c r="BD124" s="73"/>
      <c r="BE124" s="73"/>
      <c r="BF124" s="73"/>
      <c r="BG124" s="72"/>
      <c r="BH124" s="72"/>
      <c r="BI124" s="72"/>
      <c r="BJ124" s="72"/>
      <c r="BK124" s="72"/>
      <c r="BL124" s="72"/>
      <c r="BM124" s="72"/>
      <c r="BN124" s="72"/>
      <c r="BO124" s="72"/>
      <c r="BP124" s="74"/>
      <c r="BQ124" s="72"/>
      <c r="BR124" s="72"/>
      <c r="BS124" s="72"/>
      <c r="BT124" s="72"/>
      <c r="BU124" s="72"/>
      <c r="BV124" s="72"/>
      <c r="BW124" s="72"/>
      <c r="BX124" s="72"/>
      <c r="BY124" s="72"/>
      <c r="BZ124" s="72"/>
      <c r="CA124" s="72"/>
      <c r="CB124" s="72"/>
      <c r="CC124" s="72"/>
    </row>
    <row r="125" spans="1:91" s="70" customFormat="1" ht="14.25" customHeight="1" x14ac:dyDescent="0.2">
      <c r="A125" s="893"/>
      <c r="B125" s="196"/>
      <c r="C125" s="36"/>
      <c r="D125" s="207"/>
      <c r="E125" s="208"/>
      <c r="F125" s="209"/>
      <c r="G125" s="54"/>
      <c r="H125" s="209"/>
      <c r="I125" s="54"/>
      <c r="J125" s="209"/>
      <c r="K125" s="302"/>
      <c r="L125" s="302"/>
      <c r="M125" s="302"/>
      <c r="N125" s="69"/>
      <c r="AS125" s="72"/>
      <c r="AT125" s="72"/>
      <c r="AU125" s="72"/>
      <c r="AV125" s="73"/>
      <c r="AW125" s="74"/>
      <c r="AX125" s="72"/>
      <c r="AY125" s="72"/>
      <c r="AZ125" s="72"/>
      <c r="BA125" s="73"/>
      <c r="BB125" s="73"/>
      <c r="BC125" s="73"/>
      <c r="BD125" s="73"/>
      <c r="BE125" s="73"/>
      <c r="BF125" s="73"/>
      <c r="BG125" s="72"/>
      <c r="BH125" s="72"/>
      <c r="BI125" s="72"/>
      <c r="BJ125" s="72"/>
      <c r="BK125" s="72"/>
      <c r="BL125" s="72"/>
      <c r="BM125" s="72"/>
      <c r="BN125" s="72"/>
      <c r="BO125" s="72"/>
      <c r="BP125" s="74"/>
      <c r="BQ125" s="72"/>
      <c r="BR125" s="72"/>
      <c r="BS125" s="72"/>
      <c r="BT125" s="72"/>
      <c r="BU125" s="72"/>
      <c r="BV125" s="72"/>
      <c r="BW125" s="72"/>
      <c r="BX125" s="72"/>
      <c r="BY125" s="72"/>
      <c r="BZ125" s="72"/>
      <c r="CA125" s="72"/>
      <c r="CB125" s="72"/>
      <c r="CC125" s="72"/>
    </row>
    <row r="126" spans="1:91" s="70" customFormat="1" ht="23.25" customHeight="1" x14ac:dyDescent="0.2">
      <c r="A126" s="894"/>
      <c r="B126" s="198"/>
      <c r="C126" s="37"/>
      <c r="D126" s="210"/>
      <c r="E126" s="211"/>
      <c r="F126" s="212"/>
      <c r="G126" s="49"/>
      <c r="H126" s="212"/>
      <c r="I126" s="49"/>
      <c r="J126" s="212"/>
      <c r="K126" s="302"/>
      <c r="L126" s="302"/>
      <c r="M126" s="302"/>
      <c r="N126" s="69"/>
      <c r="AS126" s="72"/>
      <c r="AT126" s="72"/>
      <c r="AU126" s="72"/>
      <c r="AV126" s="73"/>
      <c r="AW126" s="74"/>
      <c r="AX126" s="72"/>
      <c r="AY126" s="72"/>
      <c r="AZ126" s="72"/>
      <c r="BA126" s="73"/>
      <c r="BB126" s="73"/>
      <c r="BC126" s="73"/>
      <c r="BD126" s="73"/>
      <c r="BE126" s="73"/>
      <c r="BF126" s="73"/>
      <c r="BG126" s="72"/>
      <c r="BH126" s="72"/>
      <c r="BI126" s="72"/>
      <c r="BJ126" s="72"/>
      <c r="BK126" s="72"/>
      <c r="BL126" s="72"/>
      <c r="BM126" s="72"/>
      <c r="BN126" s="72"/>
      <c r="BO126" s="72"/>
      <c r="BP126" s="74"/>
      <c r="BQ126" s="72"/>
      <c r="BR126" s="72"/>
      <c r="BS126" s="72"/>
      <c r="BT126" s="72"/>
      <c r="BU126" s="72"/>
      <c r="BV126" s="72"/>
      <c r="BW126" s="72"/>
      <c r="BX126" s="72"/>
      <c r="BY126" s="72"/>
      <c r="BZ126" s="72"/>
      <c r="CA126" s="72"/>
      <c r="CB126" s="72"/>
      <c r="CC126" s="72"/>
    </row>
    <row r="127" spans="1:91" s="70" customFormat="1" ht="18" customHeight="1" x14ac:dyDescent="0.2">
      <c r="A127" s="894"/>
      <c r="B127" s="198"/>
      <c r="C127" s="37"/>
      <c r="D127" s="210"/>
      <c r="E127" s="211"/>
      <c r="F127" s="212"/>
      <c r="G127" s="49"/>
      <c r="H127" s="212"/>
      <c r="I127" s="49"/>
      <c r="J127" s="212"/>
      <c r="K127" s="302"/>
      <c r="L127" s="302"/>
      <c r="M127" s="302"/>
      <c r="N127" s="69"/>
      <c r="AS127" s="72"/>
      <c r="AT127" s="72"/>
      <c r="AU127" s="72"/>
      <c r="AV127" s="73"/>
      <c r="AW127" s="74"/>
      <c r="AX127" s="72"/>
      <c r="AY127" s="72"/>
      <c r="AZ127" s="72"/>
      <c r="BA127" s="73"/>
      <c r="BB127" s="73"/>
      <c r="BC127" s="73"/>
      <c r="BD127" s="73"/>
      <c r="BE127" s="73"/>
      <c r="BF127" s="73"/>
      <c r="BG127" s="72"/>
      <c r="BH127" s="72"/>
      <c r="BI127" s="72"/>
      <c r="BJ127" s="72"/>
      <c r="BK127" s="72"/>
      <c r="BL127" s="72"/>
      <c r="BM127" s="72"/>
      <c r="BN127" s="72"/>
      <c r="BO127" s="72"/>
      <c r="BP127" s="74"/>
      <c r="BQ127" s="72"/>
      <c r="BR127" s="72"/>
      <c r="BS127" s="72"/>
      <c r="BT127" s="72"/>
      <c r="BU127" s="72"/>
      <c r="BV127" s="72"/>
      <c r="BW127" s="72"/>
      <c r="BX127" s="72"/>
      <c r="BY127" s="72"/>
      <c r="BZ127" s="72"/>
      <c r="CA127" s="72"/>
      <c r="CB127" s="72"/>
      <c r="CC127" s="72"/>
    </row>
    <row r="128" spans="1:91" s="70" customFormat="1" ht="15" customHeight="1" x14ac:dyDescent="0.2">
      <c r="A128" s="894"/>
      <c r="B128" s="216"/>
      <c r="C128" s="41"/>
      <c r="D128" s="217"/>
      <c r="E128" s="218"/>
      <c r="F128" s="219"/>
      <c r="G128" s="63"/>
      <c r="H128" s="219"/>
      <c r="I128" s="63"/>
      <c r="J128" s="219"/>
      <c r="K128" s="302"/>
      <c r="L128" s="302"/>
      <c r="M128" s="302"/>
      <c r="N128" s="69"/>
      <c r="AS128" s="72"/>
      <c r="AT128" s="72"/>
      <c r="AU128" s="72"/>
      <c r="AV128" s="73"/>
      <c r="AW128" s="74"/>
      <c r="AX128" s="72"/>
      <c r="AY128" s="72"/>
      <c r="AZ128" s="72"/>
      <c r="BA128" s="73"/>
      <c r="BB128" s="73"/>
      <c r="BC128" s="73"/>
      <c r="BD128" s="73"/>
      <c r="BE128" s="73"/>
      <c r="BF128" s="73"/>
      <c r="BG128" s="72"/>
      <c r="BH128" s="72"/>
      <c r="BI128" s="72"/>
      <c r="BJ128" s="72"/>
      <c r="BK128" s="72"/>
      <c r="BL128" s="72"/>
      <c r="BM128" s="72"/>
      <c r="BN128" s="72"/>
      <c r="BO128" s="72"/>
      <c r="BP128" s="74"/>
      <c r="BQ128" s="72"/>
      <c r="BR128" s="72"/>
      <c r="BS128" s="72"/>
      <c r="BT128" s="72"/>
      <c r="BU128" s="72"/>
      <c r="BV128" s="72"/>
      <c r="BW128" s="72"/>
      <c r="BX128" s="72"/>
      <c r="BY128" s="72"/>
      <c r="BZ128" s="72"/>
      <c r="CA128" s="72"/>
      <c r="CB128" s="72"/>
      <c r="CC128" s="72"/>
    </row>
    <row r="129" spans="1:81" s="70" customFormat="1" ht="15" customHeight="1" x14ac:dyDescent="0.2">
      <c r="A129" s="894"/>
      <c r="B129" s="200"/>
      <c r="C129" s="48"/>
      <c r="D129" s="213"/>
      <c r="E129" s="214"/>
      <c r="F129" s="215"/>
      <c r="G129" s="50"/>
      <c r="H129" s="215"/>
      <c r="I129" s="50"/>
      <c r="J129" s="215"/>
      <c r="K129" s="302"/>
      <c r="L129" s="302"/>
      <c r="M129" s="302"/>
      <c r="N129" s="69"/>
      <c r="AS129" s="72"/>
      <c r="AT129" s="72"/>
      <c r="AU129" s="72"/>
      <c r="AV129" s="73"/>
      <c r="AW129" s="74"/>
      <c r="AX129" s="72"/>
      <c r="AY129" s="72"/>
      <c r="AZ129" s="72"/>
      <c r="BA129" s="73"/>
      <c r="BB129" s="73"/>
      <c r="BC129" s="73"/>
      <c r="BD129" s="73"/>
      <c r="BE129" s="73"/>
      <c r="BF129" s="73"/>
      <c r="BG129" s="72"/>
      <c r="BH129" s="72"/>
      <c r="BI129" s="72"/>
      <c r="BJ129" s="72"/>
      <c r="BK129" s="72"/>
      <c r="BL129" s="72"/>
      <c r="BM129" s="72"/>
      <c r="BN129" s="72"/>
      <c r="BO129" s="72"/>
      <c r="BP129" s="74"/>
      <c r="BQ129" s="72"/>
      <c r="BR129" s="72"/>
      <c r="BS129" s="72"/>
      <c r="BT129" s="72"/>
      <c r="BU129" s="72"/>
      <c r="BV129" s="72"/>
      <c r="BW129" s="72"/>
      <c r="BX129" s="72"/>
      <c r="BY129" s="72"/>
      <c r="BZ129" s="72"/>
      <c r="CA129" s="72"/>
      <c r="CB129" s="72"/>
      <c r="CC129" s="72"/>
    </row>
    <row r="130" spans="1:81" s="70" customFormat="1" ht="23.25" customHeight="1" x14ac:dyDescent="0.2">
      <c r="A130" s="836"/>
      <c r="B130" s="196"/>
      <c r="C130" s="36"/>
      <c r="D130" s="207"/>
      <c r="E130" s="208"/>
      <c r="F130" s="209"/>
      <c r="G130" s="54"/>
      <c r="H130" s="209"/>
      <c r="I130" s="54"/>
      <c r="J130" s="209"/>
      <c r="K130" s="302"/>
      <c r="L130" s="302"/>
      <c r="M130" s="302"/>
      <c r="N130" s="69"/>
      <c r="AS130" s="72"/>
      <c r="AT130" s="72"/>
      <c r="AU130" s="72"/>
      <c r="AV130" s="73"/>
      <c r="AW130" s="74"/>
      <c r="AX130" s="72"/>
      <c r="AY130" s="72"/>
      <c r="AZ130" s="72"/>
      <c r="BA130" s="73"/>
      <c r="BB130" s="73"/>
      <c r="BC130" s="73"/>
      <c r="BD130" s="73"/>
      <c r="BE130" s="73"/>
      <c r="BF130" s="73"/>
      <c r="BG130" s="72"/>
      <c r="BH130" s="72"/>
      <c r="BI130" s="72"/>
      <c r="BJ130" s="72"/>
      <c r="BK130" s="72"/>
      <c r="BL130" s="72"/>
      <c r="BM130" s="72"/>
      <c r="BN130" s="72"/>
      <c r="BO130" s="72"/>
      <c r="BP130" s="74"/>
      <c r="BQ130" s="72"/>
      <c r="BR130" s="72"/>
      <c r="BS130" s="72"/>
      <c r="BT130" s="72"/>
      <c r="BU130" s="72"/>
      <c r="BV130" s="72"/>
      <c r="BW130" s="72"/>
      <c r="BX130" s="72"/>
      <c r="BY130" s="72"/>
      <c r="BZ130" s="72"/>
      <c r="CA130" s="72"/>
      <c r="CB130" s="72"/>
      <c r="CC130" s="72"/>
    </row>
    <row r="131" spans="1:81" s="70" customFormat="1" ht="27" customHeight="1" x14ac:dyDescent="0.2">
      <c r="A131" s="837"/>
      <c r="B131" s="198"/>
      <c r="C131" s="37"/>
      <c r="D131" s="210"/>
      <c r="E131" s="211"/>
      <c r="F131" s="212"/>
      <c r="G131" s="49"/>
      <c r="H131" s="212"/>
      <c r="I131" s="49"/>
      <c r="J131" s="212"/>
      <c r="K131" s="302"/>
      <c r="L131" s="302"/>
      <c r="M131" s="302"/>
      <c r="N131" s="69"/>
      <c r="AS131" s="72"/>
      <c r="AT131" s="72"/>
      <c r="AU131" s="72"/>
      <c r="AV131" s="73"/>
      <c r="AW131" s="74"/>
      <c r="AX131" s="72"/>
      <c r="AY131" s="72"/>
      <c r="AZ131" s="72"/>
      <c r="BA131" s="73"/>
      <c r="BB131" s="73"/>
      <c r="BC131" s="73"/>
      <c r="BD131" s="73"/>
      <c r="BE131" s="73"/>
      <c r="BF131" s="73"/>
      <c r="BG131" s="72"/>
      <c r="BH131" s="72"/>
      <c r="BI131" s="72"/>
      <c r="BJ131" s="72"/>
      <c r="BK131" s="72"/>
      <c r="BL131" s="72"/>
      <c r="BM131" s="72"/>
      <c r="BN131" s="72"/>
      <c r="BO131" s="72"/>
      <c r="BP131" s="74"/>
      <c r="BQ131" s="72"/>
      <c r="BR131" s="72"/>
      <c r="BS131" s="72"/>
      <c r="BT131" s="72"/>
      <c r="BU131" s="72"/>
      <c r="BV131" s="72"/>
      <c r="BW131" s="72"/>
      <c r="BX131" s="72"/>
      <c r="BY131" s="72"/>
      <c r="BZ131" s="72"/>
      <c r="CA131" s="72"/>
      <c r="CB131" s="72"/>
      <c r="CC131" s="72"/>
    </row>
    <row r="132" spans="1:81" s="70" customFormat="1" ht="15" customHeight="1" x14ac:dyDescent="0.2">
      <c r="A132" s="837"/>
      <c r="B132" s="198"/>
      <c r="C132" s="37"/>
      <c r="D132" s="210"/>
      <c r="E132" s="211"/>
      <c r="F132" s="212"/>
      <c r="G132" s="49"/>
      <c r="H132" s="212"/>
      <c r="I132" s="49"/>
      <c r="J132" s="212"/>
      <c r="K132" s="69"/>
      <c r="L132" s="69"/>
      <c r="M132" s="69"/>
      <c r="N132" s="69"/>
      <c r="AS132" s="72"/>
      <c r="AT132" s="72"/>
      <c r="AU132" s="72"/>
      <c r="AV132" s="73"/>
      <c r="AW132" s="74"/>
      <c r="AX132" s="72"/>
      <c r="AY132" s="72"/>
      <c r="AZ132" s="72"/>
      <c r="BA132" s="73"/>
      <c r="BB132" s="73"/>
      <c r="BC132" s="73"/>
      <c r="BD132" s="73"/>
      <c r="BE132" s="73"/>
      <c r="BF132" s="73"/>
      <c r="BG132" s="72"/>
      <c r="BH132" s="72"/>
      <c r="BI132" s="72"/>
      <c r="BJ132" s="72"/>
      <c r="BK132" s="72"/>
      <c r="BL132" s="72"/>
      <c r="BM132" s="72"/>
      <c r="BN132" s="72"/>
      <c r="BO132" s="72"/>
      <c r="BP132" s="74"/>
      <c r="BQ132" s="72"/>
      <c r="BR132" s="72"/>
      <c r="BS132" s="72"/>
      <c r="BT132" s="72"/>
      <c r="BU132" s="72"/>
      <c r="BV132" s="72"/>
      <c r="BW132" s="72"/>
      <c r="BX132" s="72"/>
      <c r="BY132" s="72"/>
      <c r="BZ132" s="72"/>
      <c r="CA132" s="72"/>
      <c r="CB132" s="72"/>
      <c r="CC132" s="72"/>
    </row>
    <row r="133" spans="1:81" s="70" customFormat="1" ht="19.5" customHeight="1" x14ac:dyDescent="0.2">
      <c r="A133" s="837"/>
      <c r="B133" s="216"/>
      <c r="C133" s="37"/>
      <c r="D133" s="210"/>
      <c r="E133" s="211"/>
      <c r="F133" s="212"/>
      <c r="G133" s="49"/>
      <c r="H133" s="212"/>
      <c r="I133" s="49"/>
      <c r="J133" s="212"/>
      <c r="K133" s="69"/>
      <c r="L133" s="69"/>
      <c r="M133" s="69"/>
      <c r="N133" s="69"/>
      <c r="AS133" s="72"/>
      <c r="AT133" s="72"/>
      <c r="AU133" s="72"/>
      <c r="AV133" s="73"/>
      <c r="AW133" s="74"/>
      <c r="AX133" s="72"/>
      <c r="AY133" s="72"/>
      <c r="AZ133" s="72"/>
      <c r="BA133" s="73"/>
      <c r="BB133" s="73"/>
      <c r="BC133" s="73"/>
      <c r="BD133" s="73"/>
      <c r="BE133" s="73"/>
      <c r="BF133" s="73"/>
      <c r="BG133" s="72"/>
      <c r="BH133" s="72"/>
      <c r="BI133" s="72"/>
      <c r="BJ133" s="72"/>
      <c r="BK133" s="72"/>
      <c r="BL133" s="72"/>
      <c r="BM133" s="72"/>
      <c r="BN133" s="72"/>
      <c r="BO133" s="72"/>
      <c r="BP133" s="74"/>
      <c r="BQ133" s="72"/>
      <c r="BR133" s="72"/>
      <c r="BS133" s="72"/>
      <c r="BT133" s="72"/>
      <c r="BU133" s="72"/>
      <c r="BV133" s="72"/>
      <c r="BW133" s="72"/>
      <c r="BX133" s="72"/>
      <c r="BY133" s="72"/>
      <c r="BZ133" s="72"/>
      <c r="CA133" s="72"/>
      <c r="CB133" s="72"/>
      <c r="CC133" s="72"/>
    </row>
    <row r="134" spans="1:81" s="70" customFormat="1" x14ac:dyDescent="0.2">
      <c r="A134" s="837"/>
      <c r="B134" s="216"/>
      <c r="C134" s="37"/>
      <c r="D134" s="210"/>
      <c r="E134" s="211"/>
      <c r="F134" s="212"/>
      <c r="G134" s="49"/>
      <c r="H134" s="212"/>
      <c r="I134" s="49"/>
      <c r="J134" s="212"/>
      <c r="K134" s="69"/>
      <c r="L134" s="69"/>
      <c r="M134" s="69"/>
      <c r="N134" s="69"/>
      <c r="AS134" s="72"/>
      <c r="AT134" s="72"/>
      <c r="AU134" s="72"/>
      <c r="AV134" s="73"/>
      <c r="AW134" s="74"/>
      <c r="AX134" s="72"/>
      <c r="AY134" s="72"/>
      <c r="AZ134" s="72"/>
      <c r="BA134" s="73"/>
      <c r="BB134" s="73"/>
      <c r="BC134" s="73"/>
      <c r="BD134" s="73"/>
      <c r="BE134" s="73"/>
      <c r="BF134" s="73"/>
      <c r="BG134" s="72"/>
      <c r="BH134" s="72"/>
      <c r="BI134" s="72"/>
      <c r="BJ134" s="72"/>
      <c r="BK134" s="72"/>
      <c r="BL134" s="72"/>
      <c r="BM134" s="72"/>
      <c r="BN134" s="72"/>
      <c r="BO134" s="72"/>
      <c r="BP134" s="74"/>
      <c r="BQ134" s="72"/>
      <c r="BR134" s="72"/>
      <c r="BS134" s="72"/>
      <c r="BT134" s="72"/>
      <c r="BU134" s="72"/>
      <c r="BV134" s="72"/>
      <c r="BW134" s="72"/>
      <c r="BX134" s="72"/>
      <c r="BY134" s="72"/>
      <c r="BZ134" s="72"/>
      <c r="CA134" s="72"/>
      <c r="CB134" s="72"/>
      <c r="CC134" s="72"/>
    </row>
    <row r="135" spans="1:81" s="70" customFormat="1" ht="15" customHeight="1" x14ac:dyDescent="0.2">
      <c r="A135" s="838"/>
      <c r="B135" s="200"/>
      <c r="C135" s="220"/>
      <c r="D135" s="221"/>
      <c r="E135" s="222"/>
      <c r="F135" s="223"/>
      <c r="G135" s="224"/>
      <c r="H135" s="223"/>
      <c r="I135" s="224"/>
      <c r="J135" s="223"/>
      <c r="K135" s="69"/>
      <c r="L135" s="69"/>
      <c r="M135" s="69"/>
      <c r="N135" s="69"/>
      <c r="AS135" s="72"/>
      <c r="AT135" s="72"/>
      <c r="AU135" s="72"/>
      <c r="AV135" s="73"/>
      <c r="AW135" s="74"/>
      <c r="AX135" s="72"/>
      <c r="AY135" s="72"/>
      <c r="AZ135" s="72"/>
      <c r="BA135" s="73"/>
      <c r="BB135" s="73"/>
      <c r="BC135" s="73"/>
      <c r="BD135" s="73"/>
      <c r="BE135" s="73"/>
      <c r="BF135" s="73"/>
      <c r="BG135" s="72"/>
      <c r="BH135" s="72"/>
      <c r="BI135" s="72"/>
      <c r="BJ135" s="72"/>
      <c r="BK135" s="72"/>
      <c r="BL135" s="72"/>
      <c r="BM135" s="72"/>
      <c r="BN135" s="72"/>
      <c r="BO135" s="72"/>
      <c r="BP135" s="74"/>
      <c r="BQ135" s="72"/>
      <c r="BR135" s="72"/>
      <c r="BS135" s="72"/>
      <c r="BT135" s="72"/>
      <c r="BU135" s="72"/>
      <c r="BV135" s="72"/>
      <c r="BW135" s="72"/>
      <c r="BX135" s="72"/>
      <c r="BY135" s="72"/>
      <c r="BZ135" s="72"/>
      <c r="CA135" s="72"/>
      <c r="CB135" s="72"/>
      <c r="CC135" s="72"/>
    </row>
    <row r="136" spans="1:81" s="70" customFormat="1" ht="15" customHeight="1" x14ac:dyDescent="0.2">
      <c r="A136" s="893"/>
      <c r="B136" s="196"/>
      <c r="C136" s="36"/>
      <c r="D136" s="207"/>
      <c r="E136" s="208"/>
      <c r="F136" s="209"/>
      <c r="G136" s="54"/>
      <c r="H136" s="209"/>
      <c r="I136" s="54"/>
      <c r="J136" s="209"/>
      <c r="K136" s="69"/>
      <c r="L136" s="69"/>
      <c r="M136" s="69"/>
      <c r="N136" s="69"/>
      <c r="AS136" s="72"/>
      <c r="AT136" s="72"/>
      <c r="AU136" s="72"/>
      <c r="AV136" s="73"/>
      <c r="AW136" s="74"/>
      <c r="AX136" s="72"/>
      <c r="AY136" s="72"/>
      <c r="AZ136" s="72"/>
      <c r="BA136" s="73"/>
      <c r="BB136" s="73"/>
      <c r="BC136" s="73"/>
      <c r="BD136" s="73"/>
      <c r="BE136" s="73"/>
      <c r="BF136" s="73"/>
      <c r="BG136" s="72"/>
      <c r="BH136" s="72"/>
      <c r="BI136" s="72"/>
      <c r="BJ136" s="72"/>
      <c r="BK136" s="72"/>
      <c r="BL136" s="72"/>
      <c r="BM136" s="72"/>
      <c r="BN136" s="72"/>
      <c r="BO136" s="72"/>
      <c r="BP136" s="74"/>
      <c r="BQ136" s="72"/>
      <c r="BR136" s="72"/>
      <c r="BS136" s="72"/>
      <c r="BT136" s="72"/>
      <c r="BU136" s="72"/>
      <c r="BV136" s="72"/>
      <c r="BW136" s="72"/>
      <c r="BX136" s="72"/>
      <c r="BY136" s="72"/>
      <c r="BZ136" s="72"/>
      <c r="CA136" s="72"/>
      <c r="CB136" s="72"/>
      <c r="CC136" s="72"/>
    </row>
    <row r="137" spans="1:81" s="70" customFormat="1" ht="25.5" customHeight="1" x14ac:dyDescent="0.2">
      <c r="A137" s="894"/>
      <c r="B137" s="200"/>
      <c r="C137" s="48"/>
      <c r="D137" s="213"/>
      <c r="E137" s="214"/>
      <c r="F137" s="215"/>
      <c r="G137" s="50"/>
      <c r="H137" s="215"/>
      <c r="I137" s="50"/>
      <c r="J137" s="215"/>
      <c r="K137" s="69"/>
      <c r="L137" s="69"/>
      <c r="M137" s="69"/>
      <c r="N137" s="69"/>
      <c r="AS137" s="72"/>
      <c r="AT137" s="72"/>
      <c r="AU137" s="72"/>
      <c r="AV137" s="73"/>
      <c r="AW137" s="74"/>
      <c r="AX137" s="72"/>
      <c r="AY137" s="72"/>
      <c r="AZ137" s="72"/>
      <c r="BA137" s="73"/>
      <c r="BB137" s="73"/>
      <c r="BC137" s="73"/>
      <c r="BD137" s="73"/>
      <c r="BE137" s="73"/>
      <c r="BF137" s="73"/>
      <c r="BG137" s="72"/>
      <c r="BH137" s="72"/>
      <c r="BI137" s="72"/>
      <c r="BJ137" s="72"/>
      <c r="BK137" s="72"/>
      <c r="BL137" s="72"/>
      <c r="BM137" s="72"/>
      <c r="BN137" s="72"/>
      <c r="BO137" s="72"/>
      <c r="BP137" s="74"/>
      <c r="BQ137" s="72"/>
      <c r="BR137" s="72"/>
      <c r="BS137" s="72"/>
      <c r="BT137" s="72"/>
      <c r="BU137" s="72"/>
      <c r="BV137" s="72"/>
      <c r="BW137" s="72"/>
      <c r="BX137" s="72"/>
      <c r="BY137" s="72"/>
      <c r="BZ137" s="72"/>
      <c r="CA137" s="72"/>
      <c r="CB137" s="72"/>
      <c r="CC137" s="72"/>
    </row>
    <row r="138" spans="1:81" s="72" customFormat="1" ht="56.25" customHeight="1" x14ac:dyDescent="0.2">
      <c r="A138" s="225"/>
      <c r="B138" s="226"/>
      <c r="C138" s="227"/>
      <c r="D138" s="227"/>
      <c r="E138" s="227"/>
      <c r="F138" s="227"/>
      <c r="G138" s="227"/>
      <c r="H138" s="227"/>
      <c r="I138" s="227"/>
      <c r="J138" s="227"/>
      <c r="K138" s="227"/>
      <c r="L138" s="227"/>
      <c r="M138" s="227"/>
      <c r="N138" s="227"/>
      <c r="AV138" s="73"/>
      <c r="AW138" s="74"/>
      <c r="BA138" s="73"/>
      <c r="BB138" s="73"/>
      <c r="BC138" s="73"/>
      <c r="BD138" s="73"/>
      <c r="BE138" s="73"/>
      <c r="BF138" s="73"/>
      <c r="BP138" s="74"/>
    </row>
    <row r="139" spans="1:81" s="72" customFormat="1" ht="18.75" customHeight="1" x14ac:dyDescent="0.2">
      <c r="A139" s="225"/>
      <c r="B139" s="226"/>
      <c r="C139" s="227"/>
      <c r="D139" s="227"/>
      <c r="E139" s="227"/>
      <c r="F139" s="227"/>
      <c r="G139" s="227"/>
      <c r="H139" s="227"/>
      <c r="I139" s="227"/>
      <c r="J139" s="227"/>
      <c r="K139" s="227"/>
      <c r="L139" s="227"/>
      <c r="M139" s="227"/>
      <c r="N139" s="227"/>
      <c r="AV139" s="73"/>
      <c r="AW139" s="74"/>
      <c r="BA139" s="73"/>
      <c r="BB139" s="73"/>
      <c r="BC139" s="73"/>
      <c r="BD139" s="73"/>
      <c r="BE139" s="73"/>
      <c r="BF139" s="73"/>
      <c r="BP139" s="74"/>
    </row>
    <row r="140" spans="1:81" s="77" customFormat="1" ht="34.5" customHeight="1" x14ac:dyDescent="0.2">
      <c r="A140" s="895"/>
      <c r="B140" s="836"/>
      <c r="C140" s="871"/>
      <c r="D140" s="872"/>
      <c r="E140" s="872"/>
      <c r="F140" s="872"/>
      <c r="G140" s="872"/>
      <c r="H140" s="872"/>
      <c r="I140" s="872"/>
      <c r="J140" s="872"/>
      <c r="K140" s="872"/>
      <c r="L140" s="872"/>
      <c r="M140" s="872"/>
      <c r="N140" s="872"/>
      <c r="O140" s="872"/>
      <c r="P140" s="872"/>
      <c r="Q140" s="872"/>
      <c r="R140" s="872"/>
      <c r="S140" s="872"/>
      <c r="T140" s="872"/>
      <c r="U140" s="873"/>
      <c r="V140" s="920"/>
      <c r="W140" s="914"/>
      <c r="X140" s="920"/>
      <c r="Y140" s="914"/>
      <c r="AS140" s="111"/>
      <c r="AT140" s="111"/>
      <c r="AU140" s="111"/>
      <c r="AV140" s="112"/>
      <c r="AW140" s="113"/>
      <c r="AX140" s="111"/>
      <c r="AY140" s="111"/>
      <c r="AZ140" s="111"/>
      <c r="BA140" s="73"/>
      <c r="BB140" s="73"/>
      <c r="BC140" s="73"/>
      <c r="BD140" s="73"/>
      <c r="BE140" s="73"/>
      <c r="BF140" s="73"/>
      <c r="BG140" s="111"/>
      <c r="BH140" s="111"/>
      <c r="BI140" s="111"/>
      <c r="BJ140" s="111"/>
      <c r="BK140" s="111"/>
      <c r="BL140" s="111"/>
      <c r="BM140" s="111"/>
      <c r="BN140" s="111"/>
      <c r="BO140" s="111"/>
      <c r="BP140" s="113"/>
      <c r="BQ140" s="111"/>
      <c r="BR140" s="111"/>
      <c r="BS140" s="111"/>
      <c r="BT140" s="111"/>
      <c r="BU140" s="111"/>
      <c r="BV140" s="111"/>
      <c r="BW140" s="111"/>
      <c r="BX140" s="111"/>
      <c r="BY140" s="111"/>
      <c r="BZ140" s="111"/>
      <c r="CA140" s="111"/>
      <c r="CB140" s="111"/>
      <c r="CC140" s="111"/>
    </row>
    <row r="141" spans="1:81" s="79" customFormat="1" ht="54" customHeight="1" x14ac:dyDescent="0.2">
      <c r="A141" s="896"/>
      <c r="B141" s="837"/>
      <c r="C141" s="228"/>
      <c r="D141" s="101"/>
      <c r="E141" s="229"/>
      <c r="F141" s="229"/>
      <c r="G141" s="229"/>
      <c r="H141" s="101"/>
      <c r="I141" s="101"/>
      <c r="J141" s="101"/>
      <c r="K141" s="101"/>
      <c r="L141" s="101"/>
      <c r="M141" s="101"/>
      <c r="N141" s="101"/>
      <c r="O141" s="101"/>
      <c r="P141" s="101"/>
      <c r="Q141" s="101"/>
      <c r="R141" s="101"/>
      <c r="S141" s="101"/>
      <c r="T141" s="101"/>
      <c r="U141" s="230"/>
      <c r="V141" s="231"/>
      <c r="W141" s="230"/>
      <c r="X141" s="231"/>
      <c r="Y141" s="230"/>
      <c r="Z141" s="77"/>
      <c r="AS141" s="232"/>
      <c r="AT141" s="232"/>
      <c r="AU141" s="232"/>
      <c r="AV141" s="112"/>
      <c r="AW141" s="113"/>
      <c r="AX141" s="232"/>
      <c r="AY141" s="232"/>
      <c r="AZ141" s="232"/>
      <c r="BA141" s="73"/>
      <c r="BB141" s="73"/>
      <c r="BC141" s="73"/>
      <c r="BD141" s="73"/>
      <c r="BE141" s="73"/>
      <c r="BF141" s="73"/>
      <c r="BG141" s="232"/>
      <c r="BH141" s="232"/>
      <c r="BI141" s="232"/>
      <c r="BJ141" s="232"/>
      <c r="BK141" s="232"/>
      <c r="BL141" s="232"/>
      <c r="BM141" s="232"/>
      <c r="BN141" s="232"/>
      <c r="BO141" s="232"/>
      <c r="BP141" s="113"/>
      <c r="BQ141" s="232"/>
      <c r="BR141" s="232"/>
      <c r="BS141" s="232"/>
      <c r="BT141" s="232"/>
      <c r="BU141" s="232"/>
      <c r="BV141" s="232"/>
      <c r="BW141" s="232"/>
      <c r="BX141" s="232"/>
      <c r="BY141" s="232"/>
      <c r="BZ141" s="232"/>
      <c r="CA141" s="232"/>
      <c r="CB141" s="232"/>
      <c r="CC141" s="232"/>
    </row>
    <row r="142" spans="1:81" s="77" customFormat="1" ht="22.5" customHeight="1" x14ac:dyDescent="0.2">
      <c r="A142" s="233"/>
      <c r="B142" s="4"/>
      <c r="C142" s="6"/>
      <c r="D142" s="5"/>
      <c r="E142" s="5"/>
      <c r="F142" s="5"/>
      <c r="G142" s="5"/>
      <c r="H142" s="5"/>
      <c r="I142" s="5"/>
      <c r="J142" s="5"/>
      <c r="K142" s="5"/>
      <c r="L142" s="5"/>
      <c r="M142" s="5"/>
      <c r="N142" s="5"/>
      <c r="O142" s="5"/>
      <c r="P142" s="5"/>
      <c r="Q142" s="5"/>
      <c r="R142" s="5"/>
      <c r="S142" s="5"/>
      <c r="T142" s="5"/>
      <c r="U142" s="7"/>
      <c r="V142" s="87"/>
      <c r="W142" s="7"/>
      <c r="X142" s="87"/>
      <c r="Y142" s="7"/>
      <c r="Z142" s="80"/>
      <c r="AA142" s="80"/>
      <c r="AB142" s="80"/>
      <c r="AC142" s="80"/>
      <c r="AD142" s="3"/>
      <c r="AE142" s="3"/>
      <c r="AF142" s="3"/>
      <c r="AG142" s="3"/>
      <c r="AH142" s="3"/>
      <c r="AI142" s="80"/>
      <c r="AJ142" s="80"/>
      <c r="AK142" s="80"/>
      <c r="AL142" s="80"/>
      <c r="AM142" s="80"/>
      <c r="AN142" s="3"/>
      <c r="AO142" s="3"/>
      <c r="AP142" s="3"/>
      <c r="AQ142" s="3"/>
      <c r="AR142" s="3"/>
      <c r="AS142" s="3"/>
      <c r="AT142" s="3"/>
      <c r="AU142" s="3"/>
      <c r="AV142" s="3"/>
      <c r="AW142" s="81"/>
      <c r="AX142" s="3"/>
      <c r="AY142" s="3"/>
      <c r="AZ142" s="82"/>
      <c r="BA142" s="92"/>
      <c r="BB142" s="92"/>
      <c r="BC142" s="3"/>
      <c r="BD142" s="81"/>
      <c r="BE142" s="81"/>
      <c r="BF142" s="3"/>
      <c r="BG142" s="3"/>
      <c r="BH142" s="3"/>
      <c r="BI142" s="3"/>
      <c r="BJ142" s="3"/>
      <c r="BK142" s="3"/>
      <c r="BL142" s="3"/>
      <c r="BM142" s="3"/>
      <c r="BN142" s="3"/>
      <c r="BO142" s="3"/>
      <c r="BP142" s="81"/>
      <c r="BQ142" s="3"/>
      <c r="BR142" s="3"/>
      <c r="BS142" s="111"/>
      <c r="BT142" s="111"/>
      <c r="BU142" s="111"/>
      <c r="BV142" s="111"/>
      <c r="BW142" s="111"/>
      <c r="BX142" s="111"/>
      <c r="BY142" s="111"/>
      <c r="BZ142" s="111"/>
      <c r="CA142" s="111"/>
      <c r="CB142" s="111"/>
      <c r="CC142" s="111"/>
    </row>
    <row r="143" spans="1:81" s="111" customFormat="1" ht="22.5" customHeight="1" x14ac:dyDescent="0.2">
      <c r="A143" s="234"/>
      <c r="B143" s="55"/>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0"/>
      <c r="AA143" s="80"/>
      <c r="AB143" s="80"/>
      <c r="AC143" s="80"/>
      <c r="AD143" s="3"/>
      <c r="AE143" s="3"/>
      <c r="AF143" s="3"/>
      <c r="AG143" s="3"/>
      <c r="AH143" s="3"/>
      <c r="AI143" s="80"/>
      <c r="AJ143" s="80"/>
      <c r="AK143" s="80"/>
      <c r="AL143" s="80"/>
      <c r="AM143" s="80"/>
      <c r="AN143" s="3"/>
      <c r="AO143" s="3"/>
      <c r="AP143" s="3"/>
      <c r="AQ143" s="3"/>
      <c r="AR143" s="3"/>
      <c r="AS143" s="3"/>
      <c r="AT143" s="3"/>
      <c r="AU143" s="3"/>
      <c r="AV143" s="3"/>
      <c r="AW143" s="81"/>
      <c r="AX143" s="3"/>
      <c r="AY143" s="3"/>
      <c r="AZ143" s="82"/>
      <c r="BA143" s="92"/>
      <c r="BB143" s="92"/>
      <c r="BC143" s="3"/>
      <c r="BD143" s="81"/>
      <c r="BE143" s="81"/>
      <c r="BF143" s="3"/>
      <c r="BG143" s="3"/>
      <c r="BH143" s="3"/>
      <c r="BI143" s="3"/>
      <c r="BJ143" s="3"/>
      <c r="BK143" s="3"/>
      <c r="BL143" s="3"/>
      <c r="BM143" s="3"/>
      <c r="BN143" s="3"/>
      <c r="BO143" s="3"/>
      <c r="BP143" s="81"/>
      <c r="BQ143" s="3"/>
      <c r="BR143" s="3"/>
    </row>
    <row r="144" spans="1:81" s="77" customFormat="1" ht="31.5" customHeight="1" x14ac:dyDescent="0.2">
      <c r="A144" s="235"/>
      <c r="B144" s="8"/>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0"/>
      <c r="AA144" s="80"/>
      <c r="AB144" s="80"/>
      <c r="AC144" s="80"/>
      <c r="AD144" s="3"/>
      <c r="AE144" s="3"/>
      <c r="AF144" s="3"/>
      <c r="AG144" s="3"/>
      <c r="AH144" s="3"/>
      <c r="AI144" s="80"/>
      <c r="AJ144" s="80"/>
      <c r="AK144" s="80"/>
      <c r="AL144" s="80"/>
      <c r="AM144" s="80"/>
      <c r="AN144" s="3"/>
      <c r="AO144" s="3"/>
      <c r="AP144" s="3"/>
      <c r="AQ144" s="3"/>
      <c r="AR144" s="3"/>
      <c r="AS144" s="3"/>
      <c r="AT144" s="3"/>
      <c r="AU144" s="3"/>
      <c r="AV144" s="3"/>
      <c r="AW144" s="81"/>
      <c r="AX144" s="3"/>
      <c r="AY144" s="3"/>
      <c r="AZ144" s="82"/>
      <c r="BA144" s="92"/>
      <c r="BB144" s="154"/>
      <c r="BC144" s="3"/>
      <c r="BD144" s="81"/>
      <c r="BE144" s="81"/>
      <c r="BF144" s="3"/>
      <c r="BG144" s="111"/>
      <c r="BH144" s="111"/>
      <c r="BI144" s="111"/>
      <c r="BJ144" s="111"/>
      <c r="BK144" s="111"/>
      <c r="BL144" s="111"/>
      <c r="BM144" s="111"/>
      <c r="BN144" s="111"/>
      <c r="BO144" s="111"/>
      <c r="BP144" s="113"/>
      <c r="BQ144" s="111"/>
      <c r="BR144" s="111"/>
      <c r="BS144" s="111"/>
      <c r="BT144" s="111"/>
      <c r="BU144" s="111"/>
      <c r="BV144" s="111"/>
      <c r="BW144" s="111"/>
      <c r="BX144" s="111"/>
      <c r="BY144" s="111"/>
      <c r="BZ144" s="111"/>
      <c r="CA144" s="111"/>
      <c r="CB144" s="111"/>
      <c r="CC144" s="111"/>
    </row>
    <row r="145" spans="1:81" s="77" customFormat="1" ht="18" customHeight="1" x14ac:dyDescent="0.2">
      <c r="A145" s="236"/>
      <c r="B145" s="14"/>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0"/>
      <c r="AA145" s="80"/>
      <c r="AB145" s="80"/>
      <c r="AC145" s="80"/>
      <c r="AD145" s="3"/>
      <c r="AE145" s="3"/>
      <c r="AF145" s="3"/>
      <c r="AG145" s="3"/>
      <c r="AH145" s="3"/>
      <c r="AI145" s="80"/>
      <c r="AJ145" s="80"/>
      <c r="AK145" s="80"/>
      <c r="AL145" s="80"/>
      <c r="AM145" s="80"/>
      <c r="AN145" s="3"/>
      <c r="AO145" s="3"/>
      <c r="AP145" s="3"/>
      <c r="AQ145" s="3"/>
      <c r="AR145" s="3"/>
      <c r="AS145" s="3"/>
      <c r="AT145" s="3"/>
      <c r="AU145" s="3"/>
      <c r="AV145" s="3"/>
      <c r="AW145" s="81"/>
      <c r="AX145" s="3"/>
      <c r="AY145" s="3"/>
      <c r="AZ145" s="82"/>
      <c r="BA145" s="92"/>
      <c r="BB145" s="154"/>
      <c r="BC145" s="3"/>
      <c r="BD145" s="81"/>
      <c r="BE145" s="81"/>
      <c r="BF145" s="3"/>
      <c r="BG145" s="111"/>
      <c r="BH145" s="111"/>
      <c r="BI145" s="111"/>
      <c r="BJ145" s="111"/>
      <c r="BK145" s="111"/>
      <c r="BL145" s="111"/>
      <c r="BM145" s="111"/>
      <c r="BN145" s="111"/>
      <c r="BO145" s="111"/>
      <c r="BP145" s="113"/>
      <c r="BQ145" s="111"/>
      <c r="BR145" s="111"/>
      <c r="BS145" s="111"/>
      <c r="BT145" s="111"/>
      <c r="BU145" s="111"/>
      <c r="BV145" s="111"/>
      <c r="BW145" s="111"/>
      <c r="BX145" s="111"/>
      <c r="BY145" s="111"/>
      <c r="BZ145" s="111"/>
      <c r="CA145" s="111"/>
      <c r="CB145" s="111"/>
      <c r="CC145" s="111"/>
    </row>
    <row r="146" spans="1:81" s="239" customFormat="1" ht="18" customHeight="1" x14ac:dyDescent="0.2">
      <c r="A146" s="236"/>
      <c r="B146" s="14"/>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0"/>
      <c r="AA146" s="80"/>
      <c r="AB146" s="80"/>
      <c r="AC146" s="80"/>
      <c r="AD146" s="3"/>
      <c r="AE146" s="3"/>
      <c r="AF146" s="3"/>
      <c r="AG146" s="3"/>
      <c r="AH146" s="3"/>
      <c r="AI146" s="80"/>
      <c r="AJ146" s="80"/>
      <c r="AK146" s="80"/>
      <c r="AL146" s="80"/>
      <c r="AM146" s="80"/>
      <c r="AN146" s="3"/>
      <c r="AO146" s="3"/>
      <c r="AP146" s="3"/>
      <c r="AQ146" s="3"/>
      <c r="AR146" s="3"/>
      <c r="AS146" s="3"/>
      <c r="AT146" s="3"/>
      <c r="AU146" s="3"/>
      <c r="AV146" s="3"/>
      <c r="AW146" s="81"/>
      <c r="AX146" s="3"/>
      <c r="AY146" s="3"/>
      <c r="AZ146" s="82"/>
      <c r="BA146" s="92"/>
      <c r="BB146" s="154"/>
      <c r="BC146" s="3"/>
      <c r="BD146" s="81"/>
      <c r="BE146" s="81"/>
      <c r="BF146" s="3"/>
      <c r="BG146" s="237"/>
      <c r="BH146" s="237"/>
      <c r="BI146" s="237"/>
      <c r="BJ146" s="237"/>
      <c r="BK146" s="237"/>
      <c r="BL146" s="237"/>
      <c r="BM146" s="237"/>
      <c r="BN146" s="237"/>
      <c r="BO146" s="237"/>
      <c r="BP146" s="238"/>
      <c r="BQ146" s="237"/>
      <c r="BR146" s="237"/>
      <c r="BS146" s="237"/>
      <c r="BT146" s="237"/>
      <c r="BU146" s="237"/>
      <c r="BV146" s="237"/>
      <c r="BW146" s="237"/>
      <c r="BX146" s="237"/>
      <c r="BY146" s="237"/>
      <c r="BZ146" s="237"/>
      <c r="CA146" s="237"/>
      <c r="CB146" s="237"/>
      <c r="CC146" s="237"/>
    </row>
    <row r="147" spans="1:81" s="239" customFormat="1" ht="18" customHeight="1" x14ac:dyDescent="0.2">
      <c r="A147" s="236"/>
      <c r="B147" s="14"/>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0"/>
      <c r="AA147" s="80"/>
      <c r="AB147" s="80"/>
      <c r="AC147" s="80"/>
      <c r="AD147" s="3"/>
      <c r="AE147" s="3"/>
      <c r="AF147" s="3"/>
      <c r="AG147" s="3"/>
      <c r="AH147" s="3"/>
      <c r="AI147" s="80"/>
      <c r="AJ147" s="80"/>
      <c r="AK147" s="80"/>
      <c r="AL147" s="80"/>
      <c r="AM147" s="80"/>
      <c r="AN147" s="3"/>
      <c r="AO147" s="3"/>
      <c r="AP147" s="3"/>
      <c r="AQ147" s="3"/>
      <c r="AR147" s="3"/>
      <c r="AS147" s="3"/>
      <c r="AT147" s="3"/>
      <c r="AU147" s="3"/>
      <c r="AV147" s="3"/>
      <c r="AW147" s="81"/>
      <c r="AX147" s="3"/>
      <c r="AY147" s="3"/>
      <c r="AZ147" s="82"/>
      <c r="BA147" s="92"/>
      <c r="BB147" s="154"/>
      <c r="BC147" s="3"/>
      <c r="BD147" s="81"/>
      <c r="BE147" s="81"/>
      <c r="BF147" s="3"/>
      <c r="BG147" s="237"/>
      <c r="BH147" s="237"/>
      <c r="BI147" s="237"/>
      <c r="BJ147" s="237"/>
      <c r="BK147" s="237"/>
      <c r="BL147" s="237"/>
      <c r="BM147" s="237"/>
      <c r="BN147" s="237"/>
      <c r="BO147" s="237"/>
      <c r="BP147" s="238"/>
      <c r="BQ147" s="237"/>
      <c r="BR147" s="237"/>
      <c r="BS147" s="237"/>
      <c r="BT147" s="237"/>
      <c r="BU147" s="237"/>
      <c r="BV147" s="237"/>
      <c r="BW147" s="237"/>
      <c r="BX147" s="237"/>
      <c r="BY147" s="237"/>
      <c r="BZ147" s="237"/>
      <c r="CA147" s="237"/>
      <c r="CB147" s="237"/>
      <c r="CC147" s="237"/>
    </row>
    <row r="148" spans="1:81" s="239" customFormat="1" ht="18" customHeight="1" x14ac:dyDescent="0.2">
      <c r="A148" s="236"/>
      <c r="B148" s="14"/>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0"/>
      <c r="AA148" s="80"/>
      <c r="AB148" s="80"/>
      <c r="AC148" s="80"/>
      <c r="AD148" s="3"/>
      <c r="AE148" s="3"/>
      <c r="AF148" s="3"/>
      <c r="AG148" s="3"/>
      <c r="AH148" s="3"/>
      <c r="AI148" s="80"/>
      <c r="AJ148" s="80"/>
      <c r="AK148" s="80"/>
      <c r="AL148" s="80"/>
      <c r="AM148" s="80"/>
      <c r="AN148" s="3"/>
      <c r="AO148" s="3"/>
      <c r="AP148" s="3"/>
      <c r="AQ148" s="3"/>
      <c r="AR148" s="3"/>
      <c r="AS148" s="3"/>
      <c r="AT148" s="3"/>
      <c r="AU148" s="3"/>
      <c r="AV148" s="3"/>
      <c r="AW148" s="81"/>
      <c r="AX148" s="3"/>
      <c r="AY148" s="3"/>
      <c r="AZ148" s="82"/>
      <c r="BA148" s="92"/>
      <c r="BB148" s="154"/>
      <c r="BC148" s="3"/>
      <c r="BD148" s="81"/>
      <c r="BE148" s="81"/>
      <c r="BF148" s="3"/>
      <c r="BG148" s="237"/>
      <c r="BH148" s="237"/>
      <c r="BI148" s="237"/>
      <c r="BJ148" s="237"/>
      <c r="BK148" s="237"/>
      <c r="BL148" s="237"/>
      <c r="BM148" s="237"/>
      <c r="BN148" s="237"/>
      <c r="BO148" s="237"/>
      <c r="BP148" s="238"/>
      <c r="BQ148" s="237"/>
      <c r="BR148" s="237"/>
      <c r="BS148" s="237"/>
      <c r="BT148" s="237"/>
      <c r="BU148" s="237"/>
      <c r="BV148" s="237"/>
      <c r="BW148" s="237"/>
      <c r="BX148" s="237"/>
      <c r="BY148" s="237"/>
      <c r="BZ148" s="237"/>
      <c r="CA148" s="237"/>
      <c r="CB148" s="237"/>
      <c r="CC148" s="237"/>
    </row>
    <row r="149" spans="1:81" s="239" customFormat="1" ht="18" customHeight="1" x14ac:dyDescent="0.2">
      <c r="A149" s="236"/>
      <c r="B149" s="14"/>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0"/>
      <c r="AA149" s="80"/>
      <c r="AB149" s="80"/>
      <c r="AC149" s="80"/>
      <c r="AD149" s="3"/>
      <c r="AE149" s="3"/>
      <c r="AF149" s="3"/>
      <c r="AG149" s="3"/>
      <c r="AH149" s="3"/>
      <c r="AI149" s="80"/>
      <c r="AJ149" s="80"/>
      <c r="AK149" s="80"/>
      <c r="AL149" s="80"/>
      <c r="AM149" s="80"/>
      <c r="AN149" s="3"/>
      <c r="AO149" s="3"/>
      <c r="AP149" s="3"/>
      <c r="AQ149" s="3"/>
      <c r="AR149" s="3"/>
      <c r="AS149" s="3"/>
      <c r="AT149" s="3"/>
      <c r="AU149" s="3"/>
      <c r="AV149" s="3"/>
      <c r="AW149" s="81"/>
      <c r="AX149" s="3"/>
      <c r="AY149" s="3"/>
      <c r="AZ149" s="82"/>
      <c r="BA149" s="92"/>
      <c r="BB149" s="154"/>
      <c r="BC149" s="3"/>
      <c r="BD149" s="81"/>
      <c r="BE149" s="81"/>
      <c r="BF149" s="3"/>
      <c r="BG149" s="237"/>
      <c r="BH149" s="237"/>
      <c r="BI149" s="237"/>
      <c r="BJ149" s="237"/>
      <c r="BK149" s="237"/>
      <c r="BL149" s="237"/>
      <c r="BM149" s="237"/>
      <c r="BN149" s="237"/>
      <c r="BO149" s="237"/>
      <c r="BP149" s="238"/>
      <c r="BQ149" s="237"/>
      <c r="BR149" s="237"/>
      <c r="BS149" s="237"/>
      <c r="BT149" s="237"/>
      <c r="BU149" s="237"/>
      <c r="BV149" s="237"/>
      <c r="BW149" s="237"/>
      <c r="BX149" s="237"/>
      <c r="BY149" s="237"/>
      <c r="BZ149" s="237"/>
      <c r="CA149" s="237"/>
      <c r="CB149" s="237"/>
      <c r="CC149" s="237"/>
    </row>
    <row r="150" spans="1:81" s="239" customFormat="1" ht="18" customHeight="1" x14ac:dyDescent="0.2">
      <c r="A150" s="236"/>
      <c r="B150" s="14"/>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0"/>
      <c r="AA150" s="80"/>
      <c r="AB150" s="80"/>
      <c r="AC150" s="80"/>
      <c r="AD150" s="3"/>
      <c r="AE150" s="3"/>
      <c r="AF150" s="3"/>
      <c r="AG150" s="3"/>
      <c r="AH150" s="3"/>
      <c r="AI150" s="80"/>
      <c r="AJ150" s="80"/>
      <c r="AK150" s="80"/>
      <c r="AL150" s="80"/>
      <c r="AM150" s="80"/>
      <c r="AN150" s="3"/>
      <c r="AO150" s="3"/>
      <c r="AP150" s="3"/>
      <c r="AQ150" s="3"/>
      <c r="AR150" s="3"/>
      <c r="AS150" s="3"/>
      <c r="AT150" s="3"/>
      <c r="AU150" s="3"/>
      <c r="AV150" s="3"/>
      <c r="AW150" s="81"/>
      <c r="AX150" s="3"/>
      <c r="AY150" s="3"/>
      <c r="AZ150" s="82"/>
      <c r="BA150" s="92"/>
      <c r="BB150" s="154"/>
      <c r="BC150" s="3"/>
      <c r="BD150" s="81"/>
      <c r="BE150" s="81"/>
      <c r="BF150" s="3"/>
      <c r="BG150" s="237"/>
      <c r="BH150" s="237"/>
      <c r="BI150" s="237"/>
      <c r="BJ150" s="237"/>
      <c r="BK150" s="237"/>
      <c r="BL150" s="237"/>
      <c r="BM150" s="237"/>
      <c r="BN150" s="237"/>
      <c r="BO150" s="237"/>
      <c r="BP150" s="238"/>
      <c r="BQ150" s="237"/>
      <c r="BR150" s="237"/>
      <c r="BS150" s="237"/>
      <c r="BT150" s="237"/>
      <c r="BU150" s="237"/>
      <c r="BV150" s="237"/>
      <c r="BW150" s="237"/>
      <c r="BX150" s="237"/>
      <c r="BY150" s="237"/>
      <c r="BZ150" s="237"/>
      <c r="CA150" s="237"/>
      <c r="CB150" s="237"/>
      <c r="CC150" s="237"/>
    </row>
    <row r="151" spans="1:81" s="239" customFormat="1" ht="18" customHeight="1" x14ac:dyDescent="0.2">
      <c r="A151" s="236"/>
      <c r="B151" s="14"/>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0"/>
      <c r="AA151" s="80"/>
      <c r="AB151" s="80"/>
      <c r="AC151" s="80"/>
      <c r="AD151" s="3"/>
      <c r="AE151" s="3"/>
      <c r="AF151" s="3"/>
      <c r="AG151" s="3"/>
      <c r="AH151" s="3"/>
      <c r="AI151" s="80"/>
      <c r="AJ151" s="80"/>
      <c r="AK151" s="80"/>
      <c r="AL151" s="80"/>
      <c r="AM151" s="80"/>
      <c r="AN151" s="3"/>
      <c r="AO151" s="3"/>
      <c r="AP151" s="3"/>
      <c r="AQ151" s="3"/>
      <c r="AR151" s="3"/>
      <c r="AS151" s="3"/>
      <c r="AT151" s="3"/>
      <c r="AU151" s="3"/>
      <c r="AV151" s="3"/>
      <c r="AW151" s="81"/>
      <c r="AX151" s="3"/>
      <c r="AY151" s="3"/>
      <c r="AZ151" s="82"/>
      <c r="BA151" s="92"/>
      <c r="BB151" s="154"/>
      <c r="BC151" s="3"/>
      <c r="BD151" s="81"/>
      <c r="BE151" s="81"/>
      <c r="BF151" s="3"/>
      <c r="BG151" s="237"/>
      <c r="BH151" s="237"/>
      <c r="BI151" s="237"/>
      <c r="BJ151" s="237"/>
      <c r="BK151" s="237"/>
      <c r="BL151" s="237"/>
      <c r="BM151" s="237"/>
      <c r="BN151" s="237"/>
      <c r="BO151" s="237"/>
      <c r="BP151" s="238"/>
      <c r="BQ151" s="237"/>
      <c r="BR151" s="237"/>
      <c r="BS151" s="237"/>
      <c r="BT151" s="237"/>
      <c r="BU151" s="237"/>
      <c r="BV151" s="237"/>
      <c r="BW151" s="237"/>
      <c r="BX151" s="237"/>
      <c r="BY151" s="237"/>
      <c r="BZ151" s="237"/>
      <c r="CA151" s="237"/>
      <c r="CB151" s="237"/>
      <c r="CC151" s="237"/>
    </row>
    <row r="152" spans="1:81" s="239" customFormat="1" ht="18" customHeight="1" x14ac:dyDescent="0.2">
      <c r="A152" s="236"/>
      <c r="B152" s="14"/>
      <c r="C152" s="19"/>
      <c r="D152" s="17"/>
      <c r="E152" s="21"/>
      <c r="F152" s="17"/>
      <c r="G152" s="17"/>
      <c r="H152" s="17"/>
      <c r="I152" s="17"/>
      <c r="J152" s="17"/>
      <c r="K152" s="17"/>
      <c r="L152" s="17"/>
      <c r="M152" s="17"/>
      <c r="N152" s="17"/>
      <c r="O152" s="21"/>
      <c r="P152" s="17"/>
      <c r="Q152" s="17"/>
      <c r="R152" s="17"/>
      <c r="S152" s="17"/>
      <c r="T152" s="17"/>
      <c r="U152" s="20"/>
      <c r="V152" s="21"/>
      <c r="W152" s="20"/>
      <c r="X152" s="21"/>
      <c r="Y152" s="20"/>
      <c r="Z152" s="80"/>
      <c r="AA152" s="80"/>
      <c r="AB152" s="80"/>
      <c r="AC152" s="80"/>
      <c r="AD152" s="3"/>
      <c r="AE152" s="3"/>
      <c r="AF152" s="3"/>
      <c r="AG152" s="3"/>
      <c r="AH152" s="3"/>
      <c r="AI152" s="80"/>
      <c r="AJ152" s="80"/>
      <c r="AK152" s="80"/>
      <c r="AL152" s="80"/>
      <c r="AM152" s="80"/>
      <c r="AN152" s="3"/>
      <c r="AO152" s="3"/>
      <c r="AP152" s="3"/>
      <c r="AQ152" s="3"/>
      <c r="AR152" s="3"/>
      <c r="AS152" s="3"/>
      <c r="AT152" s="3"/>
      <c r="AU152" s="3"/>
      <c r="AV152" s="3"/>
      <c r="AW152" s="81"/>
      <c r="AX152" s="3"/>
      <c r="AY152" s="3"/>
      <c r="AZ152" s="82"/>
      <c r="BA152" s="92"/>
      <c r="BB152" s="154"/>
      <c r="BC152" s="3"/>
      <c r="BD152" s="81"/>
      <c r="BE152" s="81"/>
      <c r="BF152" s="3"/>
      <c r="BG152" s="237"/>
      <c r="BH152" s="237"/>
      <c r="BI152" s="237"/>
      <c r="BJ152" s="237"/>
      <c r="BK152" s="237"/>
      <c r="BL152" s="237"/>
      <c r="BM152" s="237"/>
      <c r="BN152" s="237"/>
      <c r="BO152" s="237"/>
      <c r="BP152" s="238"/>
      <c r="BQ152" s="237"/>
      <c r="BR152" s="237"/>
      <c r="BS152" s="237"/>
      <c r="BT152" s="237"/>
      <c r="BU152" s="237"/>
      <c r="BV152" s="237"/>
      <c r="BW152" s="237"/>
      <c r="BX152" s="237"/>
      <c r="BY152" s="237"/>
      <c r="BZ152" s="237"/>
      <c r="CA152" s="237"/>
      <c r="CB152" s="237"/>
      <c r="CC152" s="237"/>
    </row>
    <row r="153" spans="1:81" s="239" customFormat="1" ht="18" customHeight="1" x14ac:dyDescent="0.2">
      <c r="A153" s="236"/>
      <c r="B153" s="14"/>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0"/>
      <c r="AA153" s="80"/>
      <c r="AB153" s="80"/>
      <c r="AC153" s="80"/>
      <c r="AD153" s="3"/>
      <c r="AE153" s="3"/>
      <c r="AF153" s="3"/>
      <c r="AG153" s="3"/>
      <c r="AH153" s="3"/>
      <c r="AI153" s="80"/>
      <c r="AJ153" s="80"/>
      <c r="AK153" s="80"/>
      <c r="AL153" s="80"/>
      <c r="AM153" s="80"/>
      <c r="AN153" s="3"/>
      <c r="AO153" s="3"/>
      <c r="AP153" s="3"/>
      <c r="AQ153" s="3"/>
      <c r="AR153" s="3"/>
      <c r="AS153" s="3"/>
      <c r="AT153" s="3"/>
      <c r="AU153" s="3"/>
      <c r="AV153" s="3"/>
      <c r="AW153" s="81"/>
      <c r="AX153" s="3"/>
      <c r="AY153" s="3"/>
      <c r="AZ153" s="82"/>
      <c r="BA153" s="92"/>
      <c r="BB153" s="154"/>
      <c r="BC153" s="3"/>
      <c r="BD153" s="81"/>
      <c r="BE153" s="81"/>
      <c r="BF153" s="3"/>
      <c r="BG153" s="237"/>
      <c r="BH153" s="237"/>
      <c r="BI153" s="237"/>
      <c r="BJ153" s="237"/>
      <c r="BK153" s="237"/>
      <c r="BL153" s="237"/>
      <c r="BM153" s="237"/>
      <c r="BN153" s="237"/>
      <c r="BO153" s="237"/>
      <c r="BP153" s="238"/>
      <c r="BQ153" s="237"/>
      <c r="BR153" s="237"/>
      <c r="BS153" s="237"/>
      <c r="BT153" s="237"/>
      <c r="BU153" s="237"/>
      <c r="BV153" s="237"/>
      <c r="BW153" s="237"/>
      <c r="BX153" s="237"/>
      <c r="BY153" s="237"/>
      <c r="BZ153" s="237"/>
      <c r="CA153" s="237"/>
      <c r="CB153" s="237"/>
      <c r="CC153" s="237"/>
    </row>
    <row r="154" spans="1:81" s="239" customFormat="1" ht="18" customHeight="1" x14ac:dyDescent="0.2">
      <c r="A154" s="236"/>
      <c r="B154" s="14"/>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0"/>
      <c r="AA154" s="80"/>
      <c r="AB154" s="80"/>
      <c r="AC154" s="80"/>
      <c r="AD154" s="3"/>
      <c r="AE154" s="3"/>
      <c r="AF154" s="3"/>
      <c r="AG154" s="3"/>
      <c r="AH154" s="3"/>
      <c r="AI154" s="80"/>
      <c r="AJ154" s="80"/>
      <c r="AK154" s="80"/>
      <c r="AL154" s="80"/>
      <c r="AM154" s="80"/>
      <c r="AN154" s="3"/>
      <c r="AO154" s="3"/>
      <c r="AP154" s="3"/>
      <c r="AQ154" s="3"/>
      <c r="AR154" s="3"/>
      <c r="AS154" s="3"/>
      <c r="AT154" s="3"/>
      <c r="AU154" s="3"/>
      <c r="AV154" s="3"/>
      <c r="AW154" s="81"/>
      <c r="AX154" s="3"/>
      <c r="AY154" s="3"/>
      <c r="AZ154" s="82"/>
      <c r="BA154" s="92"/>
      <c r="BB154" s="154"/>
      <c r="BC154" s="3"/>
      <c r="BD154" s="81"/>
      <c r="BE154" s="81"/>
      <c r="BF154" s="3"/>
      <c r="BG154" s="237"/>
      <c r="BH154" s="237"/>
      <c r="BI154" s="237"/>
      <c r="BJ154" s="237"/>
      <c r="BK154" s="237"/>
      <c r="BL154" s="237"/>
      <c r="BM154" s="237"/>
      <c r="BN154" s="237"/>
      <c r="BO154" s="237"/>
      <c r="BP154" s="238"/>
      <c r="BQ154" s="237"/>
      <c r="BR154" s="237"/>
      <c r="BS154" s="237"/>
      <c r="BT154" s="237"/>
      <c r="BU154" s="237"/>
      <c r="BV154" s="237"/>
      <c r="BW154" s="237"/>
      <c r="BX154" s="237"/>
      <c r="BY154" s="237"/>
      <c r="BZ154" s="237"/>
      <c r="CA154" s="237"/>
      <c r="CB154" s="237"/>
      <c r="CC154" s="237"/>
    </row>
    <row r="155" spans="1:81" s="239" customFormat="1" ht="18" customHeight="1" x14ac:dyDescent="0.2">
      <c r="A155" s="236"/>
      <c r="B155" s="14"/>
      <c r="C155" s="19"/>
      <c r="D155" s="17"/>
      <c r="E155" s="21"/>
      <c r="F155" s="17"/>
      <c r="G155" s="17"/>
      <c r="H155" s="17"/>
      <c r="I155" s="17"/>
      <c r="J155" s="17"/>
      <c r="K155" s="17"/>
      <c r="L155" s="17"/>
      <c r="M155" s="17"/>
      <c r="N155" s="17"/>
      <c r="O155" s="21"/>
      <c r="P155" s="17"/>
      <c r="Q155" s="17"/>
      <c r="R155" s="17"/>
      <c r="S155" s="17"/>
      <c r="T155" s="17"/>
      <c r="U155" s="20"/>
      <c r="V155" s="21"/>
      <c r="W155" s="20"/>
      <c r="X155" s="21"/>
      <c r="Y155" s="20"/>
      <c r="Z155" s="80"/>
      <c r="AA155" s="80"/>
      <c r="AB155" s="80"/>
      <c r="AC155" s="80"/>
      <c r="AD155" s="3"/>
      <c r="AE155" s="3"/>
      <c r="AF155" s="3"/>
      <c r="AG155" s="3"/>
      <c r="AH155" s="3"/>
      <c r="AI155" s="80"/>
      <c r="AJ155" s="80"/>
      <c r="AK155" s="80"/>
      <c r="AL155" s="80"/>
      <c r="AM155" s="80"/>
      <c r="AN155" s="3"/>
      <c r="AO155" s="3"/>
      <c r="AP155" s="3"/>
      <c r="AQ155" s="3"/>
      <c r="AR155" s="3"/>
      <c r="AS155" s="3"/>
      <c r="AT155" s="3"/>
      <c r="AU155" s="3"/>
      <c r="AV155" s="3"/>
      <c r="AW155" s="81"/>
      <c r="AX155" s="3"/>
      <c r="AY155" s="3"/>
      <c r="AZ155" s="82"/>
      <c r="BA155" s="92"/>
      <c r="BB155" s="154"/>
      <c r="BC155" s="3"/>
      <c r="BD155" s="81"/>
      <c r="BE155" s="81"/>
      <c r="BF155" s="3"/>
      <c r="BG155" s="237"/>
      <c r="BH155" s="237"/>
      <c r="BI155" s="237"/>
      <c r="BJ155" s="237"/>
      <c r="BK155" s="237"/>
      <c r="BL155" s="237"/>
      <c r="BM155" s="237"/>
      <c r="BN155" s="237"/>
      <c r="BO155" s="237"/>
      <c r="BP155" s="238"/>
      <c r="BQ155" s="237"/>
      <c r="BR155" s="237"/>
      <c r="BS155" s="237"/>
      <c r="BT155" s="237"/>
      <c r="BU155" s="237"/>
      <c r="BV155" s="237"/>
      <c r="BW155" s="237"/>
      <c r="BX155" s="237"/>
      <c r="BY155" s="237"/>
      <c r="BZ155" s="237"/>
      <c r="CA155" s="237"/>
      <c r="CB155" s="237"/>
      <c r="CC155" s="237"/>
    </row>
    <row r="156" spans="1:81" s="239" customFormat="1" ht="18" customHeight="1" x14ac:dyDescent="0.2">
      <c r="A156" s="236"/>
      <c r="B156" s="14"/>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0"/>
      <c r="AA156" s="80"/>
      <c r="AB156" s="80"/>
      <c r="AC156" s="80"/>
      <c r="AD156" s="3"/>
      <c r="AE156" s="3"/>
      <c r="AF156" s="3"/>
      <c r="AG156" s="3"/>
      <c r="AH156" s="3"/>
      <c r="AI156" s="80"/>
      <c r="AJ156" s="80"/>
      <c r="AK156" s="80"/>
      <c r="AL156" s="80"/>
      <c r="AM156" s="80"/>
      <c r="AN156" s="3"/>
      <c r="AO156" s="3"/>
      <c r="AP156" s="3"/>
      <c r="AQ156" s="3"/>
      <c r="AR156" s="3"/>
      <c r="AS156" s="3"/>
      <c r="AT156" s="3"/>
      <c r="AU156" s="3"/>
      <c r="AV156" s="3"/>
      <c r="AW156" s="81"/>
      <c r="AX156" s="3"/>
      <c r="AY156" s="3"/>
      <c r="AZ156" s="82"/>
      <c r="BA156" s="92"/>
      <c r="BB156" s="154"/>
      <c r="BC156" s="3"/>
      <c r="BD156" s="81"/>
      <c r="BE156" s="81"/>
      <c r="BF156" s="3"/>
      <c r="BG156" s="237"/>
      <c r="BH156" s="237"/>
      <c r="BI156" s="237"/>
      <c r="BJ156" s="237"/>
      <c r="BK156" s="237"/>
      <c r="BL156" s="237"/>
      <c r="BM156" s="237"/>
      <c r="BN156" s="237"/>
      <c r="BO156" s="237"/>
      <c r="BP156" s="238"/>
      <c r="BQ156" s="237"/>
      <c r="BR156" s="237"/>
      <c r="BS156" s="237"/>
      <c r="BT156" s="237"/>
      <c r="BU156" s="237"/>
      <c r="BV156" s="237"/>
      <c r="BW156" s="237"/>
      <c r="BX156" s="237"/>
      <c r="BY156" s="237"/>
      <c r="BZ156" s="237"/>
      <c r="CA156" s="237"/>
      <c r="CB156" s="237"/>
      <c r="CC156" s="237"/>
    </row>
    <row r="157" spans="1:81" s="239" customFormat="1" ht="18" customHeight="1" x14ac:dyDescent="0.2">
      <c r="A157" s="236"/>
      <c r="B157" s="14"/>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0"/>
      <c r="AA157" s="80"/>
      <c r="AB157" s="80"/>
      <c r="AC157" s="80"/>
      <c r="AD157" s="3"/>
      <c r="AE157" s="3"/>
      <c r="AF157" s="3"/>
      <c r="AG157" s="3"/>
      <c r="AH157" s="3"/>
      <c r="AI157" s="80"/>
      <c r="AJ157" s="80"/>
      <c r="AK157" s="80"/>
      <c r="AL157" s="80"/>
      <c r="AM157" s="80"/>
      <c r="AN157" s="3"/>
      <c r="AO157" s="3"/>
      <c r="AP157" s="3"/>
      <c r="AQ157" s="3"/>
      <c r="AR157" s="3"/>
      <c r="AS157" s="3"/>
      <c r="AT157" s="3"/>
      <c r="AU157" s="3"/>
      <c r="AV157" s="3"/>
      <c r="AW157" s="81"/>
      <c r="AX157" s="3"/>
      <c r="AY157" s="3"/>
      <c r="AZ157" s="82"/>
      <c r="BA157" s="92"/>
      <c r="BB157" s="154"/>
      <c r="BC157" s="3"/>
      <c r="BD157" s="81"/>
      <c r="BE157" s="81"/>
      <c r="BF157" s="3"/>
      <c r="BG157" s="237"/>
      <c r="BH157" s="237"/>
      <c r="BI157" s="237"/>
      <c r="BJ157" s="237"/>
      <c r="BK157" s="237"/>
      <c r="BL157" s="237"/>
      <c r="BM157" s="237"/>
      <c r="BN157" s="237"/>
      <c r="BO157" s="237"/>
      <c r="BP157" s="238"/>
      <c r="BQ157" s="237"/>
      <c r="BR157" s="237"/>
      <c r="BS157" s="237"/>
      <c r="BT157" s="237"/>
      <c r="BU157" s="237"/>
      <c r="BV157" s="237"/>
      <c r="BW157" s="237"/>
      <c r="BX157" s="237"/>
      <c r="BY157" s="237"/>
      <c r="BZ157" s="237"/>
      <c r="CA157" s="237"/>
      <c r="CB157" s="237"/>
      <c r="CC157" s="237"/>
    </row>
    <row r="158" spans="1:81" s="239" customFormat="1" ht="18" customHeight="1" x14ac:dyDescent="0.2">
      <c r="A158" s="236"/>
      <c r="B158" s="14"/>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0"/>
      <c r="AA158" s="80"/>
      <c r="AB158" s="80"/>
      <c r="AC158" s="80"/>
      <c r="AD158" s="3"/>
      <c r="AE158" s="3"/>
      <c r="AF158" s="3"/>
      <c r="AG158" s="3"/>
      <c r="AH158" s="3"/>
      <c r="AI158" s="80"/>
      <c r="AJ158" s="80"/>
      <c r="AK158" s="80"/>
      <c r="AL158" s="80"/>
      <c r="AM158" s="80"/>
      <c r="AN158" s="3"/>
      <c r="AO158" s="3"/>
      <c r="AP158" s="3"/>
      <c r="AQ158" s="3"/>
      <c r="AR158" s="3"/>
      <c r="AS158" s="3"/>
      <c r="AT158" s="3"/>
      <c r="AU158" s="3"/>
      <c r="AV158" s="3"/>
      <c r="AW158" s="81"/>
      <c r="AX158" s="3"/>
      <c r="AY158" s="3"/>
      <c r="AZ158" s="82"/>
      <c r="BA158" s="92"/>
      <c r="BB158" s="154"/>
      <c r="BC158" s="3"/>
      <c r="BD158" s="81"/>
      <c r="BE158" s="81"/>
      <c r="BF158" s="3"/>
      <c r="BG158" s="237"/>
      <c r="BH158" s="237"/>
      <c r="BI158" s="237"/>
      <c r="BJ158" s="237"/>
      <c r="BK158" s="237"/>
      <c r="BL158" s="237"/>
      <c r="BM158" s="237"/>
      <c r="BN158" s="237"/>
      <c r="BO158" s="237"/>
      <c r="BP158" s="238"/>
      <c r="BQ158" s="237"/>
      <c r="BR158" s="237"/>
      <c r="BS158" s="237"/>
      <c r="BT158" s="237"/>
      <c r="BU158" s="237"/>
      <c r="BV158" s="237"/>
      <c r="BW158" s="237"/>
      <c r="BX158" s="237"/>
      <c r="BY158" s="237"/>
      <c r="BZ158" s="237"/>
      <c r="CA158" s="237"/>
      <c r="CB158" s="237"/>
      <c r="CC158" s="237"/>
    </row>
    <row r="159" spans="1:81" s="239" customFormat="1" ht="18" customHeight="1" x14ac:dyDescent="0.2">
      <c r="A159" s="240"/>
      <c r="B159" s="23"/>
      <c r="C159" s="27"/>
      <c r="D159" s="25"/>
      <c r="E159" s="25"/>
      <c r="F159" s="25"/>
      <c r="G159" s="25"/>
      <c r="H159" s="25"/>
      <c r="I159" s="25"/>
      <c r="J159" s="25"/>
      <c r="K159" s="25"/>
      <c r="L159" s="25"/>
      <c r="M159" s="25"/>
      <c r="N159" s="25"/>
      <c r="O159" s="25"/>
      <c r="P159" s="25"/>
      <c r="Q159" s="25"/>
      <c r="R159" s="25"/>
      <c r="S159" s="25"/>
      <c r="T159" s="25"/>
      <c r="U159" s="28"/>
      <c r="V159" s="24"/>
      <c r="W159" s="28"/>
      <c r="X159" s="24"/>
      <c r="Y159" s="28"/>
      <c r="Z159" s="80"/>
      <c r="AA159" s="80"/>
      <c r="AB159" s="80"/>
      <c r="AC159" s="80"/>
      <c r="AD159" s="3"/>
      <c r="AE159" s="3"/>
      <c r="AF159" s="3"/>
      <c r="AG159" s="3"/>
      <c r="AH159" s="3"/>
      <c r="AI159" s="80"/>
      <c r="AJ159" s="80"/>
      <c r="AK159" s="80"/>
      <c r="AL159" s="80"/>
      <c r="AM159" s="80"/>
      <c r="AN159" s="3"/>
      <c r="AO159" s="3"/>
      <c r="AP159" s="3"/>
      <c r="AQ159" s="3"/>
      <c r="AR159" s="3"/>
      <c r="AS159" s="3"/>
      <c r="AT159" s="3"/>
      <c r="AU159" s="3"/>
      <c r="AV159" s="3"/>
      <c r="AW159" s="81"/>
      <c r="AX159" s="3"/>
      <c r="AY159" s="3"/>
      <c r="AZ159" s="82"/>
      <c r="BA159" s="92"/>
      <c r="BB159" s="154"/>
      <c r="BC159" s="3"/>
      <c r="BD159" s="81"/>
      <c r="BE159" s="81"/>
      <c r="BF159" s="3"/>
      <c r="BG159" s="237"/>
      <c r="BH159" s="237"/>
      <c r="BI159" s="237"/>
      <c r="BJ159" s="237"/>
      <c r="BK159" s="237"/>
      <c r="BL159" s="237"/>
      <c r="BM159" s="237"/>
      <c r="BN159" s="237"/>
      <c r="BO159" s="237"/>
      <c r="BP159" s="238"/>
      <c r="BQ159" s="237"/>
      <c r="BR159" s="237"/>
      <c r="BS159" s="237"/>
      <c r="BT159" s="237"/>
      <c r="BU159" s="237"/>
      <c r="BV159" s="237"/>
      <c r="BW159" s="237"/>
      <c r="BX159" s="237"/>
      <c r="BY159" s="237"/>
      <c r="BZ159" s="237"/>
      <c r="CA159" s="237"/>
      <c r="CB159" s="237"/>
      <c r="CC159" s="237"/>
    </row>
    <row r="160" spans="1:81" s="239" customFormat="1" ht="33" customHeight="1" x14ac:dyDescent="0.2">
      <c r="A160" s="78"/>
      <c r="B160" s="78"/>
      <c r="C160" s="3"/>
      <c r="D160" s="99"/>
      <c r="E160" s="99"/>
      <c r="F160" s="99"/>
      <c r="G160" s="99"/>
      <c r="H160" s="99"/>
      <c r="I160" s="99"/>
      <c r="J160" s="99"/>
      <c r="K160" s="99"/>
      <c r="L160" s="99"/>
      <c r="M160" s="99"/>
      <c r="N160" s="99"/>
      <c r="O160" s="99"/>
      <c r="P160" s="99"/>
      <c r="Q160" s="99"/>
      <c r="R160" s="99"/>
      <c r="S160" s="99"/>
      <c r="T160" s="99"/>
      <c r="U160" s="77"/>
      <c r="Y160" s="77"/>
      <c r="Z160" s="77"/>
      <c r="AA160" s="77"/>
      <c r="AC160" s="241"/>
      <c r="AS160" s="237"/>
      <c r="AT160" s="237"/>
      <c r="AU160" s="237"/>
      <c r="AV160" s="242"/>
      <c r="AW160" s="238"/>
      <c r="AX160" s="237"/>
      <c r="AY160" s="237"/>
      <c r="AZ160" s="237"/>
      <c r="BA160" s="73"/>
      <c r="BB160" s="73"/>
      <c r="BC160" s="73"/>
      <c r="BD160" s="73"/>
      <c r="BE160" s="73"/>
      <c r="BF160" s="73"/>
      <c r="BG160" s="237"/>
      <c r="BH160" s="237"/>
      <c r="BI160" s="237"/>
      <c r="BJ160" s="237"/>
      <c r="BK160" s="237"/>
      <c r="BL160" s="237"/>
      <c r="BM160" s="237"/>
      <c r="BN160" s="237"/>
      <c r="BO160" s="237"/>
      <c r="BP160" s="238"/>
      <c r="BQ160" s="237"/>
      <c r="BR160" s="237"/>
      <c r="BS160" s="237"/>
      <c r="BT160" s="237"/>
      <c r="BU160" s="237"/>
      <c r="BV160" s="237"/>
      <c r="BW160" s="237"/>
      <c r="BX160" s="237"/>
      <c r="BY160" s="237"/>
      <c r="BZ160" s="237"/>
      <c r="CA160" s="237"/>
      <c r="CB160" s="237"/>
      <c r="CC160" s="237"/>
    </row>
    <row r="161" spans="1:81" s="239" customFormat="1" ht="14.25" customHeight="1" x14ac:dyDescent="0.2">
      <c r="A161" s="836"/>
      <c r="B161" s="836"/>
      <c r="C161" s="845"/>
      <c r="D161" s="847"/>
      <c r="E161" s="99"/>
      <c r="F161" s="99"/>
      <c r="G161" s="99"/>
      <c r="H161" s="99"/>
      <c r="I161" s="99"/>
      <c r="J161" s="99"/>
      <c r="K161" s="99"/>
      <c r="L161" s="99"/>
      <c r="M161" s="99"/>
      <c r="N161" s="99"/>
      <c r="O161" s="99"/>
      <c r="P161" s="99"/>
      <c r="Q161" s="99"/>
      <c r="R161" s="77"/>
      <c r="S161" s="77"/>
      <c r="T161" s="77"/>
      <c r="U161" s="77"/>
      <c r="V161" s="77"/>
      <c r="W161" s="77"/>
      <c r="X161" s="77"/>
      <c r="Z161" s="241"/>
      <c r="AS161" s="237"/>
      <c r="AT161" s="237"/>
      <c r="AU161" s="237"/>
      <c r="AV161" s="242"/>
      <c r="AW161" s="238"/>
      <c r="AX161" s="237"/>
      <c r="AY161" s="237"/>
      <c r="AZ161" s="237"/>
      <c r="BA161" s="73"/>
      <c r="BB161" s="73"/>
      <c r="BC161" s="73"/>
      <c r="BD161" s="73"/>
      <c r="BE161" s="73"/>
      <c r="BF161" s="73"/>
      <c r="BG161" s="237"/>
      <c r="BH161" s="237"/>
      <c r="BI161" s="237"/>
      <c r="BJ161" s="237"/>
      <c r="BK161" s="237"/>
      <c r="BL161" s="237"/>
      <c r="BM161" s="237"/>
      <c r="BN161" s="237"/>
      <c r="BO161" s="237"/>
      <c r="BP161" s="238"/>
      <c r="BQ161" s="237"/>
      <c r="BR161" s="237"/>
      <c r="BS161" s="237"/>
      <c r="BT161" s="237"/>
      <c r="BU161" s="237"/>
      <c r="BV161" s="237"/>
      <c r="BW161" s="237"/>
      <c r="BX161" s="237"/>
      <c r="BY161" s="237"/>
      <c r="BZ161" s="237"/>
      <c r="CA161" s="237"/>
      <c r="CB161" s="237"/>
      <c r="CC161" s="237"/>
    </row>
    <row r="162" spans="1:81" s="239" customFormat="1" ht="14.25" x14ac:dyDescent="0.2">
      <c r="A162" s="838"/>
      <c r="B162" s="838"/>
      <c r="C162" s="307"/>
      <c r="D162" s="307"/>
      <c r="E162" s="99"/>
      <c r="F162" s="99"/>
      <c r="G162" s="99"/>
      <c r="H162" s="99"/>
      <c r="I162" s="99"/>
      <c r="J162" s="99"/>
      <c r="K162" s="99"/>
      <c r="L162" s="99"/>
      <c r="M162" s="99"/>
      <c r="N162" s="99"/>
      <c r="O162" s="99"/>
      <c r="P162" s="99"/>
      <c r="Q162" s="99"/>
      <c r="R162" s="77"/>
      <c r="S162" s="77"/>
      <c r="T162" s="77"/>
      <c r="U162" s="77"/>
      <c r="V162" s="77"/>
      <c r="W162" s="77"/>
      <c r="X162" s="77"/>
      <c r="Z162" s="241"/>
      <c r="AS162" s="237"/>
      <c r="AT162" s="237"/>
      <c r="AU162" s="237"/>
      <c r="AV162" s="242"/>
      <c r="AW162" s="238"/>
      <c r="AX162" s="237"/>
      <c r="AY162" s="237"/>
      <c r="AZ162" s="237"/>
      <c r="BA162" s="73"/>
      <c r="BB162" s="73"/>
      <c r="BC162" s="73"/>
      <c r="BD162" s="73"/>
      <c r="BE162" s="73"/>
      <c r="BF162" s="73"/>
      <c r="BG162" s="237"/>
      <c r="BH162" s="237"/>
      <c r="BI162" s="237"/>
      <c r="BJ162" s="237"/>
      <c r="BK162" s="237"/>
      <c r="BL162" s="237"/>
      <c r="BM162" s="237"/>
      <c r="BN162" s="237"/>
      <c r="BO162" s="237"/>
      <c r="BP162" s="238"/>
      <c r="BQ162" s="237"/>
      <c r="BR162" s="237"/>
      <c r="BS162" s="237"/>
      <c r="BT162" s="237"/>
      <c r="BU162" s="237"/>
      <c r="BV162" s="237"/>
      <c r="BW162" s="237"/>
      <c r="BX162" s="237"/>
      <c r="BY162" s="237"/>
      <c r="BZ162" s="237"/>
      <c r="CA162" s="237"/>
      <c r="CB162" s="237"/>
      <c r="CC162" s="237"/>
    </row>
    <row r="163" spans="1:81" s="239" customFormat="1" ht="15.75" customHeight="1" x14ac:dyDescent="0.2">
      <c r="A163" s="236"/>
      <c r="B163" s="14"/>
      <c r="C163" s="36"/>
      <c r="D163" s="36"/>
      <c r="E163" s="99"/>
      <c r="F163" s="99"/>
      <c r="G163" s="99"/>
      <c r="H163" s="99"/>
      <c r="I163" s="99"/>
      <c r="J163" s="99"/>
      <c r="K163" s="99"/>
      <c r="L163" s="99"/>
      <c r="M163" s="99"/>
      <c r="N163" s="99"/>
      <c r="O163" s="99"/>
      <c r="P163" s="99"/>
      <c r="Q163" s="99"/>
      <c r="U163" s="79"/>
      <c r="V163" s="79"/>
      <c r="W163" s="77"/>
      <c r="X163" s="77"/>
      <c r="Z163" s="241"/>
      <c r="AS163" s="237"/>
      <c r="AT163" s="237"/>
      <c r="AU163" s="237"/>
      <c r="AV163" s="242"/>
      <c r="AW163" s="238"/>
      <c r="AX163" s="237"/>
      <c r="AY163" s="237"/>
      <c r="AZ163" s="237"/>
      <c r="BA163" s="73"/>
      <c r="BB163" s="73"/>
      <c r="BC163" s="73"/>
      <c r="BD163" s="73"/>
      <c r="BE163" s="73"/>
      <c r="BF163" s="73"/>
      <c r="BG163" s="237"/>
      <c r="BH163" s="237"/>
      <c r="BI163" s="237"/>
      <c r="BJ163" s="237"/>
      <c r="BK163" s="237"/>
      <c r="BL163" s="237"/>
      <c r="BM163" s="237"/>
      <c r="BN163" s="237"/>
      <c r="BO163" s="237"/>
      <c r="BP163" s="238"/>
      <c r="BQ163" s="237"/>
      <c r="BR163" s="237"/>
      <c r="BS163" s="237"/>
      <c r="BT163" s="237"/>
      <c r="BU163" s="237"/>
      <c r="BV163" s="237"/>
      <c r="BW163" s="237"/>
      <c r="BX163" s="237"/>
      <c r="BY163" s="237"/>
      <c r="BZ163" s="237"/>
      <c r="CA163" s="237"/>
      <c r="CB163" s="237"/>
      <c r="CC163" s="237"/>
    </row>
    <row r="164" spans="1:81" s="239" customFormat="1" ht="15.75" customHeight="1" x14ac:dyDescent="0.2">
      <c r="A164" s="236"/>
      <c r="B164" s="14"/>
      <c r="C164" s="37"/>
      <c r="D164" s="37"/>
      <c r="E164" s="99"/>
      <c r="F164" s="99"/>
      <c r="G164" s="99"/>
      <c r="H164" s="99"/>
      <c r="I164" s="99"/>
      <c r="J164" s="99"/>
      <c r="K164" s="99"/>
      <c r="L164" s="99"/>
      <c r="M164" s="99"/>
      <c r="N164" s="99"/>
      <c r="O164" s="99"/>
      <c r="P164" s="99"/>
      <c r="Q164" s="99"/>
      <c r="U164" s="79"/>
      <c r="V164" s="79"/>
      <c r="W164" s="77"/>
      <c r="X164" s="77"/>
      <c r="Z164" s="241"/>
      <c r="AS164" s="237"/>
      <c r="AT164" s="237"/>
      <c r="AU164" s="237"/>
      <c r="AV164" s="242"/>
      <c r="AW164" s="238"/>
      <c r="AX164" s="237"/>
      <c r="AY164" s="237"/>
      <c r="AZ164" s="237"/>
      <c r="BA164" s="73"/>
      <c r="BB164" s="73"/>
      <c r="BC164" s="73"/>
      <c r="BD164" s="73"/>
      <c r="BE164" s="73"/>
      <c r="BF164" s="73"/>
      <c r="BG164" s="237"/>
      <c r="BH164" s="237"/>
      <c r="BI164" s="237"/>
      <c r="BJ164" s="237"/>
      <c r="BK164" s="237"/>
      <c r="BL164" s="237"/>
      <c r="BM164" s="237"/>
      <c r="BN164" s="237"/>
      <c r="BO164" s="237"/>
      <c r="BP164" s="238"/>
      <c r="BQ164" s="237"/>
      <c r="BR164" s="237"/>
      <c r="BS164" s="237"/>
      <c r="BT164" s="237"/>
      <c r="BU164" s="237"/>
      <c r="BV164" s="237"/>
      <c r="BW164" s="237"/>
      <c r="BX164" s="237"/>
      <c r="BY164" s="237"/>
      <c r="BZ164" s="237"/>
      <c r="CA164" s="237"/>
      <c r="CB164" s="237"/>
      <c r="CC164" s="237"/>
    </row>
    <row r="165" spans="1:81" s="239" customFormat="1" ht="15.75" customHeight="1" x14ac:dyDescent="0.2">
      <c r="A165" s="243"/>
      <c r="B165" s="60"/>
      <c r="C165" s="41"/>
      <c r="D165" s="41"/>
      <c r="E165" s="99"/>
      <c r="F165" s="99"/>
      <c r="G165" s="99"/>
      <c r="H165" s="99"/>
      <c r="I165" s="99"/>
      <c r="J165" s="99"/>
      <c r="K165" s="99"/>
      <c r="L165" s="99"/>
      <c r="M165" s="99"/>
      <c r="N165" s="99"/>
      <c r="O165" s="99"/>
      <c r="P165" s="99"/>
      <c r="Q165" s="99"/>
      <c r="U165" s="79"/>
      <c r="V165" s="79"/>
      <c r="W165" s="77"/>
      <c r="X165" s="77"/>
      <c r="Z165" s="241"/>
      <c r="AS165" s="237"/>
      <c r="AT165" s="237"/>
      <c r="AU165" s="237"/>
      <c r="AV165" s="242"/>
      <c r="AW165" s="238"/>
      <c r="AX165" s="237"/>
      <c r="AY165" s="237"/>
      <c r="AZ165" s="237"/>
      <c r="BA165" s="73"/>
      <c r="BB165" s="73"/>
      <c r="BC165" s="73"/>
      <c r="BD165" s="73"/>
      <c r="BE165" s="73"/>
      <c r="BF165" s="73"/>
      <c r="BG165" s="237"/>
      <c r="BH165" s="237"/>
      <c r="BI165" s="237"/>
      <c r="BJ165" s="237"/>
      <c r="BK165" s="237"/>
      <c r="BL165" s="237"/>
      <c r="BM165" s="237"/>
      <c r="BN165" s="237"/>
      <c r="BO165" s="237"/>
      <c r="BP165" s="238"/>
      <c r="BQ165" s="237"/>
      <c r="BR165" s="237"/>
      <c r="BS165" s="237"/>
      <c r="BT165" s="237"/>
      <c r="BU165" s="237"/>
      <c r="BV165" s="237"/>
      <c r="BW165" s="237"/>
      <c r="BX165" s="237"/>
      <c r="BY165" s="237"/>
      <c r="BZ165" s="237"/>
      <c r="CA165" s="237"/>
      <c r="CB165" s="237"/>
      <c r="CC165" s="237"/>
    </row>
    <row r="166" spans="1:81" s="239" customFormat="1" ht="15.75" customHeight="1" x14ac:dyDescent="0.2">
      <c r="A166" s="243"/>
      <c r="B166" s="60"/>
      <c r="C166" s="41"/>
      <c r="D166" s="41"/>
      <c r="E166" s="99"/>
      <c r="F166" s="99"/>
      <c r="G166" s="99"/>
      <c r="H166" s="99"/>
      <c r="I166" s="244"/>
      <c r="J166" s="99"/>
      <c r="K166" s="99"/>
      <c r="L166" s="99"/>
      <c r="M166" s="99"/>
      <c r="N166" s="99"/>
      <c r="O166" s="99"/>
      <c r="P166" s="99"/>
      <c r="Q166" s="99"/>
      <c r="U166" s="79"/>
      <c r="V166" s="79"/>
      <c r="W166" s="77"/>
      <c r="X166" s="77"/>
      <c r="Z166" s="241"/>
      <c r="AS166" s="237"/>
      <c r="AT166" s="237"/>
      <c r="AU166" s="237"/>
      <c r="AV166" s="242"/>
      <c r="AW166" s="238"/>
      <c r="AX166" s="237"/>
      <c r="AY166" s="237"/>
      <c r="AZ166" s="237"/>
      <c r="BA166" s="73"/>
      <c r="BB166" s="73"/>
      <c r="BC166" s="73"/>
      <c r="BD166" s="73"/>
      <c r="BE166" s="73"/>
      <c r="BF166" s="73"/>
      <c r="BG166" s="237"/>
      <c r="BH166" s="237"/>
      <c r="BI166" s="237"/>
      <c r="BJ166" s="237"/>
      <c r="BK166" s="237"/>
      <c r="BL166" s="237"/>
      <c r="BM166" s="237"/>
      <c r="BN166" s="237"/>
      <c r="BO166" s="237"/>
      <c r="BP166" s="238"/>
      <c r="BQ166" s="237"/>
      <c r="BR166" s="237"/>
      <c r="BS166" s="237"/>
      <c r="BT166" s="237"/>
      <c r="BU166" s="237"/>
      <c r="BV166" s="237"/>
      <c r="BW166" s="237"/>
      <c r="BX166" s="237"/>
      <c r="BY166" s="237"/>
      <c r="BZ166" s="237"/>
      <c r="CA166" s="237"/>
      <c r="CB166" s="237"/>
      <c r="CC166" s="237"/>
    </row>
    <row r="167" spans="1:81" s="239" customFormat="1" ht="15.75" customHeight="1" x14ac:dyDescent="0.2">
      <c r="A167" s="233"/>
      <c r="B167" s="4"/>
      <c r="C167" s="4"/>
      <c r="D167" s="4"/>
      <c r="E167" s="99"/>
      <c r="F167" s="99"/>
      <c r="G167" s="99"/>
      <c r="H167" s="99"/>
      <c r="I167" s="99"/>
      <c r="J167" s="99"/>
      <c r="K167" s="99"/>
      <c r="L167" s="99"/>
      <c r="M167" s="99"/>
      <c r="N167" s="99"/>
      <c r="O167" s="99"/>
      <c r="P167" s="99"/>
      <c r="Q167" s="99"/>
      <c r="U167" s="79"/>
      <c r="V167" s="79"/>
      <c r="W167" s="77"/>
      <c r="X167" s="77"/>
      <c r="Z167" s="241"/>
      <c r="AS167" s="237"/>
      <c r="AT167" s="237"/>
      <c r="AU167" s="237"/>
      <c r="AV167" s="242"/>
      <c r="AW167" s="238"/>
      <c r="AX167" s="237"/>
      <c r="AY167" s="237"/>
      <c r="AZ167" s="237"/>
      <c r="BA167" s="73"/>
      <c r="BB167" s="73"/>
      <c r="BC167" s="73"/>
      <c r="BD167" s="73"/>
      <c r="BE167" s="73"/>
      <c r="BF167" s="73"/>
      <c r="BG167" s="237"/>
      <c r="BH167" s="237"/>
      <c r="BI167" s="237"/>
      <c r="BJ167" s="237"/>
      <c r="BK167" s="237"/>
      <c r="BL167" s="237"/>
      <c r="BM167" s="237"/>
      <c r="BN167" s="237"/>
      <c r="BO167" s="237"/>
      <c r="BP167" s="238"/>
      <c r="BQ167" s="237"/>
      <c r="BR167" s="237"/>
      <c r="BS167" s="237"/>
      <c r="BT167" s="237"/>
      <c r="BU167" s="237"/>
      <c r="BV167" s="237"/>
      <c r="BW167" s="237"/>
      <c r="BX167" s="237"/>
      <c r="BY167" s="237"/>
      <c r="BZ167" s="237"/>
      <c r="CA167" s="237"/>
      <c r="CB167" s="237"/>
      <c r="CC167" s="237"/>
    </row>
    <row r="168" spans="1:81" s="80" customFormat="1" ht="40.5" customHeight="1" x14ac:dyDescent="0.2">
      <c r="A168" s="149"/>
      <c r="B168" s="149"/>
      <c r="C168" s="149"/>
      <c r="D168" s="149"/>
      <c r="E168" s="149"/>
      <c r="F168" s="149"/>
      <c r="G168" s="149"/>
      <c r="H168" s="77"/>
      <c r="I168" s="77"/>
      <c r="J168" s="77"/>
      <c r="K168" s="77"/>
      <c r="L168" s="77"/>
      <c r="M168" s="149"/>
      <c r="N168" s="149"/>
      <c r="R168" s="77"/>
      <c r="S168" s="77"/>
      <c r="AK168" s="3"/>
      <c r="AL168" s="3"/>
      <c r="AM168" s="3"/>
      <c r="AN168" s="3"/>
      <c r="AO168" s="3"/>
      <c r="AP168" s="3"/>
      <c r="AV168" s="82"/>
      <c r="AW168" s="150"/>
      <c r="BA168" s="73"/>
      <c r="BB168" s="73"/>
      <c r="BC168" s="73"/>
      <c r="BD168" s="73"/>
      <c r="BE168" s="73"/>
      <c r="BF168" s="73"/>
      <c r="BP168" s="81"/>
    </row>
    <row r="169" spans="1:81" s="3" customFormat="1" ht="14.25" customHeight="1" x14ac:dyDescent="0.15">
      <c r="A169" s="849"/>
      <c r="B169" s="924"/>
      <c r="C169" s="871"/>
      <c r="D169" s="872"/>
      <c r="E169" s="872"/>
      <c r="F169" s="872"/>
      <c r="G169" s="872"/>
      <c r="H169" s="872"/>
      <c r="I169" s="872"/>
      <c r="J169" s="872"/>
      <c r="K169" s="872"/>
      <c r="L169" s="872"/>
      <c r="M169" s="872"/>
      <c r="N169" s="872"/>
      <c r="O169" s="872"/>
      <c r="P169" s="872"/>
      <c r="Q169" s="872"/>
      <c r="R169" s="872"/>
      <c r="S169" s="872"/>
      <c r="T169" s="872"/>
      <c r="U169" s="872"/>
      <c r="V169" s="871"/>
      <c r="W169" s="873"/>
      <c r="X169" s="840"/>
      <c r="Y169" s="922"/>
      <c r="Z169" s="80"/>
      <c r="AA169" s="80"/>
      <c r="AB169" s="80"/>
      <c r="AC169" s="80"/>
      <c r="AD169" s="80"/>
      <c r="AE169" s="80"/>
      <c r="AF169" s="80"/>
      <c r="AG169" s="80"/>
      <c r="AH169" s="80"/>
      <c r="AI169" s="80"/>
      <c r="AJ169" s="80"/>
      <c r="AW169" s="150"/>
      <c r="AX169" s="82"/>
      <c r="BA169" s="73"/>
      <c r="BB169" s="73"/>
      <c r="BC169" s="73"/>
      <c r="BD169" s="73"/>
      <c r="BE169" s="73"/>
      <c r="BF169" s="73"/>
      <c r="BP169" s="81"/>
    </row>
    <row r="170" spans="1:81" s="3" customFormat="1" ht="30" customHeight="1" x14ac:dyDescent="0.15">
      <c r="A170" s="851"/>
      <c r="B170" s="925"/>
      <c r="C170" s="151"/>
      <c r="D170" s="66"/>
      <c r="E170" s="83"/>
      <c r="F170" s="83"/>
      <c r="G170" s="83"/>
      <c r="H170" s="66"/>
      <c r="I170" s="66"/>
      <c r="J170" s="66"/>
      <c r="K170" s="66"/>
      <c r="L170" s="66"/>
      <c r="M170" s="66"/>
      <c r="N170" s="66"/>
      <c r="O170" s="66"/>
      <c r="P170" s="66"/>
      <c r="Q170" s="66"/>
      <c r="R170" s="66"/>
      <c r="S170" s="66"/>
      <c r="T170" s="66"/>
      <c r="U170" s="84"/>
      <c r="V170" s="85"/>
      <c r="W170" s="86"/>
      <c r="X170" s="909"/>
      <c r="Y170" s="923"/>
      <c r="Z170" s="80"/>
      <c r="AA170" s="80"/>
      <c r="AB170" s="80"/>
      <c r="AC170" s="80"/>
      <c r="AD170" s="80"/>
      <c r="AE170" s="80"/>
      <c r="AF170" s="70"/>
      <c r="AG170" s="80"/>
      <c r="AH170" s="80"/>
      <c r="AI170" s="80"/>
      <c r="AJ170" s="80"/>
      <c r="AK170" s="80"/>
      <c r="AL170" s="80"/>
      <c r="AM170" s="80"/>
      <c r="AW170" s="81"/>
      <c r="AZ170" s="82"/>
      <c r="BA170" s="73"/>
      <c r="BB170" s="73"/>
      <c r="BC170" s="73"/>
      <c r="BD170" s="73"/>
      <c r="BE170" s="73"/>
      <c r="BF170" s="73"/>
      <c r="BP170" s="81"/>
    </row>
    <row r="171" spans="1:81" s="3" customFormat="1" ht="15.75" customHeight="1" x14ac:dyDescent="0.15">
      <c r="A171" s="152"/>
      <c r="B171" s="45"/>
      <c r="C171" s="19"/>
      <c r="D171" s="17"/>
      <c r="E171" s="17"/>
      <c r="F171" s="17"/>
      <c r="G171" s="17"/>
      <c r="H171" s="17"/>
      <c r="I171" s="17"/>
      <c r="J171" s="17"/>
      <c r="K171" s="17"/>
      <c r="L171" s="17"/>
      <c r="M171" s="22"/>
      <c r="N171" s="22"/>
      <c r="O171" s="22"/>
      <c r="P171" s="22"/>
      <c r="Q171" s="22"/>
      <c r="R171" s="22"/>
      <c r="S171" s="22"/>
      <c r="T171" s="22"/>
      <c r="U171" s="22"/>
      <c r="V171" s="19"/>
      <c r="W171" s="20"/>
      <c r="X171" s="245"/>
      <c r="Y171" s="246"/>
      <c r="Z171" s="131"/>
      <c r="AA171" s="80"/>
      <c r="AB171" s="80"/>
      <c r="AC171" s="80"/>
      <c r="AI171" s="80"/>
      <c r="AJ171" s="80"/>
      <c r="AK171" s="80"/>
      <c r="AL171" s="80"/>
      <c r="AM171" s="80"/>
      <c r="AW171" s="81"/>
      <c r="AZ171" s="82"/>
      <c r="BA171" s="92"/>
      <c r="BB171" s="154"/>
      <c r="BC171" s="92"/>
      <c r="BD171" s="81"/>
      <c r="BE171" s="81"/>
      <c r="BF171" s="81"/>
      <c r="BP171" s="81"/>
    </row>
    <row r="172" spans="1:81" s="3" customFormat="1" ht="15.75" customHeight="1" x14ac:dyDescent="0.15">
      <c r="A172" s="152"/>
      <c r="B172" s="14"/>
      <c r="C172" s="19"/>
      <c r="D172" s="17"/>
      <c r="E172" s="17"/>
      <c r="F172" s="17"/>
      <c r="G172" s="17"/>
      <c r="H172" s="17"/>
      <c r="I172" s="17"/>
      <c r="J172" s="17"/>
      <c r="K172" s="17"/>
      <c r="L172" s="17"/>
      <c r="M172" s="22"/>
      <c r="N172" s="22"/>
      <c r="O172" s="22"/>
      <c r="P172" s="22"/>
      <c r="Q172" s="22"/>
      <c r="R172" s="22"/>
      <c r="S172" s="22"/>
      <c r="T172" s="22"/>
      <c r="U172" s="22"/>
      <c r="V172" s="19"/>
      <c r="W172" s="20"/>
      <c r="X172" s="245"/>
      <c r="Y172" s="247"/>
      <c r="Z172" s="131"/>
      <c r="AA172" s="80"/>
      <c r="AB172" s="80"/>
      <c r="AC172" s="80"/>
      <c r="AI172" s="80"/>
      <c r="AJ172" s="80"/>
      <c r="AK172" s="80"/>
      <c r="AL172" s="80"/>
      <c r="AM172" s="80"/>
      <c r="AW172" s="81"/>
      <c r="AZ172" s="82"/>
      <c r="BA172" s="92"/>
      <c r="BB172" s="154"/>
      <c r="BC172" s="92"/>
      <c r="BD172" s="81"/>
      <c r="BE172" s="81"/>
      <c r="BF172" s="81"/>
      <c r="BP172" s="81"/>
    </row>
    <row r="173" spans="1:81" s="3" customFormat="1" ht="15.75" customHeight="1" x14ac:dyDescent="0.15">
      <c r="A173" s="152"/>
      <c r="B173" s="14"/>
      <c r="C173" s="19"/>
      <c r="D173" s="17"/>
      <c r="E173" s="17"/>
      <c r="F173" s="17"/>
      <c r="G173" s="17"/>
      <c r="H173" s="17"/>
      <c r="I173" s="17"/>
      <c r="J173" s="17"/>
      <c r="K173" s="17"/>
      <c r="L173" s="17"/>
      <c r="M173" s="22"/>
      <c r="N173" s="22"/>
      <c r="O173" s="22"/>
      <c r="P173" s="22"/>
      <c r="Q173" s="22"/>
      <c r="R173" s="22"/>
      <c r="S173" s="22"/>
      <c r="T173" s="22"/>
      <c r="U173" s="22"/>
      <c r="V173" s="19"/>
      <c r="W173" s="20"/>
      <c r="X173" s="245"/>
      <c r="Y173" s="247"/>
      <c r="Z173" s="131"/>
      <c r="AA173" s="80"/>
      <c r="AB173" s="80"/>
      <c r="AC173" s="80"/>
      <c r="AI173" s="80"/>
      <c r="AJ173" s="80"/>
      <c r="AK173" s="80"/>
      <c r="AL173" s="80"/>
      <c r="AM173" s="80"/>
      <c r="AW173" s="81"/>
      <c r="AZ173" s="82"/>
      <c r="BA173" s="92"/>
      <c r="BB173" s="154"/>
      <c r="BC173" s="92"/>
      <c r="BD173" s="81"/>
      <c r="BE173" s="81"/>
      <c r="BF173" s="81"/>
      <c r="BP173" s="81"/>
    </row>
    <row r="174" spans="1:81" s="3" customFormat="1" ht="15.75" customHeight="1" x14ac:dyDescent="0.15">
      <c r="A174" s="248"/>
      <c r="B174" s="14"/>
      <c r="C174" s="19"/>
      <c r="D174" s="17"/>
      <c r="E174" s="17"/>
      <c r="F174" s="17"/>
      <c r="G174" s="17"/>
      <c r="H174" s="17"/>
      <c r="I174" s="17"/>
      <c r="J174" s="17"/>
      <c r="K174" s="17"/>
      <c r="L174" s="17"/>
      <c r="M174" s="22"/>
      <c r="N174" s="22"/>
      <c r="O174" s="22"/>
      <c r="P174" s="22"/>
      <c r="Q174" s="22"/>
      <c r="R174" s="22"/>
      <c r="S174" s="22"/>
      <c r="T174" s="22"/>
      <c r="U174" s="22"/>
      <c r="V174" s="19"/>
      <c r="W174" s="20"/>
      <c r="X174" s="245"/>
      <c r="Y174" s="247"/>
      <c r="Z174" s="131"/>
      <c r="AA174" s="80"/>
      <c r="AB174" s="80"/>
      <c r="AC174" s="80"/>
      <c r="AI174" s="80"/>
      <c r="AJ174" s="80"/>
      <c r="AK174" s="80"/>
      <c r="AL174" s="80"/>
      <c r="AM174" s="80"/>
      <c r="AW174" s="81"/>
      <c r="AZ174" s="82"/>
      <c r="BA174" s="92"/>
      <c r="BB174" s="154"/>
      <c r="BC174" s="92"/>
      <c r="BD174" s="81"/>
      <c r="BE174" s="81"/>
      <c r="BF174" s="81"/>
      <c r="BP174" s="81"/>
    </row>
    <row r="175" spans="1:81" s="3" customFormat="1" ht="15.75" customHeight="1" x14ac:dyDescent="0.15">
      <c r="A175" s="249"/>
      <c r="B175" s="23"/>
      <c r="C175" s="27"/>
      <c r="D175" s="25"/>
      <c r="E175" s="25"/>
      <c r="F175" s="25"/>
      <c r="G175" s="25"/>
      <c r="H175" s="25"/>
      <c r="I175" s="25"/>
      <c r="J175" s="25"/>
      <c r="K175" s="25"/>
      <c r="L175" s="25"/>
      <c r="M175" s="26"/>
      <c r="N175" s="26"/>
      <c r="O175" s="26"/>
      <c r="P175" s="26"/>
      <c r="Q175" s="26"/>
      <c r="R175" s="26"/>
      <c r="S175" s="26"/>
      <c r="T175" s="26"/>
      <c r="U175" s="26"/>
      <c r="V175" s="27"/>
      <c r="W175" s="28"/>
      <c r="X175" s="250"/>
      <c r="Y175" s="251"/>
      <c r="Z175" s="131"/>
      <c r="AA175" s="80"/>
      <c r="AB175" s="80"/>
      <c r="AC175" s="80"/>
      <c r="AI175" s="80"/>
      <c r="AJ175" s="80"/>
      <c r="AK175" s="80"/>
      <c r="AL175" s="80"/>
      <c r="AM175" s="80"/>
      <c r="AW175" s="81"/>
      <c r="AZ175" s="82"/>
      <c r="BA175" s="92"/>
      <c r="BB175" s="154"/>
      <c r="BC175" s="92"/>
      <c r="BD175" s="81"/>
      <c r="BE175" s="81"/>
      <c r="BF175" s="81"/>
      <c r="BP175" s="81"/>
    </row>
    <row r="176" spans="1:81" s="3" customFormat="1" ht="15.75" customHeight="1" x14ac:dyDescent="0.15">
      <c r="A176" s="233"/>
      <c r="B176" s="23"/>
      <c r="C176" s="61"/>
      <c r="D176" s="43"/>
      <c r="E176" s="43"/>
      <c r="F176" s="43"/>
      <c r="G176" s="43"/>
      <c r="H176" s="43"/>
      <c r="I176" s="43"/>
      <c r="J176" s="43"/>
      <c r="K176" s="43"/>
      <c r="L176" s="43"/>
      <c r="M176" s="43"/>
      <c r="N176" s="43"/>
      <c r="O176" s="43"/>
      <c r="P176" s="43"/>
      <c r="Q176" s="43"/>
      <c r="R176" s="43"/>
      <c r="S176" s="43"/>
      <c r="T176" s="43"/>
      <c r="U176" s="44"/>
      <c r="V176" s="61"/>
      <c r="W176" s="62"/>
      <c r="X176" s="252"/>
      <c r="Y176" s="253"/>
      <c r="Z176" s="131"/>
      <c r="AA176" s="80"/>
      <c r="AB176" s="80"/>
      <c r="AC176" s="80"/>
      <c r="AI176" s="80"/>
      <c r="AJ176" s="80"/>
      <c r="AK176" s="80"/>
      <c r="AL176" s="80"/>
      <c r="AM176" s="80"/>
      <c r="AW176" s="81"/>
      <c r="AZ176" s="82"/>
      <c r="BA176" s="92"/>
      <c r="BB176" s="154"/>
      <c r="BC176" s="92"/>
      <c r="BD176" s="81"/>
      <c r="BE176" s="81"/>
      <c r="BF176" s="81"/>
      <c r="BP176" s="81"/>
    </row>
    <row r="177" spans="1:68" s="3" customFormat="1" ht="40.5" customHeight="1" x14ac:dyDescent="0.2">
      <c r="A177" s="164"/>
      <c r="C177" s="149"/>
      <c r="D177" s="149"/>
      <c r="E177" s="149"/>
      <c r="F177" s="149"/>
      <c r="G177" s="149"/>
      <c r="H177" s="149"/>
      <c r="I177" s="149"/>
      <c r="J177" s="149"/>
      <c r="K177" s="149"/>
      <c r="L177" s="149"/>
      <c r="M177" s="149"/>
      <c r="N177" s="149"/>
      <c r="O177" s="80"/>
      <c r="P177" s="80"/>
      <c r="Q177" s="80"/>
      <c r="R177" s="80"/>
      <c r="S177" s="80"/>
      <c r="T177" s="80"/>
      <c r="X177" s="80"/>
      <c r="Y177" s="80"/>
      <c r="Z177" s="80"/>
      <c r="AF177" s="80"/>
      <c r="AG177" s="80"/>
      <c r="AH177" s="80"/>
      <c r="AI177" s="80"/>
      <c r="AJ177" s="80"/>
      <c r="AV177" s="82"/>
      <c r="AW177" s="150"/>
      <c r="BA177" s="73"/>
      <c r="BB177" s="73"/>
      <c r="BC177" s="73"/>
      <c r="BD177" s="73"/>
      <c r="BE177" s="73"/>
      <c r="BF177" s="73"/>
      <c r="BP177" s="81"/>
    </row>
    <row r="178" spans="1:68" s="3" customFormat="1" ht="18.75" customHeight="1" x14ac:dyDescent="0.15">
      <c r="A178" s="304"/>
      <c r="B178" s="308"/>
      <c r="C178" s="80"/>
      <c r="D178" s="80"/>
      <c r="E178" s="80"/>
      <c r="F178" s="80"/>
      <c r="G178" s="80"/>
      <c r="H178" s="80"/>
      <c r="I178" s="80"/>
      <c r="J178" s="80"/>
      <c r="P178" s="80"/>
      <c r="Q178" s="80"/>
      <c r="R178" s="80"/>
      <c r="S178" s="80"/>
      <c r="T178" s="80"/>
      <c r="AG178" s="165"/>
      <c r="AH178" s="165"/>
      <c r="AW178" s="81"/>
      <c r="BA178" s="73"/>
      <c r="BB178" s="73"/>
      <c r="BC178" s="73"/>
      <c r="BD178" s="73"/>
      <c r="BE178" s="73"/>
      <c r="BF178" s="73"/>
      <c r="BP178" s="81"/>
    </row>
    <row r="179" spans="1:68" s="3" customFormat="1" ht="15" customHeight="1" x14ac:dyDescent="0.15">
      <c r="A179" s="166"/>
      <c r="B179" s="36"/>
      <c r="C179" s="80"/>
      <c r="D179" s="80"/>
      <c r="E179" s="80"/>
      <c r="F179" s="80"/>
      <c r="G179" s="80"/>
      <c r="H179" s="80"/>
      <c r="I179" s="80"/>
      <c r="J179" s="80"/>
      <c r="T179" s="80"/>
      <c r="AG179" s="165"/>
      <c r="AH179" s="165"/>
      <c r="AK179" s="47"/>
      <c r="AL179" s="167"/>
      <c r="AM179" s="47"/>
      <c r="AN179" s="47"/>
      <c r="AO179" s="47"/>
      <c r="AP179" s="47"/>
      <c r="AW179" s="81"/>
      <c r="BA179" s="73"/>
      <c r="BB179" s="73"/>
      <c r="BC179" s="73"/>
      <c r="BD179" s="73"/>
      <c r="BE179" s="73"/>
      <c r="BF179" s="73"/>
      <c r="BP179" s="81"/>
    </row>
    <row r="180" spans="1:68" s="3" customFormat="1" ht="15" customHeight="1" x14ac:dyDescent="0.15">
      <c r="A180" s="152"/>
      <c r="B180" s="37"/>
      <c r="C180" s="80"/>
      <c r="D180" s="80"/>
      <c r="E180" s="80"/>
      <c r="F180" s="80"/>
      <c r="G180" s="80"/>
      <c r="H180" s="80"/>
      <c r="I180" s="80"/>
      <c r="J180" s="80"/>
      <c r="T180" s="80"/>
      <c r="AG180" s="165"/>
      <c r="AH180" s="165"/>
      <c r="AK180" s="47"/>
      <c r="AL180" s="167"/>
      <c r="AM180" s="47"/>
      <c r="AN180" s="47"/>
      <c r="AO180" s="47"/>
      <c r="AP180" s="47"/>
      <c r="AW180" s="81"/>
      <c r="BA180" s="73"/>
      <c r="BB180" s="73"/>
      <c r="BC180" s="73"/>
      <c r="BD180" s="73"/>
      <c r="BE180" s="73"/>
      <c r="BF180" s="73"/>
      <c r="BP180" s="81"/>
    </row>
    <row r="181" spans="1:68" s="3" customFormat="1" ht="15" customHeight="1" x14ac:dyDescent="0.15">
      <c r="A181" s="152"/>
      <c r="B181" s="37"/>
      <c r="C181" s="80"/>
      <c r="D181" s="80"/>
      <c r="E181" s="80"/>
      <c r="F181" s="80"/>
      <c r="G181" s="80"/>
      <c r="H181" s="80"/>
      <c r="I181" s="80"/>
      <c r="J181" s="80"/>
      <c r="T181" s="80"/>
      <c r="AG181" s="165"/>
      <c r="AH181" s="165"/>
      <c r="AK181" s="47"/>
      <c r="AL181" s="167"/>
      <c r="AM181" s="47"/>
      <c r="AN181" s="47"/>
      <c r="AO181" s="47"/>
      <c r="AP181" s="47"/>
      <c r="AW181" s="81"/>
      <c r="BA181" s="73"/>
      <c r="BB181" s="73"/>
      <c r="BC181" s="73"/>
      <c r="BD181" s="73"/>
      <c r="BE181" s="73"/>
      <c r="BF181" s="73"/>
      <c r="BP181" s="81"/>
    </row>
    <row r="182" spans="1:68" s="3" customFormat="1" ht="16.5" customHeight="1" x14ac:dyDescent="0.15">
      <c r="A182" s="155"/>
      <c r="B182" s="48"/>
      <c r="C182" s="80"/>
      <c r="D182" s="80"/>
      <c r="E182" s="80"/>
      <c r="F182" s="80"/>
      <c r="G182" s="80"/>
      <c r="H182" s="80"/>
      <c r="I182" s="80"/>
      <c r="J182" s="80"/>
      <c r="T182" s="80"/>
      <c r="AG182" s="165"/>
      <c r="AH182" s="165"/>
      <c r="AK182" s="47"/>
      <c r="AL182" s="167"/>
      <c r="AM182" s="47"/>
      <c r="AN182" s="47"/>
      <c r="AO182" s="47"/>
      <c r="AP182" s="47"/>
      <c r="AW182" s="81"/>
      <c r="BA182" s="73"/>
      <c r="BB182" s="73"/>
      <c r="BC182" s="73"/>
      <c r="BD182" s="73"/>
      <c r="BE182" s="73"/>
      <c r="BF182" s="73"/>
      <c r="BP182" s="81"/>
    </row>
    <row r="183" spans="1:68" s="3" customFormat="1" ht="16.5" customHeight="1" x14ac:dyDescent="0.15">
      <c r="A183" s="233"/>
      <c r="B183" s="23"/>
      <c r="C183" s="80"/>
      <c r="D183" s="80"/>
      <c r="E183" s="80"/>
      <c r="F183" s="80"/>
      <c r="G183" s="80"/>
      <c r="H183" s="80"/>
      <c r="I183" s="80"/>
      <c r="J183" s="80"/>
      <c r="T183" s="80"/>
      <c r="AG183" s="165"/>
      <c r="AH183" s="165"/>
      <c r="AK183" s="47"/>
      <c r="AL183" s="167"/>
      <c r="AM183" s="47"/>
      <c r="AN183" s="47"/>
      <c r="AO183" s="47"/>
      <c r="AP183" s="47"/>
      <c r="AW183" s="81"/>
      <c r="BA183" s="73"/>
      <c r="BB183" s="73"/>
      <c r="BC183" s="73"/>
      <c r="BD183" s="73"/>
      <c r="BE183" s="73"/>
      <c r="BF183" s="73"/>
      <c r="BP183" s="81"/>
    </row>
    <row r="184" spans="1:68" s="3" customFormat="1" ht="42" customHeight="1" x14ac:dyDescent="0.2">
      <c r="A184" s="164"/>
      <c r="B184" s="164"/>
      <c r="C184" s="80"/>
      <c r="D184" s="80"/>
      <c r="E184" s="80"/>
      <c r="F184" s="80"/>
      <c r="G184" s="80"/>
      <c r="H184" s="80"/>
      <c r="I184" s="80"/>
      <c r="J184" s="80"/>
      <c r="T184" s="80"/>
      <c r="AG184" s="165"/>
      <c r="AH184" s="165"/>
      <c r="AK184" s="47"/>
      <c r="AL184" s="167"/>
      <c r="AM184" s="47"/>
      <c r="AN184" s="47"/>
      <c r="AO184" s="47"/>
      <c r="AP184" s="47"/>
      <c r="AW184" s="81"/>
      <c r="BA184" s="73"/>
      <c r="BB184" s="73"/>
      <c r="BC184" s="73"/>
      <c r="BD184" s="73"/>
      <c r="BE184" s="73"/>
      <c r="BF184" s="73"/>
      <c r="BP184" s="81"/>
    </row>
    <row r="185" spans="1:68" s="3" customFormat="1" ht="15" customHeight="1" x14ac:dyDescent="0.15">
      <c r="A185" s="304"/>
      <c r="B185" s="114"/>
      <c r="C185" s="80"/>
      <c r="D185" s="80"/>
      <c r="E185" s="80"/>
      <c r="F185" s="80"/>
      <c r="G185" s="80"/>
      <c r="H185" s="80"/>
      <c r="I185" s="80"/>
      <c r="J185" s="80"/>
      <c r="T185" s="80"/>
      <c r="AG185" s="165"/>
      <c r="AH185" s="165"/>
      <c r="AK185" s="47"/>
      <c r="AL185" s="167"/>
      <c r="AM185" s="47"/>
      <c r="AN185" s="47"/>
      <c r="AO185" s="47"/>
      <c r="AP185" s="47"/>
      <c r="AW185" s="81"/>
      <c r="BA185" s="73"/>
      <c r="BB185" s="73"/>
      <c r="BC185" s="73"/>
      <c r="BD185" s="73"/>
      <c r="BE185" s="73"/>
      <c r="BF185" s="73"/>
      <c r="BP185" s="81"/>
    </row>
    <row r="186" spans="1:68" s="3" customFormat="1" ht="15" customHeight="1" x14ac:dyDescent="0.15">
      <c r="A186" s="166"/>
      <c r="B186" s="46"/>
      <c r="C186" s="80"/>
      <c r="D186" s="80"/>
      <c r="E186" s="80"/>
      <c r="F186" s="80"/>
      <c r="G186" s="80"/>
      <c r="H186" s="80"/>
      <c r="I186" s="80"/>
      <c r="J186" s="80"/>
      <c r="P186" s="80"/>
      <c r="Q186" s="80"/>
      <c r="R186" s="80"/>
      <c r="S186" s="80"/>
      <c r="T186" s="80"/>
      <c r="AG186" s="165"/>
      <c r="AH186" s="165"/>
      <c r="AK186" s="47"/>
      <c r="AL186" s="167"/>
      <c r="AM186" s="47"/>
      <c r="AN186" s="47"/>
      <c r="AO186" s="47"/>
      <c r="AP186" s="47"/>
      <c r="AW186" s="81"/>
      <c r="BA186" s="73"/>
      <c r="BB186" s="73"/>
      <c r="BC186" s="73"/>
      <c r="BD186" s="73"/>
      <c r="BE186" s="73"/>
      <c r="BF186" s="73"/>
      <c r="BP186" s="81"/>
    </row>
    <row r="187" spans="1:68" s="3" customFormat="1" ht="15" customHeight="1" x14ac:dyDescent="0.15">
      <c r="A187" s="152"/>
      <c r="B187" s="37"/>
      <c r="C187" s="80"/>
      <c r="D187" s="80"/>
      <c r="E187" s="80"/>
      <c r="F187" s="80"/>
      <c r="G187" s="80"/>
      <c r="H187" s="80"/>
      <c r="I187" s="80"/>
      <c r="J187" s="80"/>
      <c r="P187" s="80"/>
      <c r="Q187" s="80"/>
      <c r="R187" s="80"/>
      <c r="S187" s="80"/>
      <c r="T187" s="80"/>
      <c r="AG187" s="165"/>
      <c r="AH187" s="165"/>
      <c r="AK187" s="47"/>
      <c r="AL187" s="167"/>
      <c r="AM187" s="47"/>
      <c r="AN187" s="47"/>
      <c r="AO187" s="47"/>
      <c r="AP187" s="47"/>
      <c r="AW187" s="81"/>
      <c r="BA187" s="73"/>
      <c r="BB187" s="73"/>
      <c r="BC187" s="73"/>
      <c r="BD187" s="73"/>
      <c r="BE187" s="73"/>
      <c r="BF187" s="73"/>
      <c r="BP187" s="81"/>
    </row>
    <row r="188" spans="1:68" s="3" customFormat="1" ht="15" customHeight="1" x14ac:dyDescent="0.15">
      <c r="A188" s="152"/>
      <c r="B188" s="37"/>
      <c r="C188" s="80"/>
      <c r="D188" s="80"/>
      <c r="E188" s="80"/>
      <c r="F188" s="80"/>
      <c r="G188" s="80"/>
      <c r="H188" s="80"/>
      <c r="I188" s="80"/>
      <c r="J188" s="80"/>
      <c r="P188" s="80"/>
      <c r="Q188" s="80"/>
      <c r="R188" s="80"/>
      <c r="S188" s="80"/>
      <c r="T188" s="80"/>
      <c r="AG188" s="165"/>
      <c r="AH188" s="165"/>
      <c r="AK188" s="47"/>
      <c r="AL188" s="167"/>
      <c r="AM188" s="47"/>
      <c r="AN188" s="47"/>
      <c r="AO188" s="47"/>
      <c r="AP188" s="47"/>
      <c r="AW188" s="81"/>
      <c r="BA188" s="73"/>
      <c r="BB188" s="73"/>
      <c r="BC188" s="73"/>
      <c r="BD188" s="73"/>
      <c r="BE188" s="73"/>
      <c r="BF188" s="73"/>
      <c r="BP188" s="81"/>
    </row>
    <row r="189" spans="1:68" ht="15" customHeight="1" x14ac:dyDescent="0.2">
      <c r="A189" s="155"/>
      <c r="B189" s="48"/>
      <c r="K189" s="73"/>
      <c r="L189" s="73"/>
    </row>
    <row r="190" spans="1:68" ht="15" customHeight="1" x14ac:dyDescent="0.2">
      <c r="A190" s="233"/>
      <c r="B190" s="23"/>
      <c r="K190" s="73"/>
      <c r="L190" s="73"/>
    </row>
    <row r="191" spans="1:68" ht="41.25" customHeight="1" x14ac:dyDescent="0.2">
      <c r="A191" s="76"/>
      <c r="B191" s="79"/>
      <c r="C191" s="77"/>
      <c r="D191" s="77"/>
      <c r="E191" s="77"/>
      <c r="F191" s="77"/>
      <c r="G191" s="77"/>
      <c r="H191" s="77"/>
      <c r="I191" s="77"/>
      <c r="J191" s="77"/>
      <c r="K191" s="77"/>
      <c r="L191" s="77"/>
      <c r="M191" s="77"/>
      <c r="N191" s="77"/>
      <c r="O191" s="77"/>
      <c r="P191" s="77"/>
      <c r="Q191" s="77"/>
    </row>
    <row r="192" spans="1:68" ht="15.75" customHeight="1" x14ac:dyDescent="0.15">
      <c r="A192" s="64"/>
      <c r="B192" s="114"/>
      <c r="C192" s="73"/>
      <c r="D192" s="73"/>
      <c r="E192" s="73"/>
      <c r="F192" s="73"/>
      <c r="G192" s="73"/>
      <c r="H192" s="73"/>
      <c r="I192" s="73"/>
      <c r="J192" s="73"/>
      <c r="K192" s="73"/>
      <c r="L192" s="73"/>
      <c r="M192" s="73"/>
      <c r="N192" s="73"/>
    </row>
    <row r="193" spans="1:14" ht="16.5" customHeight="1" x14ac:dyDescent="0.15">
      <c r="A193" s="255"/>
      <c r="B193" s="46"/>
      <c r="C193" s="73"/>
      <c r="D193" s="73"/>
      <c r="E193" s="73"/>
      <c r="F193" s="73"/>
      <c r="G193" s="73"/>
      <c r="H193" s="73"/>
      <c r="I193" s="73"/>
      <c r="J193" s="73"/>
      <c r="K193" s="73"/>
      <c r="L193" s="73"/>
      <c r="M193" s="73"/>
      <c r="N193" s="73"/>
    </row>
    <row r="194" spans="1:14" ht="16.5" customHeight="1" x14ac:dyDescent="0.15">
      <c r="A194" s="256"/>
      <c r="B194" s="37"/>
      <c r="C194" s="73"/>
      <c r="D194" s="73"/>
      <c r="E194" s="73"/>
      <c r="F194" s="73"/>
      <c r="G194" s="73"/>
      <c r="H194" s="73"/>
      <c r="I194" s="73"/>
      <c r="J194" s="73"/>
      <c r="K194" s="73"/>
      <c r="L194" s="73"/>
      <c r="M194" s="73"/>
      <c r="N194" s="73"/>
    </row>
    <row r="195" spans="1:14" ht="16.5" customHeight="1" x14ac:dyDescent="0.15">
      <c r="A195" s="257"/>
      <c r="B195" s="48"/>
      <c r="C195" s="73"/>
      <c r="D195" s="73"/>
      <c r="E195" s="73"/>
      <c r="F195" s="73"/>
      <c r="G195" s="73"/>
      <c r="H195" s="73"/>
      <c r="I195" s="73"/>
      <c r="J195" s="73"/>
      <c r="K195" s="73"/>
      <c r="L195" s="73"/>
      <c r="M195" s="73"/>
      <c r="N195" s="73"/>
    </row>
    <row r="196" spans="1:14" ht="26.25" customHeight="1" x14ac:dyDescent="0.2">
      <c r="A196" s="258"/>
      <c r="B196" s="110"/>
      <c r="C196" s="110"/>
      <c r="D196" s="110"/>
    </row>
    <row r="197" spans="1:14" ht="31.5" customHeight="1" x14ac:dyDescent="0.2">
      <c r="A197" s="67"/>
      <c r="B197" s="114"/>
      <c r="N197" s="73"/>
    </row>
    <row r="198" spans="1:14" ht="15" customHeight="1" x14ac:dyDescent="0.2">
      <c r="A198" s="259"/>
      <c r="B198" s="36"/>
      <c r="M198" s="73"/>
      <c r="N198" s="73"/>
    </row>
    <row r="199" spans="1:14" ht="15" customHeight="1" x14ac:dyDescent="0.2">
      <c r="A199" s="176"/>
      <c r="B199" s="37"/>
      <c r="M199" s="73"/>
      <c r="N199" s="73"/>
    </row>
    <row r="200" spans="1:14" ht="15" customHeight="1" x14ac:dyDescent="0.2">
      <c r="A200" s="176"/>
      <c r="B200" s="37"/>
      <c r="M200" s="73"/>
      <c r="N200" s="73"/>
    </row>
    <row r="201" spans="1:14" ht="15" customHeight="1" x14ac:dyDescent="0.2">
      <c r="A201" s="260"/>
      <c r="B201" s="37"/>
      <c r="M201" s="73"/>
      <c r="N201" s="73"/>
    </row>
    <row r="202" spans="1:14" ht="15" customHeight="1" x14ac:dyDescent="0.2">
      <c r="A202" s="176"/>
      <c r="B202" s="37"/>
      <c r="M202" s="73"/>
      <c r="N202" s="73"/>
    </row>
    <row r="203" spans="1:14" ht="15" customHeight="1" x14ac:dyDescent="0.2">
      <c r="A203" s="176"/>
      <c r="B203" s="37"/>
      <c r="M203" s="73"/>
      <c r="N203" s="73"/>
    </row>
    <row r="204" spans="1:14" ht="15" customHeight="1" x14ac:dyDescent="0.2">
      <c r="A204" s="176"/>
      <c r="B204" s="37"/>
      <c r="M204" s="73"/>
      <c r="N204" s="73"/>
    </row>
    <row r="205" spans="1:14" ht="15" customHeight="1" x14ac:dyDescent="0.2">
      <c r="A205" s="176"/>
      <c r="B205" s="37"/>
      <c r="M205" s="73"/>
      <c r="N205" s="73"/>
    </row>
    <row r="206" spans="1:14" ht="15" customHeight="1" x14ac:dyDescent="0.2">
      <c r="A206" s="261"/>
      <c r="B206" s="37"/>
      <c r="M206" s="73"/>
      <c r="N206" s="73"/>
    </row>
    <row r="207" spans="1:14" ht="15" customHeight="1" x14ac:dyDescent="0.2">
      <c r="A207" s="260"/>
      <c r="B207" s="37"/>
      <c r="M207" s="73"/>
      <c r="N207" s="73"/>
    </row>
    <row r="208" spans="1:14" ht="15" customHeight="1" x14ac:dyDescent="0.2">
      <c r="A208" s="260"/>
      <c r="B208" s="37"/>
      <c r="M208" s="73"/>
      <c r="N208" s="73"/>
    </row>
    <row r="209" spans="1:14" ht="15" customHeight="1" x14ac:dyDescent="0.2">
      <c r="A209" s="176"/>
      <c r="B209" s="37"/>
      <c r="L209" s="73"/>
      <c r="M209" s="73"/>
      <c r="N209" s="73"/>
    </row>
    <row r="210" spans="1:14" ht="15" customHeight="1" x14ac:dyDescent="0.2">
      <c r="A210" s="261"/>
      <c r="B210" s="37"/>
      <c r="L210" s="73"/>
      <c r="M210" s="73"/>
      <c r="N210" s="73"/>
    </row>
    <row r="211" spans="1:14" ht="21.75" customHeight="1" x14ac:dyDescent="0.2">
      <c r="A211" s="260"/>
      <c r="B211" s="37"/>
      <c r="L211" s="73"/>
      <c r="M211" s="73"/>
      <c r="N211" s="73"/>
    </row>
    <row r="212" spans="1:14" ht="15" customHeight="1" x14ac:dyDescent="0.2">
      <c r="A212" s="261"/>
      <c r="B212" s="37"/>
      <c r="L212" s="73"/>
      <c r="M212" s="73"/>
      <c r="N212" s="73"/>
    </row>
    <row r="213" spans="1:14" ht="15" customHeight="1" x14ac:dyDescent="0.2">
      <c r="A213" s="262"/>
      <c r="B213" s="37"/>
      <c r="L213" s="73"/>
      <c r="M213" s="73"/>
      <c r="N213" s="73"/>
    </row>
    <row r="214" spans="1:14" ht="15" customHeight="1" x14ac:dyDescent="0.2">
      <c r="A214" s="176"/>
      <c r="B214" s="37"/>
      <c r="L214" s="73"/>
      <c r="M214" s="73"/>
      <c r="N214" s="73"/>
    </row>
    <row r="215" spans="1:14" ht="23.25" customHeight="1" x14ac:dyDescent="0.2">
      <c r="A215" s="260"/>
      <c r="B215" s="37"/>
      <c r="L215" s="73"/>
      <c r="M215" s="73"/>
      <c r="N215" s="73"/>
    </row>
    <row r="216" spans="1:14" ht="15" customHeight="1" x14ac:dyDescent="0.2">
      <c r="A216" s="176"/>
      <c r="B216" s="37"/>
      <c r="L216" s="73"/>
      <c r="M216" s="73"/>
      <c r="N216" s="73"/>
    </row>
    <row r="217" spans="1:14" ht="15" customHeight="1" x14ac:dyDescent="0.2">
      <c r="A217" s="260"/>
      <c r="B217" s="37"/>
      <c r="L217" s="73"/>
      <c r="M217" s="73"/>
      <c r="N217" s="73"/>
    </row>
    <row r="218" spans="1:14" ht="15" customHeight="1" x14ac:dyDescent="0.2">
      <c r="A218" s="176"/>
      <c r="B218" s="37"/>
      <c r="L218" s="73"/>
      <c r="M218" s="73"/>
      <c r="N218" s="73"/>
    </row>
    <row r="219" spans="1:14" ht="15" customHeight="1" x14ac:dyDescent="0.2">
      <c r="A219" s="176"/>
      <c r="B219" s="37"/>
      <c r="L219" s="73"/>
      <c r="M219" s="73"/>
      <c r="N219" s="73"/>
    </row>
    <row r="220" spans="1:14" ht="15" customHeight="1" x14ac:dyDescent="0.2">
      <c r="A220" s="261"/>
      <c r="B220" s="37"/>
      <c r="L220" s="73"/>
      <c r="M220" s="73"/>
      <c r="N220" s="73"/>
    </row>
    <row r="221" spans="1:14" ht="15" customHeight="1" x14ac:dyDescent="0.2">
      <c r="A221" s="263"/>
      <c r="B221" s="48"/>
      <c r="L221" s="73"/>
      <c r="M221" s="73"/>
      <c r="N221" s="73"/>
    </row>
    <row r="222" spans="1:14" ht="15" customHeight="1" x14ac:dyDescent="0.2">
      <c r="A222" s="233"/>
      <c r="B222" s="23"/>
    </row>
    <row r="227" spans="1:68" x14ac:dyDescent="0.2">
      <c r="A227" s="73"/>
    </row>
    <row r="228" spans="1:68" x14ac:dyDescent="0.2">
      <c r="A228" s="73"/>
    </row>
    <row r="229" spans="1:68" x14ac:dyDescent="0.2">
      <c r="A229" s="73"/>
    </row>
    <row r="230" spans="1:68" x14ac:dyDescent="0.2">
      <c r="A230" s="73"/>
    </row>
    <row r="231" spans="1:68" s="254" customFormat="1" x14ac:dyDescent="0.2">
      <c r="A231" s="73"/>
      <c r="AW231" s="264"/>
      <c r="BA231" s="73"/>
      <c r="BB231" s="73"/>
      <c r="BC231" s="73"/>
      <c r="BD231" s="73"/>
      <c r="BE231" s="73"/>
      <c r="BF231" s="73"/>
      <c r="BP231" s="264"/>
    </row>
    <row r="232" spans="1:68" s="254" customFormat="1" x14ac:dyDescent="0.2">
      <c r="A232" s="73"/>
      <c r="AW232" s="264"/>
      <c r="BA232" s="73"/>
      <c r="BB232" s="73"/>
      <c r="BC232" s="73"/>
      <c r="BD232" s="73"/>
      <c r="BE232" s="73"/>
      <c r="BF232" s="73"/>
      <c r="BP232" s="264"/>
    </row>
    <row r="233" spans="1:68" s="254" customFormat="1" x14ac:dyDescent="0.2">
      <c r="A233" s="73"/>
      <c r="AW233" s="264"/>
      <c r="BA233" s="73"/>
      <c r="BB233" s="73"/>
      <c r="BC233" s="73"/>
      <c r="BD233" s="73"/>
      <c r="BE233" s="73"/>
      <c r="BF233" s="73"/>
      <c r="BP233" s="264"/>
    </row>
    <row r="234" spans="1:68" s="254" customFormat="1" x14ac:dyDescent="0.2">
      <c r="A234" s="73"/>
      <c r="AW234" s="264"/>
      <c r="BA234" s="73"/>
      <c r="BB234" s="73"/>
      <c r="BC234" s="73"/>
      <c r="BD234" s="73"/>
      <c r="BE234" s="73"/>
      <c r="BF234" s="73"/>
      <c r="BP234" s="264"/>
    </row>
    <row r="235" spans="1:68" s="254" customFormat="1" hidden="1" x14ac:dyDescent="0.2">
      <c r="A235" s="73"/>
      <c r="AW235" s="264"/>
      <c r="BA235" s="73"/>
      <c r="BB235" s="73"/>
      <c r="BC235" s="73"/>
      <c r="BD235" s="73"/>
      <c r="BE235" s="73"/>
      <c r="BF235" s="73"/>
      <c r="BP235" s="264"/>
    </row>
    <row r="236" spans="1:68" s="254" customFormat="1" hidden="1" x14ac:dyDescent="0.2">
      <c r="A236" s="265"/>
      <c r="AW236" s="264"/>
      <c r="BA236" s="73"/>
      <c r="BB236" s="73"/>
      <c r="BC236" s="73"/>
      <c r="BD236" s="73"/>
      <c r="BE236" s="265"/>
      <c r="BF236" s="73"/>
      <c r="BP236" s="264"/>
    </row>
    <row r="237" spans="1:68" s="254" customFormat="1" hidden="1" x14ac:dyDescent="0.2">
      <c r="A237" s="73"/>
      <c r="AW237" s="264"/>
      <c r="BA237" s="73"/>
      <c r="BB237" s="73"/>
      <c r="BC237" s="73"/>
      <c r="BD237" s="73"/>
      <c r="BF237" s="73"/>
      <c r="BP237" s="264"/>
    </row>
    <row r="238" spans="1:68" s="254" customFormat="1" hidden="1" x14ac:dyDescent="0.2">
      <c r="A238" s="73"/>
      <c r="AW238" s="264"/>
      <c r="BA238" s="73"/>
      <c r="BB238" s="73"/>
      <c r="BC238" s="73"/>
      <c r="BD238" s="73"/>
      <c r="BE238" s="73"/>
      <c r="BF238" s="73"/>
      <c r="BP238" s="264"/>
    </row>
    <row r="239" spans="1:68" s="254" customFormat="1" x14ac:dyDescent="0.2">
      <c r="A239" s="73"/>
      <c r="AW239" s="264"/>
      <c r="BA239" s="73"/>
      <c r="BB239" s="73"/>
      <c r="BC239" s="73"/>
      <c r="BD239" s="73"/>
      <c r="BE239" s="73"/>
      <c r="BF239" s="73"/>
      <c r="BP239" s="264"/>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activeCell="E19" sqref="E19"/>
    </sheetView>
  </sheetViews>
  <sheetFormatPr baseColWidth="10" defaultRowHeight="12.75" x14ac:dyDescent="0.2"/>
  <cols>
    <col min="1" max="1" width="35.42578125" style="254" customWidth="1"/>
    <col min="2" max="2" width="23.5703125" style="254" customWidth="1"/>
    <col min="3" max="3" width="15" style="254" customWidth="1"/>
    <col min="4" max="4" width="15.7109375" style="254" customWidth="1"/>
    <col min="5" max="5" width="13.42578125" style="254" customWidth="1"/>
    <col min="6" max="6" width="13.5703125" style="254" customWidth="1"/>
    <col min="7" max="7" width="14.7109375" style="254" customWidth="1"/>
    <col min="8" max="8" width="13.85546875" style="254" customWidth="1"/>
    <col min="9" max="9" width="12.5703125" style="254" customWidth="1"/>
    <col min="10" max="10" width="11.85546875" style="254" customWidth="1"/>
    <col min="11" max="11" width="10.28515625" style="254" customWidth="1"/>
    <col min="12" max="12" width="9.28515625" style="254" customWidth="1"/>
    <col min="13" max="13" width="9.42578125" style="254" customWidth="1"/>
    <col min="14" max="14" width="9.140625" style="254" customWidth="1"/>
    <col min="15" max="15" width="9.28515625" style="73" customWidth="1"/>
    <col min="16" max="16" width="9.42578125" style="73" customWidth="1"/>
    <col min="17" max="17" width="9.7109375" style="73" customWidth="1"/>
    <col min="18" max="18" width="9.5703125" style="73" customWidth="1"/>
    <col min="19" max="19" width="9.28515625" style="73" customWidth="1"/>
    <col min="20" max="20" width="8.5703125" style="73" customWidth="1"/>
    <col min="21" max="21" width="8.85546875" style="73" customWidth="1"/>
    <col min="22" max="22" width="9.7109375" style="73" customWidth="1"/>
    <col min="23" max="23" width="8.7109375" style="73" customWidth="1"/>
    <col min="24" max="24" width="13.5703125" style="73" customWidth="1"/>
    <col min="25" max="25" width="16.28515625" style="73" customWidth="1"/>
    <col min="26" max="43" width="9.42578125" style="73" customWidth="1"/>
    <col min="44" max="47" width="10.28515625" style="73" customWidth="1"/>
    <col min="48" max="48" width="9.140625" style="73" customWidth="1"/>
    <col min="49" max="49" width="11.42578125" style="74" hidden="1" customWidth="1"/>
    <col min="50" max="67" width="11.42578125" style="73" hidden="1" customWidth="1"/>
    <col min="68" max="68" width="11.42578125" style="74" hidden="1" customWidth="1"/>
    <col min="69" max="78" width="11.42578125" style="73" customWidth="1"/>
    <col min="79" max="83" width="10.28515625" style="73" customWidth="1"/>
    <col min="84" max="92" width="9.42578125" style="73" customWidth="1"/>
    <col min="93" max="256" width="11.42578125" style="73"/>
    <col min="257" max="257" width="35.42578125" style="73" customWidth="1"/>
    <col min="258" max="258" width="23.5703125" style="73" customWidth="1"/>
    <col min="259" max="259" width="15" style="73" customWidth="1"/>
    <col min="260" max="260" width="15.7109375" style="73" customWidth="1"/>
    <col min="261" max="261" width="13.42578125" style="73" customWidth="1"/>
    <col min="262" max="262" width="13.5703125" style="73" customWidth="1"/>
    <col min="263" max="263" width="14.7109375" style="73" customWidth="1"/>
    <col min="264" max="264" width="13.85546875" style="73" customWidth="1"/>
    <col min="265" max="265" width="12.5703125" style="73" customWidth="1"/>
    <col min="266" max="266" width="11.85546875" style="73" customWidth="1"/>
    <col min="267" max="267" width="10.28515625" style="73" customWidth="1"/>
    <col min="268" max="268" width="9.28515625" style="73" customWidth="1"/>
    <col min="269" max="269" width="9.42578125" style="73" customWidth="1"/>
    <col min="270" max="270" width="9.140625" style="73" customWidth="1"/>
    <col min="271" max="271" width="9.28515625" style="73" customWidth="1"/>
    <col min="272" max="272" width="9.42578125" style="73" customWidth="1"/>
    <col min="273" max="273" width="9.7109375" style="73" customWidth="1"/>
    <col min="274" max="274" width="9.5703125" style="73" customWidth="1"/>
    <col min="275" max="275" width="9.28515625" style="73" customWidth="1"/>
    <col min="276" max="276" width="8.5703125" style="73" customWidth="1"/>
    <col min="277" max="277" width="8.85546875" style="73" customWidth="1"/>
    <col min="278" max="278" width="9.7109375" style="73" customWidth="1"/>
    <col min="279" max="279" width="8.7109375" style="73" customWidth="1"/>
    <col min="280" max="280" width="13.5703125" style="73" customWidth="1"/>
    <col min="281" max="281" width="16.28515625" style="73" customWidth="1"/>
    <col min="282" max="299" width="9.42578125" style="73" customWidth="1"/>
    <col min="300" max="303" width="10.28515625" style="73" customWidth="1"/>
    <col min="304" max="304" width="9.140625" style="73" customWidth="1"/>
    <col min="305" max="324" width="0" style="73" hidden="1" customWidth="1"/>
    <col min="325" max="334" width="11.42578125" style="73" customWidth="1"/>
    <col min="335" max="339" width="10.28515625" style="73" customWidth="1"/>
    <col min="340" max="348" width="9.42578125" style="73" customWidth="1"/>
    <col min="349" max="512" width="11.42578125" style="73"/>
    <col min="513" max="513" width="35.42578125" style="73" customWidth="1"/>
    <col min="514" max="514" width="23.5703125" style="73" customWidth="1"/>
    <col min="515" max="515" width="15" style="73" customWidth="1"/>
    <col min="516" max="516" width="15.7109375" style="73" customWidth="1"/>
    <col min="517" max="517" width="13.42578125" style="73" customWidth="1"/>
    <col min="518" max="518" width="13.5703125" style="73" customWidth="1"/>
    <col min="519" max="519" width="14.7109375" style="73" customWidth="1"/>
    <col min="520" max="520" width="13.85546875" style="73" customWidth="1"/>
    <col min="521" max="521" width="12.5703125" style="73" customWidth="1"/>
    <col min="522" max="522" width="11.85546875" style="73" customWidth="1"/>
    <col min="523" max="523" width="10.28515625" style="73" customWidth="1"/>
    <col min="524" max="524" width="9.28515625" style="73" customWidth="1"/>
    <col min="525" max="525" width="9.42578125" style="73" customWidth="1"/>
    <col min="526" max="526" width="9.140625" style="73" customWidth="1"/>
    <col min="527" max="527" width="9.28515625" style="73" customWidth="1"/>
    <col min="528" max="528" width="9.42578125" style="73" customWidth="1"/>
    <col min="529" max="529" width="9.7109375" style="73" customWidth="1"/>
    <col min="530" max="530" width="9.5703125" style="73" customWidth="1"/>
    <col min="531" max="531" width="9.28515625" style="73" customWidth="1"/>
    <col min="532" max="532" width="8.5703125" style="73" customWidth="1"/>
    <col min="533" max="533" width="8.85546875" style="73" customWidth="1"/>
    <col min="534" max="534" width="9.7109375" style="73" customWidth="1"/>
    <col min="535" max="535" width="8.7109375" style="73" customWidth="1"/>
    <col min="536" max="536" width="13.5703125" style="73" customWidth="1"/>
    <col min="537" max="537" width="16.28515625" style="73" customWidth="1"/>
    <col min="538" max="555" width="9.42578125" style="73" customWidth="1"/>
    <col min="556" max="559" width="10.28515625" style="73" customWidth="1"/>
    <col min="560" max="560" width="9.140625" style="73" customWidth="1"/>
    <col min="561" max="580" width="0" style="73" hidden="1" customWidth="1"/>
    <col min="581" max="590" width="11.42578125" style="73" customWidth="1"/>
    <col min="591" max="595" width="10.28515625" style="73" customWidth="1"/>
    <col min="596" max="604" width="9.42578125" style="73" customWidth="1"/>
    <col min="605" max="768" width="11.42578125" style="73"/>
    <col min="769" max="769" width="35.42578125" style="73" customWidth="1"/>
    <col min="770" max="770" width="23.5703125" style="73" customWidth="1"/>
    <col min="771" max="771" width="15" style="73" customWidth="1"/>
    <col min="772" max="772" width="15.7109375" style="73" customWidth="1"/>
    <col min="773" max="773" width="13.42578125" style="73" customWidth="1"/>
    <col min="774" max="774" width="13.5703125" style="73" customWidth="1"/>
    <col min="775" max="775" width="14.7109375" style="73" customWidth="1"/>
    <col min="776" max="776" width="13.85546875" style="73" customWidth="1"/>
    <col min="777" max="777" width="12.5703125" style="73" customWidth="1"/>
    <col min="778" max="778" width="11.85546875" style="73" customWidth="1"/>
    <col min="779" max="779" width="10.28515625" style="73" customWidth="1"/>
    <col min="780" max="780" width="9.28515625" style="73" customWidth="1"/>
    <col min="781" max="781" width="9.42578125" style="73" customWidth="1"/>
    <col min="782" max="782" width="9.140625" style="73" customWidth="1"/>
    <col min="783" max="783" width="9.28515625" style="73" customWidth="1"/>
    <col min="784" max="784" width="9.42578125" style="73" customWidth="1"/>
    <col min="785" max="785" width="9.7109375" style="73" customWidth="1"/>
    <col min="786" max="786" width="9.5703125" style="73" customWidth="1"/>
    <col min="787" max="787" width="9.28515625" style="73" customWidth="1"/>
    <col min="788" max="788" width="8.5703125" style="73" customWidth="1"/>
    <col min="789" max="789" width="8.85546875" style="73" customWidth="1"/>
    <col min="790" max="790" width="9.7109375" style="73" customWidth="1"/>
    <col min="791" max="791" width="8.7109375" style="73" customWidth="1"/>
    <col min="792" max="792" width="13.5703125" style="73" customWidth="1"/>
    <col min="793" max="793" width="16.28515625" style="73" customWidth="1"/>
    <col min="794" max="811" width="9.42578125" style="73" customWidth="1"/>
    <col min="812" max="815" width="10.28515625" style="73" customWidth="1"/>
    <col min="816" max="816" width="9.140625" style="73" customWidth="1"/>
    <col min="817" max="836" width="0" style="73" hidden="1" customWidth="1"/>
    <col min="837" max="846" width="11.42578125" style="73" customWidth="1"/>
    <col min="847" max="851" width="10.28515625" style="73" customWidth="1"/>
    <col min="852" max="860" width="9.42578125" style="73" customWidth="1"/>
    <col min="861" max="1024" width="11.42578125" style="73"/>
    <col min="1025" max="1025" width="35.42578125" style="73" customWidth="1"/>
    <col min="1026" max="1026" width="23.5703125" style="73" customWidth="1"/>
    <col min="1027" max="1027" width="15" style="73" customWidth="1"/>
    <col min="1028" max="1028" width="15.7109375" style="73" customWidth="1"/>
    <col min="1029" max="1029" width="13.42578125" style="73" customWidth="1"/>
    <col min="1030" max="1030" width="13.5703125" style="73" customWidth="1"/>
    <col min="1031" max="1031" width="14.7109375" style="73" customWidth="1"/>
    <col min="1032" max="1032" width="13.85546875" style="73" customWidth="1"/>
    <col min="1033" max="1033" width="12.5703125" style="73" customWidth="1"/>
    <col min="1034" max="1034" width="11.85546875" style="73" customWidth="1"/>
    <col min="1035" max="1035" width="10.28515625" style="73" customWidth="1"/>
    <col min="1036" max="1036" width="9.28515625" style="73" customWidth="1"/>
    <col min="1037" max="1037" width="9.42578125" style="73" customWidth="1"/>
    <col min="1038" max="1038" width="9.140625" style="73" customWidth="1"/>
    <col min="1039" max="1039" width="9.28515625" style="73" customWidth="1"/>
    <col min="1040" max="1040" width="9.42578125" style="73" customWidth="1"/>
    <col min="1041" max="1041" width="9.7109375" style="73" customWidth="1"/>
    <col min="1042" max="1042" width="9.5703125" style="73" customWidth="1"/>
    <col min="1043" max="1043" width="9.28515625" style="73" customWidth="1"/>
    <col min="1044" max="1044" width="8.5703125" style="73" customWidth="1"/>
    <col min="1045" max="1045" width="8.85546875" style="73" customWidth="1"/>
    <col min="1046" max="1046" width="9.7109375" style="73" customWidth="1"/>
    <col min="1047" max="1047" width="8.7109375" style="73" customWidth="1"/>
    <col min="1048" max="1048" width="13.5703125" style="73" customWidth="1"/>
    <col min="1049" max="1049" width="16.28515625" style="73" customWidth="1"/>
    <col min="1050" max="1067" width="9.42578125" style="73" customWidth="1"/>
    <col min="1068" max="1071" width="10.28515625" style="73" customWidth="1"/>
    <col min="1072" max="1072" width="9.140625" style="73" customWidth="1"/>
    <col min="1073" max="1092" width="0" style="73" hidden="1" customWidth="1"/>
    <col min="1093" max="1102" width="11.42578125" style="73" customWidth="1"/>
    <col min="1103" max="1107" width="10.28515625" style="73" customWidth="1"/>
    <col min="1108" max="1116" width="9.42578125" style="73" customWidth="1"/>
    <col min="1117" max="1280" width="11.42578125" style="73"/>
    <col min="1281" max="1281" width="35.42578125" style="73" customWidth="1"/>
    <col min="1282" max="1282" width="23.5703125" style="73" customWidth="1"/>
    <col min="1283" max="1283" width="15" style="73" customWidth="1"/>
    <col min="1284" max="1284" width="15.7109375" style="73" customWidth="1"/>
    <col min="1285" max="1285" width="13.42578125" style="73" customWidth="1"/>
    <col min="1286" max="1286" width="13.5703125" style="73" customWidth="1"/>
    <col min="1287" max="1287" width="14.7109375" style="73" customWidth="1"/>
    <col min="1288" max="1288" width="13.85546875" style="73" customWidth="1"/>
    <col min="1289" max="1289" width="12.5703125" style="73" customWidth="1"/>
    <col min="1290" max="1290" width="11.85546875" style="73" customWidth="1"/>
    <col min="1291" max="1291" width="10.28515625" style="73" customWidth="1"/>
    <col min="1292" max="1292" width="9.28515625" style="73" customWidth="1"/>
    <col min="1293" max="1293" width="9.42578125" style="73" customWidth="1"/>
    <col min="1294" max="1294" width="9.140625" style="73" customWidth="1"/>
    <col min="1295" max="1295" width="9.28515625" style="73" customWidth="1"/>
    <col min="1296" max="1296" width="9.42578125" style="73" customWidth="1"/>
    <col min="1297" max="1297" width="9.7109375" style="73" customWidth="1"/>
    <col min="1298" max="1298" width="9.5703125" style="73" customWidth="1"/>
    <col min="1299" max="1299" width="9.28515625" style="73" customWidth="1"/>
    <col min="1300" max="1300" width="8.5703125" style="73" customWidth="1"/>
    <col min="1301" max="1301" width="8.85546875" style="73" customWidth="1"/>
    <col min="1302" max="1302" width="9.7109375" style="73" customWidth="1"/>
    <col min="1303" max="1303" width="8.7109375" style="73" customWidth="1"/>
    <col min="1304" max="1304" width="13.5703125" style="73" customWidth="1"/>
    <col min="1305" max="1305" width="16.28515625" style="73" customWidth="1"/>
    <col min="1306" max="1323" width="9.42578125" style="73" customWidth="1"/>
    <col min="1324" max="1327" width="10.28515625" style="73" customWidth="1"/>
    <col min="1328" max="1328" width="9.140625" style="73" customWidth="1"/>
    <col min="1329" max="1348" width="0" style="73" hidden="1" customWidth="1"/>
    <col min="1349" max="1358" width="11.42578125" style="73" customWidth="1"/>
    <col min="1359" max="1363" width="10.28515625" style="73" customWidth="1"/>
    <col min="1364" max="1372" width="9.42578125" style="73" customWidth="1"/>
    <col min="1373" max="1536" width="11.42578125" style="73"/>
    <col min="1537" max="1537" width="35.42578125" style="73" customWidth="1"/>
    <col min="1538" max="1538" width="23.5703125" style="73" customWidth="1"/>
    <col min="1539" max="1539" width="15" style="73" customWidth="1"/>
    <col min="1540" max="1540" width="15.7109375" style="73" customWidth="1"/>
    <col min="1541" max="1541" width="13.42578125" style="73" customWidth="1"/>
    <col min="1542" max="1542" width="13.5703125" style="73" customWidth="1"/>
    <col min="1543" max="1543" width="14.7109375" style="73" customWidth="1"/>
    <col min="1544" max="1544" width="13.85546875" style="73" customWidth="1"/>
    <col min="1545" max="1545" width="12.5703125" style="73" customWidth="1"/>
    <col min="1546" max="1546" width="11.85546875" style="73" customWidth="1"/>
    <col min="1547" max="1547" width="10.28515625" style="73" customWidth="1"/>
    <col min="1548" max="1548" width="9.28515625" style="73" customWidth="1"/>
    <col min="1549" max="1549" width="9.42578125" style="73" customWidth="1"/>
    <col min="1550" max="1550" width="9.140625" style="73" customWidth="1"/>
    <col min="1551" max="1551" width="9.28515625" style="73" customWidth="1"/>
    <col min="1552" max="1552" width="9.42578125" style="73" customWidth="1"/>
    <col min="1553" max="1553" width="9.7109375" style="73" customWidth="1"/>
    <col min="1554" max="1554" width="9.5703125" style="73" customWidth="1"/>
    <col min="1555" max="1555" width="9.28515625" style="73" customWidth="1"/>
    <col min="1556" max="1556" width="8.5703125" style="73" customWidth="1"/>
    <col min="1557" max="1557" width="8.85546875" style="73" customWidth="1"/>
    <col min="1558" max="1558" width="9.7109375" style="73" customWidth="1"/>
    <col min="1559" max="1559" width="8.7109375" style="73" customWidth="1"/>
    <col min="1560" max="1560" width="13.5703125" style="73" customWidth="1"/>
    <col min="1561" max="1561" width="16.28515625" style="73" customWidth="1"/>
    <col min="1562" max="1579" width="9.42578125" style="73" customWidth="1"/>
    <col min="1580" max="1583" width="10.28515625" style="73" customWidth="1"/>
    <col min="1584" max="1584" width="9.140625" style="73" customWidth="1"/>
    <col min="1585" max="1604" width="0" style="73" hidden="1" customWidth="1"/>
    <col min="1605" max="1614" width="11.42578125" style="73" customWidth="1"/>
    <col min="1615" max="1619" width="10.28515625" style="73" customWidth="1"/>
    <col min="1620" max="1628" width="9.42578125" style="73" customWidth="1"/>
    <col min="1629" max="1792" width="11.42578125" style="73"/>
    <col min="1793" max="1793" width="35.42578125" style="73" customWidth="1"/>
    <col min="1794" max="1794" width="23.5703125" style="73" customWidth="1"/>
    <col min="1795" max="1795" width="15" style="73" customWidth="1"/>
    <col min="1796" max="1796" width="15.7109375" style="73" customWidth="1"/>
    <col min="1797" max="1797" width="13.42578125" style="73" customWidth="1"/>
    <col min="1798" max="1798" width="13.5703125" style="73" customWidth="1"/>
    <col min="1799" max="1799" width="14.7109375" style="73" customWidth="1"/>
    <col min="1800" max="1800" width="13.85546875" style="73" customWidth="1"/>
    <col min="1801" max="1801" width="12.5703125" style="73" customWidth="1"/>
    <col min="1802" max="1802" width="11.85546875" style="73" customWidth="1"/>
    <col min="1803" max="1803" width="10.28515625" style="73" customWidth="1"/>
    <col min="1804" max="1804" width="9.28515625" style="73" customWidth="1"/>
    <col min="1805" max="1805" width="9.42578125" style="73" customWidth="1"/>
    <col min="1806" max="1806" width="9.140625" style="73" customWidth="1"/>
    <col min="1807" max="1807" width="9.28515625" style="73" customWidth="1"/>
    <col min="1808" max="1808" width="9.42578125" style="73" customWidth="1"/>
    <col min="1809" max="1809" width="9.7109375" style="73" customWidth="1"/>
    <col min="1810" max="1810" width="9.5703125" style="73" customWidth="1"/>
    <col min="1811" max="1811" width="9.28515625" style="73" customWidth="1"/>
    <col min="1812" max="1812" width="8.5703125" style="73" customWidth="1"/>
    <col min="1813" max="1813" width="8.85546875" style="73" customWidth="1"/>
    <col min="1814" max="1814" width="9.7109375" style="73" customWidth="1"/>
    <col min="1815" max="1815" width="8.7109375" style="73" customWidth="1"/>
    <col min="1816" max="1816" width="13.5703125" style="73" customWidth="1"/>
    <col min="1817" max="1817" width="16.28515625" style="73" customWidth="1"/>
    <col min="1818" max="1835" width="9.42578125" style="73" customWidth="1"/>
    <col min="1836" max="1839" width="10.28515625" style="73" customWidth="1"/>
    <col min="1840" max="1840" width="9.140625" style="73" customWidth="1"/>
    <col min="1841" max="1860" width="0" style="73" hidden="1" customWidth="1"/>
    <col min="1861" max="1870" width="11.42578125" style="73" customWidth="1"/>
    <col min="1871" max="1875" width="10.28515625" style="73" customWidth="1"/>
    <col min="1876" max="1884" width="9.42578125" style="73" customWidth="1"/>
    <col min="1885" max="2048" width="11.42578125" style="73"/>
    <col min="2049" max="2049" width="35.42578125" style="73" customWidth="1"/>
    <col min="2050" max="2050" width="23.5703125" style="73" customWidth="1"/>
    <col min="2051" max="2051" width="15" style="73" customWidth="1"/>
    <col min="2052" max="2052" width="15.7109375" style="73" customWidth="1"/>
    <col min="2053" max="2053" width="13.42578125" style="73" customWidth="1"/>
    <col min="2054" max="2054" width="13.5703125" style="73" customWidth="1"/>
    <col min="2055" max="2055" width="14.7109375" style="73" customWidth="1"/>
    <col min="2056" max="2056" width="13.85546875" style="73" customWidth="1"/>
    <col min="2057" max="2057" width="12.5703125" style="73" customWidth="1"/>
    <col min="2058" max="2058" width="11.85546875" style="73" customWidth="1"/>
    <col min="2059" max="2059" width="10.28515625" style="73" customWidth="1"/>
    <col min="2060" max="2060" width="9.28515625" style="73" customWidth="1"/>
    <col min="2061" max="2061" width="9.42578125" style="73" customWidth="1"/>
    <col min="2062" max="2062" width="9.140625" style="73" customWidth="1"/>
    <col min="2063" max="2063" width="9.28515625" style="73" customWidth="1"/>
    <col min="2064" max="2064" width="9.42578125" style="73" customWidth="1"/>
    <col min="2065" max="2065" width="9.7109375" style="73" customWidth="1"/>
    <col min="2066" max="2066" width="9.5703125" style="73" customWidth="1"/>
    <col min="2067" max="2067" width="9.28515625" style="73" customWidth="1"/>
    <col min="2068" max="2068" width="8.5703125" style="73" customWidth="1"/>
    <col min="2069" max="2069" width="8.85546875" style="73" customWidth="1"/>
    <col min="2070" max="2070" width="9.7109375" style="73" customWidth="1"/>
    <col min="2071" max="2071" width="8.7109375" style="73" customWidth="1"/>
    <col min="2072" max="2072" width="13.5703125" style="73" customWidth="1"/>
    <col min="2073" max="2073" width="16.28515625" style="73" customWidth="1"/>
    <col min="2074" max="2091" width="9.42578125" style="73" customWidth="1"/>
    <col min="2092" max="2095" width="10.28515625" style="73" customWidth="1"/>
    <col min="2096" max="2096" width="9.140625" style="73" customWidth="1"/>
    <col min="2097" max="2116" width="0" style="73" hidden="1" customWidth="1"/>
    <col min="2117" max="2126" width="11.42578125" style="73" customWidth="1"/>
    <col min="2127" max="2131" width="10.28515625" style="73" customWidth="1"/>
    <col min="2132" max="2140" width="9.42578125" style="73" customWidth="1"/>
    <col min="2141" max="2304" width="11.42578125" style="73"/>
    <col min="2305" max="2305" width="35.42578125" style="73" customWidth="1"/>
    <col min="2306" max="2306" width="23.5703125" style="73" customWidth="1"/>
    <col min="2307" max="2307" width="15" style="73" customWidth="1"/>
    <col min="2308" max="2308" width="15.7109375" style="73" customWidth="1"/>
    <col min="2309" max="2309" width="13.42578125" style="73" customWidth="1"/>
    <col min="2310" max="2310" width="13.5703125" style="73" customWidth="1"/>
    <col min="2311" max="2311" width="14.7109375" style="73" customWidth="1"/>
    <col min="2312" max="2312" width="13.85546875" style="73" customWidth="1"/>
    <col min="2313" max="2313" width="12.5703125" style="73" customWidth="1"/>
    <col min="2314" max="2314" width="11.85546875" style="73" customWidth="1"/>
    <col min="2315" max="2315" width="10.28515625" style="73" customWidth="1"/>
    <col min="2316" max="2316" width="9.28515625" style="73" customWidth="1"/>
    <col min="2317" max="2317" width="9.42578125" style="73" customWidth="1"/>
    <col min="2318" max="2318" width="9.140625" style="73" customWidth="1"/>
    <col min="2319" max="2319" width="9.28515625" style="73" customWidth="1"/>
    <col min="2320" max="2320" width="9.42578125" style="73" customWidth="1"/>
    <col min="2321" max="2321" width="9.7109375" style="73" customWidth="1"/>
    <col min="2322" max="2322" width="9.5703125" style="73" customWidth="1"/>
    <col min="2323" max="2323" width="9.28515625" style="73" customWidth="1"/>
    <col min="2324" max="2324" width="8.5703125" style="73" customWidth="1"/>
    <col min="2325" max="2325" width="8.85546875" style="73" customWidth="1"/>
    <col min="2326" max="2326" width="9.7109375" style="73" customWidth="1"/>
    <col min="2327" max="2327" width="8.7109375" style="73" customWidth="1"/>
    <col min="2328" max="2328" width="13.5703125" style="73" customWidth="1"/>
    <col min="2329" max="2329" width="16.28515625" style="73" customWidth="1"/>
    <col min="2330" max="2347" width="9.42578125" style="73" customWidth="1"/>
    <col min="2348" max="2351" width="10.28515625" style="73" customWidth="1"/>
    <col min="2352" max="2352" width="9.140625" style="73" customWidth="1"/>
    <col min="2353" max="2372" width="0" style="73" hidden="1" customWidth="1"/>
    <col min="2373" max="2382" width="11.42578125" style="73" customWidth="1"/>
    <col min="2383" max="2387" width="10.28515625" style="73" customWidth="1"/>
    <col min="2388" max="2396" width="9.42578125" style="73" customWidth="1"/>
    <col min="2397" max="2560" width="11.42578125" style="73"/>
    <col min="2561" max="2561" width="35.42578125" style="73" customWidth="1"/>
    <col min="2562" max="2562" width="23.5703125" style="73" customWidth="1"/>
    <col min="2563" max="2563" width="15" style="73" customWidth="1"/>
    <col min="2564" max="2564" width="15.7109375" style="73" customWidth="1"/>
    <col min="2565" max="2565" width="13.42578125" style="73" customWidth="1"/>
    <col min="2566" max="2566" width="13.5703125" style="73" customWidth="1"/>
    <col min="2567" max="2567" width="14.7109375" style="73" customWidth="1"/>
    <col min="2568" max="2568" width="13.85546875" style="73" customWidth="1"/>
    <col min="2569" max="2569" width="12.5703125" style="73" customWidth="1"/>
    <col min="2570" max="2570" width="11.85546875" style="73" customWidth="1"/>
    <col min="2571" max="2571" width="10.28515625" style="73" customWidth="1"/>
    <col min="2572" max="2572" width="9.28515625" style="73" customWidth="1"/>
    <col min="2573" max="2573" width="9.42578125" style="73" customWidth="1"/>
    <col min="2574" max="2574" width="9.140625" style="73" customWidth="1"/>
    <col min="2575" max="2575" width="9.28515625" style="73" customWidth="1"/>
    <col min="2576" max="2576" width="9.42578125" style="73" customWidth="1"/>
    <col min="2577" max="2577" width="9.7109375" style="73" customWidth="1"/>
    <col min="2578" max="2578" width="9.5703125" style="73" customWidth="1"/>
    <col min="2579" max="2579" width="9.28515625" style="73" customWidth="1"/>
    <col min="2580" max="2580" width="8.5703125" style="73" customWidth="1"/>
    <col min="2581" max="2581" width="8.85546875" style="73" customWidth="1"/>
    <col min="2582" max="2582" width="9.7109375" style="73" customWidth="1"/>
    <col min="2583" max="2583" width="8.7109375" style="73" customWidth="1"/>
    <col min="2584" max="2584" width="13.5703125" style="73" customWidth="1"/>
    <col min="2585" max="2585" width="16.28515625" style="73" customWidth="1"/>
    <col min="2586" max="2603" width="9.42578125" style="73" customWidth="1"/>
    <col min="2604" max="2607" width="10.28515625" style="73" customWidth="1"/>
    <col min="2608" max="2608" width="9.140625" style="73" customWidth="1"/>
    <col min="2609" max="2628" width="0" style="73" hidden="1" customWidth="1"/>
    <col min="2629" max="2638" width="11.42578125" style="73" customWidth="1"/>
    <col min="2639" max="2643" width="10.28515625" style="73" customWidth="1"/>
    <col min="2644" max="2652" width="9.42578125" style="73" customWidth="1"/>
    <col min="2653" max="2816" width="11.42578125" style="73"/>
    <col min="2817" max="2817" width="35.42578125" style="73" customWidth="1"/>
    <col min="2818" max="2818" width="23.5703125" style="73" customWidth="1"/>
    <col min="2819" max="2819" width="15" style="73" customWidth="1"/>
    <col min="2820" max="2820" width="15.7109375" style="73" customWidth="1"/>
    <col min="2821" max="2821" width="13.42578125" style="73" customWidth="1"/>
    <col min="2822" max="2822" width="13.5703125" style="73" customWidth="1"/>
    <col min="2823" max="2823" width="14.7109375" style="73" customWidth="1"/>
    <col min="2824" max="2824" width="13.85546875" style="73" customWidth="1"/>
    <col min="2825" max="2825" width="12.5703125" style="73" customWidth="1"/>
    <col min="2826" max="2826" width="11.85546875" style="73" customWidth="1"/>
    <col min="2827" max="2827" width="10.28515625" style="73" customWidth="1"/>
    <col min="2828" max="2828" width="9.28515625" style="73" customWidth="1"/>
    <col min="2829" max="2829" width="9.42578125" style="73" customWidth="1"/>
    <col min="2830" max="2830" width="9.140625" style="73" customWidth="1"/>
    <col min="2831" max="2831" width="9.28515625" style="73" customWidth="1"/>
    <col min="2832" max="2832" width="9.42578125" style="73" customWidth="1"/>
    <col min="2833" max="2833" width="9.7109375" style="73" customWidth="1"/>
    <col min="2834" max="2834" width="9.5703125" style="73" customWidth="1"/>
    <col min="2835" max="2835" width="9.28515625" style="73" customWidth="1"/>
    <col min="2836" max="2836" width="8.5703125" style="73" customWidth="1"/>
    <col min="2837" max="2837" width="8.85546875" style="73" customWidth="1"/>
    <col min="2838" max="2838" width="9.7109375" style="73" customWidth="1"/>
    <col min="2839" max="2839" width="8.7109375" style="73" customWidth="1"/>
    <col min="2840" max="2840" width="13.5703125" style="73" customWidth="1"/>
    <col min="2841" max="2841" width="16.28515625" style="73" customWidth="1"/>
    <col min="2842" max="2859" width="9.42578125" style="73" customWidth="1"/>
    <col min="2860" max="2863" width="10.28515625" style="73" customWidth="1"/>
    <col min="2864" max="2864" width="9.140625" style="73" customWidth="1"/>
    <col min="2865" max="2884" width="0" style="73" hidden="1" customWidth="1"/>
    <col min="2885" max="2894" width="11.42578125" style="73" customWidth="1"/>
    <col min="2895" max="2899" width="10.28515625" style="73" customWidth="1"/>
    <col min="2900" max="2908" width="9.42578125" style="73" customWidth="1"/>
    <col min="2909" max="3072" width="11.42578125" style="73"/>
    <col min="3073" max="3073" width="35.42578125" style="73" customWidth="1"/>
    <col min="3074" max="3074" width="23.5703125" style="73" customWidth="1"/>
    <col min="3075" max="3075" width="15" style="73" customWidth="1"/>
    <col min="3076" max="3076" width="15.7109375" style="73" customWidth="1"/>
    <col min="3077" max="3077" width="13.42578125" style="73" customWidth="1"/>
    <col min="3078" max="3078" width="13.5703125" style="73" customWidth="1"/>
    <col min="3079" max="3079" width="14.7109375" style="73" customWidth="1"/>
    <col min="3080" max="3080" width="13.85546875" style="73" customWidth="1"/>
    <col min="3081" max="3081" width="12.5703125" style="73" customWidth="1"/>
    <col min="3082" max="3082" width="11.85546875" style="73" customWidth="1"/>
    <col min="3083" max="3083" width="10.28515625" style="73" customWidth="1"/>
    <col min="3084" max="3084" width="9.28515625" style="73" customWidth="1"/>
    <col min="3085" max="3085" width="9.42578125" style="73" customWidth="1"/>
    <col min="3086" max="3086" width="9.140625" style="73" customWidth="1"/>
    <col min="3087" max="3087" width="9.28515625" style="73" customWidth="1"/>
    <col min="3088" max="3088" width="9.42578125" style="73" customWidth="1"/>
    <col min="3089" max="3089" width="9.7109375" style="73" customWidth="1"/>
    <col min="3090" max="3090" width="9.5703125" style="73" customWidth="1"/>
    <col min="3091" max="3091" width="9.28515625" style="73" customWidth="1"/>
    <col min="3092" max="3092" width="8.5703125" style="73" customWidth="1"/>
    <col min="3093" max="3093" width="8.85546875" style="73" customWidth="1"/>
    <col min="3094" max="3094" width="9.7109375" style="73" customWidth="1"/>
    <col min="3095" max="3095" width="8.7109375" style="73" customWidth="1"/>
    <col min="3096" max="3096" width="13.5703125" style="73" customWidth="1"/>
    <col min="3097" max="3097" width="16.28515625" style="73" customWidth="1"/>
    <col min="3098" max="3115" width="9.42578125" style="73" customWidth="1"/>
    <col min="3116" max="3119" width="10.28515625" style="73" customWidth="1"/>
    <col min="3120" max="3120" width="9.140625" style="73" customWidth="1"/>
    <col min="3121" max="3140" width="0" style="73" hidden="1" customWidth="1"/>
    <col min="3141" max="3150" width="11.42578125" style="73" customWidth="1"/>
    <col min="3151" max="3155" width="10.28515625" style="73" customWidth="1"/>
    <col min="3156" max="3164" width="9.42578125" style="73" customWidth="1"/>
    <col min="3165" max="3328" width="11.42578125" style="73"/>
    <col min="3329" max="3329" width="35.42578125" style="73" customWidth="1"/>
    <col min="3330" max="3330" width="23.5703125" style="73" customWidth="1"/>
    <col min="3331" max="3331" width="15" style="73" customWidth="1"/>
    <col min="3332" max="3332" width="15.7109375" style="73" customWidth="1"/>
    <col min="3333" max="3333" width="13.42578125" style="73" customWidth="1"/>
    <col min="3334" max="3334" width="13.5703125" style="73" customWidth="1"/>
    <col min="3335" max="3335" width="14.7109375" style="73" customWidth="1"/>
    <col min="3336" max="3336" width="13.85546875" style="73" customWidth="1"/>
    <col min="3337" max="3337" width="12.5703125" style="73" customWidth="1"/>
    <col min="3338" max="3338" width="11.85546875" style="73" customWidth="1"/>
    <col min="3339" max="3339" width="10.28515625" style="73" customWidth="1"/>
    <col min="3340" max="3340" width="9.28515625" style="73" customWidth="1"/>
    <col min="3341" max="3341" width="9.42578125" style="73" customWidth="1"/>
    <col min="3342" max="3342" width="9.140625" style="73" customWidth="1"/>
    <col min="3343" max="3343" width="9.28515625" style="73" customWidth="1"/>
    <col min="3344" max="3344" width="9.42578125" style="73" customWidth="1"/>
    <col min="3345" max="3345" width="9.7109375" style="73" customWidth="1"/>
    <col min="3346" max="3346" width="9.5703125" style="73" customWidth="1"/>
    <col min="3347" max="3347" width="9.28515625" style="73" customWidth="1"/>
    <col min="3348" max="3348" width="8.5703125" style="73" customWidth="1"/>
    <col min="3349" max="3349" width="8.85546875" style="73" customWidth="1"/>
    <col min="3350" max="3350" width="9.7109375" style="73" customWidth="1"/>
    <col min="3351" max="3351" width="8.7109375" style="73" customWidth="1"/>
    <col min="3352" max="3352" width="13.5703125" style="73" customWidth="1"/>
    <col min="3353" max="3353" width="16.28515625" style="73" customWidth="1"/>
    <col min="3354" max="3371" width="9.42578125" style="73" customWidth="1"/>
    <col min="3372" max="3375" width="10.28515625" style="73" customWidth="1"/>
    <col min="3376" max="3376" width="9.140625" style="73" customWidth="1"/>
    <col min="3377" max="3396" width="0" style="73" hidden="1" customWidth="1"/>
    <col min="3397" max="3406" width="11.42578125" style="73" customWidth="1"/>
    <col min="3407" max="3411" width="10.28515625" style="73" customWidth="1"/>
    <col min="3412" max="3420" width="9.42578125" style="73" customWidth="1"/>
    <col min="3421" max="3584" width="11.42578125" style="73"/>
    <col min="3585" max="3585" width="35.42578125" style="73" customWidth="1"/>
    <col min="3586" max="3586" width="23.5703125" style="73" customWidth="1"/>
    <col min="3587" max="3587" width="15" style="73" customWidth="1"/>
    <col min="3588" max="3588" width="15.7109375" style="73" customWidth="1"/>
    <col min="3589" max="3589" width="13.42578125" style="73" customWidth="1"/>
    <col min="3590" max="3590" width="13.5703125" style="73" customWidth="1"/>
    <col min="3591" max="3591" width="14.7109375" style="73" customWidth="1"/>
    <col min="3592" max="3592" width="13.85546875" style="73" customWidth="1"/>
    <col min="3593" max="3593" width="12.5703125" style="73" customWidth="1"/>
    <col min="3594" max="3594" width="11.85546875" style="73" customWidth="1"/>
    <col min="3595" max="3595" width="10.28515625" style="73" customWidth="1"/>
    <col min="3596" max="3596" width="9.28515625" style="73" customWidth="1"/>
    <col min="3597" max="3597" width="9.42578125" style="73" customWidth="1"/>
    <col min="3598" max="3598" width="9.140625" style="73" customWidth="1"/>
    <col min="3599" max="3599" width="9.28515625" style="73" customWidth="1"/>
    <col min="3600" max="3600" width="9.42578125" style="73" customWidth="1"/>
    <col min="3601" max="3601" width="9.7109375" style="73" customWidth="1"/>
    <col min="3602" max="3602" width="9.5703125" style="73" customWidth="1"/>
    <col min="3603" max="3603" width="9.28515625" style="73" customWidth="1"/>
    <col min="3604" max="3604" width="8.5703125" style="73" customWidth="1"/>
    <col min="3605" max="3605" width="8.85546875" style="73" customWidth="1"/>
    <col min="3606" max="3606" width="9.7109375" style="73" customWidth="1"/>
    <col min="3607" max="3607" width="8.7109375" style="73" customWidth="1"/>
    <col min="3608" max="3608" width="13.5703125" style="73" customWidth="1"/>
    <col min="3609" max="3609" width="16.28515625" style="73" customWidth="1"/>
    <col min="3610" max="3627" width="9.42578125" style="73" customWidth="1"/>
    <col min="3628" max="3631" width="10.28515625" style="73" customWidth="1"/>
    <col min="3632" max="3632" width="9.140625" style="73" customWidth="1"/>
    <col min="3633" max="3652" width="0" style="73" hidden="1" customWidth="1"/>
    <col min="3653" max="3662" width="11.42578125" style="73" customWidth="1"/>
    <col min="3663" max="3667" width="10.28515625" style="73" customWidth="1"/>
    <col min="3668" max="3676" width="9.42578125" style="73" customWidth="1"/>
    <col min="3677" max="3840" width="11.42578125" style="73"/>
    <col min="3841" max="3841" width="35.42578125" style="73" customWidth="1"/>
    <col min="3842" max="3842" width="23.5703125" style="73" customWidth="1"/>
    <col min="3843" max="3843" width="15" style="73" customWidth="1"/>
    <col min="3844" max="3844" width="15.7109375" style="73" customWidth="1"/>
    <col min="3845" max="3845" width="13.42578125" style="73" customWidth="1"/>
    <col min="3846" max="3846" width="13.5703125" style="73" customWidth="1"/>
    <col min="3847" max="3847" width="14.7109375" style="73" customWidth="1"/>
    <col min="3848" max="3848" width="13.85546875" style="73" customWidth="1"/>
    <col min="3849" max="3849" width="12.5703125" style="73" customWidth="1"/>
    <col min="3850" max="3850" width="11.85546875" style="73" customWidth="1"/>
    <col min="3851" max="3851" width="10.28515625" style="73" customWidth="1"/>
    <col min="3852" max="3852" width="9.28515625" style="73" customWidth="1"/>
    <col min="3853" max="3853" width="9.42578125" style="73" customWidth="1"/>
    <col min="3854" max="3854" width="9.140625" style="73" customWidth="1"/>
    <col min="3855" max="3855" width="9.28515625" style="73" customWidth="1"/>
    <col min="3856" max="3856" width="9.42578125" style="73" customWidth="1"/>
    <col min="3857" max="3857" width="9.7109375" style="73" customWidth="1"/>
    <col min="3858" max="3858" width="9.5703125" style="73" customWidth="1"/>
    <col min="3859" max="3859" width="9.28515625" style="73" customWidth="1"/>
    <col min="3860" max="3860" width="8.5703125" style="73" customWidth="1"/>
    <col min="3861" max="3861" width="8.85546875" style="73" customWidth="1"/>
    <col min="3862" max="3862" width="9.7109375" style="73" customWidth="1"/>
    <col min="3863" max="3863" width="8.7109375" style="73" customWidth="1"/>
    <col min="3864" max="3864" width="13.5703125" style="73" customWidth="1"/>
    <col min="3865" max="3865" width="16.28515625" style="73" customWidth="1"/>
    <col min="3866" max="3883" width="9.42578125" style="73" customWidth="1"/>
    <col min="3884" max="3887" width="10.28515625" style="73" customWidth="1"/>
    <col min="3888" max="3888" width="9.140625" style="73" customWidth="1"/>
    <col min="3889" max="3908" width="0" style="73" hidden="1" customWidth="1"/>
    <col min="3909" max="3918" width="11.42578125" style="73" customWidth="1"/>
    <col min="3919" max="3923" width="10.28515625" style="73" customWidth="1"/>
    <col min="3924" max="3932" width="9.42578125" style="73" customWidth="1"/>
    <col min="3933" max="4096" width="11.42578125" style="73"/>
    <col min="4097" max="4097" width="35.42578125" style="73" customWidth="1"/>
    <col min="4098" max="4098" width="23.5703125" style="73" customWidth="1"/>
    <col min="4099" max="4099" width="15" style="73" customWidth="1"/>
    <col min="4100" max="4100" width="15.7109375" style="73" customWidth="1"/>
    <col min="4101" max="4101" width="13.42578125" style="73" customWidth="1"/>
    <col min="4102" max="4102" width="13.5703125" style="73" customWidth="1"/>
    <col min="4103" max="4103" width="14.7109375" style="73" customWidth="1"/>
    <col min="4104" max="4104" width="13.85546875" style="73" customWidth="1"/>
    <col min="4105" max="4105" width="12.5703125" style="73" customWidth="1"/>
    <col min="4106" max="4106" width="11.85546875" style="73" customWidth="1"/>
    <col min="4107" max="4107" width="10.28515625" style="73" customWidth="1"/>
    <col min="4108" max="4108" width="9.28515625" style="73" customWidth="1"/>
    <col min="4109" max="4109" width="9.42578125" style="73" customWidth="1"/>
    <col min="4110" max="4110" width="9.140625" style="73" customWidth="1"/>
    <col min="4111" max="4111" width="9.28515625" style="73" customWidth="1"/>
    <col min="4112" max="4112" width="9.42578125" style="73" customWidth="1"/>
    <col min="4113" max="4113" width="9.7109375" style="73" customWidth="1"/>
    <col min="4114" max="4114" width="9.5703125" style="73" customWidth="1"/>
    <col min="4115" max="4115" width="9.28515625" style="73" customWidth="1"/>
    <col min="4116" max="4116" width="8.5703125" style="73" customWidth="1"/>
    <col min="4117" max="4117" width="8.85546875" style="73" customWidth="1"/>
    <col min="4118" max="4118" width="9.7109375" style="73" customWidth="1"/>
    <col min="4119" max="4119" width="8.7109375" style="73" customWidth="1"/>
    <col min="4120" max="4120" width="13.5703125" style="73" customWidth="1"/>
    <col min="4121" max="4121" width="16.28515625" style="73" customWidth="1"/>
    <col min="4122" max="4139" width="9.42578125" style="73" customWidth="1"/>
    <col min="4140" max="4143" width="10.28515625" style="73" customWidth="1"/>
    <col min="4144" max="4144" width="9.140625" style="73" customWidth="1"/>
    <col min="4145" max="4164" width="0" style="73" hidden="1" customWidth="1"/>
    <col min="4165" max="4174" width="11.42578125" style="73" customWidth="1"/>
    <col min="4175" max="4179" width="10.28515625" style="73" customWidth="1"/>
    <col min="4180" max="4188" width="9.42578125" style="73" customWidth="1"/>
    <col min="4189" max="4352" width="11.42578125" style="73"/>
    <col min="4353" max="4353" width="35.42578125" style="73" customWidth="1"/>
    <col min="4354" max="4354" width="23.5703125" style="73" customWidth="1"/>
    <col min="4355" max="4355" width="15" style="73" customWidth="1"/>
    <col min="4356" max="4356" width="15.7109375" style="73" customWidth="1"/>
    <col min="4357" max="4357" width="13.42578125" style="73" customWidth="1"/>
    <col min="4358" max="4358" width="13.5703125" style="73" customWidth="1"/>
    <col min="4359" max="4359" width="14.7109375" style="73" customWidth="1"/>
    <col min="4360" max="4360" width="13.85546875" style="73" customWidth="1"/>
    <col min="4361" max="4361" width="12.5703125" style="73" customWidth="1"/>
    <col min="4362" max="4362" width="11.85546875" style="73" customWidth="1"/>
    <col min="4363" max="4363" width="10.28515625" style="73" customWidth="1"/>
    <col min="4364" max="4364" width="9.28515625" style="73" customWidth="1"/>
    <col min="4365" max="4365" width="9.42578125" style="73" customWidth="1"/>
    <col min="4366" max="4366" width="9.140625" style="73" customWidth="1"/>
    <col min="4367" max="4367" width="9.28515625" style="73" customWidth="1"/>
    <col min="4368" max="4368" width="9.42578125" style="73" customWidth="1"/>
    <col min="4369" max="4369" width="9.7109375" style="73" customWidth="1"/>
    <col min="4370" max="4370" width="9.5703125" style="73" customWidth="1"/>
    <col min="4371" max="4371" width="9.28515625" style="73" customWidth="1"/>
    <col min="4372" max="4372" width="8.5703125" style="73" customWidth="1"/>
    <col min="4373" max="4373" width="8.85546875" style="73" customWidth="1"/>
    <col min="4374" max="4374" width="9.7109375" style="73" customWidth="1"/>
    <col min="4375" max="4375" width="8.7109375" style="73" customWidth="1"/>
    <col min="4376" max="4376" width="13.5703125" style="73" customWidth="1"/>
    <col min="4377" max="4377" width="16.28515625" style="73" customWidth="1"/>
    <col min="4378" max="4395" width="9.42578125" style="73" customWidth="1"/>
    <col min="4396" max="4399" width="10.28515625" style="73" customWidth="1"/>
    <col min="4400" max="4400" width="9.140625" style="73" customWidth="1"/>
    <col min="4401" max="4420" width="0" style="73" hidden="1" customWidth="1"/>
    <col min="4421" max="4430" width="11.42578125" style="73" customWidth="1"/>
    <col min="4431" max="4435" width="10.28515625" style="73" customWidth="1"/>
    <col min="4436" max="4444" width="9.42578125" style="73" customWidth="1"/>
    <col min="4445" max="4608" width="11.42578125" style="73"/>
    <col min="4609" max="4609" width="35.42578125" style="73" customWidth="1"/>
    <col min="4610" max="4610" width="23.5703125" style="73" customWidth="1"/>
    <col min="4611" max="4611" width="15" style="73" customWidth="1"/>
    <col min="4612" max="4612" width="15.7109375" style="73" customWidth="1"/>
    <col min="4613" max="4613" width="13.42578125" style="73" customWidth="1"/>
    <col min="4614" max="4614" width="13.5703125" style="73" customWidth="1"/>
    <col min="4615" max="4615" width="14.7109375" style="73" customWidth="1"/>
    <col min="4616" max="4616" width="13.85546875" style="73" customWidth="1"/>
    <col min="4617" max="4617" width="12.5703125" style="73" customWidth="1"/>
    <col min="4618" max="4618" width="11.85546875" style="73" customWidth="1"/>
    <col min="4619" max="4619" width="10.28515625" style="73" customWidth="1"/>
    <col min="4620" max="4620" width="9.28515625" style="73" customWidth="1"/>
    <col min="4621" max="4621" width="9.42578125" style="73" customWidth="1"/>
    <col min="4622" max="4622" width="9.140625" style="73" customWidth="1"/>
    <col min="4623" max="4623" width="9.28515625" style="73" customWidth="1"/>
    <col min="4624" max="4624" width="9.42578125" style="73" customWidth="1"/>
    <col min="4625" max="4625" width="9.7109375" style="73" customWidth="1"/>
    <col min="4626" max="4626" width="9.5703125" style="73" customWidth="1"/>
    <col min="4627" max="4627" width="9.28515625" style="73" customWidth="1"/>
    <col min="4628" max="4628" width="8.5703125" style="73" customWidth="1"/>
    <col min="4629" max="4629" width="8.85546875" style="73" customWidth="1"/>
    <col min="4630" max="4630" width="9.7109375" style="73" customWidth="1"/>
    <col min="4631" max="4631" width="8.7109375" style="73" customWidth="1"/>
    <col min="4632" max="4632" width="13.5703125" style="73" customWidth="1"/>
    <col min="4633" max="4633" width="16.28515625" style="73" customWidth="1"/>
    <col min="4634" max="4651" width="9.42578125" style="73" customWidth="1"/>
    <col min="4652" max="4655" width="10.28515625" style="73" customWidth="1"/>
    <col min="4656" max="4656" width="9.140625" style="73" customWidth="1"/>
    <col min="4657" max="4676" width="0" style="73" hidden="1" customWidth="1"/>
    <col min="4677" max="4686" width="11.42578125" style="73" customWidth="1"/>
    <col min="4687" max="4691" width="10.28515625" style="73" customWidth="1"/>
    <col min="4692" max="4700" width="9.42578125" style="73" customWidth="1"/>
    <col min="4701" max="4864" width="11.42578125" style="73"/>
    <col min="4865" max="4865" width="35.42578125" style="73" customWidth="1"/>
    <col min="4866" max="4866" width="23.5703125" style="73" customWidth="1"/>
    <col min="4867" max="4867" width="15" style="73" customWidth="1"/>
    <col min="4868" max="4868" width="15.7109375" style="73" customWidth="1"/>
    <col min="4869" max="4869" width="13.42578125" style="73" customWidth="1"/>
    <col min="4870" max="4870" width="13.5703125" style="73" customWidth="1"/>
    <col min="4871" max="4871" width="14.7109375" style="73" customWidth="1"/>
    <col min="4872" max="4872" width="13.85546875" style="73" customWidth="1"/>
    <col min="4873" max="4873" width="12.5703125" style="73" customWidth="1"/>
    <col min="4874" max="4874" width="11.85546875" style="73" customWidth="1"/>
    <col min="4875" max="4875" width="10.28515625" style="73" customWidth="1"/>
    <col min="4876" max="4876" width="9.28515625" style="73" customWidth="1"/>
    <col min="4877" max="4877" width="9.42578125" style="73" customWidth="1"/>
    <col min="4878" max="4878" width="9.140625" style="73" customWidth="1"/>
    <col min="4879" max="4879" width="9.28515625" style="73" customWidth="1"/>
    <col min="4880" max="4880" width="9.42578125" style="73" customWidth="1"/>
    <col min="4881" max="4881" width="9.7109375" style="73" customWidth="1"/>
    <col min="4882" max="4882" width="9.5703125" style="73" customWidth="1"/>
    <col min="4883" max="4883" width="9.28515625" style="73" customWidth="1"/>
    <col min="4884" max="4884" width="8.5703125" style="73" customWidth="1"/>
    <col min="4885" max="4885" width="8.85546875" style="73" customWidth="1"/>
    <col min="4886" max="4886" width="9.7109375" style="73" customWidth="1"/>
    <col min="4887" max="4887" width="8.7109375" style="73" customWidth="1"/>
    <col min="4888" max="4888" width="13.5703125" style="73" customWidth="1"/>
    <col min="4889" max="4889" width="16.28515625" style="73" customWidth="1"/>
    <col min="4890" max="4907" width="9.42578125" style="73" customWidth="1"/>
    <col min="4908" max="4911" width="10.28515625" style="73" customWidth="1"/>
    <col min="4912" max="4912" width="9.140625" style="73" customWidth="1"/>
    <col min="4913" max="4932" width="0" style="73" hidden="1" customWidth="1"/>
    <col min="4933" max="4942" width="11.42578125" style="73" customWidth="1"/>
    <col min="4943" max="4947" width="10.28515625" style="73" customWidth="1"/>
    <col min="4948" max="4956" width="9.42578125" style="73" customWidth="1"/>
    <col min="4957" max="5120" width="11.42578125" style="73"/>
    <col min="5121" max="5121" width="35.42578125" style="73" customWidth="1"/>
    <col min="5122" max="5122" width="23.5703125" style="73" customWidth="1"/>
    <col min="5123" max="5123" width="15" style="73" customWidth="1"/>
    <col min="5124" max="5124" width="15.7109375" style="73" customWidth="1"/>
    <col min="5125" max="5125" width="13.42578125" style="73" customWidth="1"/>
    <col min="5126" max="5126" width="13.5703125" style="73" customWidth="1"/>
    <col min="5127" max="5127" width="14.7109375" style="73" customWidth="1"/>
    <col min="5128" max="5128" width="13.85546875" style="73" customWidth="1"/>
    <col min="5129" max="5129" width="12.5703125" style="73" customWidth="1"/>
    <col min="5130" max="5130" width="11.85546875" style="73" customWidth="1"/>
    <col min="5131" max="5131" width="10.28515625" style="73" customWidth="1"/>
    <col min="5132" max="5132" width="9.28515625" style="73" customWidth="1"/>
    <col min="5133" max="5133" width="9.42578125" style="73" customWidth="1"/>
    <col min="5134" max="5134" width="9.140625" style="73" customWidth="1"/>
    <col min="5135" max="5135" width="9.28515625" style="73" customWidth="1"/>
    <col min="5136" max="5136" width="9.42578125" style="73" customWidth="1"/>
    <col min="5137" max="5137" width="9.7109375" style="73" customWidth="1"/>
    <col min="5138" max="5138" width="9.5703125" style="73" customWidth="1"/>
    <col min="5139" max="5139" width="9.28515625" style="73" customWidth="1"/>
    <col min="5140" max="5140" width="8.5703125" style="73" customWidth="1"/>
    <col min="5141" max="5141" width="8.85546875" style="73" customWidth="1"/>
    <col min="5142" max="5142" width="9.7109375" style="73" customWidth="1"/>
    <col min="5143" max="5143" width="8.7109375" style="73" customWidth="1"/>
    <col min="5144" max="5144" width="13.5703125" style="73" customWidth="1"/>
    <col min="5145" max="5145" width="16.28515625" style="73" customWidth="1"/>
    <col min="5146" max="5163" width="9.42578125" style="73" customWidth="1"/>
    <col min="5164" max="5167" width="10.28515625" style="73" customWidth="1"/>
    <col min="5168" max="5168" width="9.140625" style="73" customWidth="1"/>
    <col min="5169" max="5188" width="0" style="73" hidden="1" customWidth="1"/>
    <col min="5189" max="5198" width="11.42578125" style="73" customWidth="1"/>
    <col min="5199" max="5203" width="10.28515625" style="73" customWidth="1"/>
    <col min="5204" max="5212" width="9.42578125" style="73" customWidth="1"/>
    <col min="5213" max="5376" width="11.42578125" style="73"/>
    <col min="5377" max="5377" width="35.42578125" style="73" customWidth="1"/>
    <col min="5378" max="5378" width="23.5703125" style="73" customWidth="1"/>
    <col min="5379" max="5379" width="15" style="73" customWidth="1"/>
    <col min="5380" max="5380" width="15.7109375" style="73" customWidth="1"/>
    <col min="5381" max="5381" width="13.42578125" style="73" customWidth="1"/>
    <col min="5382" max="5382" width="13.5703125" style="73" customWidth="1"/>
    <col min="5383" max="5383" width="14.7109375" style="73" customWidth="1"/>
    <col min="5384" max="5384" width="13.85546875" style="73" customWidth="1"/>
    <col min="5385" max="5385" width="12.5703125" style="73" customWidth="1"/>
    <col min="5386" max="5386" width="11.85546875" style="73" customWidth="1"/>
    <col min="5387" max="5387" width="10.28515625" style="73" customWidth="1"/>
    <col min="5388" max="5388" width="9.28515625" style="73" customWidth="1"/>
    <col min="5389" max="5389" width="9.42578125" style="73" customWidth="1"/>
    <col min="5390" max="5390" width="9.140625" style="73" customWidth="1"/>
    <col min="5391" max="5391" width="9.28515625" style="73" customWidth="1"/>
    <col min="5392" max="5392" width="9.42578125" style="73" customWidth="1"/>
    <col min="5393" max="5393" width="9.7109375" style="73" customWidth="1"/>
    <col min="5394" max="5394" width="9.5703125" style="73" customWidth="1"/>
    <col min="5395" max="5395" width="9.28515625" style="73" customWidth="1"/>
    <col min="5396" max="5396" width="8.5703125" style="73" customWidth="1"/>
    <col min="5397" max="5397" width="8.85546875" style="73" customWidth="1"/>
    <col min="5398" max="5398" width="9.7109375" style="73" customWidth="1"/>
    <col min="5399" max="5399" width="8.7109375" style="73" customWidth="1"/>
    <col min="5400" max="5400" width="13.5703125" style="73" customWidth="1"/>
    <col min="5401" max="5401" width="16.28515625" style="73" customWidth="1"/>
    <col min="5402" max="5419" width="9.42578125" style="73" customWidth="1"/>
    <col min="5420" max="5423" width="10.28515625" style="73" customWidth="1"/>
    <col min="5424" max="5424" width="9.140625" style="73" customWidth="1"/>
    <col min="5425" max="5444" width="0" style="73" hidden="1" customWidth="1"/>
    <col min="5445" max="5454" width="11.42578125" style="73" customWidth="1"/>
    <col min="5455" max="5459" width="10.28515625" style="73" customWidth="1"/>
    <col min="5460" max="5468" width="9.42578125" style="73" customWidth="1"/>
    <col min="5469" max="5632" width="11.42578125" style="73"/>
    <col min="5633" max="5633" width="35.42578125" style="73" customWidth="1"/>
    <col min="5634" max="5634" width="23.5703125" style="73" customWidth="1"/>
    <col min="5635" max="5635" width="15" style="73" customWidth="1"/>
    <col min="5636" max="5636" width="15.7109375" style="73" customWidth="1"/>
    <col min="5637" max="5637" width="13.42578125" style="73" customWidth="1"/>
    <col min="5638" max="5638" width="13.5703125" style="73" customWidth="1"/>
    <col min="5639" max="5639" width="14.7109375" style="73" customWidth="1"/>
    <col min="5640" max="5640" width="13.85546875" style="73" customWidth="1"/>
    <col min="5641" max="5641" width="12.5703125" style="73" customWidth="1"/>
    <col min="5642" max="5642" width="11.85546875" style="73" customWidth="1"/>
    <col min="5643" max="5643" width="10.28515625" style="73" customWidth="1"/>
    <col min="5644" max="5644" width="9.28515625" style="73" customWidth="1"/>
    <col min="5645" max="5645" width="9.42578125" style="73" customWidth="1"/>
    <col min="5646" max="5646" width="9.140625" style="73" customWidth="1"/>
    <col min="5647" max="5647" width="9.28515625" style="73" customWidth="1"/>
    <col min="5648" max="5648" width="9.42578125" style="73" customWidth="1"/>
    <col min="5649" max="5649" width="9.7109375" style="73" customWidth="1"/>
    <col min="5650" max="5650" width="9.5703125" style="73" customWidth="1"/>
    <col min="5651" max="5651" width="9.28515625" style="73" customWidth="1"/>
    <col min="5652" max="5652" width="8.5703125" style="73" customWidth="1"/>
    <col min="5653" max="5653" width="8.85546875" style="73" customWidth="1"/>
    <col min="5654" max="5654" width="9.7109375" style="73" customWidth="1"/>
    <col min="5655" max="5655" width="8.7109375" style="73" customWidth="1"/>
    <col min="5656" max="5656" width="13.5703125" style="73" customWidth="1"/>
    <col min="5657" max="5657" width="16.28515625" style="73" customWidth="1"/>
    <col min="5658" max="5675" width="9.42578125" style="73" customWidth="1"/>
    <col min="5676" max="5679" width="10.28515625" style="73" customWidth="1"/>
    <col min="5680" max="5680" width="9.140625" style="73" customWidth="1"/>
    <col min="5681" max="5700" width="0" style="73" hidden="1" customWidth="1"/>
    <col min="5701" max="5710" width="11.42578125" style="73" customWidth="1"/>
    <col min="5711" max="5715" width="10.28515625" style="73" customWidth="1"/>
    <col min="5716" max="5724" width="9.42578125" style="73" customWidth="1"/>
    <col min="5725" max="5888" width="11.42578125" style="73"/>
    <col min="5889" max="5889" width="35.42578125" style="73" customWidth="1"/>
    <col min="5890" max="5890" width="23.5703125" style="73" customWidth="1"/>
    <col min="5891" max="5891" width="15" style="73" customWidth="1"/>
    <col min="5892" max="5892" width="15.7109375" style="73" customWidth="1"/>
    <col min="5893" max="5893" width="13.42578125" style="73" customWidth="1"/>
    <col min="5894" max="5894" width="13.5703125" style="73" customWidth="1"/>
    <col min="5895" max="5895" width="14.7109375" style="73" customWidth="1"/>
    <col min="5896" max="5896" width="13.85546875" style="73" customWidth="1"/>
    <col min="5897" max="5897" width="12.5703125" style="73" customWidth="1"/>
    <col min="5898" max="5898" width="11.85546875" style="73" customWidth="1"/>
    <col min="5899" max="5899" width="10.28515625" style="73" customWidth="1"/>
    <col min="5900" max="5900" width="9.28515625" style="73" customWidth="1"/>
    <col min="5901" max="5901" width="9.42578125" style="73" customWidth="1"/>
    <col min="5902" max="5902" width="9.140625" style="73" customWidth="1"/>
    <col min="5903" max="5903" width="9.28515625" style="73" customWidth="1"/>
    <col min="5904" max="5904" width="9.42578125" style="73" customWidth="1"/>
    <col min="5905" max="5905" width="9.7109375" style="73" customWidth="1"/>
    <col min="5906" max="5906" width="9.5703125" style="73" customWidth="1"/>
    <col min="5907" max="5907" width="9.28515625" style="73" customWidth="1"/>
    <col min="5908" max="5908" width="8.5703125" style="73" customWidth="1"/>
    <col min="5909" max="5909" width="8.85546875" style="73" customWidth="1"/>
    <col min="5910" max="5910" width="9.7109375" style="73" customWidth="1"/>
    <col min="5911" max="5911" width="8.7109375" style="73" customWidth="1"/>
    <col min="5912" max="5912" width="13.5703125" style="73" customWidth="1"/>
    <col min="5913" max="5913" width="16.28515625" style="73" customWidth="1"/>
    <col min="5914" max="5931" width="9.42578125" style="73" customWidth="1"/>
    <col min="5932" max="5935" width="10.28515625" style="73" customWidth="1"/>
    <col min="5936" max="5936" width="9.140625" style="73" customWidth="1"/>
    <col min="5937" max="5956" width="0" style="73" hidden="1" customWidth="1"/>
    <col min="5957" max="5966" width="11.42578125" style="73" customWidth="1"/>
    <col min="5967" max="5971" width="10.28515625" style="73" customWidth="1"/>
    <col min="5972" max="5980" width="9.42578125" style="73" customWidth="1"/>
    <col min="5981" max="6144" width="11.42578125" style="73"/>
    <col min="6145" max="6145" width="35.42578125" style="73" customWidth="1"/>
    <col min="6146" max="6146" width="23.5703125" style="73" customWidth="1"/>
    <col min="6147" max="6147" width="15" style="73" customWidth="1"/>
    <col min="6148" max="6148" width="15.7109375" style="73" customWidth="1"/>
    <col min="6149" max="6149" width="13.42578125" style="73" customWidth="1"/>
    <col min="6150" max="6150" width="13.5703125" style="73" customWidth="1"/>
    <col min="6151" max="6151" width="14.7109375" style="73" customWidth="1"/>
    <col min="6152" max="6152" width="13.85546875" style="73" customWidth="1"/>
    <col min="6153" max="6153" width="12.5703125" style="73" customWidth="1"/>
    <col min="6154" max="6154" width="11.85546875" style="73" customWidth="1"/>
    <col min="6155" max="6155" width="10.28515625" style="73" customWidth="1"/>
    <col min="6156" max="6156" width="9.28515625" style="73" customWidth="1"/>
    <col min="6157" max="6157" width="9.42578125" style="73" customWidth="1"/>
    <col min="6158" max="6158" width="9.140625" style="73" customWidth="1"/>
    <col min="6159" max="6159" width="9.28515625" style="73" customWidth="1"/>
    <col min="6160" max="6160" width="9.42578125" style="73" customWidth="1"/>
    <col min="6161" max="6161" width="9.7109375" style="73" customWidth="1"/>
    <col min="6162" max="6162" width="9.5703125" style="73" customWidth="1"/>
    <col min="6163" max="6163" width="9.28515625" style="73" customWidth="1"/>
    <col min="6164" max="6164" width="8.5703125" style="73" customWidth="1"/>
    <col min="6165" max="6165" width="8.85546875" style="73" customWidth="1"/>
    <col min="6166" max="6166" width="9.7109375" style="73" customWidth="1"/>
    <col min="6167" max="6167" width="8.7109375" style="73" customWidth="1"/>
    <col min="6168" max="6168" width="13.5703125" style="73" customWidth="1"/>
    <col min="6169" max="6169" width="16.28515625" style="73" customWidth="1"/>
    <col min="6170" max="6187" width="9.42578125" style="73" customWidth="1"/>
    <col min="6188" max="6191" width="10.28515625" style="73" customWidth="1"/>
    <col min="6192" max="6192" width="9.140625" style="73" customWidth="1"/>
    <col min="6193" max="6212" width="0" style="73" hidden="1" customWidth="1"/>
    <col min="6213" max="6222" width="11.42578125" style="73" customWidth="1"/>
    <col min="6223" max="6227" width="10.28515625" style="73" customWidth="1"/>
    <col min="6228" max="6236" width="9.42578125" style="73" customWidth="1"/>
    <col min="6237" max="6400" width="11.42578125" style="73"/>
    <col min="6401" max="6401" width="35.42578125" style="73" customWidth="1"/>
    <col min="6402" max="6402" width="23.5703125" style="73" customWidth="1"/>
    <col min="6403" max="6403" width="15" style="73" customWidth="1"/>
    <col min="6404" max="6404" width="15.7109375" style="73" customWidth="1"/>
    <col min="6405" max="6405" width="13.42578125" style="73" customWidth="1"/>
    <col min="6406" max="6406" width="13.5703125" style="73" customWidth="1"/>
    <col min="6407" max="6407" width="14.7109375" style="73" customWidth="1"/>
    <col min="6408" max="6408" width="13.85546875" style="73" customWidth="1"/>
    <col min="6409" max="6409" width="12.5703125" style="73" customWidth="1"/>
    <col min="6410" max="6410" width="11.85546875" style="73" customWidth="1"/>
    <col min="6411" max="6411" width="10.28515625" style="73" customWidth="1"/>
    <col min="6412" max="6412" width="9.28515625" style="73" customWidth="1"/>
    <col min="6413" max="6413" width="9.42578125" style="73" customWidth="1"/>
    <col min="6414" max="6414" width="9.140625" style="73" customWidth="1"/>
    <col min="6415" max="6415" width="9.28515625" style="73" customWidth="1"/>
    <col min="6416" max="6416" width="9.42578125" style="73" customWidth="1"/>
    <col min="6417" max="6417" width="9.7109375" style="73" customWidth="1"/>
    <col min="6418" max="6418" width="9.5703125" style="73" customWidth="1"/>
    <col min="6419" max="6419" width="9.28515625" style="73" customWidth="1"/>
    <col min="6420" max="6420" width="8.5703125" style="73" customWidth="1"/>
    <col min="6421" max="6421" width="8.85546875" style="73" customWidth="1"/>
    <col min="6422" max="6422" width="9.7109375" style="73" customWidth="1"/>
    <col min="6423" max="6423" width="8.7109375" style="73" customWidth="1"/>
    <col min="6424" max="6424" width="13.5703125" style="73" customWidth="1"/>
    <col min="6425" max="6425" width="16.28515625" style="73" customWidth="1"/>
    <col min="6426" max="6443" width="9.42578125" style="73" customWidth="1"/>
    <col min="6444" max="6447" width="10.28515625" style="73" customWidth="1"/>
    <col min="6448" max="6448" width="9.140625" style="73" customWidth="1"/>
    <col min="6449" max="6468" width="0" style="73" hidden="1" customWidth="1"/>
    <col min="6469" max="6478" width="11.42578125" style="73" customWidth="1"/>
    <col min="6479" max="6483" width="10.28515625" style="73" customWidth="1"/>
    <col min="6484" max="6492" width="9.42578125" style="73" customWidth="1"/>
    <col min="6493" max="6656" width="11.42578125" style="73"/>
    <col min="6657" max="6657" width="35.42578125" style="73" customWidth="1"/>
    <col min="6658" max="6658" width="23.5703125" style="73" customWidth="1"/>
    <col min="6659" max="6659" width="15" style="73" customWidth="1"/>
    <col min="6660" max="6660" width="15.7109375" style="73" customWidth="1"/>
    <col min="6661" max="6661" width="13.42578125" style="73" customWidth="1"/>
    <col min="6662" max="6662" width="13.5703125" style="73" customWidth="1"/>
    <col min="6663" max="6663" width="14.7109375" style="73" customWidth="1"/>
    <col min="6664" max="6664" width="13.85546875" style="73" customWidth="1"/>
    <col min="6665" max="6665" width="12.5703125" style="73" customWidth="1"/>
    <col min="6666" max="6666" width="11.85546875" style="73" customWidth="1"/>
    <col min="6667" max="6667" width="10.28515625" style="73" customWidth="1"/>
    <col min="6668" max="6668" width="9.28515625" style="73" customWidth="1"/>
    <col min="6669" max="6669" width="9.42578125" style="73" customWidth="1"/>
    <col min="6670" max="6670" width="9.140625" style="73" customWidth="1"/>
    <col min="6671" max="6671" width="9.28515625" style="73" customWidth="1"/>
    <col min="6672" max="6672" width="9.42578125" style="73" customWidth="1"/>
    <col min="6673" max="6673" width="9.7109375" style="73" customWidth="1"/>
    <col min="6674" max="6674" width="9.5703125" style="73" customWidth="1"/>
    <col min="6675" max="6675" width="9.28515625" style="73" customWidth="1"/>
    <col min="6676" max="6676" width="8.5703125" style="73" customWidth="1"/>
    <col min="6677" max="6677" width="8.85546875" style="73" customWidth="1"/>
    <col min="6678" max="6678" width="9.7109375" style="73" customWidth="1"/>
    <col min="6679" max="6679" width="8.7109375" style="73" customWidth="1"/>
    <col min="6680" max="6680" width="13.5703125" style="73" customWidth="1"/>
    <col min="6681" max="6681" width="16.28515625" style="73" customWidth="1"/>
    <col min="6682" max="6699" width="9.42578125" style="73" customWidth="1"/>
    <col min="6700" max="6703" width="10.28515625" style="73" customWidth="1"/>
    <col min="6704" max="6704" width="9.140625" style="73" customWidth="1"/>
    <col min="6705" max="6724" width="0" style="73" hidden="1" customWidth="1"/>
    <col min="6725" max="6734" width="11.42578125" style="73" customWidth="1"/>
    <col min="6735" max="6739" width="10.28515625" style="73" customWidth="1"/>
    <col min="6740" max="6748" width="9.42578125" style="73" customWidth="1"/>
    <col min="6749" max="6912" width="11.42578125" style="73"/>
    <col min="6913" max="6913" width="35.42578125" style="73" customWidth="1"/>
    <col min="6914" max="6914" width="23.5703125" style="73" customWidth="1"/>
    <col min="6915" max="6915" width="15" style="73" customWidth="1"/>
    <col min="6916" max="6916" width="15.7109375" style="73" customWidth="1"/>
    <col min="6917" max="6917" width="13.42578125" style="73" customWidth="1"/>
    <col min="6918" max="6918" width="13.5703125" style="73" customWidth="1"/>
    <col min="6919" max="6919" width="14.7109375" style="73" customWidth="1"/>
    <col min="6920" max="6920" width="13.85546875" style="73" customWidth="1"/>
    <col min="6921" max="6921" width="12.5703125" style="73" customWidth="1"/>
    <col min="6922" max="6922" width="11.85546875" style="73" customWidth="1"/>
    <col min="6923" max="6923" width="10.28515625" style="73" customWidth="1"/>
    <col min="6924" max="6924" width="9.28515625" style="73" customWidth="1"/>
    <col min="6925" max="6925" width="9.42578125" style="73" customWidth="1"/>
    <col min="6926" max="6926" width="9.140625" style="73" customWidth="1"/>
    <col min="6927" max="6927" width="9.28515625" style="73" customWidth="1"/>
    <col min="6928" max="6928" width="9.42578125" style="73" customWidth="1"/>
    <col min="6929" max="6929" width="9.7109375" style="73" customWidth="1"/>
    <col min="6930" max="6930" width="9.5703125" style="73" customWidth="1"/>
    <col min="6931" max="6931" width="9.28515625" style="73" customWidth="1"/>
    <col min="6932" max="6932" width="8.5703125" style="73" customWidth="1"/>
    <col min="6933" max="6933" width="8.85546875" style="73" customWidth="1"/>
    <col min="6934" max="6934" width="9.7109375" style="73" customWidth="1"/>
    <col min="6935" max="6935" width="8.7109375" style="73" customWidth="1"/>
    <col min="6936" max="6936" width="13.5703125" style="73" customWidth="1"/>
    <col min="6937" max="6937" width="16.28515625" style="73" customWidth="1"/>
    <col min="6938" max="6955" width="9.42578125" style="73" customWidth="1"/>
    <col min="6956" max="6959" width="10.28515625" style="73" customWidth="1"/>
    <col min="6960" max="6960" width="9.140625" style="73" customWidth="1"/>
    <col min="6961" max="6980" width="0" style="73" hidden="1" customWidth="1"/>
    <col min="6981" max="6990" width="11.42578125" style="73" customWidth="1"/>
    <col min="6991" max="6995" width="10.28515625" style="73" customWidth="1"/>
    <col min="6996" max="7004" width="9.42578125" style="73" customWidth="1"/>
    <col min="7005" max="7168" width="11.42578125" style="73"/>
    <col min="7169" max="7169" width="35.42578125" style="73" customWidth="1"/>
    <col min="7170" max="7170" width="23.5703125" style="73" customWidth="1"/>
    <col min="7171" max="7171" width="15" style="73" customWidth="1"/>
    <col min="7172" max="7172" width="15.7109375" style="73" customWidth="1"/>
    <col min="7173" max="7173" width="13.42578125" style="73" customWidth="1"/>
    <col min="7174" max="7174" width="13.5703125" style="73" customWidth="1"/>
    <col min="7175" max="7175" width="14.7109375" style="73" customWidth="1"/>
    <col min="7176" max="7176" width="13.85546875" style="73" customWidth="1"/>
    <col min="7177" max="7177" width="12.5703125" style="73" customWidth="1"/>
    <col min="7178" max="7178" width="11.85546875" style="73" customWidth="1"/>
    <col min="7179" max="7179" width="10.28515625" style="73" customWidth="1"/>
    <col min="7180" max="7180" width="9.28515625" style="73" customWidth="1"/>
    <col min="7181" max="7181" width="9.42578125" style="73" customWidth="1"/>
    <col min="7182" max="7182" width="9.140625" style="73" customWidth="1"/>
    <col min="7183" max="7183" width="9.28515625" style="73" customWidth="1"/>
    <col min="7184" max="7184" width="9.42578125" style="73" customWidth="1"/>
    <col min="7185" max="7185" width="9.7109375" style="73" customWidth="1"/>
    <col min="7186" max="7186" width="9.5703125" style="73" customWidth="1"/>
    <col min="7187" max="7187" width="9.28515625" style="73" customWidth="1"/>
    <col min="7188" max="7188" width="8.5703125" style="73" customWidth="1"/>
    <col min="7189" max="7189" width="8.85546875" style="73" customWidth="1"/>
    <col min="7190" max="7190" width="9.7109375" style="73" customWidth="1"/>
    <col min="7191" max="7191" width="8.7109375" style="73" customWidth="1"/>
    <col min="7192" max="7192" width="13.5703125" style="73" customWidth="1"/>
    <col min="7193" max="7193" width="16.28515625" style="73" customWidth="1"/>
    <col min="7194" max="7211" width="9.42578125" style="73" customWidth="1"/>
    <col min="7212" max="7215" width="10.28515625" style="73" customWidth="1"/>
    <col min="7216" max="7216" width="9.140625" style="73" customWidth="1"/>
    <col min="7217" max="7236" width="0" style="73" hidden="1" customWidth="1"/>
    <col min="7237" max="7246" width="11.42578125" style="73" customWidth="1"/>
    <col min="7247" max="7251" width="10.28515625" style="73" customWidth="1"/>
    <col min="7252" max="7260" width="9.42578125" style="73" customWidth="1"/>
    <col min="7261" max="7424" width="11.42578125" style="73"/>
    <col min="7425" max="7425" width="35.42578125" style="73" customWidth="1"/>
    <col min="7426" max="7426" width="23.5703125" style="73" customWidth="1"/>
    <col min="7427" max="7427" width="15" style="73" customWidth="1"/>
    <col min="7428" max="7428" width="15.7109375" style="73" customWidth="1"/>
    <col min="7429" max="7429" width="13.42578125" style="73" customWidth="1"/>
    <col min="7430" max="7430" width="13.5703125" style="73" customWidth="1"/>
    <col min="7431" max="7431" width="14.7109375" style="73" customWidth="1"/>
    <col min="7432" max="7432" width="13.85546875" style="73" customWidth="1"/>
    <col min="7433" max="7433" width="12.5703125" style="73" customWidth="1"/>
    <col min="7434" max="7434" width="11.85546875" style="73" customWidth="1"/>
    <col min="7435" max="7435" width="10.28515625" style="73" customWidth="1"/>
    <col min="7436" max="7436" width="9.28515625" style="73" customWidth="1"/>
    <col min="7437" max="7437" width="9.42578125" style="73" customWidth="1"/>
    <col min="7438" max="7438" width="9.140625" style="73" customWidth="1"/>
    <col min="7439" max="7439" width="9.28515625" style="73" customWidth="1"/>
    <col min="7440" max="7440" width="9.42578125" style="73" customWidth="1"/>
    <col min="7441" max="7441" width="9.7109375" style="73" customWidth="1"/>
    <col min="7442" max="7442" width="9.5703125" style="73" customWidth="1"/>
    <col min="7443" max="7443" width="9.28515625" style="73" customWidth="1"/>
    <col min="7444" max="7444" width="8.5703125" style="73" customWidth="1"/>
    <col min="7445" max="7445" width="8.85546875" style="73" customWidth="1"/>
    <col min="7446" max="7446" width="9.7109375" style="73" customWidth="1"/>
    <col min="7447" max="7447" width="8.7109375" style="73" customWidth="1"/>
    <col min="7448" max="7448" width="13.5703125" style="73" customWidth="1"/>
    <col min="7449" max="7449" width="16.28515625" style="73" customWidth="1"/>
    <col min="7450" max="7467" width="9.42578125" style="73" customWidth="1"/>
    <col min="7468" max="7471" width="10.28515625" style="73" customWidth="1"/>
    <col min="7472" max="7472" width="9.140625" style="73" customWidth="1"/>
    <col min="7473" max="7492" width="0" style="73" hidden="1" customWidth="1"/>
    <col min="7493" max="7502" width="11.42578125" style="73" customWidth="1"/>
    <col min="7503" max="7507" width="10.28515625" style="73" customWidth="1"/>
    <col min="7508" max="7516" width="9.42578125" style="73" customWidth="1"/>
    <col min="7517" max="7680" width="11.42578125" style="73"/>
    <col min="7681" max="7681" width="35.42578125" style="73" customWidth="1"/>
    <col min="7682" max="7682" width="23.5703125" style="73" customWidth="1"/>
    <col min="7683" max="7683" width="15" style="73" customWidth="1"/>
    <col min="7684" max="7684" width="15.7109375" style="73" customWidth="1"/>
    <col min="7685" max="7685" width="13.42578125" style="73" customWidth="1"/>
    <col min="7686" max="7686" width="13.5703125" style="73" customWidth="1"/>
    <col min="7687" max="7687" width="14.7109375" style="73" customWidth="1"/>
    <col min="7688" max="7688" width="13.85546875" style="73" customWidth="1"/>
    <col min="7689" max="7689" width="12.5703125" style="73" customWidth="1"/>
    <col min="7690" max="7690" width="11.85546875" style="73" customWidth="1"/>
    <col min="7691" max="7691" width="10.28515625" style="73" customWidth="1"/>
    <col min="7692" max="7692" width="9.28515625" style="73" customWidth="1"/>
    <col min="7693" max="7693" width="9.42578125" style="73" customWidth="1"/>
    <col min="7694" max="7694" width="9.140625" style="73" customWidth="1"/>
    <col min="7695" max="7695" width="9.28515625" style="73" customWidth="1"/>
    <col min="7696" max="7696" width="9.42578125" style="73" customWidth="1"/>
    <col min="7697" max="7697" width="9.7109375" style="73" customWidth="1"/>
    <col min="7698" max="7698" width="9.5703125" style="73" customWidth="1"/>
    <col min="7699" max="7699" width="9.28515625" style="73" customWidth="1"/>
    <col min="7700" max="7700" width="8.5703125" style="73" customWidth="1"/>
    <col min="7701" max="7701" width="8.85546875" style="73" customWidth="1"/>
    <col min="7702" max="7702" width="9.7109375" style="73" customWidth="1"/>
    <col min="7703" max="7703" width="8.7109375" style="73" customWidth="1"/>
    <col min="7704" max="7704" width="13.5703125" style="73" customWidth="1"/>
    <col min="7705" max="7705" width="16.28515625" style="73" customWidth="1"/>
    <col min="7706" max="7723" width="9.42578125" style="73" customWidth="1"/>
    <col min="7724" max="7727" width="10.28515625" style="73" customWidth="1"/>
    <col min="7728" max="7728" width="9.140625" style="73" customWidth="1"/>
    <col min="7729" max="7748" width="0" style="73" hidden="1" customWidth="1"/>
    <col min="7749" max="7758" width="11.42578125" style="73" customWidth="1"/>
    <col min="7759" max="7763" width="10.28515625" style="73" customWidth="1"/>
    <col min="7764" max="7772" width="9.42578125" style="73" customWidth="1"/>
    <col min="7773" max="7936" width="11.42578125" style="73"/>
    <col min="7937" max="7937" width="35.42578125" style="73" customWidth="1"/>
    <col min="7938" max="7938" width="23.5703125" style="73" customWidth="1"/>
    <col min="7939" max="7939" width="15" style="73" customWidth="1"/>
    <col min="7940" max="7940" width="15.7109375" style="73" customWidth="1"/>
    <col min="7941" max="7941" width="13.42578125" style="73" customWidth="1"/>
    <col min="7942" max="7942" width="13.5703125" style="73" customWidth="1"/>
    <col min="7943" max="7943" width="14.7109375" style="73" customWidth="1"/>
    <col min="7944" max="7944" width="13.85546875" style="73" customWidth="1"/>
    <col min="7945" max="7945" width="12.5703125" style="73" customWidth="1"/>
    <col min="7946" max="7946" width="11.85546875" style="73" customWidth="1"/>
    <col min="7947" max="7947" width="10.28515625" style="73" customWidth="1"/>
    <col min="7948" max="7948" width="9.28515625" style="73" customWidth="1"/>
    <col min="7949" max="7949" width="9.42578125" style="73" customWidth="1"/>
    <col min="7950" max="7950" width="9.140625" style="73" customWidth="1"/>
    <col min="7951" max="7951" width="9.28515625" style="73" customWidth="1"/>
    <col min="7952" max="7952" width="9.42578125" style="73" customWidth="1"/>
    <col min="7953" max="7953" width="9.7109375" style="73" customWidth="1"/>
    <col min="7954" max="7954" width="9.5703125" style="73" customWidth="1"/>
    <col min="7955" max="7955" width="9.28515625" style="73" customWidth="1"/>
    <col min="7956" max="7956" width="8.5703125" style="73" customWidth="1"/>
    <col min="7957" max="7957" width="8.85546875" style="73" customWidth="1"/>
    <col min="7958" max="7958" width="9.7109375" style="73" customWidth="1"/>
    <col min="7959" max="7959" width="8.7109375" style="73" customWidth="1"/>
    <col min="7960" max="7960" width="13.5703125" style="73" customWidth="1"/>
    <col min="7961" max="7961" width="16.28515625" style="73" customWidth="1"/>
    <col min="7962" max="7979" width="9.42578125" style="73" customWidth="1"/>
    <col min="7980" max="7983" width="10.28515625" style="73" customWidth="1"/>
    <col min="7984" max="7984" width="9.140625" style="73" customWidth="1"/>
    <col min="7985" max="8004" width="0" style="73" hidden="1" customWidth="1"/>
    <col min="8005" max="8014" width="11.42578125" style="73" customWidth="1"/>
    <col min="8015" max="8019" width="10.28515625" style="73" customWidth="1"/>
    <col min="8020" max="8028" width="9.42578125" style="73" customWidth="1"/>
    <col min="8029" max="8192" width="11.42578125" style="73"/>
    <col min="8193" max="8193" width="35.42578125" style="73" customWidth="1"/>
    <col min="8194" max="8194" width="23.5703125" style="73" customWidth="1"/>
    <col min="8195" max="8195" width="15" style="73" customWidth="1"/>
    <col min="8196" max="8196" width="15.7109375" style="73" customWidth="1"/>
    <col min="8197" max="8197" width="13.42578125" style="73" customWidth="1"/>
    <col min="8198" max="8198" width="13.5703125" style="73" customWidth="1"/>
    <col min="8199" max="8199" width="14.7109375" style="73" customWidth="1"/>
    <col min="8200" max="8200" width="13.85546875" style="73" customWidth="1"/>
    <col min="8201" max="8201" width="12.5703125" style="73" customWidth="1"/>
    <col min="8202" max="8202" width="11.85546875" style="73" customWidth="1"/>
    <col min="8203" max="8203" width="10.28515625" style="73" customWidth="1"/>
    <col min="8204" max="8204" width="9.28515625" style="73" customWidth="1"/>
    <col min="8205" max="8205" width="9.42578125" style="73" customWidth="1"/>
    <col min="8206" max="8206" width="9.140625" style="73" customWidth="1"/>
    <col min="8207" max="8207" width="9.28515625" style="73" customWidth="1"/>
    <col min="8208" max="8208" width="9.42578125" style="73" customWidth="1"/>
    <col min="8209" max="8209" width="9.7109375" style="73" customWidth="1"/>
    <col min="8210" max="8210" width="9.5703125" style="73" customWidth="1"/>
    <col min="8211" max="8211" width="9.28515625" style="73" customWidth="1"/>
    <col min="8212" max="8212" width="8.5703125" style="73" customWidth="1"/>
    <col min="8213" max="8213" width="8.85546875" style="73" customWidth="1"/>
    <col min="8214" max="8214" width="9.7109375" style="73" customWidth="1"/>
    <col min="8215" max="8215" width="8.7109375" style="73" customWidth="1"/>
    <col min="8216" max="8216" width="13.5703125" style="73" customWidth="1"/>
    <col min="8217" max="8217" width="16.28515625" style="73" customWidth="1"/>
    <col min="8218" max="8235" width="9.42578125" style="73" customWidth="1"/>
    <col min="8236" max="8239" width="10.28515625" style="73" customWidth="1"/>
    <col min="8240" max="8240" width="9.140625" style="73" customWidth="1"/>
    <col min="8241" max="8260" width="0" style="73" hidden="1" customWidth="1"/>
    <col min="8261" max="8270" width="11.42578125" style="73" customWidth="1"/>
    <col min="8271" max="8275" width="10.28515625" style="73" customWidth="1"/>
    <col min="8276" max="8284" width="9.42578125" style="73" customWidth="1"/>
    <col min="8285" max="8448" width="11.42578125" style="73"/>
    <col min="8449" max="8449" width="35.42578125" style="73" customWidth="1"/>
    <col min="8450" max="8450" width="23.5703125" style="73" customWidth="1"/>
    <col min="8451" max="8451" width="15" style="73" customWidth="1"/>
    <col min="8452" max="8452" width="15.7109375" style="73" customWidth="1"/>
    <col min="8453" max="8453" width="13.42578125" style="73" customWidth="1"/>
    <col min="8454" max="8454" width="13.5703125" style="73" customWidth="1"/>
    <col min="8455" max="8455" width="14.7109375" style="73" customWidth="1"/>
    <col min="8456" max="8456" width="13.85546875" style="73" customWidth="1"/>
    <col min="8457" max="8457" width="12.5703125" style="73" customWidth="1"/>
    <col min="8458" max="8458" width="11.85546875" style="73" customWidth="1"/>
    <col min="8459" max="8459" width="10.28515625" style="73" customWidth="1"/>
    <col min="8460" max="8460" width="9.28515625" style="73" customWidth="1"/>
    <col min="8461" max="8461" width="9.42578125" style="73" customWidth="1"/>
    <col min="8462" max="8462" width="9.140625" style="73" customWidth="1"/>
    <col min="8463" max="8463" width="9.28515625" style="73" customWidth="1"/>
    <col min="8464" max="8464" width="9.42578125" style="73" customWidth="1"/>
    <col min="8465" max="8465" width="9.7109375" style="73" customWidth="1"/>
    <col min="8466" max="8466" width="9.5703125" style="73" customWidth="1"/>
    <col min="8467" max="8467" width="9.28515625" style="73" customWidth="1"/>
    <col min="8468" max="8468" width="8.5703125" style="73" customWidth="1"/>
    <col min="8469" max="8469" width="8.85546875" style="73" customWidth="1"/>
    <col min="8470" max="8470" width="9.7109375" style="73" customWidth="1"/>
    <col min="8471" max="8471" width="8.7109375" style="73" customWidth="1"/>
    <col min="8472" max="8472" width="13.5703125" style="73" customWidth="1"/>
    <col min="8473" max="8473" width="16.28515625" style="73" customWidth="1"/>
    <col min="8474" max="8491" width="9.42578125" style="73" customWidth="1"/>
    <col min="8492" max="8495" width="10.28515625" style="73" customWidth="1"/>
    <col min="8496" max="8496" width="9.140625" style="73" customWidth="1"/>
    <col min="8497" max="8516" width="0" style="73" hidden="1" customWidth="1"/>
    <col min="8517" max="8526" width="11.42578125" style="73" customWidth="1"/>
    <col min="8527" max="8531" width="10.28515625" style="73" customWidth="1"/>
    <col min="8532" max="8540" width="9.42578125" style="73" customWidth="1"/>
    <col min="8541" max="8704" width="11.42578125" style="73"/>
    <col min="8705" max="8705" width="35.42578125" style="73" customWidth="1"/>
    <col min="8706" max="8706" width="23.5703125" style="73" customWidth="1"/>
    <col min="8707" max="8707" width="15" style="73" customWidth="1"/>
    <col min="8708" max="8708" width="15.7109375" style="73" customWidth="1"/>
    <col min="8709" max="8709" width="13.42578125" style="73" customWidth="1"/>
    <col min="8710" max="8710" width="13.5703125" style="73" customWidth="1"/>
    <col min="8711" max="8711" width="14.7109375" style="73" customWidth="1"/>
    <col min="8712" max="8712" width="13.85546875" style="73" customWidth="1"/>
    <col min="8713" max="8713" width="12.5703125" style="73" customWidth="1"/>
    <col min="8714" max="8714" width="11.85546875" style="73" customWidth="1"/>
    <col min="8715" max="8715" width="10.28515625" style="73" customWidth="1"/>
    <col min="8716" max="8716" width="9.28515625" style="73" customWidth="1"/>
    <col min="8717" max="8717" width="9.42578125" style="73" customWidth="1"/>
    <col min="8718" max="8718" width="9.140625" style="73" customWidth="1"/>
    <col min="8719" max="8719" width="9.28515625" style="73" customWidth="1"/>
    <col min="8720" max="8720" width="9.42578125" style="73" customWidth="1"/>
    <col min="8721" max="8721" width="9.7109375" style="73" customWidth="1"/>
    <col min="8722" max="8722" width="9.5703125" style="73" customWidth="1"/>
    <col min="8723" max="8723" width="9.28515625" style="73" customWidth="1"/>
    <col min="8724" max="8724" width="8.5703125" style="73" customWidth="1"/>
    <col min="8725" max="8725" width="8.85546875" style="73" customWidth="1"/>
    <col min="8726" max="8726" width="9.7109375" style="73" customWidth="1"/>
    <col min="8727" max="8727" width="8.7109375" style="73" customWidth="1"/>
    <col min="8728" max="8728" width="13.5703125" style="73" customWidth="1"/>
    <col min="8729" max="8729" width="16.28515625" style="73" customWidth="1"/>
    <col min="8730" max="8747" width="9.42578125" style="73" customWidth="1"/>
    <col min="8748" max="8751" width="10.28515625" style="73" customWidth="1"/>
    <col min="8752" max="8752" width="9.140625" style="73" customWidth="1"/>
    <col min="8753" max="8772" width="0" style="73" hidden="1" customWidth="1"/>
    <col min="8773" max="8782" width="11.42578125" style="73" customWidth="1"/>
    <col min="8783" max="8787" width="10.28515625" style="73" customWidth="1"/>
    <col min="8788" max="8796" width="9.42578125" style="73" customWidth="1"/>
    <col min="8797" max="8960" width="11.42578125" style="73"/>
    <col min="8961" max="8961" width="35.42578125" style="73" customWidth="1"/>
    <col min="8962" max="8962" width="23.5703125" style="73" customWidth="1"/>
    <col min="8963" max="8963" width="15" style="73" customWidth="1"/>
    <col min="8964" max="8964" width="15.7109375" style="73" customWidth="1"/>
    <col min="8965" max="8965" width="13.42578125" style="73" customWidth="1"/>
    <col min="8966" max="8966" width="13.5703125" style="73" customWidth="1"/>
    <col min="8967" max="8967" width="14.7109375" style="73" customWidth="1"/>
    <col min="8968" max="8968" width="13.85546875" style="73" customWidth="1"/>
    <col min="8969" max="8969" width="12.5703125" style="73" customWidth="1"/>
    <col min="8970" max="8970" width="11.85546875" style="73" customWidth="1"/>
    <col min="8971" max="8971" width="10.28515625" style="73" customWidth="1"/>
    <col min="8972" max="8972" width="9.28515625" style="73" customWidth="1"/>
    <col min="8973" max="8973" width="9.42578125" style="73" customWidth="1"/>
    <col min="8974" max="8974" width="9.140625" style="73" customWidth="1"/>
    <col min="8975" max="8975" width="9.28515625" style="73" customWidth="1"/>
    <col min="8976" max="8976" width="9.42578125" style="73" customWidth="1"/>
    <col min="8977" max="8977" width="9.7109375" style="73" customWidth="1"/>
    <col min="8978" max="8978" width="9.5703125" style="73" customWidth="1"/>
    <col min="8979" max="8979" width="9.28515625" style="73" customWidth="1"/>
    <col min="8980" max="8980" width="8.5703125" style="73" customWidth="1"/>
    <col min="8981" max="8981" width="8.85546875" style="73" customWidth="1"/>
    <col min="8982" max="8982" width="9.7109375" style="73" customWidth="1"/>
    <col min="8983" max="8983" width="8.7109375" style="73" customWidth="1"/>
    <col min="8984" max="8984" width="13.5703125" style="73" customWidth="1"/>
    <col min="8985" max="8985" width="16.28515625" style="73" customWidth="1"/>
    <col min="8986" max="9003" width="9.42578125" style="73" customWidth="1"/>
    <col min="9004" max="9007" width="10.28515625" style="73" customWidth="1"/>
    <col min="9008" max="9008" width="9.140625" style="73" customWidth="1"/>
    <col min="9009" max="9028" width="0" style="73" hidden="1" customWidth="1"/>
    <col min="9029" max="9038" width="11.42578125" style="73" customWidth="1"/>
    <col min="9039" max="9043" width="10.28515625" style="73" customWidth="1"/>
    <col min="9044" max="9052" width="9.42578125" style="73" customWidth="1"/>
    <col min="9053" max="9216" width="11.42578125" style="73"/>
    <col min="9217" max="9217" width="35.42578125" style="73" customWidth="1"/>
    <col min="9218" max="9218" width="23.5703125" style="73" customWidth="1"/>
    <col min="9219" max="9219" width="15" style="73" customWidth="1"/>
    <col min="9220" max="9220" width="15.7109375" style="73" customWidth="1"/>
    <col min="9221" max="9221" width="13.42578125" style="73" customWidth="1"/>
    <col min="9222" max="9222" width="13.5703125" style="73" customWidth="1"/>
    <col min="9223" max="9223" width="14.7109375" style="73" customWidth="1"/>
    <col min="9224" max="9224" width="13.85546875" style="73" customWidth="1"/>
    <col min="9225" max="9225" width="12.5703125" style="73" customWidth="1"/>
    <col min="9226" max="9226" width="11.85546875" style="73" customWidth="1"/>
    <col min="9227" max="9227" width="10.28515625" style="73" customWidth="1"/>
    <col min="9228" max="9228" width="9.28515625" style="73" customWidth="1"/>
    <col min="9229" max="9229" width="9.42578125" style="73" customWidth="1"/>
    <col min="9230" max="9230" width="9.140625" style="73" customWidth="1"/>
    <col min="9231" max="9231" width="9.28515625" style="73" customWidth="1"/>
    <col min="9232" max="9232" width="9.42578125" style="73" customWidth="1"/>
    <col min="9233" max="9233" width="9.7109375" style="73" customWidth="1"/>
    <col min="9234" max="9234" width="9.5703125" style="73" customWidth="1"/>
    <col min="9235" max="9235" width="9.28515625" style="73" customWidth="1"/>
    <col min="9236" max="9236" width="8.5703125" style="73" customWidth="1"/>
    <col min="9237" max="9237" width="8.85546875" style="73" customWidth="1"/>
    <col min="9238" max="9238" width="9.7109375" style="73" customWidth="1"/>
    <col min="9239" max="9239" width="8.7109375" style="73" customWidth="1"/>
    <col min="9240" max="9240" width="13.5703125" style="73" customWidth="1"/>
    <col min="9241" max="9241" width="16.28515625" style="73" customWidth="1"/>
    <col min="9242" max="9259" width="9.42578125" style="73" customWidth="1"/>
    <col min="9260" max="9263" width="10.28515625" style="73" customWidth="1"/>
    <col min="9264" max="9264" width="9.140625" style="73" customWidth="1"/>
    <col min="9265" max="9284" width="0" style="73" hidden="1" customWidth="1"/>
    <col min="9285" max="9294" width="11.42578125" style="73" customWidth="1"/>
    <col min="9295" max="9299" width="10.28515625" style="73" customWidth="1"/>
    <col min="9300" max="9308" width="9.42578125" style="73" customWidth="1"/>
    <col min="9309" max="9472" width="11.42578125" style="73"/>
    <col min="9473" max="9473" width="35.42578125" style="73" customWidth="1"/>
    <col min="9474" max="9474" width="23.5703125" style="73" customWidth="1"/>
    <col min="9475" max="9475" width="15" style="73" customWidth="1"/>
    <col min="9476" max="9476" width="15.7109375" style="73" customWidth="1"/>
    <col min="9477" max="9477" width="13.42578125" style="73" customWidth="1"/>
    <col min="9478" max="9478" width="13.5703125" style="73" customWidth="1"/>
    <col min="9479" max="9479" width="14.7109375" style="73" customWidth="1"/>
    <col min="9480" max="9480" width="13.85546875" style="73" customWidth="1"/>
    <col min="9481" max="9481" width="12.5703125" style="73" customWidth="1"/>
    <col min="9482" max="9482" width="11.85546875" style="73" customWidth="1"/>
    <col min="9483" max="9483" width="10.28515625" style="73" customWidth="1"/>
    <col min="9484" max="9484" width="9.28515625" style="73" customWidth="1"/>
    <col min="9485" max="9485" width="9.42578125" style="73" customWidth="1"/>
    <col min="9486" max="9486" width="9.140625" style="73" customWidth="1"/>
    <col min="9487" max="9487" width="9.28515625" style="73" customWidth="1"/>
    <col min="9488" max="9488" width="9.42578125" style="73" customWidth="1"/>
    <col min="9489" max="9489" width="9.7109375" style="73" customWidth="1"/>
    <col min="9490" max="9490" width="9.5703125" style="73" customWidth="1"/>
    <col min="9491" max="9491" width="9.28515625" style="73" customWidth="1"/>
    <col min="9492" max="9492" width="8.5703125" style="73" customWidth="1"/>
    <col min="9493" max="9493" width="8.85546875" style="73" customWidth="1"/>
    <col min="9494" max="9494" width="9.7109375" style="73" customWidth="1"/>
    <col min="9495" max="9495" width="8.7109375" style="73" customWidth="1"/>
    <col min="9496" max="9496" width="13.5703125" style="73" customWidth="1"/>
    <col min="9497" max="9497" width="16.28515625" style="73" customWidth="1"/>
    <col min="9498" max="9515" width="9.42578125" style="73" customWidth="1"/>
    <col min="9516" max="9519" width="10.28515625" style="73" customWidth="1"/>
    <col min="9520" max="9520" width="9.140625" style="73" customWidth="1"/>
    <col min="9521" max="9540" width="0" style="73" hidden="1" customWidth="1"/>
    <col min="9541" max="9550" width="11.42578125" style="73" customWidth="1"/>
    <col min="9551" max="9555" width="10.28515625" style="73" customWidth="1"/>
    <col min="9556" max="9564" width="9.42578125" style="73" customWidth="1"/>
    <col min="9565" max="9728" width="11.42578125" style="73"/>
    <col min="9729" max="9729" width="35.42578125" style="73" customWidth="1"/>
    <col min="9730" max="9730" width="23.5703125" style="73" customWidth="1"/>
    <col min="9731" max="9731" width="15" style="73" customWidth="1"/>
    <col min="9732" max="9732" width="15.7109375" style="73" customWidth="1"/>
    <col min="9733" max="9733" width="13.42578125" style="73" customWidth="1"/>
    <col min="9734" max="9734" width="13.5703125" style="73" customWidth="1"/>
    <col min="9735" max="9735" width="14.7109375" style="73" customWidth="1"/>
    <col min="9736" max="9736" width="13.85546875" style="73" customWidth="1"/>
    <col min="9737" max="9737" width="12.5703125" style="73" customWidth="1"/>
    <col min="9738" max="9738" width="11.85546875" style="73" customWidth="1"/>
    <col min="9739" max="9739" width="10.28515625" style="73" customWidth="1"/>
    <col min="9740" max="9740" width="9.28515625" style="73" customWidth="1"/>
    <col min="9741" max="9741" width="9.42578125" style="73" customWidth="1"/>
    <col min="9742" max="9742" width="9.140625" style="73" customWidth="1"/>
    <col min="9743" max="9743" width="9.28515625" style="73" customWidth="1"/>
    <col min="9744" max="9744" width="9.42578125" style="73" customWidth="1"/>
    <col min="9745" max="9745" width="9.7109375" style="73" customWidth="1"/>
    <col min="9746" max="9746" width="9.5703125" style="73" customWidth="1"/>
    <col min="9747" max="9747" width="9.28515625" style="73" customWidth="1"/>
    <col min="9748" max="9748" width="8.5703125" style="73" customWidth="1"/>
    <col min="9749" max="9749" width="8.85546875" style="73" customWidth="1"/>
    <col min="9750" max="9750" width="9.7109375" style="73" customWidth="1"/>
    <col min="9751" max="9751" width="8.7109375" style="73" customWidth="1"/>
    <col min="9752" max="9752" width="13.5703125" style="73" customWidth="1"/>
    <col min="9753" max="9753" width="16.28515625" style="73" customWidth="1"/>
    <col min="9754" max="9771" width="9.42578125" style="73" customWidth="1"/>
    <col min="9772" max="9775" width="10.28515625" style="73" customWidth="1"/>
    <col min="9776" max="9776" width="9.140625" style="73" customWidth="1"/>
    <col min="9777" max="9796" width="0" style="73" hidden="1" customWidth="1"/>
    <col min="9797" max="9806" width="11.42578125" style="73" customWidth="1"/>
    <col min="9807" max="9811" width="10.28515625" style="73" customWidth="1"/>
    <col min="9812" max="9820" width="9.42578125" style="73" customWidth="1"/>
    <col min="9821" max="9984" width="11.42578125" style="73"/>
    <col min="9985" max="9985" width="35.42578125" style="73" customWidth="1"/>
    <col min="9986" max="9986" width="23.5703125" style="73" customWidth="1"/>
    <col min="9987" max="9987" width="15" style="73" customWidth="1"/>
    <col min="9988" max="9988" width="15.7109375" style="73" customWidth="1"/>
    <col min="9989" max="9989" width="13.42578125" style="73" customWidth="1"/>
    <col min="9990" max="9990" width="13.5703125" style="73" customWidth="1"/>
    <col min="9991" max="9991" width="14.7109375" style="73" customWidth="1"/>
    <col min="9992" max="9992" width="13.85546875" style="73" customWidth="1"/>
    <col min="9993" max="9993" width="12.5703125" style="73" customWidth="1"/>
    <col min="9994" max="9994" width="11.85546875" style="73" customWidth="1"/>
    <col min="9995" max="9995" width="10.28515625" style="73" customWidth="1"/>
    <col min="9996" max="9996" width="9.28515625" style="73" customWidth="1"/>
    <col min="9997" max="9997" width="9.42578125" style="73" customWidth="1"/>
    <col min="9998" max="9998" width="9.140625" style="73" customWidth="1"/>
    <col min="9999" max="9999" width="9.28515625" style="73" customWidth="1"/>
    <col min="10000" max="10000" width="9.42578125" style="73" customWidth="1"/>
    <col min="10001" max="10001" width="9.7109375" style="73" customWidth="1"/>
    <col min="10002" max="10002" width="9.5703125" style="73" customWidth="1"/>
    <col min="10003" max="10003" width="9.28515625" style="73" customWidth="1"/>
    <col min="10004" max="10004" width="8.5703125" style="73" customWidth="1"/>
    <col min="10005" max="10005" width="8.85546875" style="73" customWidth="1"/>
    <col min="10006" max="10006" width="9.7109375" style="73" customWidth="1"/>
    <col min="10007" max="10007" width="8.7109375" style="73" customWidth="1"/>
    <col min="10008" max="10008" width="13.5703125" style="73" customWidth="1"/>
    <col min="10009" max="10009" width="16.28515625" style="73" customWidth="1"/>
    <col min="10010" max="10027" width="9.42578125" style="73" customWidth="1"/>
    <col min="10028" max="10031" width="10.28515625" style="73" customWidth="1"/>
    <col min="10032" max="10032" width="9.140625" style="73" customWidth="1"/>
    <col min="10033" max="10052" width="0" style="73" hidden="1" customWidth="1"/>
    <col min="10053" max="10062" width="11.42578125" style="73" customWidth="1"/>
    <col min="10063" max="10067" width="10.28515625" style="73" customWidth="1"/>
    <col min="10068" max="10076" width="9.42578125" style="73" customWidth="1"/>
    <col min="10077" max="10240" width="11.42578125" style="73"/>
    <col min="10241" max="10241" width="35.42578125" style="73" customWidth="1"/>
    <col min="10242" max="10242" width="23.5703125" style="73" customWidth="1"/>
    <col min="10243" max="10243" width="15" style="73" customWidth="1"/>
    <col min="10244" max="10244" width="15.7109375" style="73" customWidth="1"/>
    <col min="10245" max="10245" width="13.42578125" style="73" customWidth="1"/>
    <col min="10246" max="10246" width="13.5703125" style="73" customWidth="1"/>
    <col min="10247" max="10247" width="14.7109375" style="73" customWidth="1"/>
    <col min="10248" max="10248" width="13.85546875" style="73" customWidth="1"/>
    <col min="10249" max="10249" width="12.5703125" style="73" customWidth="1"/>
    <col min="10250" max="10250" width="11.85546875" style="73" customWidth="1"/>
    <col min="10251" max="10251" width="10.28515625" style="73" customWidth="1"/>
    <col min="10252" max="10252" width="9.28515625" style="73" customWidth="1"/>
    <col min="10253" max="10253" width="9.42578125" style="73" customWidth="1"/>
    <col min="10254" max="10254" width="9.140625" style="73" customWidth="1"/>
    <col min="10255" max="10255" width="9.28515625" style="73" customWidth="1"/>
    <col min="10256" max="10256" width="9.42578125" style="73" customWidth="1"/>
    <col min="10257" max="10257" width="9.7109375" style="73" customWidth="1"/>
    <col min="10258" max="10258" width="9.5703125" style="73" customWidth="1"/>
    <col min="10259" max="10259" width="9.28515625" style="73" customWidth="1"/>
    <col min="10260" max="10260" width="8.5703125" style="73" customWidth="1"/>
    <col min="10261" max="10261" width="8.85546875" style="73" customWidth="1"/>
    <col min="10262" max="10262" width="9.7109375" style="73" customWidth="1"/>
    <col min="10263" max="10263" width="8.7109375" style="73" customWidth="1"/>
    <col min="10264" max="10264" width="13.5703125" style="73" customWidth="1"/>
    <col min="10265" max="10265" width="16.28515625" style="73" customWidth="1"/>
    <col min="10266" max="10283" width="9.42578125" style="73" customWidth="1"/>
    <col min="10284" max="10287" width="10.28515625" style="73" customWidth="1"/>
    <col min="10288" max="10288" width="9.140625" style="73" customWidth="1"/>
    <col min="10289" max="10308" width="0" style="73" hidden="1" customWidth="1"/>
    <col min="10309" max="10318" width="11.42578125" style="73" customWidth="1"/>
    <col min="10319" max="10323" width="10.28515625" style="73" customWidth="1"/>
    <col min="10324" max="10332" width="9.42578125" style="73" customWidth="1"/>
    <col min="10333" max="10496" width="11.42578125" style="73"/>
    <col min="10497" max="10497" width="35.42578125" style="73" customWidth="1"/>
    <col min="10498" max="10498" width="23.5703125" style="73" customWidth="1"/>
    <col min="10499" max="10499" width="15" style="73" customWidth="1"/>
    <col min="10500" max="10500" width="15.7109375" style="73" customWidth="1"/>
    <col min="10501" max="10501" width="13.42578125" style="73" customWidth="1"/>
    <col min="10502" max="10502" width="13.5703125" style="73" customWidth="1"/>
    <col min="10503" max="10503" width="14.7109375" style="73" customWidth="1"/>
    <col min="10504" max="10504" width="13.85546875" style="73" customWidth="1"/>
    <col min="10505" max="10505" width="12.5703125" style="73" customWidth="1"/>
    <col min="10506" max="10506" width="11.85546875" style="73" customWidth="1"/>
    <col min="10507" max="10507" width="10.28515625" style="73" customWidth="1"/>
    <col min="10508" max="10508" width="9.28515625" style="73" customWidth="1"/>
    <col min="10509" max="10509" width="9.42578125" style="73" customWidth="1"/>
    <col min="10510" max="10510" width="9.140625" style="73" customWidth="1"/>
    <col min="10511" max="10511" width="9.28515625" style="73" customWidth="1"/>
    <col min="10512" max="10512" width="9.42578125" style="73" customWidth="1"/>
    <col min="10513" max="10513" width="9.7109375" style="73" customWidth="1"/>
    <col min="10514" max="10514" width="9.5703125" style="73" customWidth="1"/>
    <col min="10515" max="10515" width="9.28515625" style="73" customWidth="1"/>
    <col min="10516" max="10516" width="8.5703125" style="73" customWidth="1"/>
    <col min="10517" max="10517" width="8.85546875" style="73" customWidth="1"/>
    <col min="10518" max="10518" width="9.7109375" style="73" customWidth="1"/>
    <col min="10519" max="10519" width="8.7109375" style="73" customWidth="1"/>
    <col min="10520" max="10520" width="13.5703125" style="73" customWidth="1"/>
    <col min="10521" max="10521" width="16.28515625" style="73" customWidth="1"/>
    <col min="10522" max="10539" width="9.42578125" style="73" customWidth="1"/>
    <col min="10540" max="10543" width="10.28515625" style="73" customWidth="1"/>
    <col min="10544" max="10544" width="9.140625" style="73" customWidth="1"/>
    <col min="10545" max="10564" width="0" style="73" hidden="1" customWidth="1"/>
    <col min="10565" max="10574" width="11.42578125" style="73" customWidth="1"/>
    <col min="10575" max="10579" width="10.28515625" style="73" customWidth="1"/>
    <col min="10580" max="10588" width="9.42578125" style="73" customWidth="1"/>
    <col min="10589" max="10752" width="11.42578125" style="73"/>
    <col min="10753" max="10753" width="35.42578125" style="73" customWidth="1"/>
    <col min="10754" max="10754" width="23.5703125" style="73" customWidth="1"/>
    <col min="10755" max="10755" width="15" style="73" customWidth="1"/>
    <col min="10756" max="10756" width="15.7109375" style="73" customWidth="1"/>
    <col min="10757" max="10757" width="13.42578125" style="73" customWidth="1"/>
    <col min="10758" max="10758" width="13.5703125" style="73" customWidth="1"/>
    <col min="10759" max="10759" width="14.7109375" style="73" customWidth="1"/>
    <col min="10760" max="10760" width="13.85546875" style="73" customWidth="1"/>
    <col min="10761" max="10761" width="12.5703125" style="73" customWidth="1"/>
    <col min="10762" max="10762" width="11.85546875" style="73" customWidth="1"/>
    <col min="10763" max="10763" width="10.28515625" style="73" customWidth="1"/>
    <col min="10764" max="10764" width="9.28515625" style="73" customWidth="1"/>
    <col min="10765" max="10765" width="9.42578125" style="73" customWidth="1"/>
    <col min="10766" max="10766" width="9.140625" style="73" customWidth="1"/>
    <col min="10767" max="10767" width="9.28515625" style="73" customWidth="1"/>
    <col min="10768" max="10768" width="9.42578125" style="73" customWidth="1"/>
    <col min="10769" max="10769" width="9.7109375" style="73" customWidth="1"/>
    <col min="10770" max="10770" width="9.5703125" style="73" customWidth="1"/>
    <col min="10771" max="10771" width="9.28515625" style="73" customWidth="1"/>
    <col min="10772" max="10772" width="8.5703125" style="73" customWidth="1"/>
    <col min="10773" max="10773" width="8.85546875" style="73" customWidth="1"/>
    <col min="10774" max="10774" width="9.7109375" style="73" customWidth="1"/>
    <col min="10775" max="10775" width="8.7109375" style="73" customWidth="1"/>
    <col min="10776" max="10776" width="13.5703125" style="73" customWidth="1"/>
    <col min="10777" max="10777" width="16.28515625" style="73" customWidth="1"/>
    <col min="10778" max="10795" width="9.42578125" style="73" customWidth="1"/>
    <col min="10796" max="10799" width="10.28515625" style="73" customWidth="1"/>
    <col min="10800" max="10800" width="9.140625" style="73" customWidth="1"/>
    <col min="10801" max="10820" width="0" style="73" hidden="1" customWidth="1"/>
    <col min="10821" max="10830" width="11.42578125" style="73" customWidth="1"/>
    <col min="10831" max="10835" width="10.28515625" style="73" customWidth="1"/>
    <col min="10836" max="10844" width="9.42578125" style="73" customWidth="1"/>
    <col min="10845" max="11008" width="11.42578125" style="73"/>
    <col min="11009" max="11009" width="35.42578125" style="73" customWidth="1"/>
    <col min="11010" max="11010" width="23.5703125" style="73" customWidth="1"/>
    <col min="11011" max="11011" width="15" style="73" customWidth="1"/>
    <col min="11012" max="11012" width="15.7109375" style="73" customWidth="1"/>
    <col min="11013" max="11013" width="13.42578125" style="73" customWidth="1"/>
    <col min="11014" max="11014" width="13.5703125" style="73" customWidth="1"/>
    <col min="11015" max="11015" width="14.7109375" style="73" customWidth="1"/>
    <col min="11016" max="11016" width="13.85546875" style="73" customWidth="1"/>
    <col min="11017" max="11017" width="12.5703125" style="73" customWidth="1"/>
    <col min="11018" max="11018" width="11.85546875" style="73" customWidth="1"/>
    <col min="11019" max="11019" width="10.28515625" style="73" customWidth="1"/>
    <col min="11020" max="11020" width="9.28515625" style="73" customWidth="1"/>
    <col min="11021" max="11021" width="9.42578125" style="73" customWidth="1"/>
    <col min="11022" max="11022" width="9.140625" style="73" customWidth="1"/>
    <col min="11023" max="11023" width="9.28515625" style="73" customWidth="1"/>
    <col min="11024" max="11024" width="9.42578125" style="73" customWidth="1"/>
    <col min="11025" max="11025" width="9.7109375" style="73" customWidth="1"/>
    <col min="11026" max="11026" width="9.5703125" style="73" customWidth="1"/>
    <col min="11027" max="11027" width="9.28515625" style="73" customWidth="1"/>
    <col min="11028" max="11028" width="8.5703125" style="73" customWidth="1"/>
    <col min="11029" max="11029" width="8.85546875" style="73" customWidth="1"/>
    <col min="11030" max="11030" width="9.7109375" style="73" customWidth="1"/>
    <col min="11031" max="11031" width="8.7109375" style="73" customWidth="1"/>
    <col min="11032" max="11032" width="13.5703125" style="73" customWidth="1"/>
    <col min="11033" max="11033" width="16.28515625" style="73" customWidth="1"/>
    <col min="11034" max="11051" width="9.42578125" style="73" customWidth="1"/>
    <col min="11052" max="11055" width="10.28515625" style="73" customWidth="1"/>
    <col min="11056" max="11056" width="9.140625" style="73" customWidth="1"/>
    <col min="11057" max="11076" width="0" style="73" hidden="1" customWidth="1"/>
    <col min="11077" max="11086" width="11.42578125" style="73" customWidth="1"/>
    <col min="11087" max="11091" width="10.28515625" style="73" customWidth="1"/>
    <col min="11092" max="11100" width="9.42578125" style="73" customWidth="1"/>
    <col min="11101" max="11264" width="11.42578125" style="73"/>
    <col min="11265" max="11265" width="35.42578125" style="73" customWidth="1"/>
    <col min="11266" max="11266" width="23.5703125" style="73" customWidth="1"/>
    <col min="11267" max="11267" width="15" style="73" customWidth="1"/>
    <col min="11268" max="11268" width="15.7109375" style="73" customWidth="1"/>
    <col min="11269" max="11269" width="13.42578125" style="73" customWidth="1"/>
    <col min="11270" max="11270" width="13.5703125" style="73" customWidth="1"/>
    <col min="11271" max="11271" width="14.7109375" style="73" customWidth="1"/>
    <col min="11272" max="11272" width="13.85546875" style="73" customWidth="1"/>
    <col min="11273" max="11273" width="12.5703125" style="73" customWidth="1"/>
    <col min="11274" max="11274" width="11.85546875" style="73" customWidth="1"/>
    <col min="11275" max="11275" width="10.28515625" style="73" customWidth="1"/>
    <col min="11276" max="11276" width="9.28515625" style="73" customWidth="1"/>
    <col min="11277" max="11277" width="9.42578125" style="73" customWidth="1"/>
    <col min="11278" max="11278" width="9.140625" style="73" customWidth="1"/>
    <col min="11279" max="11279" width="9.28515625" style="73" customWidth="1"/>
    <col min="11280" max="11280" width="9.42578125" style="73" customWidth="1"/>
    <col min="11281" max="11281" width="9.7109375" style="73" customWidth="1"/>
    <col min="11282" max="11282" width="9.5703125" style="73" customWidth="1"/>
    <col min="11283" max="11283" width="9.28515625" style="73" customWidth="1"/>
    <col min="11284" max="11284" width="8.5703125" style="73" customWidth="1"/>
    <col min="11285" max="11285" width="8.85546875" style="73" customWidth="1"/>
    <col min="11286" max="11286" width="9.7109375" style="73" customWidth="1"/>
    <col min="11287" max="11287" width="8.7109375" style="73" customWidth="1"/>
    <col min="11288" max="11288" width="13.5703125" style="73" customWidth="1"/>
    <col min="11289" max="11289" width="16.28515625" style="73" customWidth="1"/>
    <col min="11290" max="11307" width="9.42578125" style="73" customWidth="1"/>
    <col min="11308" max="11311" width="10.28515625" style="73" customWidth="1"/>
    <col min="11312" max="11312" width="9.140625" style="73" customWidth="1"/>
    <col min="11313" max="11332" width="0" style="73" hidden="1" customWidth="1"/>
    <col min="11333" max="11342" width="11.42578125" style="73" customWidth="1"/>
    <col min="11343" max="11347" width="10.28515625" style="73" customWidth="1"/>
    <col min="11348" max="11356" width="9.42578125" style="73" customWidth="1"/>
    <col min="11357" max="11520" width="11.42578125" style="73"/>
    <col min="11521" max="11521" width="35.42578125" style="73" customWidth="1"/>
    <col min="11522" max="11522" width="23.5703125" style="73" customWidth="1"/>
    <col min="11523" max="11523" width="15" style="73" customWidth="1"/>
    <col min="11524" max="11524" width="15.7109375" style="73" customWidth="1"/>
    <col min="11525" max="11525" width="13.42578125" style="73" customWidth="1"/>
    <col min="11526" max="11526" width="13.5703125" style="73" customWidth="1"/>
    <col min="11527" max="11527" width="14.7109375" style="73" customWidth="1"/>
    <col min="11528" max="11528" width="13.85546875" style="73" customWidth="1"/>
    <col min="11529" max="11529" width="12.5703125" style="73" customWidth="1"/>
    <col min="11530" max="11530" width="11.85546875" style="73" customWidth="1"/>
    <col min="11531" max="11531" width="10.28515625" style="73" customWidth="1"/>
    <col min="11532" max="11532" width="9.28515625" style="73" customWidth="1"/>
    <col min="11533" max="11533" width="9.42578125" style="73" customWidth="1"/>
    <col min="11534" max="11534" width="9.140625" style="73" customWidth="1"/>
    <col min="11535" max="11535" width="9.28515625" style="73" customWidth="1"/>
    <col min="11536" max="11536" width="9.42578125" style="73" customWidth="1"/>
    <col min="11537" max="11537" width="9.7109375" style="73" customWidth="1"/>
    <col min="11538" max="11538" width="9.5703125" style="73" customWidth="1"/>
    <col min="11539" max="11539" width="9.28515625" style="73" customWidth="1"/>
    <col min="11540" max="11540" width="8.5703125" style="73" customWidth="1"/>
    <col min="11541" max="11541" width="8.85546875" style="73" customWidth="1"/>
    <col min="11542" max="11542" width="9.7109375" style="73" customWidth="1"/>
    <col min="11543" max="11543" width="8.7109375" style="73" customWidth="1"/>
    <col min="11544" max="11544" width="13.5703125" style="73" customWidth="1"/>
    <col min="11545" max="11545" width="16.28515625" style="73" customWidth="1"/>
    <col min="11546" max="11563" width="9.42578125" style="73" customWidth="1"/>
    <col min="11564" max="11567" width="10.28515625" style="73" customWidth="1"/>
    <col min="11568" max="11568" width="9.140625" style="73" customWidth="1"/>
    <col min="11569" max="11588" width="0" style="73" hidden="1" customWidth="1"/>
    <col min="11589" max="11598" width="11.42578125" style="73" customWidth="1"/>
    <col min="11599" max="11603" width="10.28515625" style="73" customWidth="1"/>
    <col min="11604" max="11612" width="9.42578125" style="73" customWidth="1"/>
    <col min="11613" max="11776" width="11.42578125" style="73"/>
    <col min="11777" max="11777" width="35.42578125" style="73" customWidth="1"/>
    <col min="11778" max="11778" width="23.5703125" style="73" customWidth="1"/>
    <col min="11779" max="11779" width="15" style="73" customWidth="1"/>
    <col min="11780" max="11780" width="15.7109375" style="73" customWidth="1"/>
    <col min="11781" max="11781" width="13.42578125" style="73" customWidth="1"/>
    <col min="11782" max="11782" width="13.5703125" style="73" customWidth="1"/>
    <col min="11783" max="11783" width="14.7109375" style="73" customWidth="1"/>
    <col min="11784" max="11784" width="13.85546875" style="73" customWidth="1"/>
    <col min="11785" max="11785" width="12.5703125" style="73" customWidth="1"/>
    <col min="11786" max="11786" width="11.85546875" style="73" customWidth="1"/>
    <col min="11787" max="11787" width="10.28515625" style="73" customWidth="1"/>
    <col min="11788" max="11788" width="9.28515625" style="73" customWidth="1"/>
    <col min="11789" max="11789" width="9.42578125" style="73" customWidth="1"/>
    <col min="11790" max="11790" width="9.140625" style="73" customWidth="1"/>
    <col min="11791" max="11791" width="9.28515625" style="73" customWidth="1"/>
    <col min="11792" max="11792" width="9.42578125" style="73" customWidth="1"/>
    <col min="11793" max="11793" width="9.7109375" style="73" customWidth="1"/>
    <col min="11794" max="11794" width="9.5703125" style="73" customWidth="1"/>
    <col min="11795" max="11795" width="9.28515625" style="73" customWidth="1"/>
    <col min="11796" max="11796" width="8.5703125" style="73" customWidth="1"/>
    <col min="11797" max="11797" width="8.85546875" style="73" customWidth="1"/>
    <col min="11798" max="11798" width="9.7109375" style="73" customWidth="1"/>
    <col min="11799" max="11799" width="8.7109375" style="73" customWidth="1"/>
    <col min="11800" max="11800" width="13.5703125" style="73" customWidth="1"/>
    <col min="11801" max="11801" width="16.28515625" style="73" customWidth="1"/>
    <col min="11802" max="11819" width="9.42578125" style="73" customWidth="1"/>
    <col min="11820" max="11823" width="10.28515625" style="73" customWidth="1"/>
    <col min="11824" max="11824" width="9.140625" style="73" customWidth="1"/>
    <col min="11825" max="11844" width="0" style="73" hidden="1" customWidth="1"/>
    <col min="11845" max="11854" width="11.42578125" style="73" customWidth="1"/>
    <col min="11855" max="11859" width="10.28515625" style="73" customWidth="1"/>
    <col min="11860" max="11868" width="9.42578125" style="73" customWidth="1"/>
    <col min="11869" max="12032" width="11.42578125" style="73"/>
    <col min="12033" max="12033" width="35.42578125" style="73" customWidth="1"/>
    <col min="12034" max="12034" width="23.5703125" style="73" customWidth="1"/>
    <col min="12035" max="12035" width="15" style="73" customWidth="1"/>
    <col min="12036" max="12036" width="15.7109375" style="73" customWidth="1"/>
    <col min="12037" max="12037" width="13.42578125" style="73" customWidth="1"/>
    <col min="12038" max="12038" width="13.5703125" style="73" customWidth="1"/>
    <col min="12039" max="12039" width="14.7109375" style="73" customWidth="1"/>
    <col min="12040" max="12040" width="13.85546875" style="73" customWidth="1"/>
    <col min="12041" max="12041" width="12.5703125" style="73" customWidth="1"/>
    <col min="12042" max="12042" width="11.85546875" style="73" customWidth="1"/>
    <col min="12043" max="12043" width="10.28515625" style="73" customWidth="1"/>
    <col min="12044" max="12044" width="9.28515625" style="73" customWidth="1"/>
    <col min="12045" max="12045" width="9.42578125" style="73" customWidth="1"/>
    <col min="12046" max="12046" width="9.140625" style="73" customWidth="1"/>
    <col min="12047" max="12047" width="9.28515625" style="73" customWidth="1"/>
    <col min="12048" max="12048" width="9.42578125" style="73" customWidth="1"/>
    <col min="12049" max="12049" width="9.7109375" style="73" customWidth="1"/>
    <col min="12050" max="12050" width="9.5703125" style="73" customWidth="1"/>
    <col min="12051" max="12051" width="9.28515625" style="73" customWidth="1"/>
    <col min="12052" max="12052" width="8.5703125" style="73" customWidth="1"/>
    <col min="12053" max="12053" width="8.85546875" style="73" customWidth="1"/>
    <col min="12054" max="12054" width="9.7109375" style="73" customWidth="1"/>
    <col min="12055" max="12055" width="8.7109375" style="73" customWidth="1"/>
    <col min="12056" max="12056" width="13.5703125" style="73" customWidth="1"/>
    <col min="12057" max="12057" width="16.28515625" style="73" customWidth="1"/>
    <col min="12058" max="12075" width="9.42578125" style="73" customWidth="1"/>
    <col min="12076" max="12079" width="10.28515625" style="73" customWidth="1"/>
    <col min="12080" max="12080" width="9.140625" style="73" customWidth="1"/>
    <col min="12081" max="12100" width="0" style="73" hidden="1" customWidth="1"/>
    <col min="12101" max="12110" width="11.42578125" style="73" customWidth="1"/>
    <col min="12111" max="12115" width="10.28515625" style="73" customWidth="1"/>
    <col min="12116" max="12124" width="9.42578125" style="73" customWidth="1"/>
    <col min="12125" max="12288" width="11.42578125" style="73"/>
    <col min="12289" max="12289" width="35.42578125" style="73" customWidth="1"/>
    <col min="12290" max="12290" width="23.5703125" style="73" customWidth="1"/>
    <col min="12291" max="12291" width="15" style="73" customWidth="1"/>
    <col min="12292" max="12292" width="15.7109375" style="73" customWidth="1"/>
    <col min="12293" max="12293" width="13.42578125" style="73" customWidth="1"/>
    <col min="12294" max="12294" width="13.5703125" style="73" customWidth="1"/>
    <col min="12295" max="12295" width="14.7109375" style="73" customWidth="1"/>
    <col min="12296" max="12296" width="13.85546875" style="73" customWidth="1"/>
    <col min="12297" max="12297" width="12.5703125" style="73" customWidth="1"/>
    <col min="12298" max="12298" width="11.85546875" style="73" customWidth="1"/>
    <col min="12299" max="12299" width="10.28515625" style="73" customWidth="1"/>
    <col min="12300" max="12300" width="9.28515625" style="73" customWidth="1"/>
    <col min="12301" max="12301" width="9.42578125" style="73" customWidth="1"/>
    <col min="12302" max="12302" width="9.140625" style="73" customWidth="1"/>
    <col min="12303" max="12303" width="9.28515625" style="73" customWidth="1"/>
    <col min="12304" max="12304" width="9.42578125" style="73" customWidth="1"/>
    <col min="12305" max="12305" width="9.7109375" style="73" customWidth="1"/>
    <col min="12306" max="12306" width="9.5703125" style="73" customWidth="1"/>
    <col min="12307" max="12307" width="9.28515625" style="73" customWidth="1"/>
    <col min="12308" max="12308" width="8.5703125" style="73" customWidth="1"/>
    <col min="12309" max="12309" width="8.85546875" style="73" customWidth="1"/>
    <col min="12310" max="12310" width="9.7109375" style="73" customWidth="1"/>
    <col min="12311" max="12311" width="8.7109375" style="73" customWidth="1"/>
    <col min="12312" max="12312" width="13.5703125" style="73" customWidth="1"/>
    <col min="12313" max="12313" width="16.28515625" style="73" customWidth="1"/>
    <col min="12314" max="12331" width="9.42578125" style="73" customWidth="1"/>
    <col min="12332" max="12335" width="10.28515625" style="73" customWidth="1"/>
    <col min="12336" max="12336" width="9.140625" style="73" customWidth="1"/>
    <col min="12337" max="12356" width="0" style="73" hidden="1" customWidth="1"/>
    <col min="12357" max="12366" width="11.42578125" style="73" customWidth="1"/>
    <col min="12367" max="12371" width="10.28515625" style="73" customWidth="1"/>
    <col min="12372" max="12380" width="9.42578125" style="73" customWidth="1"/>
    <col min="12381" max="12544" width="11.42578125" style="73"/>
    <col min="12545" max="12545" width="35.42578125" style="73" customWidth="1"/>
    <col min="12546" max="12546" width="23.5703125" style="73" customWidth="1"/>
    <col min="12547" max="12547" width="15" style="73" customWidth="1"/>
    <col min="12548" max="12548" width="15.7109375" style="73" customWidth="1"/>
    <col min="12549" max="12549" width="13.42578125" style="73" customWidth="1"/>
    <col min="12550" max="12550" width="13.5703125" style="73" customWidth="1"/>
    <col min="12551" max="12551" width="14.7109375" style="73" customWidth="1"/>
    <col min="12552" max="12552" width="13.85546875" style="73" customWidth="1"/>
    <col min="12553" max="12553" width="12.5703125" style="73" customWidth="1"/>
    <col min="12554" max="12554" width="11.85546875" style="73" customWidth="1"/>
    <col min="12555" max="12555" width="10.28515625" style="73" customWidth="1"/>
    <col min="12556" max="12556" width="9.28515625" style="73" customWidth="1"/>
    <col min="12557" max="12557" width="9.42578125" style="73" customWidth="1"/>
    <col min="12558" max="12558" width="9.140625" style="73" customWidth="1"/>
    <col min="12559" max="12559" width="9.28515625" style="73" customWidth="1"/>
    <col min="12560" max="12560" width="9.42578125" style="73" customWidth="1"/>
    <col min="12561" max="12561" width="9.7109375" style="73" customWidth="1"/>
    <col min="12562" max="12562" width="9.5703125" style="73" customWidth="1"/>
    <col min="12563" max="12563" width="9.28515625" style="73" customWidth="1"/>
    <col min="12564" max="12564" width="8.5703125" style="73" customWidth="1"/>
    <col min="12565" max="12565" width="8.85546875" style="73" customWidth="1"/>
    <col min="12566" max="12566" width="9.7109375" style="73" customWidth="1"/>
    <col min="12567" max="12567" width="8.7109375" style="73" customWidth="1"/>
    <col min="12568" max="12568" width="13.5703125" style="73" customWidth="1"/>
    <col min="12569" max="12569" width="16.28515625" style="73" customWidth="1"/>
    <col min="12570" max="12587" width="9.42578125" style="73" customWidth="1"/>
    <col min="12588" max="12591" width="10.28515625" style="73" customWidth="1"/>
    <col min="12592" max="12592" width="9.140625" style="73" customWidth="1"/>
    <col min="12593" max="12612" width="0" style="73" hidden="1" customWidth="1"/>
    <col min="12613" max="12622" width="11.42578125" style="73" customWidth="1"/>
    <col min="12623" max="12627" width="10.28515625" style="73" customWidth="1"/>
    <col min="12628" max="12636" width="9.42578125" style="73" customWidth="1"/>
    <col min="12637" max="12800" width="11.42578125" style="73"/>
    <col min="12801" max="12801" width="35.42578125" style="73" customWidth="1"/>
    <col min="12802" max="12802" width="23.5703125" style="73" customWidth="1"/>
    <col min="12803" max="12803" width="15" style="73" customWidth="1"/>
    <col min="12804" max="12804" width="15.7109375" style="73" customWidth="1"/>
    <col min="12805" max="12805" width="13.42578125" style="73" customWidth="1"/>
    <col min="12806" max="12806" width="13.5703125" style="73" customWidth="1"/>
    <col min="12807" max="12807" width="14.7109375" style="73" customWidth="1"/>
    <col min="12808" max="12808" width="13.85546875" style="73" customWidth="1"/>
    <col min="12809" max="12809" width="12.5703125" style="73" customWidth="1"/>
    <col min="12810" max="12810" width="11.85546875" style="73" customWidth="1"/>
    <col min="12811" max="12811" width="10.28515625" style="73" customWidth="1"/>
    <col min="12812" max="12812" width="9.28515625" style="73" customWidth="1"/>
    <col min="12813" max="12813" width="9.42578125" style="73" customWidth="1"/>
    <col min="12814" max="12814" width="9.140625" style="73" customWidth="1"/>
    <col min="12815" max="12815" width="9.28515625" style="73" customWidth="1"/>
    <col min="12816" max="12816" width="9.42578125" style="73" customWidth="1"/>
    <col min="12817" max="12817" width="9.7109375" style="73" customWidth="1"/>
    <col min="12818" max="12818" width="9.5703125" style="73" customWidth="1"/>
    <col min="12819" max="12819" width="9.28515625" style="73" customWidth="1"/>
    <col min="12820" max="12820" width="8.5703125" style="73" customWidth="1"/>
    <col min="12821" max="12821" width="8.85546875" style="73" customWidth="1"/>
    <col min="12822" max="12822" width="9.7109375" style="73" customWidth="1"/>
    <col min="12823" max="12823" width="8.7109375" style="73" customWidth="1"/>
    <col min="12824" max="12824" width="13.5703125" style="73" customWidth="1"/>
    <col min="12825" max="12825" width="16.28515625" style="73" customWidth="1"/>
    <col min="12826" max="12843" width="9.42578125" style="73" customWidth="1"/>
    <col min="12844" max="12847" width="10.28515625" style="73" customWidth="1"/>
    <col min="12848" max="12848" width="9.140625" style="73" customWidth="1"/>
    <col min="12849" max="12868" width="0" style="73" hidden="1" customWidth="1"/>
    <col min="12869" max="12878" width="11.42578125" style="73" customWidth="1"/>
    <col min="12879" max="12883" width="10.28515625" style="73" customWidth="1"/>
    <col min="12884" max="12892" width="9.42578125" style="73" customWidth="1"/>
    <col min="12893" max="13056" width="11.42578125" style="73"/>
    <col min="13057" max="13057" width="35.42578125" style="73" customWidth="1"/>
    <col min="13058" max="13058" width="23.5703125" style="73" customWidth="1"/>
    <col min="13059" max="13059" width="15" style="73" customWidth="1"/>
    <col min="13060" max="13060" width="15.7109375" style="73" customWidth="1"/>
    <col min="13061" max="13061" width="13.42578125" style="73" customWidth="1"/>
    <col min="13062" max="13062" width="13.5703125" style="73" customWidth="1"/>
    <col min="13063" max="13063" width="14.7109375" style="73" customWidth="1"/>
    <col min="13064" max="13064" width="13.85546875" style="73" customWidth="1"/>
    <col min="13065" max="13065" width="12.5703125" style="73" customWidth="1"/>
    <col min="13066" max="13066" width="11.85546875" style="73" customWidth="1"/>
    <col min="13067" max="13067" width="10.28515625" style="73" customWidth="1"/>
    <col min="13068" max="13068" width="9.28515625" style="73" customWidth="1"/>
    <col min="13069" max="13069" width="9.42578125" style="73" customWidth="1"/>
    <col min="13070" max="13070" width="9.140625" style="73" customWidth="1"/>
    <col min="13071" max="13071" width="9.28515625" style="73" customWidth="1"/>
    <col min="13072" max="13072" width="9.42578125" style="73" customWidth="1"/>
    <col min="13073" max="13073" width="9.7109375" style="73" customWidth="1"/>
    <col min="13074" max="13074" width="9.5703125" style="73" customWidth="1"/>
    <col min="13075" max="13075" width="9.28515625" style="73" customWidth="1"/>
    <col min="13076" max="13076" width="8.5703125" style="73" customWidth="1"/>
    <col min="13077" max="13077" width="8.85546875" style="73" customWidth="1"/>
    <col min="13078" max="13078" width="9.7109375" style="73" customWidth="1"/>
    <col min="13079" max="13079" width="8.7109375" style="73" customWidth="1"/>
    <col min="13080" max="13080" width="13.5703125" style="73" customWidth="1"/>
    <col min="13081" max="13081" width="16.28515625" style="73" customWidth="1"/>
    <col min="13082" max="13099" width="9.42578125" style="73" customWidth="1"/>
    <col min="13100" max="13103" width="10.28515625" style="73" customWidth="1"/>
    <col min="13104" max="13104" width="9.140625" style="73" customWidth="1"/>
    <col min="13105" max="13124" width="0" style="73" hidden="1" customWidth="1"/>
    <col min="13125" max="13134" width="11.42578125" style="73" customWidth="1"/>
    <col min="13135" max="13139" width="10.28515625" style="73" customWidth="1"/>
    <col min="13140" max="13148" width="9.42578125" style="73" customWidth="1"/>
    <col min="13149" max="13312" width="11.42578125" style="73"/>
    <col min="13313" max="13313" width="35.42578125" style="73" customWidth="1"/>
    <col min="13314" max="13314" width="23.5703125" style="73" customWidth="1"/>
    <col min="13315" max="13315" width="15" style="73" customWidth="1"/>
    <col min="13316" max="13316" width="15.7109375" style="73" customWidth="1"/>
    <col min="13317" max="13317" width="13.42578125" style="73" customWidth="1"/>
    <col min="13318" max="13318" width="13.5703125" style="73" customWidth="1"/>
    <col min="13319" max="13319" width="14.7109375" style="73" customWidth="1"/>
    <col min="13320" max="13320" width="13.85546875" style="73" customWidth="1"/>
    <col min="13321" max="13321" width="12.5703125" style="73" customWidth="1"/>
    <col min="13322" max="13322" width="11.85546875" style="73" customWidth="1"/>
    <col min="13323" max="13323" width="10.28515625" style="73" customWidth="1"/>
    <col min="13324" max="13324" width="9.28515625" style="73" customWidth="1"/>
    <col min="13325" max="13325" width="9.42578125" style="73" customWidth="1"/>
    <col min="13326" max="13326" width="9.140625" style="73" customWidth="1"/>
    <col min="13327" max="13327" width="9.28515625" style="73" customWidth="1"/>
    <col min="13328" max="13328" width="9.42578125" style="73" customWidth="1"/>
    <col min="13329" max="13329" width="9.7109375" style="73" customWidth="1"/>
    <col min="13330" max="13330" width="9.5703125" style="73" customWidth="1"/>
    <col min="13331" max="13331" width="9.28515625" style="73" customWidth="1"/>
    <col min="13332" max="13332" width="8.5703125" style="73" customWidth="1"/>
    <col min="13333" max="13333" width="8.85546875" style="73" customWidth="1"/>
    <col min="13334" max="13334" width="9.7109375" style="73" customWidth="1"/>
    <col min="13335" max="13335" width="8.7109375" style="73" customWidth="1"/>
    <col min="13336" max="13336" width="13.5703125" style="73" customWidth="1"/>
    <col min="13337" max="13337" width="16.28515625" style="73" customWidth="1"/>
    <col min="13338" max="13355" width="9.42578125" style="73" customWidth="1"/>
    <col min="13356" max="13359" width="10.28515625" style="73" customWidth="1"/>
    <col min="13360" max="13360" width="9.140625" style="73" customWidth="1"/>
    <col min="13361" max="13380" width="0" style="73" hidden="1" customWidth="1"/>
    <col min="13381" max="13390" width="11.42578125" style="73" customWidth="1"/>
    <col min="13391" max="13395" width="10.28515625" style="73" customWidth="1"/>
    <col min="13396" max="13404" width="9.42578125" style="73" customWidth="1"/>
    <col min="13405" max="13568" width="11.42578125" style="73"/>
    <col min="13569" max="13569" width="35.42578125" style="73" customWidth="1"/>
    <col min="13570" max="13570" width="23.5703125" style="73" customWidth="1"/>
    <col min="13571" max="13571" width="15" style="73" customWidth="1"/>
    <col min="13572" max="13572" width="15.7109375" style="73" customWidth="1"/>
    <col min="13573" max="13573" width="13.42578125" style="73" customWidth="1"/>
    <col min="13574" max="13574" width="13.5703125" style="73" customWidth="1"/>
    <col min="13575" max="13575" width="14.7109375" style="73" customWidth="1"/>
    <col min="13576" max="13576" width="13.85546875" style="73" customWidth="1"/>
    <col min="13577" max="13577" width="12.5703125" style="73" customWidth="1"/>
    <col min="13578" max="13578" width="11.85546875" style="73" customWidth="1"/>
    <col min="13579" max="13579" width="10.28515625" style="73" customWidth="1"/>
    <col min="13580" max="13580" width="9.28515625" style="73" customWidth="1"/>
    <col min="13581" max="13581" width="9.42578125" style="73" customWidth="1"/>
    <col min="13582" max="13582" width="9.140625" style="73" customWidth="1"/>
    <col min="13583" max="13583" width="9.28515625" style="73" customWidth="1"/>
    <col min="13584" max="13584" width="9.42578125" style="73" customWidth="1"/>
    <col min="13585" max="13585" width="9.7109375" style="73" customWidth="1"/>
    <col min="13586" max="13586" width="9.5703125" style="73" customWidth="1"/>
    <col min="13587" max="13587" width="9.28515625" style="73" customWidth="1"/>
    <col min="13588" max="13588" width="8.5703125" style="73" customWidth="1"/>
    <col min="13589" max="13589" width="8.85546875" style="73" customWidth="1"/>
    <col min="13590" max="13590" width="9.7109375" style="73" customWidth="1"/>
    <col min="13591" max="13591" width="8.7109375" style="73" customWidth="1"/>
    <col min="13592" max="13592" width="13.5703125" style="73" customWidth="1"/>
    <col min="13593" max="13593" width="16.28515625" style="73" customWidth="1"/>
    <col min="13594" max="13611" width="9.42578125" style="73" customWidth="1"/>
    <col min="13612" max="13615" width="10.28515625" style="73" customWidth="1"/>
    <col min="13616" max="13616" width="9.140625" style="73" customWidth="1"/>
    <col min="13617" max="13636" width="0" style="73" hidden="1" customWidth="1"/>
    <col min="13637" max="13646" width="11.42578125" style="73" customWidth="1"/>
    <col min="13647" max="13651" width="10.28515625" style="73" customWidth="1"/>
    <col min="13652" max="13660" width="9.42578125" style="73" customWidth="1"/>
    <col min="13661" max="13824" width="11.42578125" style="73"/>
    <col min="13825" max="13825" width="35.42578125" style="73" customWidth="1"/>
    <col min="13826" max="13826" width="23.5703125" style="73" customWidth="1"/>
    <col min="13827" max="13827" width="15" style="73" customWidth="1"/>
    <col min="13828" max="13828" width="15.7109375" style="73" customWidth="1"/>
    <col min="13829" max="13829" width="13.42578125" style="73" customWidth="1"/>
    <col min="13830" max="13830" width="13.5703125" style="73" customWidth="1"/>
    <col min="13831" max="13831" width="14.7109375" style="73" customWidth="1"/>
    <col min="13832" max="13832" width="13.85546875" style="73" customWidth="1"/>
    <col min="13833" max="13833" width="12.5703125" style="73" customWidth="1"/>
    <col min="13834" max="13834" width="11.85546875" style="73" customWidth="1"/>
    <col min="13835" max="13835" width="10.28515625" style="73" customWidth="1"/>
    <col min="13836" max="13836" width="9.28515625" style="73" customWidth="1"/>
    <col min="13837" max="13837" width="9.42578125" style="73" customWidth="1"/>
    <col min="13838" max="13838" width="9.140625" style="73" customWidth="1"/>
    <col min="13839" max="13839" width="9.28515625" style="73" customWidth="1"/>
    <col min="13840" max="13840" width="9.42578125" style="73" customWidth="1"/>
    <col min="13841" max="13841" width="9.7109375" style="73" customWidth="1"/>
    <col min="13842" max="13842" width="9.5703125" style="73" customWidth="1"/>
    <col min="13843" max="13843" width="9.28515625" style="73" customWidth="1"/>
    <col min="13844" max="13844" width="8.5703125" style="73" customWidth="1"/>
    <col min="13845" max="13845" width="8.85546875" style="73" customWidth="1"/>
    <col min="13846" max="13846" width="9.7109375" style="73" customWidth="1"/>
    <col min="13847" max="13847" width="8.7109375" style="73" customWidth="1"/>
    <col min="13848" max="13848" width="13.5703125" style="73" customWidth="1"/>
    <col min="13849" max="13849" width="16.28515625" style="73" customWidth="1"/>
    <col min="13850" max="13867" width="9.42578125" style="73" customWidth="1"/>
    <col min="13868" max="13871" width="10.28515625" style="73" customWidth="1"/>
    <col min="13872" max="13872" width="9.140625" style="73" customWidth="1"/>
    <col min="13873" max="13892" width="0" style="73" hidden="1" customWidth="1"/>
    <col min="13893" max="13902" width="11.42578125" style="73" customWidth="1"/>
    <col min="13903" max="13907" width="10.28515625" style="73" customWidth="1"/>
    <col min="13908" max="13916" width="9.42578125" style="73" customWidth="1"/>
    <col min="13917" max="14080" width="11.42578125" style="73"/>
    <col min="14081" max="14081" width="35.42578125" style="73" customWidth="1"/>
    <col min="14082" max="14082" width="23.5703125" style="73" customWidth="1"/>
    <col min="14083" max="14083" width="15" style="73" customWidth="1"/>
    <col min="14084" max="14084" width="15.7109375" style="73" customWidth="1"/>
    <col min="14085" max="14085" width="13.42578125" style="73" customWidth="1"/>
    <col min="14086" max="14086" width="13.5703125" style="73" customWidth="1"/>
    <col min="14087" max="14087" width="14.7109375" style="73" customWidth="1"/>
    <col min="14088" max="14088" width="13.85546875" style="73" customWidth="1"/>
    <col min="14089" max="14089" width="12.5703125" style="73" customWidth="1"/>
    <col min="14090" max="14090" width="11.85546875" style="73" customWidth="1"/>
    <col min="14091" max="14091" width="10.28515625" style="73" customWidth="1"/>
    <col min="14092" max="14092" width="9.28515625" style="73" customWidth="1"/>
    <col min="14093" max="14093" width="9.42578125" style="73" customWidth="1"/>
    <col min="14094" max="14094" width="9.140625" style="73" customWidth="1"/>
    <col min="14095" max="14095" width="9.28515625" style="73" customWidth="1"/>
    <col min="14096" max="14096" width="9.42578125" style="73" customWidth="1"/>
    <col min="14097" max="14097" width="9.7109375" style="73" customWidth="1"/>
    <col min="14098" max="14098" width="9.5703125" style="73" customWidth="1"/>
    <col min="14099" max="14099" width="9.28515625" style="73" customWidth="1"/>
    <col min="14100" max="14100" width="8.5703125" style="73" customWidth="1"/>
    <col min="14101" max="14101" width="8.85546875" style="73" customWidth="1"/>
    <col min="14102" max="14102" width="9.7109375" style="73" customWidth="1"/>
    <col min="14103" max="14103" width="8.7109375" style="73" customWidth="1"/>
    <col min="14104" max="14104" width="13.5703125" style="73" customWidth="1"/>
    <col min="14105" max="14105" width="16.28515625" style="73" customWidth="1"/>
    <col min="14106" max="14123" width="9.42578125" style="73" customWidth="1"/>
    <col min="14124" max="14127" width="10.28515625" style="73" customWidth="1"/>
    <col min="14128" max="14128" width="9.140625" style="73" customWidth="1"/>
    <col min="14129" max="14148" width="0" style="73" hidden="1" customWidth="1"/>
    <col min="14149" max="14158" width="11.42578125" style="73" customWidth="1"/>
    <col min="14159" max="14163" width="10.28515625" style="73" customWidth="1"/>
    <col min="14164" max="14172" width="9.42578125" style="73" customWidth="1"/>
    <col min="14173" max="14336" width="11.42578125" style="73"/>
    <col min="14337" max="14337" width="35.42578125" style="73" customWidth="1"/>
    <col min="14338" max="14338" width="23.5703125" style="73" customWidth="1"/>
    <col min="14339" max="14339" width="15" style="73" customWidth="1"/>
    <col min="14340" max="14340" width="15.7109375" style="73" customWidth="1"/>
    <col min="14341" max="14341" width="13.42578125" style="73" customWidth="1"/>
    <col min="14342" max="14342" width="13.5703125" style="73" customWidth="1"/>
    <col min="14343" max="14343" width="14.7109375" style="73" customWidth="1"/>
    <col min="14344" max="14344" width="13.85546875" style="73" customWidth="1"/>
    <col min="14345" max="14345" width="12.5703125" style="73" customWidth="1"/>
    <col min="14346" max="14346" width="11.85546875" style="73" customWidth="1"/>
    <col min="14347" max="14347" width="10.28515625" style="73" customWidth="1"/>
    <col min="14348" max="14348" width="9.28515625" style="73" customWidth="1"/>
    <col min="14349" max="14349" width="9.42578125" style="73" customWidth="1"/>
    <col min="14350" max="14350" width="9.140625" style="73" customWidth="1"/>
    <col min="14351" max="14351" width="9.28515625" style="73" customWidth="1"/>
    <col min="14352" max="14352" width="9.42578125" style="73" customWidth="1"/>
    <col min="14353" max="14353" width="9.7109375" style="73" customWidth="1"/>
    <col min="14354" max="14354" width="9.5703125" style="73" customWidth="1"/>
    <col min="14355" max="14355" width="9.28515625" style="73" customWidth="1"/>
    <col min="14356" max="14356" width="8.5703125" style="73" customWidth="1"/>
    <col min="14357" max="14357" width="8.85546875" style="73" customWidth="1"/>
    <col min="14358" max="14358" width="9.7109375" style="73" customWidth="1"/>
    <col min="14359" max="14359" width="8.7109375" style="73" customWidth="1"/>
    <col min="14360" max="14360" width="13.5703125" style="73" customWidth="1"/>
    <col min="14361" max="14361" width="16.28515625" style="73" customWidth="1"/>
    <col min="14362" max="14379" width="9.42578125" style="73" customWidth="1"/>
    <col min="14380" max="14383" width="10.28515625" style="73" customWidth="1"/>
    <col min="14384" max="14384" width="9.140625" style="73" customWidth="1"/>
    <col min="14385" max="14404" width="0" style="73" hidden="1" customWidth="1"/>
    <col min="14405" max="14414" width="11.42578125" style="73" customWidth="1"/>
    <col min="14415" max="14419" width="10.28515625" style="73" customWidth="1"/>
    <col min="14420" max="14428" width="9.42578125" style="73" customWidth="1"/>
    <col min="14429" max="14592" width="11.42578125" style="73"/>
    <col min="14593" max="14593" width="35.42578125" style="73" customWidth="1"/>
    <col min="14594" max="14594" width="23.5703125" style="73" customWidth="1"/>
    <col min="14595" max="14595" width="15" style="73" customWidth="1"/>
    <col min="14596" max="14596" width="15.7109375" style="73" customWidth="1"/>
    <col min="14597" max="14597" width="13.42578125" style="73" customWidth="1"/>
    <col min="14598" max="14598" width="13.5703125" style="73" customWidth="1"/>
    <col min="14599" max="14599" width="14.7109375" style="73" customWidth="1"/>
    <col min="14600" max="14600" width="13.85546875" style="73" customWidth="1"/>
    <col min="14601" max="14601" width="12.5703125" style="73" customWidth="1"/>
    <col min="14602" max="14602" width="11.85546875" style="73" customWidth="1"/>
    <col min="14603" max="14603" width="10.28515625" style="73" customWidth="1"/>
    <col min="14604" max="14604" width="9.28515625" style="73" customWidth="1"/>
    <col min="14605" max="14605" width="9.42578125" style="73" customWidth="1"/>
    <col min="14606" max="14606" width="9.140625" style="73" customWidth="1"/>
    <col min="14607" max="14607" width="9.28515625" style="73" customWidth="1"/>
    <col min="14608" max="14608" width="9.42578125" style="73" customWidth="1"/>
    <col min="14609" max="14609" width="9.7109375" style="73" customWidth="1"/>
    <col min="14610" max="14610" width="9.5703125" style="73" customWidth="1"/>
    <col min="14611" max="14611" width="9.28515625" style="73" customWidth="1"/>
    <col min="14612" max="14612" width="8.5703125" style="73" customWidth="1"/>
    <col min="14613" max="14613" width="8.85546875" style="73" customWidth="1"/>
    <col min="14614" max="14614" width="9.7109375" style="73" customWidth="1"/>
    <col min="14615" max="14615" width="8.7109375" style="73" customWidth="1"/>
    <col min="14616" max="14616" width="13.5703125" style="73" customWidth="1"/>
    <col min="14617" max="14617" width="16.28515625" style="73" customWidth="1"/>
    <col min="14618" max="14635" width="9.42578125" style="73" customWidth="1"/>
    <col min="14636" max="14639" width="10.28515625" style="73" customWidth="1"/>
    <col min="14640" max="14640" width="9.140625" style="73" customWidth="1"/>
    <col min="14641" max="14660" width="0" style="73" hidden="1" customWidth="1"/>
    <col min="14661" max="14670" width="11.42578125" style="73" customWidth="1"/>
    <col min="14671" max="14675" width="10.28515625" style="73" customWidth="1"/>
    <col min="14676" max="14684" width="9.42578125" style="73" customWidth="1"/>
    <col min="14685" max="14848" width="11.42578125" style="73"/>
    <col min="14849" max="14849" width="35.42578125" style="73" customWidth="1"/>
    <col min="14850" max="14850" width="23.5703125" style="73" customWidth="1"/>
    <col min="14851" max="14851" width="15" style="73" customWidth="1"/>
    <col min="14852" max="14852" width="15.7109375" style="73" customWidth="1"/>
    <col min="14853" max="14853" width="13.42578125" style="73" customWidth="1"/>
    <col min="14854" max="14854" width="13.5703125" style="73" customWidth="1"/>
    <col min="14855" max="14855" width="14.7109375" style="73" customWidth="1"/>
    <col min="14856" max="14856" width="13.85546875" style="73" customWidth="1"/>
    <col min="14857" max="14857" width="12.5703125" style="73" customWidth="1"/>
    <col min="14858" max="14858" width="11.85546875" style="73" customWidth="1"/>
    <col min="14859" max="14859" width="10.28515625" style="73" customWidth="1"/>
    <col min="14860" max="14860" width="9.28515625" style="73" customWidth="1"/>
    <col min="14861" max="14861" width="9.42578125" style="73" customWidth="1"/>
    <col min="14862" max="14862" width="9.140625" style="73" customWidth="1"/>
    <col min="14863" max="14863" width="9.28515625" style="73" customWidth="1"/>
    <col min="14864" max="14864" width="9.42578125" style="73" customWidth="1"/>
    <col min="14865" max="14865" width="9.7109375" style="73" customWidth="1"/>
    <col min="14866" max="14866" width="9.5703125" style="73" customWidth="1"/>
    <col min="14867" max="14867" width="9.28515625" style="73" customWidth="1"/>
    <col min="14868" max="14868" width="8.5703125" style="73" customWidth="1"/>
    <col min="14869" max="14869" width="8.85546875" style="73" customWidth="1"/>
    <col min="14870" max="14870" width="9.7109375" style="73" customWidth="1"/>
    <col min="14871" max="14871" width="8.7109375" style="73" customWidth="1"/>
    <col min="14872" max="14872" width="13.5703125" style="73" customWidth="1"/>
    <col min="14873" max="14873" width="16.28515625" style="73" customWidth="1"/>
    <col min="14874" max="14891" width="9.42578125" style="73" customWidth="1"/>
    <col min="14892" max="14895" width="10.28515625" style="73" customWidth="1"/>
    <col min="14896" max="14896" width="9.140625" style="73" customWidth="1"/>
    <col min="14897" max="14916" width="0" style="73" hidden="1" customWidth="1"/>
    <col min="14917" max="14926" width="11.42578125" style="73" customWidth="1"/>
    <col min="14927" max="14931" width="10.28515625" style="73" customWidth="1"/>
    <col min="14932" max="14940" width="9.42578125" style="73" customWidth="1"/>
    <col min="14941" max="15104" width="11.42578125" style="73"/>
    <col min="15105" max="15105" width="35.42578125" style="73" customWidth="1"/>
    <col min="15106" max="15106" width="23.5703125" style="73" customWidth="1"/>
    <col min="15107" max="15107" width="15" style="73" customWidth="1"/>
    <col min="15108" max="15108" width="15.7109375" style="73" customWidth="1"/>
    <col min="15109" max="15109" width="13.42578125" style="73" customWidth="1"/>
    <col min="15110" max="15110" width="13.5703125" style="73" customWidth="1"/>
    <col min="15111" max="15111" width="14.7109375" style="73" customWidth="1"/>
    <col min="15112" max="15112" width="13.85546875" style="73" customWidth="1"/>
    <col min="15113" max="15113" width="12.5703125" style="73" customWidth="1"/>
    <col min="15114" max="15114" width="11.85546875" style="73" customWidth="1"/>
    <col min="15115" max="15115" width="10.28515625" style="73" customWidth="1"/>
    <col min="15116" max="15116" width="9.28515625" style="73" customWidth="1"/>
    <col min="15117" max="15117" width="9.42578125" style="73" customWidth="1"/>
    <col min="15118" max="15118" width="9.140625" style="73" customWidth="1"/>
    <col min="15119" max="15119" width="9.28515625" style="73" customWidth="1"/>
    <col min="15120" max="15120" width="9.42578125" style="73" customWidth="1"/>
    <col min="15121" max="15121" width="9.7109375" style="73" customWidth="1"/>
    <col min="15122" max="15122" width="9.5703125" style="73" customWidth="1"/>
    <col min="15123" max="15123" width="9.28515625" style="73" customWidth="1"/>
    <col min="15124" max="15124" width="8.5703125" style="73" customWidth="1"/>
    <col min="15125" max="15125" width="8.85546875" style="73" customWidth="1"/>
    <col min="15126" max="15126" width="9.7109375" style="73" customWidth="1"/>
    <col min="15127" max="15127" width="8.7109375" style="73" customWidth="1"/>
    <col min="15128" max="15128" width="13.5703125" style="73" customWidth="1"/>
    <col min="15129" max="15129" width="16.28515625" style="73" customWidth="1"/>
    <col min="15130" max="15147" width="9.42578125" style="73" customWidth="1"/>
    <col min="15148" max="15151" width="10.28515625" style="73" customWidth="1"/>
    <col min="15152" max="15152" width="9.140625" style="73" customWidth="1"/>
    <col min="15153" max="15172" width="0" style="73" hidden="1" customWidth="1"/>
    <col min="15173" max="15182" width="11.42578125" style="73" customWidth="1"/>
    <col min="15183" max="15187" width="10.28515625" style="73" customWidth="1"/>
    <col min="15188" max="15196" width="9.42578125" style="73" customWidth="1"/>
    <col min="15197" max="15360" width="11.42578125" style="73"/>
    <col min="15361" max="15361" width="35.42578125" style="73" customWidth="1"/>
    <col min="15362" max="15362" width="23.5703125" style="73" customWidth="1"/>
    <col min="15363" max="15363" width="15" style="73" customWidth="1"/>
    <col min="15364" max="15364" width="15.7109375" style="73" customWidth="1"/>
    <col min="15365" max="15365" width="13.42578125" style="73" customWidth="1"/>
    <col min="15366" max="15366" width="13.5703125" style="73" customWidth="1"/>
    <col min="15367" max="15367" width="14.7109375" style="73" customWidth="1"/>
    <col min="15368" max="15368" width="13.85546875" style="73" customWidth="1"/>
    <col min="15369" max="15369" width="12.5703125" style="73" customWidth="1"/>
    <col min="15370" max="15370" width="11.85546875" style="73" customWidth="1"/>
    <col min="15371" max="15371" width="10.28515625" style="73" customWidth="1"/>
    <col min="15372" max="15372" width="9.28515625" style="73" customWidth="1"/>
    <col min="15373" max="15373" width="9.42578125" style="73" customWidth="1"/>
    <col min="15374" max="15374" width="9.140625" style="73" customWidth="1"/>
    <col min="15375" max="15375" width="9.28515625" style="73" customWidth="1"/>
    <col min="15376" max="15376" width="9.42578125" style="73" customWidth="1"/>
    <col min="15377" max="15377" width="9.7109375" style="73" customWidth="1"/>
    <col min="15378" max="15378" width="9.5703125" style="73" customWidth="1"/>
    <col min="15379" max="15379" width="9.28515625" style="73" customWidth="1"/>
    <col min="15380" max="15380" width="8.5703125" style="73" customWidth="1"/>
    <col min="15381" max="15381" width="8.85546875" style="73" customWidth="1"/>
    <col min="15382" max="15382" width="9.7109375" style="73" customWidth="1"/>
    <col min="15383" max="15383" width="8.7109375" style="73" customWidth="1"/>
    <col min="15384" max="15384" width="13.5703125" style="73" customWidth="1"/>
    <col min="15385" max="15385" width="16.28515625" style="73" customWidth="1"/>
    <col min="15386" max="15403" width="9.42578125" style="73" customWidth="1"/>
    <col min="15404" max="15407" width="10.28515625" style="73" customWidth="1"/>
    <col min="15408" max="15408" width="9.140625" style="73" customWidth="1"/>
    <col min="15409" max="15428" width="0" style="73" hidden="1" customWidth="1"/>
    <col min="15429" max="15438" width="11.42578125" style="73" customWidth="1"/>
    <col min="15439" max="15443" width="10.28515625" style="73" customWidth="1"/>
    <col min="15444" max="15452" width="9.42578125" style="73" customWidth="1"/>
    <col min="15453" max="15616" width="11.42578125" style="73"/>
    <col min="15617" max="15617" width="35.42578125" style="73" customWidth="1"/>
    <col min="15618" max="15618" width="23.5703125" style="73" customWidth="1"/>
    <col min="15619" max="15619" width="15" style="73" customWidth="1"/>
    <col min="15620" max="15620" width="15.7109375" style="73" customWidth="1"/>
    <col min="15621" max="15621" width="13.42578125" style="73" customWidth="1"/>
    <col min="15622" max="15622" width="13.5703125" style="73" customWidth="1"/>
    <col min="15623" max="15623" width="14.7109375" style="73" customWidth="1"/>
    <col min="15624" max="15624" width="13.85546875" style="73" customWidth="1"/>
    <col min="15625" max="15625" width="12.5703125" style="73" customWidth="1"/>
    <col min="15626" max="15626" width="11.85546875" style="73" customWidth="1"/>
    <col min="15627" max="15627" width="10.28515625" style="73" customWidth="1"/>
    <col min="15628" max="15628" width="9.28515625" style="73" customWidth="1"/>
    <col min="15629" max="15629" width="9.42578125" style="73" customWidth="1"/>
    <col min="15630" max="15630" width="9.140625" style="73" customWidth="1"/>
    <col min="15631" max="15631" width="9.28515625" style="73" customWidth="1"/>
    <col min="15632" max="15632" width="9.42578125" style="73" customWidth="1"/>
    <col min="15633" max="15633" width="9.7109375" style="73" customWidth="1"/>
    <col min="15634" max="15634" width="9.5703125" style="73" customWidth="1"/>
    <col min="15635" max="15635" width="9.28515625" style="73" customWidth="1"/>
    <col min="15636" max="15636" width="8.5703125" style="73" customWidth="1"/>
    <col min="15637" max="15637" width="8.85546875" style="73" customWidth="1"/>
    <col min="15638" max="15638" width="9.7109375" style="73" customWidth="1"/>
    <col min="15639" max="15639" width="8.7109375" style="73" customWidth="1"/>
    <col min="15640" max="15640" width="13.5703125" style="73" customWidth="1"/>
    <col min="15641" max="15641" width="16.28515625" style="73" customWidth="1"/>
    <col min="15642" max="15659" width="9.42578125" style="73" customWidth="1"/>
    <col min="15660" max="15663" width="10.28515625" style="73" customWidth="1"/>
    <col min="15664" max="15664" width="9.140625" style="73" customWidth="1"/>
    <col min="15665" max="15684" width="0" style="73" hidden="1" customWidth="1"/>
    <col min="15685" max="15694" width="11.42578125" style="73" customWidth="1"/>
    <col min="15695" max="15699" width="10.28515625" style="73" customWidth="1"/>
    <col min="15700" max="15708" width="9.42578125" style="73" customWidth="1"/>
    <col min="15709" max="15872" width="11.42578125" style="73"/>
    <col min="15873" max="15873" width="35.42578125" style="73" customWidth="1"/>
    <col min="15874" max="15874" width="23.5703125" style="73" customWidth="1"/>
    <col min="15875" max="15875" width="15" style="73" customWidth="1"/>
    <col min="15876" max="15876" width="15.7109375" style="73" customWidth="1"/>
    <col min="15877" max="15877" width="13.42578125" style="73" customWidth="1"/>
    <col min="15878" max="15878" width="13.5703125" style="73" customWidth="1"/>
    <col min="15879" max="15879" width="14.7109375" style="73" customWidth="1"/>
    <col min="15880" max="15880" width="13.85546875" style="73" customWidth="1"/>
    <col min="15881" max="15881" width="12.5703125" style="73" customWidth="1"/>
    <col min="15882" max="15882" width="11.85546875" style="73" customWidth="1"/>
    <col min="15883" max="15883" width="10.28515625" style="73" customWidth="1"/>
    <col min="15884" max="15884" width="9.28515625" style="73" customWidth="1"/>
    <col min="15885" max="15885" width="9.42578125" style="73" customWidth="1"/>
    <col min="15886" max="15886" width="9.140625" style="73" customWidth="1"/>
    <col min="15887" max="15887" width="9.28515625" style="73" customWidth="1"/>
    <col min="15888" max="15888" width="9.42578125" style="73" customWidth="1"/>
    <col min="15889" max="15889" width="9.7109375" style="73" customWidth="1"/>
    <col min="15890" max="15890" width="9.5703125" style="73" customWidth="1"/>
    <col min="15891" max="15891" width="9.28515625" style="73" customWidth="1"/>
    <col min="15892" max="15892" width="8.5703125" style="73" customWidth="1"/>
    <col min="15893" max="15893" width="8.85546875" style="73" customWidth="1"/>
    <col min="15894" max="15894" width="9.7109375" style="73" customWidth="1"/>
    <col min="15895" max="15895" width="8.7109375" style="73" customWidth="1"/>
    <col min="15896" max="15896" width="13.5703125" style="73" customWidth="1"/>
    <col min="15897" max="15897" width="16.28515625" style="73" customWidth="1"/>
    <col min="15898" max="15915" width="9.42578125" style="73" customWidth="1"/>
    <col min="15916" max="15919" width="10.28515625" style="73" customWidth="1"/>
    <col min="15920" max="15920" width="9.140625" style="73" customWidth="1"/>
    <col min="15921" max="15940" width="0" style="73" hidden="1" customWidth="1"/>
    <col min="15941" max="15950" width="11.42578125" style="73" customWidth="1"/>
    <col min="15951" max="15955" width="10.28515625" style="73" customWidth="1"/>
    <col min="15956" max="15964" width="9.42578125" style="73" customWidth="1"/>
    <col min="15965" max="16128" width="11.42578125" style="73"/>
    <col min="16129" max="16129" width="35.42578125" style="73" customWidth="1"/>
    <col min="16130" max="16130" width="23.5703125" style="73" customWidth="1"/>
    <col min="16131" max="16131" width="15" style="73" customWidth="1"/>
    <col min="16132" max="16132" width="15.7109375" style="73" customWidth="1"/>
    <col min="16133" max="16133" width="13.42578125" style="73" customWidth="1"/>
    <col min="16134" max="16134" width="13.5703125" style="73" customWidth="1"/>
    <col min="16135" max="16135" width="14.7109375" style="73" customWidth="1"/>
    <col min="16136" max="16136" width="13.85546875" style="73" customWidth="1"/>
    <col min="16137" max="16137" width="12.5703125" style="73" customWidth="1"/>
    <col min="16138" max="16138" width="11.85546875" style="73" customWidth="1"/>
    <col min="16139" max="16139" width="10.28515625" style="73" customWidth="1"/>
    <col min="16140" max="16140" width="9.28515625" style="73" customWidth="1"/>
    <col min="16141" max="16141" width="9.42578125" style="73" customWidth="1"/>
    <col min="16142" max="16142" width="9.140625" style="73" customWidth="1"/>
    <col min="16143" max="16143" width="9.28515625" style="73" customWidth="1"/>
    <col min="16144" max="16144" width="9.42578125" style="73" customWidth="1"/>
    <col min="16145" max="16145" width="9.7109375" style="73" customWidth="1"/>
    <col min="16146" max="16146" width="9.5703125" style="73" customWidth="1"/>
    <col min="16147" max="16147" width="9.28515625" style="73" customWidth="1"/>
    <col min="16148" max="16148" width="8.5703125" style="73" customWidth="1"/>
    <col min="16149" max="16149" width="8.85546875" style="73" customWidth="1"/>
    <col min="16150" max="16150" width="9.7109375" style="73" customWidth="1"/>
    <col min="16151" max="16151" width="8.7109375" style="73" customWidth="1"/>
    <col min="16152" max="16152" width="13.5703125" style="73" customWidth="1"/>
    <col min="16153" max="16153" width="16.28515625" style="73" customWidth="1"/>
    <col min="16154" max="16171" width="9.42578125" style="73" customWidth="1"/>
    <col min="16172" max="16175" width="10.28515625" style="73" customWidth="1"/>
    <col min="16176" max="16176" width="9.140625" style="73" customWidth="1"/>
    <col min="16177" max="16196" width="0" style="73" hidden="1" customWidth="1"/>
    <col min="16197" max="16206" width="11.42578125" style="73" customWidth="1"/>
    <col min="16207" max="16211" width="10.28515625" style="73" customWidth="1"/>
    <col min="16212" max="16220" width="9.42578125" style="73" customWidth="1"/>
    <col min="16221" max="16384" width="11.42578125" style="73"/>
  </cols>
  <sheetData>
    <row r="1" spans="1:81" s="70" customFormat="1" x14ac:dyDescent="0.2">
      <c r="A1" s="1"/>
      <c r="B1" s="69"/>
      <c r="C1" s="69"/>
      <c r="D1" s="69"/>
      <c r="E1" s="69"/>
      <c r="F1" s="69"/>
      <c r="G1" s="69"/>
      <c r="H1" s="69"/>
      <c r="I1" s="69"/>
      <c r="J1" s="69"/>
      <c r="K1" s="69"/>
      <c r="L1" s="69"/>
      <c r="M1" s="69"/>
      <c r="N1" s="69"/>
      <c r="AK1" s="71"/>
      <c r="AL1" s="71"/>
      <c r="AM1" s="71"/>
      <c r="AN1" s="71"/>
      <c r="AO1" s="71"/>
      <c r="AP1" s="71"/>
      <c r="AS1" s="72"/>
      <c r="AT1" s="72"/>
      <c r="AU1" s="72"/>
      <c r="AV1" s="73"/>
      <c r="AW1" s="74"/>
      <c r="AX1" s="72"/>
      <c r="AY1" s="72"/>
      <c r="AZ1" s="72"/>
      <c r="BA1" s="72"/>
      <c r="BB1" s="72"/>
      <c r="BC1" s="72"/>
      <c r="BD1" s="72"/>
      <c r="BE1" s="72"/>
      <c r="BF1" s="72"/>
      <c r="BG1" s="72"/>
      <c r="BH1" s="72"/>
      <c r="BI1" s="72"/>
      <c r="BJ1" s="72"/>
      <c r="BK1" s="72"/>
      <c r="BL1" s="72"/>
      <c r="BM1" s="72"/>
      <c r="BN1" s="72"/>
      <c r="BO1" s="72"/>
      <c r="BP1" s="74"/>
      <c r="BQ1" s="72"/>
      <c r="BR1" s="72"/>
      <c r="BS1" s="72"/>
      <c r="BT1" s="72"/>
      <c r="BU1" s="72"/>
      <c r="BV1" s="72"/>
      <c r="BW1" s="72"/>
      <c r="BX1" s="72"/>
      <c r="BY1" s="72"/>
      <c r="BZ1" s="72"/>
      <c r="CA1" s="72"/>
      <c r="CB1" s="72"/>
      <c r="CC1" s="72"/>
    </row>
    <row r="2" spans="1:81" s="70" customFormat="1" x14ac:dyDescent="0.2">
      <c r="A2" s="1"/>
      <c r="B2" s="69"/>
      <c r="C2" s="69"/>
      <c r="D2" s="69"/>
      <c r="E2" s="69"/>
      <c r="F2" s="69"/>
      <c r="G2" s="69"/>
      <c r="H2" s="69"/>
      <c r="I2" s="69"/>
      <c r="J2" s="69"/>
      <c r="K2" s="69"/>
      <c r="L2" s="69"/>
      <c r="M2" s="69"/>
      <c r="N2" s="69"/>
      <c r="AK2" s="71"/>
      <c r="AL2" s="71"/>
      <c r="AM2" s="71"/>
      <c r="AN2" s="71"/>
      <c r="AO2" s="71"/>
      <c r="AP2" s="71"/>
      <c r="AS2" s="72"/>
      <c r="AT2" s="72"/>
      <c r="AU2" s="72"/>
      <c r="AV2" s="73"/>
      <c r="AW2" s="74"/>
      <c r="AX2" s="72"/>
      <c r="AY2" s="72"/>
      <c r="AZ2" s="72"/>
      <c r="BA2" s="72"/>
      <c r="BB2" s="72"/>
      <c r="BC2" s="72"/>
      <c r="BD2" s="72"/>
      <c r="BE2" s="72"/>
      <c r="BF2" s="72"/>
      <c r="BG2" s="72"/>
      <c r="BH2" s="72"/>
      <c r="BI2" s="72"/>
      <c r="BJ2" s="72"/>
      <c r="BK2" s="72"/>
      <c r="BL2" s="72"/>
      <c r="BM2" s="72"/>
      <c r="BN2" s="72"/>
      <c r="BO2" s="72"/>
      <c r="BP2" s="74"/>
      <c r="BQ2" s="72"/>
      <c r="BR2" s="72"/>
      <c r="BS2" s="72"/>
      <c r="BT2" s="72"/>
      <c r="BU2" s="72"/>
      <c r="BV2" s="72"/>
      <c r="BW2" s="72"/>
      <c r="BX2" s="72"/>
      <c r="BY2" s="72"/>
      <c r="BZ2" s="72"/>
      <c r="CA2" s="72"/>
      <c r="CB2" s="72"/>
      <c r="CC2" s="72"/>
    </row>
    <row r="3" spans="1:81" s="70" customFormat="1" x14ac:dyDescent="0.2">
      <c r="A3" s="1"/>
      <c r="B3" s="69"/>
      <c r="C3" s="69"/>
      <c r="D3" s="69"/>
      <c r="E3" s="69"/>
      <c r="F3" s="69"/>
      <c r="G3" s="69"/>
      <c r="H3" s="69"/>
      <c r="I3" s="69"/>
      <c r="J3" s="69"/>
      <c r="K3" s="69"/>
      <c r="L3" s="69"/>
      <c r="M3" s="69"/>
      <c r="N3" s="69"/>
      <c r="AK3" s="71"/>
      <c r="AL3" s="71"/>
      <c r="AM3" s="71"/>
      <c r="AN3" s="71"/>
      <c r="AO3" s="71"/>
      <c r="AP3" s="71"/>
      <c r="AS3" s="72"/>
      <c r="AT3" s="72"/>
      <c r="AU3" s="72"/>
      <c r="AV3" s="73"/>
      <c r="AW3" s="74"/>
      <c r="AX3" s="72"/>
      <c r="AY3" s="72"/>
      <c r="AZ3" s="72"/>
      <c r="BA3" s="72"/>
      <c r="BB3" s="72"/>
      <c r="BC3" s="72"/>
      <c r="BD3" s="72"/>
      <c r="BE3" s="72"/>
      <c r="BF3" s="72"/>
      <c r="BG3" s="72"/>
      <c r="BH3" s="72"/>
      <c r="BI3" s="72"/>
      <c r="BJ3" s="72"/>
      <c r="BK3" s="72"/>
      <c r="BL3" s="72"/>
      <c r="BM3" s="72"/>
      <c r="BN3" s="72"/>
      <c r="BO3" s="72"/>
      <c r="BP3" s="74"/>
      <c r="BQ3" s="72"/>
      <c r="BR3" s="72"/>
      <c r="BS3" s="72"/>
      <c r="BT3" s="72"/>
      <c r="BU3" s="72"/>
      <c r="BV3" s="72"/>
      <c r="BW3" s="72"/>
      <c r="BX3" s="72"/>
      <c r="BY3" s="72"/>
      <c r="BZ3" s="72"/>
      <c r="CA3" s="72"/>
      <c r="CB3" s="72"/>
      <c r="CC3" s="72"/>
    </row>
    <row r="4" spans="1:81" s="70" customFormat="1" x14ac:dyDescent="0.2">
      <c r="A4" s="1"/>
      <c r="B4" s="69"/>
      <c r="C4" s="69"/>
      <c r="D4" s="69"/>
      <c r="E4" s="69"/>
      <c r="F4" s="69"/>
      <c r="G4" s="69"/>
      <c r="H4" s="69"/>
      <c r="I4" s="69"/>
      <c r="J4" s="69"/>
      <c r="K4" s="69"/>
      <c r="L4" s="69"/>
      <c r="M4" s="69"/>
      <c r="N4" s="69"/>
      <c r="AK4" s="71"/>
      <c r="AL4" s="71"/>
      <c r="AM4" s="71"/>
      <c r="AN4" s="71"/>
      <c r="AO4" s="71"/>
      <c r="AP4" s="71"/>
      <c r="AS4" s="72"/>
      <c r="AT4" s="72"/>
      <c r="AU4" s="72"/>
      <c r="AV4" s="73"/>
      <c r="AW4" s="74"/>
      <c r="AX4" s="72"/>
      <c r="AY4" s="72"/>
      <c r="AZ4" s="72"/>
      <c r="BA4" s="72"/>
      <c r="BB4" s="72"/>
      <c r="BC4" s="72"/>
      <c r="BD4" s="72"/>
      <c r="BE4" s="72"/>
      <c r="BF4" s="72"/>
      <c r="BG4" s="72"/>
      <c r="BH4" s="72"/>
      <c r="BI4" s="72"/>
      <c r="BJ4" s="72"/>
      <c r="BK4" s="72"/>
      <c r="BL4" s="72"/>
      <c r="BM4" s="72"/>
      <c r="BN4" s="72"/>
      <c r="BO4" s="72"/>
      <c r="BP4" s="74"/>
      <c r="BQ4" s="72"/>
      <c r="BR4" s="72"/>
      <c r="BS4" s="72"/>
      <c r="BT4" s="72"/>
      <c r="BU4" s="72"/>
      <c r="BV4" s="72"/>
      <c r="BW4" s="72"/>
      <c r="BX4" s="72"/>
      <c r="BY4" s="72"/>
      <c r="BZ4" s="72"/>
      <c r="CA4" s="72"/>
      <c r="CB4" s="72"/>
      <c r="CC4" s="72"/>
    </row>
    <row r="5" spans="1:81" s="70" customFormat="1" x14ac:dyDescent="0.2">
      <c r="A5" s="2"/>
      <c r="B5" s="69"/>
      <c r="C5" s="69"/>
      <c r="D5" s="69"/>
      <c r="E5" s="69"/>
      <c r="F5" s="69"/>
      <c r="G5" s="69"/>
      <c r="H5" s="69"/>
      <c r="I5" s="69"/>
      <c r="J5" s="69"/>
      <c r="K5" s="69"/>
      <c r="L5" s="69"/>
      <c r="M5" s="69"/>
      <c r="N5" s="69"/>
      <c r="AK5" s="71"/>
      <c r="AL5" s="71"/>
      <c r="AM5" s="71"/>
      <c r="AN5" s="71"/>
      <c r="AO5" s="71"/>
      <c r="AP5" s="71"/>
      <c r="AS5" s="72"/>
      <c r="AT5" s="72"/>
      <c r="AU5" s="72"/>
      <c r="AV5" s="73"/>
      <c r="AW5" s="74"/>
      <c r="AX5" s="72"/>
      <c r="AY5" s="72"/>
      <c r="AZ5" s="72"/>
      <c r="BA5" s="72"/>
      <c r="BB5" s="72"/>
      <c r="BC5" s="72"/>
      <c r="BD5" s="72"/>
      <c r="BE5" s="72"/>
      <c r="BF5" s="72"/>
      <c r="BG5" s="72"/>
      <c r="BH5" s="72"/>
      <c r="BI5" s="72"/>
      <c r="BJ5" s="72"/>
      <c r="BK5" s="72"/>
      <c r="BL5" s="72"/>
      <c r="BM5" s="72"/>
      <c r="BN5" s="72"/>
      <c r="BO5" s="72"/>
      <c r="BP5" s="74"/>
      <c r="BQ5" s="72"/>
      <c r="BR5" s="72"/>
      <c r="BS5" s="72"/>
      <c r="BT5" s="72"/>
      <c r="BU5" s="72"/>
      <c r="BV5" s="72"/>
      <c r="BW5" s="72"/>
      <c r="BX5" s="72"/>
      <c r="BY5" s="72"/>
      <c r="BZ5" s="72"/>
      <c r="CA5" s="72"/>
      <c r="CB5" s="72"/>
      <c r="CC5" s="72"/>
    </row>
    <row r="6" spans="1:81" s="70" customFormat="1" ht="14.25" customHeight="1" x14ac:dyDescent="0.15">
      <c r="A6" s="938"/>
      <c r="B6" s="938"/>
      <c r="C6" s="938"/>
      <c r="D6" s="938"/>
      <c r="E6" s="938"/>
      <c r="F6" s="938"/>
      <c r="G6" s="938"/>
      <c r="H6" s="938"/>
      <c r="I6" s="938"/>
      <c r="J6" s="938"/>
      <c r="K6" s="938"/>
      <c r="L6" s="938"/>
      <c r="M6" s="938"/>
      <c r="N6" s="938"/>
      <c r="O6" s="75"/>
      <c r="AK6" s="71"/>
      <c r="AL6" s="71"/>
      <c r="AM6" s="71"/>
      <c r="AN6" s="71"/>
      <c r="AO6" s="71"/>
      <c r="AP6" s="71"/>
      <c r="AS6" s="72"/>
      <c r="AT6" s="72"/>
      <c r="AU6" s="72"/>
      <c r="AV6" s="73"/>
      <c r="AW6" s="74"/>
      <c r="AX6" s="72"/>
      <c r="AY6" s="72"/>
      <c r="AZ6" s="72"/>
      <c r="BA6" s="72"/>
      <c r="BB6" s="72"/>
      <c r="BC6" s="72"/>
      <c r="BD6" s="72"/>
      <c r="BE6" s="72"/>
      <c r="BF6" s="72"/>
      <c r="BG6" s="72"/>
      <c r="BH6" s="72"/>
      <c r="BI6" s="72"/>
      <c r="BJ6" s="72"/>
      <c r="BK6" s="72"/>
      <c r="BL6" s="72"/>
      <c r="BM6" s="72"/>
      <c r="BN6" s="72"/>
      <c r="BO6" s="72"/>
      <c r="BP6" s="74"/>
      <c r="BQ6" s="72"/>
      <c r="BR6" s="72"/>
      <c r="BS6" s="72"/>
      <c r="BT6" s="72"/>
      <c r="BU6" s="72"/>
      <c r="BV6" s="72"/>
      <c r="BW6" s="72"/>
      <c r="BX6" s="72"/>
      <c r="BY6" s="72"/>
      <c r="BZ6" s="72"/>
      <c r="CA6" s="72"/>
      <c r="CB6" s="72"/>
      <c r="CC6" s="72"/>
    </row>
    <row r="7" spans="1:81" s="70" customFormat="1" x14ac:dyDescent="0.2">
      <c r="A7" s="69"/>
      <c r="B7" s="69"/>
      <c r="C7" s="69"/>
      <c r="D7" s="69"/>
      <c r="E7" s="69"/>
      <c r="F7" s="69"/>
      <c r="G7" s="69"/>
      <c r="H7" s="69"/>
      <c r="I7" s="69"/>
      <c r="J7" s="69"/>
      <c r="K7" s="69"/>
      <c r="L7" s="69"/>
      <c r="M7" s="69"/>
      <c r="N7" s="69"/>
      <c r="AK7" s="71"/>
      <c r="AL7" s="71"/>
      <c r="AM7" s="71"/>
      <c r="AN7" s="71"/>
      <c r="AO7" s="71"/>
      <c r="AP7" s="71"/>
      <c r="AS7" s="72"/>
      <c r="AT7" s="72"/>
      <c r="AU7" s="72"/>
      <c r="AV7" s="73"/>
      <c r="AW7" s="74"/>
      <c r="AX7" s="72"/>
      <c r="AY7" s="72"/>
      <c r="AZ7" s="72"/>
      <c r="BA7" s="72"/>
      <c r="BB7" s="72"/>
      <c r="BC7" s="72"/>
      <c r="BD7" s="72"/>
      <c r="BE7" s="72"/>
      <c r="BF7" s="72"/>
      <c r="BG7" s="72"/>
      <c r="BH7" s="72"/>
      <c r="BI7" s="72"/>
      <c r="BJ7" s="72"/>
      <c r="BK7" s="72"/>
      <c r="BL7" s="72"/>
      <c r="BM7" s="72"/>
      <c r="BN7" s="72"/>
      <c r="BO7" s="72"/>
      <c r="BP7" s="74"/>
      <c r="BQ7" s="72"/>
      <c r="BR7" s="72"/>
      <c r="BS7" s="72"/>
      <c r="BT7" s="72"/>
      <c r="BU7" s="72"/>
      <c r="BV7" s="72"/>
      <c r="BW7" s="72"/>
      <c r="BX7" s="72"/>
      <c r="BY7" s="72"/>
      <c r="BZ7" s="72"/>
      <c r="CA7" s="72"/>
      <c r="CB7" s="72"/>
      <c r="CC7" s="72"/>
    </row>
    <row r="8" spans="1:81" s="70" customFormat="1" ht="14.25" x14ac:dyDescent="0.2">
      <c r="A8" s="76"/>
      <c r="B8" s="69"/>
      <c r="C8" s="69"/>
      <c r="D8" s="69"/>
      <c r="E8" s="69"/>
      <c r="F8" s="69"/>
      <c r="G8" s="69"/>
      <c r="H8" s="77"/>
      <c r="I8" s="77"/>
      <c r="J8" s="77"/>
      <c r="K8" s="77"/>
      <c r="L8" s="77"/>
      <c r="M8" s="69"/>
      <c r="N8" s="69"/>
      <c r="AK8" s="71"/>
      <c r="AL8" s="71"/>
      <c r="AM8" s="71"/>
      <c r="AN8" s="71"/>
      <c r="AO8" s="71"/>
      <c r="AP8" s="71"/>
      <c r="AS8" s="72"/>
      <c r="AT8" s="72"/>
      <c r="AU8" s="72"/>
      <c r="AV8" s="73"/>
      <c r="AW8" s="74"/>
      <c r="AX8" s="72"/>
      <c r="AY8" s="72"/>
      <c r="AZ8" s="72"/>
      <c r="BA8" s="72"/>
      <c r="BB8" s="72"/>
      <c r="BC8" s="72"/>
      <c r="BD8" s="72"/>
      <c r="BE8" s="72"/>
      <c r="BF8" s="72"/>
      <c r="BG8" s="72"/>
      <c r="BH8" s="72"/>
      <c r="BI8" s="72"/>
      <c r="BJ8" s="72"/>
      <c r="BK8" s="72"/>
      <c r="BL8" s="72"/>
      <c r="BM8" s="72"/>
      <c r="BN8" s="72"/>
      <c r="BO8" s="72"/>
      <c r="BP8" s="74"/>
      <c r="BQ8" s="72"/>
      <c r="BR8" s="72"/>
      <c r="BS8" s="72"/>
      <c r="BT8" s="72"/>
      <c r="BU8" s="72"/>
      <c r="BV8" s="72"/>
      <c r="BW8" s="72"/>
      <c r="BX8" s="72"/>
      <c r="BY8" s="72"/>
      <c r="BZ8" s="72"/>
      <c r="CA8" s="72"/>
      <c r="CB8" s="72"/>
      <c r="CC8" s="72"/>
    </row>
    <row r="9" spans="1:81" s="3" customFormat="1" ht="15.75" customHeight="1" x14ac:dyDescent="0.2">
      <c r="A9" s="78"/>
      <c r="B9" s="78"/>
      <c r="R9" s="79"/>
      <c r="S9" s="79"/>
      <c r="T9" s="79"/>
      <c r="U9" s="80"/>
      <c r="V9" s="80"/>
      <c r="W9" s="80"/>
      <c r="X9" s="80"/>
      <c r="Y9" s="80"/>
      <c r="Z9" s="80"/>
      <c r="AA9" s="80"/>
      <c r="AB9" s="80"/>
      <c r="AC9" s="80"/>
      <c r="AI9" s="80"/>
      <c r="AJ9" s="80"/>
      <c r="AK9" s="80"/>
      <c r="AL9" s="80"/>
      <c r="AM9" s="80"/>
      <c r="AW9" s="81"/>
      <c r="AZ9" s="82"/>
      <c r="BA9" s="80"/>
      <c r="BB9" s="80"/>
      <c r="BC9" s="80"/>
      <c r="BD9" s="80"/>
      <c r="BE9" s="80"/>
      <c r="BF9" s="80"/>
      <c r="BP9" s="81"/>
    </row>
    <row r="10" spans="1:81" s="3" customFormat="1" ht="15.75" customHeight="1" x14ac:dyDescent="0.15">
      <c r="A10" s="836"/>
      <c r="B10" s="893"/>
      <c r="C10" s="894"/>
      <c r="D10" s="894"/>
      <c r="E10" s="894"/>
      <c r="F10" s="894"/>
      <c r="G10" s="894"/>
      <c r="H10" s="894"/>
      <c r="I10" s="894"/>
      <c r="J10" s="894"/>
      <c r="K10" s="894"/>
      <c r="L10" s="894"/>
      <c r="M10" s="894"/>
      <c r="N10" s="894"/>
      <c r="O10" s="894"/>
      <c r="P10" s="894"/>
      <c r="Q10" s="894"/>
      <c r="R10" s="894"/>
      <c r="S10" s="894"/>
      <c r="T10" s="894"/>
      <c r="U10" s="845"/>
      <c r="V10" s="845"/>
      <c r="W10" s="847"/>
      <c r="X10" s="934"/>
      <c r="Y10" s="841"/>
      <c r="Z10" s="80"/>
      <c r="AA10" s="80"/>
      <c r="AB10" s="80"/>
      <c r="AC10" s="80"/>
      <c r="AI10" s="80"/>
      <c r="AJ10" s="80"/>
      <c r="AK10" s="80"/>
      <c r="AL10" s="80"/>
      <c r="AM10" s="80"/>
      <c r="AW10" s="81"/>
      <c r="AZ10" s="82"/>
      <c r="BP10" s="81"/>
    </row>
    <row r="11" spans="1:81" s="3" customFormat="1" ht="39" customHeight="1" x14ac:dyDescent="0.15">
      <c r="A11" s="838"/>
      <c r="B11" s="893"/>
      <c r="C11" s="65"/>
      <c r="D11" s="66"/>
      <c r="E11" s="83"/>
      <c r="F11" s="83"/>
      <c r="G11" s="83"/>
      <c r="H11" s="66"/>
      <c r="I11" s="66"/>
      <c r="J11" s="66"/>
      <c r="K11" s="66"/>
      <c r="L11" s="66"/>
      <c r="M11" s="66"/>
      <c r="N11" s="66"/>
      <c r="O11" s="66"/>
      <c r="P11" s="66"/>
      <c r="Q11" s="66"/>
      <c r="R11" s="66"/>
      <c r="S11" s="66"/>
      <c r="T11" s="66"/>
      <c r="U11" s="84"/>
      <c r="V11" s="85"/>
      <c r="W11" s="86"/>
      <c r="X11" s="935"/>
      <c r="Y11" s="875"/>
      <c r="Z11" s="80"/>
      <c r="AA11" s="80"/>
      <c r="AB11" s="80"/>
      <c r="AC11" s="80"/>
      <c r="AD11" s="80"/>
      <c r="AE11" s="80"/>
      <c r="AF11" s="80"/>
      <c r="AG11" s="80"/>
      <c r="AH11" s="80"/>
      <c r="AN11" s="80"/>
      <c r="AO11" s="80"/>
      <c r="AP11" s="80"/>
      <c r="AQ11" s="80"/>
      <c r="AR11" s="80"/>
      <c r="AW11" s="81"/>
      <c r="BP11" s="81"/>
    </row>
    <row r="12" spans="1:81" s="3" customFormat="1" ht="15.75" customHeight="1" x14ac:dyDescent="0.15">
      <c r="A12" s="4"/>
      <c r="B12" s="4"/>
      <c r="C12" s="87"/>
      <c r="D12" s="5"/>
      <c r="E12" s="5"/>
      <c r="F12" s="5"/>
      <c r="G12" s="5"/>
      <c r="H12" s="5"/>
      <c r="I12" s="5"/>
      <c r="J12" s="5"/>
      <c r="K12" s="5"/>
      <c r="L12" s="5"/>
      <c r="M12" s="5"/>
      <c r="N12" s="5"/>
      <c r="O12" s="5"/>
      <c r="P12" s="5"/>
      <c r="Q12" s="5"/>
      <c r="R12" s="5"/>
      <c r="S12" s="5"/>
      <c r="T12" s="5"/>
      <c r="U12" s="88"/>
      <c r="V12" s="6"/>
      <c r="W12" s="7"/>
      <c r="X12" s="89"/>
      <c r="Y12" s="90"/>
      <c r="Z12" s="91"/>
      <c r="AA12" s="80"/>
      <c r="AB12" s="80"/>
      <c r="AC12" s="80"/>
      <c r="AD12" s="80"/>
      <c r="AE12" s="80"/>
      <c r="AF12" s="80"/>
      <c r="AG12" s="80"/>
      <c r="AH12" s="80"/>
      <c r="AN12" s="80"/>
      <c r="AO12" s="80"/>
      <c r="AP12" s="80"/>
      <c r="AQ12" s="80"/>
      <c r="AR12" s="80"/>
      <c r="AW12" s="81"/>
      <c r="BA12" s="92"/>
      <c r="BB12" s="92"/>
      <c r="BD12" s="81"/>
      <c r="BE12" s="81"/>
      <c r="BP12" s="81"/>
    </row>
    <row r="13" spans="1:81" s="3" customFormat="1" ht="24" customHeight="1" x14ac:dyDescent="0.15">
      <c r="A13" s="93"/>
      <c r="B13" s="8"/>
      <c r="C13" s="9"/>
      <c r="D13" s="10"/>
      <c r="E13" s="10"/>
      <c r="F13" s="10"/>
      <c r="G13" s="10"/>
      <c r="H13" s="10"/>
      <c r="I13" s="10"/>
      <c r="J13" s="10"/>
      <c r="K13" s="10"/>
      <c r="L13" s="10"/>
      <c r="M13" s="10"/>
      <c r="N13" s="10"/>
      <c r="O13" s="10"/>
      <c r="P13" s="10"/>
      <c r="Q13" s="10"/>
      <c r="R13" s="10"/>
      <c r="S13" s="10"/>
      <c r="T13" s="10"/>
      <c r="U13" s="11"/>
      <c r="V13" s="12"/>
      <c r="W13" s="13"/>
      <c r="X13" s="94"/>
      <c r="Y13" s="95"/>
      <c r="Z13" s="91"/>
      <c r="AA13" s="80"/>
      <c r="AB13" s="80"/>
      <c r="AC13" s="80"/>
      <c r="AD13" s="80"/>
      <c r="AE13" s="80"/>
      <c r="AF13" s="80"/>
      <c r="AG13" s="80"/>
      <c r="AH13" s="80"/>
      <c r="AN13" s="80"/>
      <c r="AO13" s="80"/>
      <c r="AP13" s="80"/>
      <c r="AQ13" s="80"/>
      <c r="AR13" s="80"/>
      <c r="AW13" s="81"/>
      <c r="BA13" s="92"/>
      <c r="BB13" s="92"/>
      <c r="BD13" s="81"/>
      <c r="BE13" s="81"/>
      <c r="BP13" s="81"/>
    </row>
    <row r="14" spans="1:81" s="3" customFormat="1" ht="27" customHeight="1" x14ac:dyDescent="0.15">
      <c r="A14" s="96"/>
      <c r="B14" s="14"/>
      <c r="C14" s="15"/>
      <c r="D14" s="16"/>
      <c r="E14" s="16"/>
      <c r="F14" s="16"/>
      <c r="G14" s="16"/>
      <c r="H14" s="17"/>
      <c r="I14" s="17"/>
      <c r="J14" s="17"/>
      <c r="K14" s="17"/>
      <c r="L14" s="17"/>
      <c r="M14" s="17"/>
      <c r="N14" s="17"/>
      <c r="O14" s="17"/>
      <c r="P14" s="17"/>
      <c r="Q14" s="17"/>
      <c r="R14" s="17"/>
      <c r="S14" s="16"/>
      <c r="T14" s="16"/>
      <c r="U14" s="18"/>
      <c r="V14" s="19"/>
      <c r="W14" s="20"/>
      <c r="X14" s="15"/>
      <c r="Y14" s="97"/>
      <c r="Z14" s="91"/>
      <c r="AA14" s="80"/>
      <c r="AB14" s="80"/>
      <c r="AC14" s="80"/>
      <c r="AD14" s="80"/>
      <c r="AE14" s="80"/>
      <c r="AF14" s="80"/>
      <c r="AG14" s="80"/>
      <c r="AH14" s="80"/>
      <c r="AN14" s="80"/>
      <c r="AO14" s="80"/>
      <c r="AP14" s="80"/>
      <c r="AQ14" s="80"/>
      <c r="AR14" s="80"/>
      <c r="AW14" s="81"/>
      <c r="BA14" s="92"/>
      <c r="BB14" s="92"/>
      <c r="BD14" s="81"/>
      <c r="BE14" s="81"/>
      <c r="BP14" s="81"/>
    </row>
    <row r="15" spans="1:81" s="3" customFormat="1" ht="24" customHeight="1" x14ac:dyDescent="0.15">
      <c r="A15" s="98"/>
      <c r="B15" s="14"/>
      <c r="C15" s="21"/>
      <c r="D15" s="17"/>
      <c r="E15" s="17"/>
      <c r="F15" s="17"/>
      <c r="G15" s="17"/>
      <c r="H15" s="17"/>
      <c r="I15" s="17"/>
      <c r="J15" s="17"/>
      <c r="K15" s="17"/>
      <c r="L15" s="17"/>
      <c r="M15" s="17"/>
      <c r="N15" s="17"/>
      <c r="O15" s="17"/>
      <c r="P15" s="17"/>
      <c r="Q15" s="17"/>
      <c r="R15" s="17"/>
      <c r="S15" s="17"/>
      <c r="T15" s="17"/>
      <c r="U15" s="22"/>
      <c r="V15" s="19"/>
      <c r="W15" s="20"/>
      <c r="X15" s="15"/>
      <c r="Y15" s="97"/>
      <c r="Z15" s="91"/>
      <c r="AA15" s="80"/>
      <c r="AB15" s="80"/>
      <c r="AC15" s="80"/>
      <c r="AD15" s="80"/>
      <c r="AE15" s="80"/>
      <c r="AF15" s="80"/>
      <c r="AG15" s="80"/>
      <c r="AH15" s="80"/>
      <c r="AN15" s="80"/>
      <c r="AO15" s="80"/>
      <c r="AP15" s="80"/>
      <c r="AQ15" s="80"/>
      <c r="AR15" s="80"/>
      <c r="AW15" s="81"/>
      <c r="BA15" s="92"/>
      <c r="BD15" s="81"/>
      <c r="BE15" s="81"/>
      <c r="BP15" s="81"/>
    </row>
    <row r="16" spans="1:81" s="3" customFormat="1" ht="24.75" customHeight="1" x14ac:dyDescent="0.15">
      <c r="A16" s="98"/>
      <c r="B16" s="23"/>
      <c r="C16" s="24"/>
      <c r="D16" s="25"/>
      <c r="E16" s="25"/>
      <c r="F16" s="25"/>
      <c r="G16" s="25"/>
      <c r="H16" s="25"/>
      <c r="I16" s="25"/>
      <c r="J16" s="25"/>
      <c r="K16" s="25"/>
      <c r="L16" s="25"/>
      <c r="M16" s="25"/>
      <c r="N16" s="25"/>
      <c r="O16" s="25"/>
      <c r="P16" s="25"/>
      <c r="Q16" s="25"/>
      <c r="R16" s="25"/>
      <c r="S16" s="25"/>
      <c r="T16" s="25"/>
      <c r="U16" s="26"/>
      <c r="V16" s="27"/>
      <c r="W16" s="28"/>
      <c r="X16" s="29"/>
      <c r="Y16" s="30"/>
      <c r="Z16" s="91"/>
      <c r="AA16" s="80"/>
      <c r="AB16" s="80"/>
      <c r="AC16" s="80"/>
      <c r="AD16" s="80"/>
      <c r="AE16" s="80"/>
      <c r="AF16" s="80"/>
      <c r="AG16" s="80"/>
      <c r="AH16" s="80"/>
      <c r="AN16" s="80"/>
      <c r="AO16" s="80"/>
      <c r="AP16" s="80"/>
      <c r="AQ16" s="80"/>
      <c r="AR16" s="80"/>
      <c r="AW16" s="81"/>
      <c r="BA16" s="92"/>
      <c r="BD16" s="81"/>
      <c r="BE16" s="81"/>
      <c r="BP16" s="81"/>
    </row>
    <row r="17" spans="1:81" s="3" customFormat="1" ht="24" customHeight="1" x14ac:dyDescent="0.2">
      <c r="A17" s="78"/>
      <c r="B17" s="78"/>
      <c r="D17" s="99"/>
      <c r="E17" s="99"/>
      <c r="F17" s="99"/>
      <c r="G17" s="99"/>
      <c r="H17" s="99"/>
      <c r="I17" s="99"/>
      <c r="J17" s="99"/>
      <c r="K17" s="99"/>
      <c r="L17" s="99"/>
      <c r="M17" s="99"/>
      <c r="N17" s="99"/>
      <c r="O17" s="99"/>
      <c r="P17" s="99"/>
      <c r="Q17" s="100"/>
      <c r="R17" s="91"/>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W17" s="81"/>
      <c r="AX17" s="80"/>
      <c r="AY17" s="80"/>
      <c r="AZ17" s="80"/>
      <c r="BA17" s="80"/>
      <c r="BD17" s="80"/>
      <c r="BE17" s="80"/>
      <c r="BF17" s="80"/>
      <c r="BG17" s="80"/>
      <c r="BH17" s="80"/>
      <c r="BP17" s="81"/>
    </row>
    <row r="18" spans="1:81" s="3" customFormat="1" ht="15.75" customHeight="1" x14ac:dyDescent="0.15">
      <c r="A18" s="836"/>
      <c r="B18" s="836"/>
      <c r="C18" s="860"/>
      <c r="D18" s="861"/>
      <c r="E18" s="861"/>
      <c r="F18" s="836"/>
      <c r="G18" s="99"/>
      <c r="K18" s="99"/>
      <c r="L18" s="99"/>
      <c r="M18" s="99"/>
      <c r="N18" s="99"/>
      <c r="O18" s="100"/>
      <c r="P18" s="91"/>
      <c r="Q18" s="80"/>
      <c r="R18" s="80"/>
      <c r="S18" s="80"/>
      <c r="T18" s="80"/>
      <c r="U18" s="80"/>
      <c r="V18" s="80"/>
      <c r="W18" s="80"/>
      <c r="X18" s="80"/>
      <c r="Y18" s="80"/>
      <c r="Z18" s="80"/>
      <c r="AA18" s="80"/>
      <c r="AW18" s="81"/>
      <c r="BP18" s="81"/>
    </row>
    <row r="19" spans="1:81" s="3" customFormat="1" ht="46.5" customHeight="1" x14ac:dyDescent="0.15">
      <c r="A19" s="838"/>
      <c r="B19" s="838"/>
      <c r="C19" s="31"/>
      <c r="D19" s="101"/>
      <c r="E19" s="102"/>
      <c r="F19" s="838"/>
      <c r="G19" s="99"/>
      <c r="H19" s="99"/>
      <c r="I19" s="99"/>
      <c r="J19" s="99"/>
      <c r="K19" s="99"/>
      <c r="L19" s="99"/>
      <c r="M19" s="99"/>
      <c r="N19" s="99"/>
      <c r="O19" s="100"/>
      <c r="P19" s="91"/>
      <c r="Q19" s="80"/>
      <c r="R19" s="80"/>
      <c r="S19" s="80"/>
      <c r="T19" s="80"/>
      <c r="U19" s="80"/>
      <c r="V19" s="80"/>
      <c r="W19" s="80"/>
      <c r="X19" s="80"/>
      <c r="Y19" s="80"/>
      <c r="Z19" s="80"/>
      <c r="AA19" s="80"/>
      <c r="AG19" s="80"/>
      <c r="AH19" s="80"/>
      <c r="AI19" s="80"/>
      <c r="AJ19" s="80"/>
      <c r="AK19" s="80"/>
      <c r="AW19" s="81"/>
      <c r="AX19" s="82"/>
      <c r="AY19" s="82"/>
      <c r="BA19" s="32"/>
      <c r="BB19" s="32"/>
      <c r="BC19" s="32"/>
      <c r="BD19" s="32"/>
      <c r="BE19" s="32"/>
      <c r="BF19" s="82"/>
      <c r="BP19" s="81"/>
    </row>
    <row r="20" spans="1:81" s="3" customFormat="1" ht="15" customHeight="1" x14ac:dyDescent="0.15">
      <c r="A20" s="103"/>
      <c r="B20" s="104"/>
      <c r="C20" s="33"/>
      <c r="D20" s="34"/>
      <c r="E20" s="35"/>
      <c r="F20" s="36"/>
      <c r="G20" s="99"/>
      <c r="H20" s="99"/>
      <c r="I20" s="99"/>
      <c r="J20" s="99"/>
      <c r="K20" s="99"/>
      <c r="L20" s="99"/>
      <c r="M20" s="99"/>
      <c r="N20" s="99"/>
      <c r="O20" s="100"/>
      <c r="P20" s="91"/>
      <c r="Q20" s="80"/>
      <c r="R20" s="80"/>
      <c r="S20" s="80"/>
      <c r="T20" s="80"/>
      <c r="U20" s="80"/>
      <c r="V20" s="80"/>
      <c r="W20" s="80"/>
      <c r="X20" s="80"/>
      <c r="Y20" s="80"/>
      <c r="Z20" s="80"/>
      <c r="AA20" s="80"/>
      <c r="AG20" s="80"/>
      <c r="AH20" s="80"/>
      <c r="AI20" s="80"/>
      <c r="AJ20" s="80"/>
      <c r="AK20" s="80"/>
      <c r="AW20" s="81"/>
      <c r="AX20" s="82"/>
      <c r="AY20" s="82"/>
      <c r="BA20" s="32"/>
      <c r="BB20" s="32"/>
      <c r="BC20" s="32"/>
      <c r="BD20" s="32"/>
      <c r="BE20" s="32"/>
      <c r="BF20" s="82"/>
      <c r="BP20" s="81"/>
    </row>
    <row r="21" spans="1:81" s="3" customFormat="1" ht="15" customHeight="1" x14ac:dyDescent="0.15">
      <c r="A21" s="96"/>
      <c r="B21" s="105"/>
      <c r="C21" s="21"/>
      <c r="D21" s="17"/>
      <c r="E21" s="22"/>
      <c r="F21" s="37"/>
      <c r="G21" s="99"/>
      <c r="H21" s="99"/>
      <c r="I21" s="99"/>
      <c r="J21" s="99"/>
      <c r="K21" s="99"/>
      <c r="L21" s="99"/>
      <c r="M21" s="99"/>
      <c r="N21" s="99"/>
      <c r="O21" s="100"/>
      <c r="P21" s="91"/>
      <c r="Q21" s="80"/>
      <c r="R21" s="80"/>
      <c r="S21" s="80"/>
      <c r="T21" s="80"/>
      <c r="U21" s="80"/>
      <c r="V21" s="80"/>
      <c r="W21" s="80"/>
      <c r="X21" s="80"/>
      <c r="Y21" s="80"/>
      <c r="Z21" s="80"/>
      <c r="AA21" s="80"/>
      <c r="AG21" s="80"/>
      <c r="AH21" s="80"/>
      <c r="AI21" s="80"/>
      <c r="AJ21" s="80"/>
      <c r="AK21" s="80"/>
      <c r="AW21" s="81"/>
      <c r="AX21" s="82"/>
      <c r="AY21" s="82"/>
      <c r="BC21" s="82"/>
      <c r="BF21" s="82"/>
      <c r="BP21" s="81"/>
    </row>
    <row r="22" spans="1:81" s="3" customFormat="1" ht="15" customHeight="1" x14ac:dyDescent="0.15">
      <c r="A22" s="106"/>
      <c r="B22" s="107"/>
      <c r="C22" s="38"/>
      <c r="D22" s="39"/>
      <c r="E22" s="40"/>
      <c r="F22" s="41"/>
      <c r="G22" s="99"/>
      <c r="H22" s="99"/>
      <c r="I22" s="99"/>
      <c r="J22" s="99"/>
      <c r="K22" s="99"/>
      <c r="L22" s="99"/>
      <c r="M22" s="99"/>
      <c r="N22" s="99"/>
      <c r="O22" s="100"/>
      <c r="P22" s="91"/>
      <c r="Q22" s="80"/>
      <c r="R22" s="80"/>
      <c r="S22" s="80"/>
      <c r="T22" s="80"/>
      <c r="U22" s="80"/>
      <c r="V22" s="80"/>
      <c r="W22" s="80"/>
      <c r="X22" s="80"/>
      <c r="Y22" s="80"/>
      <c r="Z22" s="80"/>
      <c r="AA22" s="80"/>
      <c r="AG22" s="80"/>
      <c r="AH22" s="80"/>
      <c r="AI22" s="80"/>
      <c r="AJ22" s="80"/>
      <c r="AK22" s="80"/>
      <c r="AW22" s="81"/>
      <c r="AX22" s="82"/>
      <c r="AY22" s="82"/>
      <c r="BA22" s="32"/>
      <c r="BB22" s="32"/>
      <c r="BC22" s="32"/>
      <c r="BD22" s="32"/>
      <c r="BE22" s="32"/>
      <c r="BF22" s="82"/>
      <c r="BP22" s="81"/>
    </row>
    <row r="23" spans="1:81" s="3" customFormat="1" ht="15" customHeight="1" x14ac:dyDescent="0.15">
      <c r="A23" s="108"/>
      <c r="B23" s="314"/>
      <c r="C23" s="42"/>
      <c r="D23" s="43"/>
      <c r="E23" s="44"/>
      <c r="F23" s="4"/>
      <c r="G23" s="99"/>
      <c r="H23" s="99"/>
      <c r="I23" s="99"/>
      <c r="J23" s="99"/>
      <c r="K23" s="99"/>
      <c r="L23" s="99"/>
      <c r="M23" s="99"/>
      <c r="N23" s="99"/>
      <c r="O23" s="100"/>
      <c r="P23" s="91"/>
      <c r="Q23" s="80"/>
      <c r="R23" s="80"/>
      <c r="S23" s="80"/>
      <c r="T23" s="80"/>
      <c r="U23" s="80"/>
      <c r="V23" s="80"/>
      <c r="W23" s="80"/>
      <c r="X23" s="80"/>
      <c r="Y23" s="80"/>
      <c r="Z23" s="80"/>
      <c r="AA23" s="80"/>
      <c r="AG23" s="80"/>
      <c r="AH23" s="80"/>
      <c r="AI23" s="80"/>
      <c r="AJ23" s="80"/>
      <c r="AK23" s="80"/>
      <c r="AW23" s="81"/>
      <c r="AX23" s="82"/>
      <c r="AY23" s="82"/>
      <c r="BA23" s="32"/>
      <c r="BB23" s="32"/>
      <c r="BC23" s="32"/>
      <c r="BD23" s="32"/>
      <c r="BE23" s="32"/>
      <c r="BF23" s="109"/>
      <c r="BP23" s="81"/>
    </row>
    <row r="24" spans="1:81" s="77" customFormat="1" ht="50.25" customHeight="1" x14ac:dyDescent="0.2">
      <c r="A24" s="110"/>
      <c r="B24" s="110"/>
      <c r="D24" s="110"/>
      <c r="E24" s="110"/>
      <c r="AS24" s="111"/>
      <c r="AT24" s="111"/>
      <c r="AU24" s="111"/>
      <c r="AV24" s="112"/>
      <c r="AW24" s="113"/>
      <c r="AX24" s="111"/>
      <c r="AY24" s="111"/>
      <c r="AZ24" s="111"/>
      <c r="BA24" s="32"/>
      <c r="BB24" s="32"/>
      <c r="BC24" s="32"/>
      <c r="BD24" s="32"/>
      <c r="BE24" s="32"/>
      <c r="BF24" s="109"/>
      <c r="BG24" s="111"/>
      <c r="BH24" s="111"/>
      <c r="BI24" s="111"/>
      <c r="BJ24" s="111"/>
      <c r="BK24" s="111"/>
      <c r="BL24" s="111"/>
      <c r="BM24" s="111"/>
      <c r="BN24" s="111"/>
      <c r="BO24" s="111"/>
      <c r="BP24" s="113"/>
      <c r="BQ24" s="111"/>
      <c r="BR24" s="111"/>
      <c r="BS24" s="111"/>
      <c r="BT24" s="111"/>
      <c r="BU24" s="111"/>
      <c r="BV24" s="111"/>
      <c r="BW24" s="111"/>
      <c r="BX24" s="111"/>
      <c r="BY24" s="111"/>
      <c r="BZ24" s="111"/>
      <c r="CA24" s="111"/>
      <c r="CB24" s="111"/>
      <c r="CC24" s="111"/>
    </row>
    <row r="25" spans="1:81" s="77" customFormat="1" ht="15" customHeight="1" x14ac:dyDescent="0.2">
      <c r="A25" s="936"/>
      <c r="B25" s="893"/>
      <c r="C25" s="893"/>
      <c r="D25" s="836"/>
      <c r="E25" s="898"/>
      <c r="F25" s="898"/>
      <c r="G25" s="898"/>
      <c r="H25" s="918"/>
      <c r="AS25" s="111"/>
      <c r="AT25" s="111"/>
      <c r="AU25" s="111"/>
      <c r="AV25" s="112"/>
      <c r="AW25" s="113"/>
      <c r="AX25" s="111"/>
      <c r="AY25" s="111"/>
      <c r="AZ25" s="111"/>
      <c r="BA25" s="32"/>
      <c r="BB25" s="32"/>
      <c r="BC25" s="32"/>
      <c r="BD25" s="32"/>
      <c r="BE25" s="32"/>
      <c r="BF25" s="109"/>
      <c r="BG25" s="111"/>
      <c r="BH25" s="111"/>
      <c r="BI25" s="111"/>
      <c r="BJ25" s="111"/>
      <c r="BK25" s="111"/>
      <c r="BL25" s="111"/>
      <c r="BM25" s="111"/>
      <c r="BN25" s="111"/>
      <c r="BO25" s="111"/>
      <c r="BP25" s="113"/>
      <c r="BQ25" s="111"/>
      <c r="BR25" s="111"/>
      <c r="BS25" s="111"/>
      <c r="BT25" s="111"/>
      <c r="BU25" s="111"/>
      <c r="BV25" s="111"/>
      <c r="BW25" s="111"/>
      <c r="BX25" s="111"/>
      <c r="BY25" s="111"/>
      <c r="BZ25" s="111"/>
      <c r="CA25" s="111"/>
      <c r="CB25" s="111"/>
      <c r="CC25" s="111"/>
    </row>
    <row r="26" spans="1:81" s="77" customFormat="1" ht="49.5" customHeight="1" x14ac:dyDescent="0.2">
      <c r="A26" s="936"/>
      <c r="B26" s="893"/>
      <c r="C26" s="893"/>
      <c r="D26" s="838"/>
      <c r="E26" s="114"/>
      <c r="F26" s="114"/>
      <c r="G26" s="114"/>
      <c r="H26" s="937"/>
      <c r="AS26" s="111"/>
      <c r="AT26" s="111"/>
      <c r="AU26" s="111"/>
      <c r="AV26" s="112"/>
      <c r="AW26" s="113"/>
      <c r="AX26" s="111"/>
      <c r="AY26" s="111"/>
      <c r="AZ26" s="111"/>
      <c r="BA26" s="32"/>
      <c r="BB26" s="32"/>
      <c r="BC26" s="32"/>
      <c r="BD26" s="32"/>
      <c r="BE26" s="32"/>
      <c r="BF26" s="109"/>
      <c r="BG26" s="111"/>
      <c r="BH26" s="111"/>
      <c r="BI26" s="111"/>
      <c r="BJ26" s="111"/>
      <c r="BK26" s="111"/>
      <c r="BL26" s="111"/>
      <c r="BM26" s="111"/>
      <c r="BN26" s="111"/>
      <c r="BO26" s="111"/>
      <c r="BP26" s="113"/>
      <c r="BQ26" s="111"/>
      <c r="BR26" s="111"/>
      <c r="BS26" s="111"/>
      <c r="BT26" s="111"/>
      <c r="BU26" s="111"/>
      <c r="BV26" s="111"/>
      <c r="BW26" s="111"/>
      <c r="BX26" s="111"/>
      <c r="BY26" s="111"/>
      <c r="BZ26" s="111"/>
      <c r="CA26" s="111"/>
      <c r="CB26" s="111"/>
      <c r="CC26" s="111"/>
    </row>
    <row r="27" spans="1:81" s="77" customFormat="1" ht="14.25" x14ac:dyDescent="0.2">
      <c r="A27" s="833"/>
      <c r="B27" s="834"/>
      <c r="C27" s="835"/>
      <c r="D27" s="115"/>
      <c r="E27" s="116"/>
      <c r="F27" s="117"/>
      <c r="G27" s="118"/>
      <c r="H27" s="119"/>
      <c r="I27" s="120"/>
      <c r="J27" s="121"/>
      <c r="K27" s="121"/>
      <c r="L27" s="121"/>
      <c r="AS27" s="111"/>
      <c r="AT27" s="111"/>
      <c r="AU27" s="111"/>
      <c r="AV27" s="112"/>
      <c r="AW27" s="113"/>
      <c r="AX27" s="111"/>
      <c r="AY27" s="111"/>
      <c r="AZ27" s="122"/>
      <c r="BA27" s="123"/>
      <c r="BB27" s="123"/>
      <c r="BC27" s="123"/>
      <c r="BD27" s="124"/>
      <c r="BE27" s="124"/>
      <c r="BF27" s="124"/>
      <c r="BG27" s="125"/>
      <c r="BH27" s="111"/>
      <c r="BI27" s="111"/>
      <c r="BJ27" s="111"/>
      <c r="BK27" s="111"/>
      <c r="BL27" s="111"/>
      <c r="BM27" s="111"/>
      <c r="BN27" s="111"/>
      <c r="BO27" s="111"/>
      <c r="BP27" s="113"/>
      <c r="BQ27" s="111"/>
      <c r="BR27" s="111"/>
      <c r="BS27" s="111"/>
      <c r="BT27" s="111"/>
      <c r="BU27" s="111"/>
      <c r="BV27" s="111"/>
      <c r="BW27" s="111"/>
      <c r="BX27" s="111"/>
      <c r="BY27" s="111"/>
      <c r="BZ27" s="111"/>
      <c r="CA27" s="111"/>
      <c r="CB27" s="111"/>
      <c r="CC27" s="111"/>
    </row>
    <row r="28" spans="1:81" s="77" customFormat="1" ht="20.25" customHeight="1" x14ac:dyDescent="0.2">
      <c r="A28" s="931"/>
      <c r="B28" s="825"/>
      <c r="C28" s="826"/>
      <c r="D28" s="126"/>
      <c r="E28" s="127"/>
      <c r="F28" s="128"/>
      <c r="G28" s="129"/>
      <c r="H28" s="130"/>
      <c r="I28" s="120"/>
      <c r="J28" s="131"/>
      <c r="K28" s="131"/>
      <c r="L28" s="131"/>
      <c r="M28" s="131"/>
      <c r="N28" s="131"/>
      <c r="O28" s="131"/>
      <c r="P28" s="131"/>
      <c r="Q28" s="131"/>
      <c r="R28" s="131"/>
      <c r="S28" s="131"/>
      <c r="T28" s="131"/>
      <c r="U28" s="131"/>
      <c r="AS28" s="111"/>
      <c r="AT28" s="111"/>
      <c r="AU28" s="111"/>
      <c r="AV28" s="112"/>
      <c r="AW28" s="113"/>
      <c r="AX28" s="111"/>
      <c r="AY28" s="111"/>
      <c r="AZ28" s="122"/>
      <c r="BA28" s="82"/>
      <c r="BB28" s="82"/>
      <c r="BC28" s="82"/>
      <c r="BD28" s="124"/>
      <c r="BE28" s="82"/>
      <c r="BF28" s="82"/>
      <c r="BG28" s="112"/>
      <c r="BH28" s="111"/>
      <c r="BI28" s="111"/>
      <c r="BJ28" s="111"/>
      <c r="BK28" s="111"/>
      <c r="BL28" s="111"/>
      <c r="BM28" s="111"/>
      <c r="BN28" s="111"/>
      <c r="BO28" s="111"/>
      <c r="BP28" s="113"/>
      <c r="BQ28" s="111"/>
      <c r="BR28" s="111"/>
      <c r="BS28" s="111"/>
      <c r="BT28" s="111"/>
      <c r="BU28" s="111"/>
      <c r="BV28" s="111"/>
      <c r="BW28" s="111"/>
      <c r="BX28" s="111"/>
      <c r="BY28" s="111"/>
      <c r="BZ28" s="111"/>
      <c r="CA28" s="111"/>
      <c r="CB28" s="111"/>
      <c r="CC28" s="111"/>
    </row>
    <row r="29" spans="1:81" s="77" customFormat="1" ht="22.5" customHeight="1" x14ac:dyDescent="0.2">
      <c r="A29" s="932"/>
      <c r="B29" s="823"/>
      <c r="C29" s="824"/>
      <c r="D29" s="132"/>
      <c r="E29" s="127"/>
      <c r="F29" s="128"/>
      <c r="G29" s="129"/>
      <c r="H29" s="130"/>
      <c r="I29" s="120"/>
      <c r="J29" s="131"/>
      <c r="K29" s="131"/>
      <c r="L29" s="131"/>
      <c r="M29" s="131"/>
      <c r="N29" s="131"/>
      <c r="O29" s="131"/>
      <c r="P29" s="131"/>
      <c r="Q29" s="131"/>
      <c r="R29" s="131"/>
      <c r="S29" s="131"/>
      <c r="T29" s="131"/>
      <c r="U29" s="131"/>
      <c r="AS29" s="111"/>
      <c r="AT29" s="111"/>
      <c r="AU29" s="111"/>
      <c r="AV29" s="112"/>
      <c r="AW29" s="113"/>
      <c r="AX29" s="111"/>
      <c r="AY29" s="111"/>
      <c r="AZ29" s="112"/>
      <c r="BA29" s="3"/>
      <c r="BB29" s="133"/>
      <c r="BC29" s="3"/>
      <c r="BD29" s="3"/>
      <c r="BE29" s="3"/>
      <c r="BF29" s="3"/>
      <c r="BG29" s="3"/>
      <c r="BH29" s="111"/>
      <c r="BI29" s="111"/>
      <c r="BJ29" s="111"/>
      <c r="BK29" s="111"/>
      <c r="BL29" s="111"/>
      <c r="BM29" s="111"/>
      <c r="BN29" s="111"/>
      <c r="BO29" s="111"/>
      <c r="BP29" s="113"/>
      <c r="BQ29" s="111"/>
      <c r="BR29" s="111"/>
      <c r="BS29" s="111"/>
      <c r="BT29" s="111"/>
      <c r="BU29" s="111"/>
      <c r="BV29" s="111"/>
      <c r="BW29" s="111"/>
      <c r="BX29" s="111"/>
      <c r="BY29" s="111"/>
      <c r="BZ29" s="111"/>
      <c r="CA29" s="111"/>
      <c r="CB29" s="111"/>
      <c r="CC29" s="111"/>
    </row>
    <row r="30" spans="1:81" s="77" customFormat="1" ht="23.25" customHeight="1" x14ac:dyDescent="0.2">
      <c r="A30" s="932"/>
      <c r="B30" s="827"/>
      <c r="C30" s="828"/>
      <c r="D30" s="132"/>
      <c r="E30" s="127"/>
      <c r="F30" s="128"/>
      <c r="G30" s="129"/>
      <c r="H30" s="130"/>
      <c r="I30" s="120"/>
      <c r="J30" s="131"/>
      <c r="K30" s="131"/>
      <c r="L30" s="131"/>
      <c r="M30" s="131"/>
      <c r="N30" s="131"/>
      <c r="O30" s="131"/>
      <c r="P30" s="131"/>
      <c r="Q30" s="131"/>
      <c r="R30" s="131"/>
      <c r="S30" s="131"/>
      <c r="T30" s="131"/>
      <c r="U30" s="131"/>
      <c r="AS30" s="111"/>
      <c r="AT30" s="111"/>
      <c r="AU30" s="111"/>
      <c r="AV30" s="112"/>
      <c r="AW30" s="113"/>
      <c r="AX30" s="111"/>
      <c r="AY30" s="111"/>
      <c r="AZ30" s="3"/>
      <c r="BA30" s="3"/>
      <c r="BB30" s="133"/>
      <c r="BC30" s="3"/>
      <c r="BD30" s="3"/>
      <c r="BE30" s="3"/>
      <c r="BF30" s="3"/>
      <c r="BG30" s="3"/>
      <c r="BH30" s="111"/>
      <c r="BI30" s="111"/>
      <c r="BJ30" s="111"/>
      <c r="BK30" s="111"/>
      <c r="BL30" s="111"/>
      <c r="BM30" s="111"/>
      <c r="BN30" s="111"/>
      <c r="BO30" s="111"/>
      <c r="BP30" s="113"/>
      <c r="BQ30" s="111"/>
      <c r="BR30" s="111"/>
      <c r="BS30" s="111"/>
      <c r="BT30" s="111"/>
      <c r="BU30" s="111"/>
      <c r="BV30" s="111"/>
      <c r="BW30" s="111"/>
      <c r="BX30" s="111"/>
      <c r="BY30" s="111"/>
      <c r="BZ30" s="111"/>
      <c r="CA30" s="111"/>
      <c r="CB30" s="111"/>
      <c r="CC30" s="111"/>
    </row>
    <row r="31" spans="1:81" s="77" customFormat="1" ht="13.5" customHeight="1" x14ac:dyDescent="0.2">
      <c r="A31" s="932"/>
      <c r="B31" s="823"/>
      <c r="C31" s="824"/>
      <c r="D31" s="132"/>
      <c r="E31" s="127"/>
      <c r="F31" s="128"/>
      <c r="G31" s="129"/>
      <c r="H31" s="130"/>
      <c r="I31" s="120"/>
      <c r="J31" s="131"/>
      <c r="K31" s="131"/>
      <c r="L31" s="131"/>
      <c r="M31" s="131"/>
      <c r="N31" s="131"/>
      <c r="O31" s="131"/>
      <c r="P31" s="131"/>
      <c r="Q31" s="131"/>
      <c r="R31" s="131"/>
      <c r="S31" s="131"/>
      <c r="T31" s="131"/>
      <c r="U31" s="131"/>
      <c r="AS31" s="111"/>
      <c r="AT31" s="111"/>
      <c r="AU31" s="111"/>
      <c r="AV31" s="112"/>
      <c r="AW31" s="113"/>
      <c r="AX31" s="111"/>
      <c r="AY31" s="111"/>
      <c r="AZ31" s="3"/>
      <c r="BA31" s="3"/>
      <c r="BB31" s="133"/>
      <c r="BC31" s="3"/>
      <c r="BD31" s="3"/>
      <c r="BE31" s="3"/>
      <c r="BF31" s="3"/>
      <c r="BG31" s="3"/>
      <c r="BH31" s="111"/>
      <c r="BI31" s="111"/>
      <c r="BJ31" s="111"/>
      <c r="BK31" s="111"/>
      <c r="BL31" s="111"/>
      <c r="BM31" s="111"/>
      <c r="BN31" s="111"/>
      <c r="BO31" s="111"/>
      <c r="BP31" s="113"/>
      <c r="BQ31" s="111"/>
      <c r="BR31" s="111"/>
      <c r="BS31" s="111"/>
      <c r="BT31" s="111"/>
      <c r="BU31" s="111"/>
      <c r="BV31" s="111"/>
      <c r="BW31" s="111"/>
      <c r="BX31" s="111"/>
      <c r="BY31" s="111"/>
      <c r="BZ31" s="111"/>
      <c r="CA31" s="111"/>
      <c r="CB31" s="111"/>
      <c r="CC31" s="111"/>
    </row>
    <row r="32" spans="1:81" s="77" customFormat="1" ht="16.5" customHeight="1" x14ac:dyDescent="0.2">
      <c r="A32" s="932"/>
      <c r="B32" s="823"/>
      <c r="C32" s="824"/>
      <c r="D32" s="132"/>
      <c r="E32" s="127"/>
      <c r="F32" s="128"/>
      <c r="G32" s="129"/>
      <c r="H32" s="130"/>
      <c r="I32" s="120"/>
      <c r="J32" s="131"/>
      <c r="K32" s="131"/>
      <c r="L32" s="131"/>
      <c r="M32" s="131"/>
      <c r="N32" s="131"/>
      <c r="O32" s="131"/>
      <c r="P32" s="131"/>
      <c r="Q32" s="131"/>
      <c r="R32" s="131"/>
      <c r="S32" s="131"/>
      <c r="T32" s="131"/>
      <c r="U32" s="131"/>
      <c r="AS32" s="111"/>
      <c r="AT32" s="111"/>
      <c r="AU32" s="111"/>
      <c r="AV32" s="112"/>
      <c r="AW32" s="113"/>
      <c r="AX32" s="111"/>
      <c r="AY32" s="111"/>
      <c r="AZ32" s="3"/>
      <c r="BA32" s="3"/>
      <c r="BB32" s="133"/>
      <c r="BC32" s="3"/>
      <c r="BD32" s="3"/>
      <c r="BE32" s="3"/>
      <c r="BF32" s="3"/>
      <c r="BG32" s="3"/>
      <c r="BH32" s="111"/>
      <c r="BI32" s="111"/>
      <c r="BJ32" s="111"/>
      <c r="BK32" s="111"/>
      <c r="BL32" s="111"/>
      <c r="BM32" s="111"/>
      <c r="BN32" s="111"/>
      <c r="BO32" s="111"/>
      <c r="BP32" s="113"/>
      <c r="BQ32" s="111"/>
      <c r="BR32" s="111"/>
      <c r="BS32" s="111"/>
      <c r="BT32" s="111"/>
      <c r="BU32" s="111"/>
      <c r="BV32" s="111"/>
      <c r="BW32" s="111"/>
      <c r="BX32" s="111"/>
      <c r="BY32" s="111"/>
      <c r="BZ32" s="111"/>
      <c r="CA32" s="111"/>
      <c r="CB32" s="111"/>
      <c r="CC32" s="111"/>
    </row>
    <row r="33" spans="1:81" s="77" customFormat="1" ht="16.5" customHeight="1" x14ac:dyDescent="0.2">
      <c r="A33" s="932"/>
      <c r="B33" s="823"/>
      <c r="C33" s="824"/>
      <c r="D33" s="132"/>
      <c r="E33" s="127"/>
      <c r="F33" s="128"/>
      <c r="G33" s="129"/>
      <c r="H33" s="130"/>
      <c r="I33" s="120"/>
      <c r="J33" s="131"/>
      <c r="K33" s="131"/>
      <c r="L33" s="131"/>
      <c r="M33" s="131"/>
      <c r="N33" s="131"/>
      <c r="O33" s="131"/>
      <c r="P33" s="131"/>
      <c r="Q33" s="131"/>
      <c r="R33" s="131"/>
      <c r="S33" s="131"/>
      <c r="T33" s="131"/>
      <c r="U33" s="131"/>
      <c r="AS33" s="111"/>
      <c r="AT33" s="111"/>
      <c r="AU33" s="111"/>
      <c r="AV33" s="112"/>
      <c r="AW33" s="113"/>
      <c r="AX33" s="111"/>
      <c r="AY33" s="111"/>
      <c r="AZ33" s="3"/>
      <c r="BA33" s="3"/>
      <c r="BB33" s="133"/>
      <c r="BC33" s="3"/>
      <c r="BD33" s="3"/>
      <c r="BE33" s="3"/>
      <c r="BF33" s="3"/>
      <c r="BG33" s="3"/>
      <c r="BH33" s="111"/>
      <c r="BI33" s="111"/>
      <c r="BJ33" s="111"/>
      <c r="BK33" s="111"/>
      <c r="BL33" s="111"/>
      <c r="BM33" s="111"/>
      <c r="BN33" s="111"/>
      <c r="BO33" s="111"/>
      <c r="BP33" s="113"/>
      <c r="BQ33" s="111"/>
      <c r="BR33" s="111"/>
      <c r="BS33" s="111"/>
      <c r="BT33" s="111"/>
      <c r="BU33" s="111"/>
      <c r="BV33" s="111"/>
      <c r="BW33" s="111"/>
      <c r="BX33" s="111"/>
      <c r="BY33" s="111"/>
      <c r="BZ33" s="111"/>
      <c r="CA33" s="111"/>
      <c r="CB33" s="111"/>
      <c r="CC33" s="111"/>
    </row>
    <row r="34" spans="1:81" s="77" customFormat="1" ht="15" customHeight="1" x14ac:dyDescent="0.2">
      <c r="A34" s="932"/>
      <c r="B34" s="823"/>
      <c r="C34" s="824"/>
      <c r="D34" s="132"/>
      <c r="E34" s="127"/>
      <c r="F34" s="128"/>
      <c r="G34" s="129"/>
      <c r="H34" s="130"/>
      <c r="I34" s="120"/>
      <c r="J34" s="131"/>
      <c r="K34" s="131"/>
      <c r="L34" s="131"/>
      <c r="M34" s="131"/>
      <c r="N34" s="131"/>
      <c r="O34" s="131"/>
      <c r="P34" s="131"/>
      <c r="Q34" s="131"/>
      <c r="R34" s="131"/>
      <c r="S34" s="131"/>
      <c r="T34" s="131"/>
      <c r="U34" s="131"/>
      <c r="AS34" s="111"/>
      <c r="AT34" s="111"/>
      <c r="AU34" s="111"/>
      <c r="AV34" s="112"/>
      <c r="AW34" s="113"/>
      <c r="AX34" s="111"/>
      <c r="AY34" s="111"/>
      <c r="AZ34" s="3"/>
      <c r="BA34" s="3"/>
      <c r="BB34" s="133"/>
      <c r="BC34" s="3"/>
      <c r="BD34" s="3"/>
      <c r="BE34" s="3"/>
      <c r="BF34" s="3"/>
      <c r="BG34" s="3"/>
      <c r="BH34" s="111"/>
      <c r="BI34" s="111"/>
      <c r="BJ34" s="111"/>
      <c r="BK34" s="111"/>
      <c r="BL34" s="111"/>
      <c r="BM34" s="111"/>
      <c r="BN34" s="111"/>
      <c r="BO34" s="111"/>
      <c r="BP34" s="113"/>
      <c r="BQ34" s="111"/>
      <c r="BR34" s="111"/>
      <c r="BS34" s="111"/>
      <c r="BT34" s="111"/>
      <c r="BU34" s="111"/>
      <c r="BV34" s="111"/>
      <c r="BW34" s="111"/>
      <c r="BX34" s="111"/>
      <c r="BY34" s="111"/>
      <c r="BZ34" s="111"/>
      <c r="CA34" s="111"/>
      <c r="CB34" s="111"/>
      <c r="CC34" s="111"/>
    </row>
    <row r="35" spans="1:81" s="77" customFormat="1" ht="15.75" customHeight="1" x14ac:dyDescent="0.2">
      <c r="A35" s="932"/>
      <c r="B35" s="823"/>
      <c r="C35" s="824"/>
      <c r="D35" s="132"/>
      <c r="E35" s="127"/>
      <c r="F35" s="128"/>
      <c r="G35" s="129"/>
      <c r="H35" s="130"/>
      <c r="I35" s="120"/>
      <c r="J35" s="131"/>
      <c r="K35" s="131"/>
      <c r="L35" s="131"/>
      <c r="M35" s="131"/>
      <c r="N35" s="131"/>
      <c r="O35" s="131"/>
      <c r="P35" s="131"/>
      <c r="Q35" s="131"/>
      <c r="R35" s="131"/>
      <c r="S35" s="131"/>
      <c r="T35" s="131"/>
      <c r="U35" s="131"/>
      <c r="AS35" s="111"/>
      <c r="AT35" s="111"/>
      <c r="AU35" s="111"/>
      <c r="AV35" s="112"/>
      <c r="AW35" s="113"/>
      <c r="AX35" s="111"/>
      <c r="AY35" s="111"/>
      <c r="AZ35" s="3"/>
      <c r="BA35" s="3"/>
      <c r="BB35" s="133"/>
      <c r="BC35" s="3"/>
      <c r="BD35" s="3"/>
      <c r="BE35" s="3"/>
      <c r="BF35" s="3"/>
      <c r="BG35" s="3"/>
      <c r="BH35" s="111"/>
      <c r="BI35" s="111"/>
      <c r="BJ35" s="111"/>
      <c r="BK35" s="111"/>
      <c r="BL35" s="111"/>
      <c r="BM35" s="111"/>
      <c r="BN35" s="111"/>
      <c r="BO35" s="111"/>
      <c r="BP35" s="113"/>
      <c r="BQ35" s="111"/>
      <c r="BR35" s="111"/>
      <c r="BS35" s="111"/>
      <c r="BT35" s="111"/>
      <c r="BU35" s="111"/>
      <c r="BV35" s="111"/>
      <c r="BW35" s="111"/>
      <c r="BX35" s="111"/>
      <c r="BY35" s="111"/>
      <c r="BZ35" s="111"/>
      <c r="CA35" s="111"/>
      <c r="CB35" s="111"/>
      <c r="CC35" s="111"/>
    </row>
    <row r="36" spans="1:81" s="77" customFormat="1" ht="33.75" customHeight="1" x14ac:dyDescent="0.2">
      <c r="A36" s="932"/>
      <c r="B36" s="823"/>
      <c r="C36" s="824"/>
      <c r="D36" s="132"/>
      <c r="E36" s="127"/>
      <c r="F36" s="128"/>
      <c r="G36" s="129"/>
      <c r="H36" s="130"/>
      <c r="I36" s="120"/>
      <c r="J36" s="131"/>
      <c r="K36" s="131"/>
      <c r="L36" s="131"/>
      <c r="M36" s="131"/>
      <c r="N36" s="131"/>
      <c r="O36" s="131"/>
      <c r="P36" s="131"/>
      <c r="Q36" s="131"/>
      <c r="R36" s="131"/>
      <c r="S36" s="131"/>
      <c r="T36" s="131"/>
      <c r="U36" s="131"/>
      <c r="AS36" s="111"/>
      <c r="AT36" s="111"/>
      <c r="AU36" s="111"/>
      <c r="AV36" s="112"/>
      <c r="AW36" s="113"/>
      <c r="AX36" s="111"/>
      <c r="AY36" s="111"/>
      <c r="AZ36" s="3"/>
      <c r="BA36" s="3"/>
      <c r="BB36" s="133"/>
      <c r="BC36" s="3"/>
      <c r="BD36" s="3"/>
      <c r="BE36" s="3"/>
      <c r="BF36" s="3"/>
      <c r="BG36" s="3"/>
      <c r="BH36" s="111"/>
      <c r="BI36" s="111"/>
      <c r="BJ36" s="111"/>
      <c r="BK36" s="111"/>
      <c r="BL36" s="111"/>
      <c r="BM36" s="111"/>
      <c r="BN36" s="111"/>
      <c r="BO36" s="111"/>
      <c r="BP36" s="113"/>
      <c r="BQ36" s="111"/>
      <c r="BR36" s="111"/>
      <c r="BS36" s="111"/>
      <c r="BT36" s="111"/>
      <c r="BU36" s="111"/>
      <c r="BV36" s="111"/>
      <c r="BW36" s="111"/>
      <c r="BX36" s="111"/>
      <c r="BY36" s="111"/>
      <c r="BZ36" s="111"/>
      <c r="CA36" s="111"/>
      <c r="CB36" s="111"/>
      <c r="CC36" s="111"/>
    </row>
    <row r="37" spans="1:81" s="77" customFormat="1" ht="33.75" customHeight="1" x14ac:dyDescent="0.2">
      <c r="A37" s="932"/>
      <c r="B37" s="823"/>
      <c r="C37" s="824"/>
      <c r="D37" s="132"/>
      <c r="E37" s="127"/>
      <c r="F37" s="128"/>
      <c r="G37" s="129"/>
      <c r="H37" s="130"/>
      <c r="I37" s="120"/>
      <c r="J37" s="131"/>
      <c r="K37" s="131"/>
      <c r="L37" s="131"/>
      <c r="M37" s="131"/>
      <c r="N37" s="131"/>
      <c r="O37" s="131"/>
      <c r="P37" s="131"/>
      <c r="Q37" s="131"/>
      <c r="R37" s="131"/>
      <c r="S37" s="131"/>
      <c r="T37" s="131"/>
      <c r="U37" s="131"/>
      <c r="AS37" s="111"/>
      <c r="AT37" s="111"/>
      <c r="AU37" s="111"/>
      <c r="AV37" s="112"/>
      <c r="AW37" s="113"/>
      <c r="AX37" s="111"/>
      <c r="AY37" s="111"/>
      <c r="AZ37" s="3"/>
      <c r="BA37" s="3"/>
      <c r="BB37" s="133"/>
      <c r="BC37" s="3"/>
      <c r="BD37" s="3"/>
      <c r="BE37" s="3"/>
      <c r="BF37" s="3"/>
      <c r="BG37" s="3"/>
      <c r="BH37" s="111"/>
      <c r="BI37" s="111"/>
      <c r="BJ37" s="111"/>
      <c r="BK37" s="111"/>
      <c r="BL37" s="111"/>
      <c r="BM37" s="111"/>
      <c r="BN37" s="111"/>
      <c r="BO37" s="111"/>
      <c r="BP37" s="113"/>
      <c r="BQ37" s="111"/>
      <c r="BR37" s="111"/>
      <c r="BS37" s="111"/>
      <c r="BT37" s="111"/>
      <c r="BU37" s="111"/>
      <c r="BV37" s="111"/>
      <c r="BW37" s="111"/>
      <c r="BX37" s="111"/>
      <c r="BY37" s="111"/>
      <c r="BZ37" s="111"/>
      <c r="CA37" s="111"/>
      <c r="CB37" s="111"/>
      <c r="CC37" s="111"/>
    </row>
    <row r="38" spans="1:81" s="77" customFormat="1" ht="35.25" customHeight="1" x14ac:dyDescent="0.2">
      <c r="A38" s="932"/>
      <c r="B38" s="823"/>
      <c r="C38" s="824"/>
      <c r="D38" s="132"/>
      <c r="E38" s="127"/>
      <c r="F38" s="128"/>
      <c r="G38" s="129"/>
      <c r="H38" s="130"/>
      <c r="I38" s="120"/>
      <c r="J38" s="131"/>
      <c r="K38" s="131"/>
      <c r="L38" s="131"/>
      <c r="M38" s="131"/>
      <c r="N38" s="131"/>
      <c r="O38" s="131"/>
      <c r="P38" s="131"/>
      <c r="Q38" s="131"/>
      <c r="R38" s="131"/>
      <c r="S38" s="131"/>
      <c r="T38" s="131"/>
      <c r="U38" s="131"/>
      <c r="AS38" s="111"/>
      <c r="AT38" s="111"/>
      <c r="AU38" s="111"/>
      <c r="AV38" s="112"/>
      <c r="AW38" s="113"/>
      <c r="AX38" s="111"/>
      <c r="AY38" s="111"/>
      <c r="AZ38" s="3"/>
      <c r="BA38" s="3"/>
      <c r="BB38" s="133"/>
      <c r="BC38" s="3"/>
      <c r="BD38" s="3"/>
      <c r="BE38" s="3"/>
      <c r="BF38" s="3"/>
      <c r="BG38" s="3"/>
      <c r="BH38" s="111"/>
      <c r="BI38" s="111"/>
      <c r="BJ38" s="111"/>
      <c r="BK38" s="111"/>
      <c r="BL38" s="111"/>
      <c r="BM38" s="111"/>
      <c r="BN38" s="111"/>
      <c r="BO38" s="111"/>
      <c r="BP38" s="113"/>
      <c r="BQ38" s="111"/>
      <c r="BR38" s="111"/>
      <c r="BS38" s="111"/>
      <c r="BT38" s="111"/>
      <c r="BU38" s="111"/>
      <c r="BV38" s="111"/>
      <c r="BW38" s="111"/>
      <c r="BX38" s="111"/>
      <c r="BY38" s="111"/>
      <c r="BZ38" s="111"/>
      <c r="CA38" s="111"/>
      <c r="CB38" s="111"/>
      <c r="CC38" s="111"/>
    </row>
    <row r="39" spans="1:81" s="77" customFormat="1" ht="14.25" customHeight="1" x14ac:dyDescent="0.2">
      <c r="A39" s="933"/>
      <c r="B39" s="829"/>
      <c r="C39" s="830"/>
      <c r="D39" s="134"/>
      <c r="E39" s="135"/>
      <c r="F39" s="136"/>
      <c r="G39" s="137"/>
      <c r="H39" s="138"/>
      <c r="I39" s="120"/>
      <c r="J39" s="131"/>
      <c r="K39" s="131"/>
      <c r="L39" s="131"/>
      <c r="M39" s="131"/>
      <c r="N39" s="131"/>
      <c r="O39" s="131"/>
      <c r="P39" s="131"/>
      <c r="Q39" s="131"/>
      <c r="R39" s="131"/>
      <c r="S39" s="131"/>
      <c r="T39" s="131"/>
      <c r="U39" s="131"/>
      <c r="AS39" s="111"/>
      <c r="AT39" s="111"/>
      <c r="AU39" s="111"/>
      <c r="AV39" s="112"/>
      <c r="AW39" s="113"/>
      <c r="AX39" s="111"/>
      <c r="AY39" s="111"/>
      <c r="AZ39" s="3"/>
      <c r="BA39" s="3"/>
      <c r="BB39" s="133"/>
      <c r="BC39" s="3"/>
      <c r="BD39" s="3"/>
      <c r="BE39" s="3"/>
      <c r="BF39" s="3"/>
      <c r="BG39" s="3"/>
      <c r="BH39" s="111"/>
      <c r="BI39" s="111"/>
      <c r="BJ39" s="111"/>
      <c r="BK39" s="111"/>
      <c r="BL39" s="111"/>
      <c r="BM39" s="111"/>
      <c r="BN39" s="111"/>
      <c r="BO39" s="111"/>
      <c r="BP39" s="113"/>
      <c r="BQ39" s="111"/>
      <c r="BR39" s="111"/>
      <c r="BS39" s="111"/>
      <c r="BT39" s="111"/>
      <c r="BU39" s="111"/>
      <c r="BV39" s="111"/>
      <c r="BW39" s="111"/>
      <c r="BX39" s="111"/>
      <c r="BY39" s="111"/>
      <c r="BZ39" s="111"/>
      <c r="CA39" s="111"/>
      <c r="CB39" s="111"/>
      <c r="CC39" s="111"/>
    </row>
    <row r="40" spans="1:81" s="77" customFormat="1" ht="14.25" x14ac:dyDescent="0.2">
      <c r="A40" s="931"/>
      <c r="B40" s="825"/>
      <c r="C40" s="826"/>
      <c r="D40" s="126"/>
      <c r="E40" s="139"/>
      <c r="F40" s="140"/>
      <c r="G40" s="141"/>
      <c r="H40" s="142"/>
      <c r="I40" s="120"/>
      <c r="J40" s="131"/>
      <c r="K40" s="131"/>
      <c r="L40" s="131"/>
      <c r="M40" s="131"/>
      <c r="N40" s="131"/>
      <c r="O40" s="131"/>
      <c r="P40" s="131"/>
      <c r="Q40" s="131"/>
      <c r="R40" s="131"/>
      <c r="S40" s="131"/>
      <c r="T40" s="131"/>
      <c r="U40" s="131"/>
      <c r="AS40" s="111"/>
      <c r="AT40" s="111"/>
      <c r="AU40" s="111"/>
      <c r="AV40" s="112"/>
      <c r="AW40" s="113"/>
      <c r="AX40" s="111"/>
      <c r="AY40" s="111"/>
      <c r="AZ40" s="3"/>
      <c r="BA40" s="3"/>
      <c r="BB40" s="133"/>
      <c r="BC40" s="3"/>
      <c r="BD40" s="3"/>
      <c r="BE40" s="3"/>
      <c r="BF40" s="3"/>
      <c r="BG40" s="3"/>
      <c r="BH40" s="111"/>
      <c r="BI40" s="111"/>
      <c r="BJ40" s="111"/>
      <c r="BK40" s="111"/>
      <c r="BL40" s="111"/>
      <c r="BM40" s="111"/>
      <c r="BN40" s="111"/>
      <c r="BO40" s="111"/>
      <c r="BP40" s="113"/>
      <c r="BQ40" s="111"/>
      <c r="BR40" s="111"/>
      <c r="BS40" s="111"/>
      <c r="BT40" s="111"/>
      <c r="BU40" s="111"/>
      <c r="BV40" s="111"/>
      <c r="BW40" s="111"/>
      <c r="BX40" s="111"/>
      <c r="BY40" s="111"/>
      <c r="BZ40" s="111"/>
      <c r="CA40" s="111"/>
      <c r="CB40" s="111"/>
      <c r="CC40" s="111"/>
    </row>
    <row r="41" spans="1:81" s="77" customFormat="1" ht="14.25" x14ac:dyDescent="0.2">
      <c r="A41" s="932"/>
      <c r="B41" s="823"/>
      <c r="C41" s="824"/>
      <c r="D41" s="132"/>
      <c r="E41" s="127"/>
      <c r="F41" s="128"/>
      <c r="G41" s="129"/>
      <c r="H41" s="130"/>
      <c r="I41" s="120"/>
      <c r="J41" s="131"/>
      <c r="K41" s="131"/>
      <c r="L41" s="131"/>
      <c r="M41" s="131"/>
      <c r="N41" s="131"/>
      <c r="O41" s="131"/>
      <c r="P41" s="131"/>
      <c r="Q41" s="131"/>
      <c r="R41" s="131"/>
      <c r="S41" s="131"/>
      <c r="T41" s="131"/>
      <c r="U41" s="131"/>
      <c r="AS41" s="111"/>
      <c r="AT41" s="111"/>
      <c r="AU41" s="111"/>
      <c r="AV41" s="112"/>
      <c r="AW41" s="113"/>
      <c r="AX41" s="111"/>
      <c r="AY41" s="111"/>
      <c r="AZ41" s="3"/>
      <c r="BA41" s="3"/>
      <c r="BB41" s="133"/>
      <c r="BC41" s="3"/>
      <c r="BD41" s="3"/>
      <c r="BE41" s="3"/>
      <c r="BF41" s="3"/>
      <c r="BG41" s="3"/>
      <c r="BH41" s="111"/>
      <c r="BI41" s="111"/>
      <c r="BJ41" s="111"/>
      <c r="BK41" s="111"/>
      <c r="BL41" s="111"/>
      <c r="BM41" s="111"/>
      <c r="BN41" s="111"/>
      <c r="BO41" s="111"/>
      <c r="BP41" s="113"/>
      <c r="BQ41" s="111"/>
      <c r="BR41" s="111"/>
      <c r="BS41" s="111"/>
      <c r="BT41" s="111"/>
      <c r="BU41" s="111"/>
      <c r="BV41" s="111"/>
      <c r="BW41" s="111"/>
      <c r="BX41" s="111"/>
      <c r="BY41" s="111"/>
      <c r="BZ41" s="111"/>
      <c r="CA41" s="111"/>
      <c r="CB41" s="111"/>
      <c r="CC41" s="111"/>
    </row>
    <row r="42" spans="1:81" s="77" customFormat="1" ht="14.25" x14ac:dyDescent="0.2">
      <c r="A42" s="932"/>
      <c r="B42" s="829"/>
      <c r="C42" s="830"/>
      <c r="D42" s="134"/>
      <c r="E42" s="127"/>
      <c r="F42" s="128"/>
      <c r="G42" s="129"/>
      <c r="H42" s="130"/>
      <c r="I42" s="120"/>
      <c r="J42" s="131"/>
      <c r="K42" s="131"/>
      <c r="L42" s="131"/>
      <c r="M42" s="131"/>
      <c r="N42" s="131"/>
      <c r="O42" s="131"/>
      <c r="P42" s="131"/>
      <c r="Q42" s="131"/>
      <c r="R42" s="131"/>
      <c r="S42" s="131"/>
      <c r="T42" s="131"/>
      <c r="U42" s="131"/>
      <c r="AS42" s="111"/>
      <c r="AT42" s="111"/>
      <c r="AU42" s="111"/>
      <c r="AV42" s="112"/>
      <c r="AW42" s="113"/>
      <c r="AX42" s="111"/>
      <c r="AY42" s="111"/>
      <c r="AZ42" s="3"/>
      <c r="BA42" s="3"/>
      <c r="BB42" s="133"/>
      <c r="BC42" s="3"/>
      <c r="BD42" s="3"/>
      <c r="BE42" s="3"/>
      <c r="BF42" s="3"/>
      <c r="BG42" s="3"/>
      <c r="BH42" s="111"/>
      <c r="BI42" s="111"/>
      <c r="BJ42" s="111"/>
      <c r="BK42" s="111"/>
      <c r="BL42" s="111"/>
      <c r="BM42" s="111"/>
      <c r="BN42" s="111"/>
      <c r="BO42" s="111"/>
      <c r="BP42" s="113"/>
      <c r="BQ42" s="111"/>
      <c r="BR42" s="111"/>
      <c r="BS42" s="111"/>
      <c r="BT42" s="111"/>
      <c r="BU42" s="111"/>
      <c r="BV42" s="111"/>
      <c r="BW42" s="111"/>
      <c r="BX42" s="111"/>
      <c r="BY42" s="111"/>
      <c r="BZ42" s="111"/>
      <c r="CA42" s="111"/>
      <c r="CB42" s="111"/>
      <c r="CC42" s="111"/>
    </row>
    <row r="43" spans="1:81" s="77" customFormat="1" ht="14.25" x14ac:dyDescent="0.2">
      <c r="A43" s="931"/>
      <c r="B43" s="825"/>
      <c r="C43" s="826"/>
      <c r="D43" s="126"/>
      <c r="E43" s="139"/>
      <c r="F43" s="140"/>
      <c r="G43" s="141"/>
      <c r="H43" s="142"/>
      <c r="I43" s="120"/>
      <c r="J43" s="131"/>
      <c r="K43" s="131"/>
      <c r="L43" s="131"/>
      <c r="M43" s="131"/>
      <c r="N43" s="131"/>
      <c r="O43" s="131"/>
      <c r="P43" s="131"/>
      <c r="Q43" s="131"/>
      <c r="R43" s="131"/>
      <c r="S43" s="131"/>
      <c r="T43" s="131"/>
      <c r="U43" s="131"/>
      <c r="AS43" s="111"/>
      <c r="AT43" s="111"/>
      <c r="AU43" s="111"/>
      <c r="AV43" s="112"/>
      <c r="AW43" s="113"/>
      <c r="AX43" s="111"/>
      <c r="AY43" s="111"/>
      <c r="AZ43" s="3"/>
      <c r="BA43" s="3"/>
      <c r="BB43" s="133"/>
      <c r="BC43" s="3"/>
      <c r="BD43" s="3"/>
      <c r="BE43" s="3"/>
      <c r="BF43" s="3"/>
      <c r="BG43" s="3"/>
      <c r="BH43" s="111"/>
      <c r="BI43" s="111"/>
      <c r="BJ43" s="111"/>
      <c r="BK43" s="111"/>
      <c r="BL43" s="111"/>
      <c r="BM43" s="111"/>
      <c r="BN43" s="111"/>
      <c r="BO43" s="111"/>
      <c r="BP43" s="113"/>
      <c r="BQ43" s="111"/>
      <c r="BR43" s="111"/>
      <c r="BS43" s="111"/>
      <c r="BT43" s="111"/>
      <c r="BU43" s="111"/>
      <c r="BV43" s="111"/>
      <c r="BW43" s="111"/>
      <c r="BX43" s="111"/>
      <c r="BY43" s="111"/>
      <c r="BZ43" s="111"/>
      <c r="CA43" s="111"/>
      <c r="CB43" s="111"/>
      <c r="CC43" s="111"/>
    </row>
    <row r="44" spans="1:81" s="77" customFormat="1" ht="14.25" x14ac:dyDescent="0.2">
      <c r="A44" s="932"/>
      <c r="B44" s="823"/>
      <c r="C44" s="824"/>
      <c r="D44" s="132"/>
      <c r="E44" s="127"/>
      <c r="F44" s="128"/>
      <c r="G44" s="129"/>
      <c r="H44" s="130"/>
      <c r="I44" s="120"/>
      <c r="J44" s="131"/>
      <c r="K44" s="131"/>
      <c r="L44" s="131"/>
      <c r="M44" s="131"/>
      <c r="N44" s="131"/>
      <c r="O44" s="131"/>
      <c r="P44" s="131"/>
      <c r="Q44" s="131"/>
      <c r="R44" s="131"/>
      <c r="S44" s="131"/>
      <c r="T44" s="131"/>
      <c r="U44" s="131"/>
      <c r="AS44" s="111"/>
      <c r="AT44" s="111"/>
      <c r="AU44" s="111"/>
      <c r="AV44" s="112"/>
      <c r="AW44" s="113"/>
      <c r="AX44" s="111"/>
      <c r="AY44" s="111"/>
      <c r="AZ44" s="3"/>
      <c r="BA44" s="3"/>
      <c r="BB44" s="133"/>
      <c r="BC44" s="3"/>
      <c r="BD44" s="3"/>
      <c r="BE44" s="3"/>
      <c r="BF44" s="3"/>
      <c r="BG44" s="3"/>
      <c r="BH44" s="111"/>
      <c r="BI44" s="111"/>
      <c r="BJ44" s="111"/>
      <c r="BK44" s="111"/>
      <c r="BL44" s="111"/>
      <c r="BM44" s="111"/>
      <c r="BN44" s="111"/>
      <c r="BO44" s="111"/>
      <c r="BP44" s="113"/>
      <c r="BQ44" s="111"/>
      <c r="BR44" s="111"/>
      <c r="BS44" s="111"/>
      <c r="BT44" s="111"/>
      <c r="BU44" s="111"/>
      <c r="BV44" s="111"/>
      <c r="BW44" s="111"/>
      <c r="BX44" s="111"/>
      <c r="BY44" s="111"/>
      <c r="BZ44" s="111"/>
      <c r="CA44" s="111"/>
      <c r="CB44" s="111"/>
      <c r="CC44" s="111"/>
    </row>
    <row r="45" spans="1:81" s="77" customFormat="1" ht="14.25" x14ac:dyDescent="0.2">
      <c r="A45" s="933"/>
      <c r="B45" s="852"/>
      <c r="C45" s="853"/>
      <c r="D45" s="134"/>
      <c r="E45" s="135"/>
      <c r="F45" s="136"/>
      <c r="G45" s="137"/>
      <c r="H45" s="138"/>
      <c r="I45" s="120"/>
      <c r="J45" s="131"/>
      <c r="K45" s="131"/>
      <c r="L45" s="131"/>
      <c r="M45" s="131"/>
      <c r="N45" s="131"/>
      <c r="O45" s="131"/>
      <c r="P45" s="131"/>
      <c r="Q45" s="131"/>
      <c r="R45" s="131"/>
      <c r="S45" s="131"/>
      <c r="T45" s="131"/>
      <c r="U45" s="131"/>
      <c r="AS45" s="111"/>
      <c r="AT45" s="111"/>
      <c r="AU45" s="111"/>
      <c r="AV45" s="112"/>
      <c r="AW45" s="113"/>
      <c r="AX45" s="111"/>
      <c r="AY45" s="111"/>
      <c r="AZ45" s="3"/>
      <c r="BA45" s="3"/>
      <c r="BB45" s="133"/>
      <c r="BC45" s="3"/>
      <c r="BD45" s="3"/>
      <c r="BE45" s="3"/>
      <c r="BF45" s="3"/>
      <c r="BG45" s="3"/>
      <c r="BH45" s="111"/>
      <c r="BI45" s="111"/>
      <c r="BJ45" s="111"/>
      <c r="BK45" s="111"/>
      <c r="BL45" s="111"/>
      <c r="BM45" s="111"/>
      <c r="BN45" s="111"/>
      <c r="BO45" s="111"/>
      <c r="BP45" s="113"/>
      <c r="BQ45" s="111"/>
      <c r="BR45" s="111"/>
      <c r="BS45" s="111"/>
      <c r="BT45" s="111"/>
      <c r="BU45" s="111"/>
      <c r="BV45" s="111"/>
      <c r="BW45" s="111"/>
      <c r="BX45" s="111"/>
      <c r="BY45" s="111"/>
      <c r="BZ45" s="111"/>
      <c r="CA45" s="111"/>
      <c r="CB45" s="111"/>
      <c r="CC45" s="111"/>
    </row>
    <row r="46" spans="1:81" s="77" customFormat="1" ht="25.5" customHeight="1" x14ac:dyDescent="0.2">
      <c r="A46" s="143"/>
      <c r="B46" s="929"/>
      <c r="C46" s="930"/>
      <c r="D46" s="144"/>
      <c r="E46" s="145"/>
      <c r="F46" s="146"/>
      <c r="G46" s="147"/>
      <c r="H46" s="148"/>
      <c r="I46" s="120"/>
      <c r="J46" s="131"/>
      <c r="K46" s="131"/>
      <c r="L46" s="131"/>
      <c r="M46" s="131"/>
      <c r="N46" s="131"/>
      <c r="O46" s="131"/>
      <c r="P46" s="131"/>
      <c r="Q46" s="131"/>
      <c r="R46" s="131"/>
      <c r="S46" s="131"/>
      <c r="T46" s="131"/>
      <c r="U46" s="131"/>
      <c r="AS46" s="111"/>
      <c r="AT46" s="111"/>
      <c r="AU46" s="111"/>
      <c r="AV46" s="112"/>
      <c r="AW46" s="113"/>
      <c r="AX46" s="111"/>
      <c r="AY46" s="111"/>
      <c r="AZ46" s="3"/>
      <c r="BA46" s="3"/>
      <c r="BB46" s="133"/>
      <c r="BC46" s="3"/>
      <c r="BD46" s="3"/>
      <c r="BE46" s="3"/>
      <c r="BF46" s="3"/>
      <c r="BG46" s="3"/>
      <c r="BH46" s="111"/>
      <c r="BI46" s="111"/>
      <c r="BJ46" s="111"/>
      <c r="BK46" s="111"/>
      <c r="BL46" s="111"/>
      <c r="BM46" s="111"/>
      <c r="BN46" s="111"/>
      <c r="BO46" s="111"/>
      <c r="BP46" s="113"/>
      <c r="BQ46" s="111"/>
      <c r="BR46" s="111"/>
      <c r="BS46" s="111"/>
      <c r="BT46" s="111"/>
      <c r="BU46" s="111"/>
      <c r="BV46" s="111"/>
      <c r="BW46" s="111"/>
      <c r="BX46" s="111"/>
      <c r="BY46" s="111"/>
      <c r="BZ46" s="111"/>
      <c r="CA46" s="111"/>
      <c r="CB46" s="111"/>
      <c r="CC46" s="111"/>
    </row>
    <row r="47" spans="1:81" s="80" customFormat="1" ht="34.5" customHeight="1" x14ac:dyDescent="0.2">
      <c r="A47" s="149"/>
      <c r="B47" s="149"/>
      <c r="C47" s="149"/>
      <c r="D47" s="149"/>
      <c r="E47" s="149"/>
      <c r="F47" s="149"/>
      <c r="G47" s="149"/>
      <c r="H47" s="77"/>
      <c r="I47" s="77"/>
      <c r="J47" s="77"/>
      <c r="K47" s="77"/>
      <c r="L47" s="77"/>
      <c r="M47" s="149"/>
      <c r="N47" s="149"/>
      <c r="R47" s="77"/>
      <c r="AK47" s="3"/>
      <c r="AL47" s="3"/>
      <c r="AM47" s="3"/>
      <c r="AN47" s="3"/>
      <c r="AO47" s="3"/>
      <c r="AP47" s="3"/>
      <c r="AV47" s="82"/>
      <c r="AW47" s="150"/>
      <c r="BA47" s="32"/>
      <c r="BB47" s="32"/>
      <c r="BC47" s="32"/>
      <c r="BD47" s="32"/>
      <c r="BE47" s="32"/>
      <c r="BF47" s="109"/>
      <c r="BP47" s="81"/>
    </row>
    <row r="48" spans="1:81" s="3" customFormat="1" ht="19.5" customHeight="1" x14ac:dyDescent="0.15">
      <c r="A48" s="849"/>
      <c r="B48" s="924"/>
      <c r="C48" s="871"/>
      <c r="D48" s="872"/>
      <c r="E48" s="872"/>
      <c r="F48" s="872"/>
      <c r="G48" s="872"/>
      <c r="H48" s="872"/>
      <c r="I48" s="872"/>
      <c r="J48" s="872"/>
      <c r="K48" s="872"/>
      <c r="L48" s="872"/>
      <c r="M48" s="872"/>
      <c r="N48" s="872"/>
      <c r="O48" s="872"/>
      <c r="P48" s="872"/>
      <c r="Q48" s="872"/>
      <c r="R48" s="872"/>
      <c r="S48" s="872"/>
      <c r="T48" s="872"/>
      <c r="U48" s="873"/>
      <c r="V48" s="871"/>
      <c r="W48" s="873"/>
      <c r="X48" s="836"/>
      <c r="Y48" s="80"/>
      <c r="Z48" s="80"/>
      <c r="AA48" s="80"/>
      <c r="AB48" s="80"/>
      <c r="AC48" s="80"/>
      <c r="AD48" s="80"/>
      <c r="AE48" s="80"/>
      <c r="AF48" s="80"/>
      <c r="AG48" s="80"/>
      <c r="AH48" s="80"/>
      <c r="AI48" s="80"/>
      <c r="AJ48" s="80"/>
      <c r="AW48" s="150"/>
      <c r="AX48" s="82"/>
      <c r="BA48" s="32"/>
      <c r="BB48" s="32"/>
      <c r="BC48" s="32"/>
      <c r="BD48" s="32"/>
      <c r="BE48" s="32"/>
      <c r="BF48" s="109"/>
      <c r="BP48" s="81"/>
    </row>
    <row r="49" spans="1:68" s="3" customFormat="1" ht="27.75" customHeight="1" x14ac:dyDescent="0.15">
      <c r="A49" s="851"/>
      <c r="B49" s="925"/>
      <c r="C49" s="151"/>
      <c r="D49" s="66"/>
      <c r="E49" s="83"/>
      <c r="F49" s="83"/>
      <c r="G49" s="83"/>
      <c r="H49" s="66"/>
      <c r="I49" s="66"/>
      <c r="J49" s="66"/>
      <c r="K49" s="66"/>
      <c r="L49" s="66"/>
      <c r="M49" s="66"/>
      <c r="N49" s="66"/>
      <c r="O49" s="66"/>
      <c r="P49" s="66"/>
      <c r="Q49" s="66"/>
      <c r="R49" s="66"/>
      <c r="S49" s="66"/>
      <c r="T49" s="66"/>
      <c r="U49" s="86"/>
      <c r="V49" s="85"/>
      <c r="W49" s="86"/>
      <c r="X49" s="838"/>
      <c r="Y49" s="80"/>
      <c r="Z49" s="80"/>
      <c r="AA49" s="80"/>
      <c r="AB49" s="80"/>
      <c r="AC49" s="80"/>
      <c r="AD49" s="80"/>
      <c r="AE49" s="80"/>
      <c r="AF49" s="70"/>
      <c r="AG49" s="80"/>
      <c r="AH49" s="80"/>
      <c r="AI49" s="80"/>
      <c r="AJ49" s="80"/>
      <c r="AK49" s="80"/>
      <c r="AL49" s="80"/>
      <c r="AM49" s="80"/>
      <c r="AW49" s="81"/>
      <c r="AZ49" s="82"/>
      <c r="BA49" s="32"/>
      <c r="BB49" s="32"/>
      <c r="BC49" s="32"/>
      <c r="BD49" s="32"/>
      <c r="BE49" s="32"/>
      <c r="BF49" s="109"/>
      <c r="BP49" s="81"/>
    </row>
    <row r="50" spans="1:68" s="3" customFormat="1" ht="15.75" customHeight="1" x14ac:dyDescent="0.15">
      <c r="A50" s="152"/>
      <c r="B50" s="45"/>
      <c r="C50" s="19"/>
      <c r="D50" s="17"/>
      <c r="E50" s="17"/>
      <c r="F50" s="17"/>
      <c r="G50" s="17"/>
      <c r="H50" s="17"/>
      <c r="I50" s="17"/>
      <c r="J50" s="17"/>
      <c r="K50" s="17"/>
      <c r="L50" s="17"/>
      <c r="M50" s="22"/>
      <c r="N50" s="22"/>
      <c r="O50" s="22"/>
      <c r="P50" s="22"/>
      <c r="Q50" s="22"/>
      <c r="R50" s="22"/>
      <c r="S50" s="22"/>
      <c r="T50" s="22"/>
      <c r="U50" s="22"/>
      <c r="V50" s="19"/>
      <c r="W50" s="20"/>
      <c r="X50" s="153"/>
      <c r="Y50" s="131"/>
      <c r="Z50" s="80"/>
      <c r="AA50" s="80"/>
      <c r="AB50" s="80"/>
      <c r="AC50" s="80"/>
      <c r="AI50" s="80"/>
      <c r="AJ50" s="80"/>
      <c r="AK50" s="80"/>
      <c r="AL50" s="80"/>
      <c r="AM50" s="80"/>
      <c r="AW50" s="81"/>
      <c r="AZ50" s="92"/>
      <c r="BA50" s="92"/>
      <c r="BB50" s="154"/>
      <c r="BC50" s="92"/>
      <c r="BD50" s="81"/>
      <c r="BE50" s="81"/>
      <c r="BF50" s="81"/>
      <c r="BP50" s="81"/>
    </row>
    <row r="51" spans="1:68" s="3" customFormat="1" ht="15.75" customHeight="1" x14ac:dyDescent="0.15">
      <c r="A51" s="152"/>
      <c r="B51" s="14"/>
      <c r="C51" s="19"/>
      <c r="D51" s="17"/>
      <c r="E51" s="17"/>
      <c r="F51" s="17"/>
      <c r="G51" s="17"/>
      <c r="H51" s="17"/>
      <c r="I51" s="17"/>
      <c r="J51" s="17"/>
      <c r="K51" s="17"/>
      <c r="L51" s="17"/>
      <c r="M51" s="22"/>
      <c r="N51" s="22"/>
      <c r="O51" s="22"/>
      <c r="P51" s="22"/>
      <c r="Q51" s="22"/>
      <c r="R51" s="22"/>
      <c r="S51" s="22"/>
      <c r="T51" s="22"/>
      <c r="U51" s="22"/>
      <c r="V51" s="19"/>
      <c r="W51" s="20"/>
      <c r="X51" s="153"/>
      <c r="Y51" s="131"/>
      <c r="Z51" s="80"/>
      <c r="AA51" s="80"/>
      <c r="AB51" s="80"/>
      <c r="AC51" s="80"/>
      <c r="AI51" s="80"/>
      <c r="AJ51" s="80"/>
      <c r="AK51" s="80"/>
      <c r="AL51" s="80"/>
      <c r="AM51" s="80"/>
      <c r="AW51" s="81"/>
      <c r="AZ51" s="82"/>
      <c r="BA51" s="92"/>
      <c r="BB51" s="154"/>
      <c r="BC51" s="92"/>
      <c r="BD51" s="81"/>
      <c r="BE51" s="81"/>
      <c r="BF51" s="81"/>
      <c r="BP51" s="81"/>
    </row>
    <row r="52" spans="1:68" s="3" customFormat="1" ht="15.75" customHeight="1" x14ac:dyDescent="0.15">
      <c r="A52" s="152"/>
      <c r="B52" s="14"/>
      <c r="C52" s="19"/>
      <c r="D52" s="17"/>
      <c r="E52" s="17"/>
      <c r="F52" s="17"/>
      <c r="G52" s="17"/>
      <c r="H52" s="17"/>
      <c r="I52" s="17"/>
      <c r="J52" s="17"/>
      <c r="K52" s="17"/>
      <c r="L52" s="17"/>
      <c r="M52" s="22"/>
      <c r="N52" s="22"/>
      <c r="O52" s="22"/>
      <c r="P52" s="22"/>
      <c r="Q52" s="22"/>
      <c r="R52" s="22"/>
      <c r="S52" s="22"/>
      <c r="T52" s="22"/>
      <c r="U52" s="22"/>
      <c r="V52" s="19"/>
      <c r="W52" s="20"/>
      <c r="X52" s="153"/>
      <c r="Y52" s="131"/>
      <c r="Z52" s="80"/>
      <c r="AA52" s="80"/>
      <c r="AB52" s="80"/>
      <c r="AC52" s="80"/>
      <c r="AI52" s="80"/>
      <c r="AJ52" s="80"/>
      <c r="AK52" s="80"/>
      <c r="AL52" s="80"/>
      <c r="AM52" s="80"/>
      <c r="AW52" s="81"/>
      <c r="AZ52" s="82"/>
      <c r="BA52" s="92"/>
      <c r="BB52" s="154"/>
      <c r="BC52" s="92"/>
      <c r="BD52" s="81"/>
      <c r="BE52" s="81"/>
      <c r="BF52" s="81"/>
      <c r="BP52" s="81"/>
    </row>
    <row r="53" spans="1:68" s="3" customFormat="1" ht="15.75" customHeight="1" x14ac:dyDescent="0.15">
      <c r="A53" s="152"/>
      <c r="B53" s="14"/>
      <c r="C53" s="19"/>
      <c r="D53" s="17"/>
      <c r="E53" s="17"/>
      <c r="F53" s="17"/>
      <c r="G53" s="17"/>
      <c r="H53" s="17"/>
      <c r="I53" s="17"/>
      <c r="J53" s="17"/>
      <c r="K53" s="17"/>
      <c r="L53" s="17"/>
      <c r="M53" s="22"/>
      <c r="N53" s="22"/>
      <c r="O53" s="22"/>
      <c r="P53" s="22"/>
      <c r="Q53" s="22"/>
      <c r="R53" s="22"/>
      <c r="S53" s="22"/>
      <c r="T53" s="22"/>
      <c r="U53" s="22"/>
      <c r="V53" s="19"/>
      <c r="W53" s="20"/>
      <c r="X53" s="153"/>
      <c r="Y53" s="131"/>
      <c r="Z53" s="80"/>
      <c r="AA53" s="80"/>
      <c r="AB53" s="80"/>
      <c r="AC53" s="80"/>
      <c r="AI53" s="80"/>
      <c r="AJ53" s="80"/>
      <c r="AK53" s="80"/>
      <c r="AL53" s="80"/>
      <c r="AM53" s="80"/>
      <c r="AW53" s="81"/>
      <c r="AZ53" s="82"/>
      <c r="BA53" s="92"/>
      <c r="BB53" s="154"/>
      <c r="BC53" s="92"/>
      <c r="BD53" s="81"/>
      <c r="BE53" s="81"/>
      <c r="BF53" s="81"/>
      <c r="BP53" s="81"/>
    </row>
    <row r="54" spans="1:68" s="3" customFormat="1" ht="15.75" customHeight="1" x14ac:dyDescent="0.15">
      <c r="A54" s="155"/>
      <c r="B54" s="23"/>
      <c r="C54" s="27"/>
      <c r="D54" s="25"/>
      <c r="E54" s="25"/>
      <c r="F54" s="25"/>
      <c r="G54" s="25"/>
      <c r="H54" s="25"/>
      <c r="I54" s="25"/>
      <c r="J54" s="25"/>
      <c r="K54" s="25"/>
      <c r="L54" s="25"/>
      <c r="M54" s="26"/>
      <c r="N54" s="26"/>
      <c r="O54" s="26"/>
      <c r="P54" s="26"/>
      <c r="Q54" s="26"/>
      <c r="R54" s="26"/>
      <c r="S54" s="26"/>
      <c r="T54" s="26"/>
      <c r="U54" s="26"/>
      <c r="V54" s="27"/>
      <c r="W54" s="28"/>
      <c r="X54" s="156"/>
      <c r="Y54" s="131"/>
      <c r="Z54" s="80"/>
      <c r="AA54" s="80"/>
      <c r="AB54" s="80"/>
      <c r="AC54" s="80"/>
      <c r="AI54" s="80"/>
      <c r="AJ54" s="80"/>
      <c r="AK54" s="80"/>
      <c r="AL54" s="80"/>
      <c r="AM54" s="80"/>
      <c r="AW54" s="81"/>
      <c r="AZ54" s="82"/>
      <c r="BA54" s="92"/>
      <c r="BB54" s="154"/>
      <c r="BC54" s="92"/>
      <c r="BD54" s="81"/>
      <c r="BE54" s="81"/>
      <c r="BF54" s="81"/>
      <c r="BP54" s="81"/>
    </row>
    <row r="55" spans="1:68" s="3" customFormat="1" ht="15.75" customHeight="1" x14ac:dyDescent="0.15">
      <c r="A55" s="157"/>
      <c r="B55" s="158"/>
      <c r="C55" s="159"/>
      <c r="D55" s="160"/>
      <c r="E55" s="160"/>
      <c r="F55" s="160"/>
      <c r="G55" s="160"/>
      <c r="H55" s="160"/>
      <c r="I55" s="160"/>
      <c r="J55" s="160"/>
      <c r="K55" s="160"/>
      <c r="L55" s="160"/>
      <c r="M55" s="161"/>
      <c r="N55" s="161"/>
      <c r="O55" s="161"/>
      <c r="P55" s="161"/>
      <c r="Q55" s="161"/>
      <c r="R55" s="161"/>
      <c r="S55" s="161"/>
      <c r="T55" s="161"/>
      <c r="U55" s="161"/>
      <c r="V55" s="159"/>
      <c r="W55" s="162"/>
      <c r="X55" s="163"/>
      <c r="Y55" s="131"/>
      <c r="Z55" s="80"/>
      <c r="AA55" s="80"/>
      <c r="AB55" s="80"/>
      <c r="AC55" s="80"/>
      <c r="AI55" s="80"/>
      <c r="AJ55" s="80"/>
      <c r="AK55" s="80"/>
      <c r="AL55" s="80"/>
      <c r="AM55" s="80"/>
      <c r="AW55" s="81"/>
      <c r="AZ55" s="82"/>
      <c r="BA55" s="92"/>
      <c r="BB55" s="154"/>
      <c r="BC55" s="92"/>
      <c r="BD55" s="81"/>
      <c r="BE55" s="81"/>
      <c r="BF55" s="81"/>
      <c r="BP55" s="81"/>
    </row>
    <row r="56" spans="1:68" s="3" customFormat="1" ht="39.75" customHeight="1" x14ac:dyDescent="0.2">
      <c r="A56" s="164"/>
      <c r="C56" s="149"/>
      <c r="D56" s="149"/>
      <c r="E56" s="149"/>
      <c r="F56" s="149"/>
      <c r="G56" s="149"/>
      <c r="H56" s="149"/>
      <c r="I56" s="149"/>
      <c r="J56" s="149"/>
      <c r="K56" s="149"/>
      <c r="L56" s="149"/>
      <c r="M56" s="149"/>
      <c r="N56" s="149"/>
      <c r="O56" s="80"/>
      <c r="P56" s="80"/>
      <c r="Q56" s="80"/>
      <c r="R56" s="80"/>
      <c r="S56" s="80"/>
      <c r="T56" s="80"/>
      <c r="U56" s="80"/>
      <c r="V56" s="80"/>
      <c r="W56" s="80"/>
      <c r="X56" s="80"/>
      <c r="Y56" s="80"/>
      <c r="Z56" s="80"/>
      <c r="AF56" s="80"/>
      <c r="AG56" s="80"/>
      <c r="AH56" s="80"/>
      <c r="AI56" s="80"/>
      <c r="AJ56" s="80"/>
      <c r="AV56" s="82"/>
      <c r="AW56" s="150"/>
      <c r="BA56" s="32"/>
      <c r="BB56" s="32"/>
      <c r="BC56" s="32"/>
      <c r="BD56" s="32"/>
      <c r="BE56" s="32"/>
      <c r="BF56" s="109"/>
      <c r="BP56" s="81"/>
    </row>
    <row r="57" spans="1:68" s="3" customFormat="1" ht="19.5" customHeight="1" x14ac:dyDescent="0.15">
      <c r="A57" s="315"/>
      <c r="B57" s="114"/>
      <c r="C57" s="80"/>
      <c r="D57" s="80"/>
      <c r="E57" s="80"/>
      <c r="F57" s="80"/>
      <c r="G57" s="80"/>
      <c r="H57" s="80"/>
      <c r="I57" s="80"/>
      <c r="J57" s="80"/>
      <c r="K57" s="80"/>
      <c r="Q57" s="80"/>
      <c r="R57" s="80"/>
      <c r="S57" s="80"/>
      <c r="T57" s="80"/>
      <c r="U57" s="80"/>
      <c r="AH57" s="165"/>
      <c r="AI57" s="165"/>
      <c r="AW57" s="81"/>
      <c r="BA57" s="32"/>
      <c r="BB57" s="32"/>
      <c r="BC57" s="32"/>
      <c r="BD57" s="32"/>
      <c r="BE57" s="32"/>
      <c r="BF57" s="109"/>
      <c r="BP57" s="81"/>
    </row>
    <row r="58" spans="1:68" s="3" customFormat="1" ht="15" customHeight="1" x14ac:dyDescent="0.15">
      <c r="A58" s="166"/>
      <c r="B58" s="46"/>
      <c r="C58" s="80"/>
      <c r="D58" s="80"/>
      <c r="E58" s="80"/>
      <c r="F58" s="80"/>
      <c r="G58" s="80"/>
      <c r="H58" s="80"/>
      <c r="I58" s="80"/>
      <c r="J58" s="80"/>
      <c r="K58" s="80"/>
      <c r="Q58" s="80"/>
      <c r="R58" s="80"/>
      <c r="S58" s="80"/>
      <c r="T58" s="80"/>
      <c r="U58" s="80"/>
      <c r="AH58" s="165"/>
      <c r="AI58" s="165"/>
      <c r="AL58" s="47"/>
      <c r="AM58" s="167"/>
      <c r="AN58" s="47"/>
      <c r="AO58" s="47"/>
      <c r="AP58" s="47"/>
      <c r="AQ58" s="47"/>
      <c r="AW58" s="81"/>
      <c r="BA58" s="32"/>
      <c r="BB58" s="32"/>
      <c r="BC58" s="32"/>
      <c r="BD58" s="32"/>
      <c r="BE58" s="32"/>
      <c r="BF58" s="109"/>
      <c r="BP58" s="81"/>
    </row>
    <row r="59" spans="1:68" s="3" customFormat="1" ht="15" customHeight="1" x14ac:dyDescent="0.15">
      <c r="A59" s="152"/>
      <c r="B59" s="37"/>
      <c r="C59" s="80"/>
      <c r="D59" s="80"/>
      <c r="E59" s="80"/>
      <c r="F59" s="80"/>
      <c r="G59" s="80"/>
      <c r="H59" s="80"/>
      <c r="I59" s="80"/>
      <c r="J59" s="80"/>
      <c r="K59" s="80"/>
      <c r="Q59" s="80"/>
      <c r="R59" s="80"/>
      <c r="S59" s="80"/>
      <c r="T59" s="80"/>
      <c r="U59" s="80"/>
      <c r="AH59" s="165"/>
      <c r="AI59" s="165"/>
      <c r="AL59" s="47"/>
      <c r="AM59" s="167"/>
      <c r="AN59" s="47"/>
      <c r="AO59" s="47"/>
      <c r="AP59" s="47"/>
      <c r="AQ59" s="47"/>
      <c r="AW59" s="81"/>
      <c r="BA59" s="32"/>
      <c r="BB59" s="32"/>
      <c r="BC59" s="32"/>
      <c r="BD59" s="32"/>
      <c r="BE59" s="32"/>
      <c r="BF59" s="109"/>
      <c r="BP59" s="81"/>
    </row>
    <row r="60" spans="1:68" s="3" customFormat="1" ht="15" customHeight="1" x14ac:dyDescent="0.15">
      <c r="A60" s="152"/>
      <c r="B60" s="37"/>
      <c r="C60" s="80"/>
      <c r="D60" s="80"/>
      <c r="E60" s="80"/>
      <c r="F60" s="80"/>
      <c r="G60" s="80"/>
      <c r="H60" s="80"/>
      <c r="I60" s="80"/>
      <c r="J60" s="80"/>
      <c r="K60" s="80"/>
      <c r="Q60" s="80"/>
      <c r="R60" s="80"/>
      <c r="S60" s="80"/>
      <c r="T60" s="80"/>
      <c r="U60" s="80"/>
      <c r="AH60" s="165"/>
      <c r="AI60" s="165"/>
      <c r="AL60" s="47"/>
      <c r="AM60" s="167"/>
      <c r="AN60" s="47"/>
      <c r="AO60" s="47"/>
      <c r="AP60" s="47"/>
      <c r="AQ60" s="47"/>
      <c r="AW60" s="81"/>
      <c r="BA60" s="72"/>
      <c r="BB60" s="72"/>
      <c r="BC60" s="72"/>
      <c r="BD60" s="72"/>
      <c r="BE60" s="72"/>
      <c r="BF60" s="168"/>
      <c r="BP60" s="81"/>
    </row>
    <row r="61" spans="1:68" s="3" customFormat="1" ht="15" customHeight="1" x14ac:dyDescent="0.15">
      <c r="A61" s="155"/>
      <c r="B61" s="48"/>
      <c r="C61" s="80"/>
      <c r="D61" s="80"/>
      <c r="E61" s="80"/>
      <c r="F61" s="80"/>
      <c r="G61" s="80"/>
      <c r="H61" s="80"/>
      <c r="I61" s="80"/>
      <c r="J61" s="80"/>
      <c r="K61" s="80"/>
      <c r="Q61" s="80"/>
      <c r="R61" s="80"/>
      <c r="S61" s="80"/>
      <c r="T61" s="80"/>
      <c r="U61" s="80"/>
      <c r="AH61" s="165"/>
      <c r="AI61" s="165"/>
      <c r="AL61" s="47"/>
      <c r="AM61" s="167"/>
      <c r="AN61" s="47"/>
      <c r="AO61" s="47"/>
      <c r="AP61" s="47"/>
      <c r="AQ61" s="47"/>
      <c r="AW61" s="81"/>
      <c r="BA61" s="72"/>
      <c r="BB61" s="72"/>
      <c r="BC61" s="72"/>
      <c r="BD61" s="72"/>
      <c r="BE61" s="72"/>
      <c r="BF61" s="168"/>
      <c r="BP61" s="81"/>
    </row>
    <row r="62" spans="1:68" s="3" customFormat="1" ht="15" customHeight="1" x14ac:dyDescent="0.15">
      <c r="A62" s="157"/>
      <c r="B62" s="158"/>
      <c r="C62" s="80"/>
      <c r="D62" s="80"/>
      <c r="E62" s="80"/>
      <c r="F62" s="80"/>
      <c r="G62" s="80"/>
      <c r="H62" s="80"/>
      <c r="I62" s="80"/>
      <c r="J62" s="80"/>
      <c r="K62" s="80"/>
      <c r="Q62" s="80"/>
      <c r="R62" s="80"/>
      <c r="S62" s="80"/>
      <c r="T62" s="80"/>
      <c r="U62" s="80"/>
      <c r="AH62" s="165"/>
      <c r="AI62" s="165"/>
      <c r="AL62" s="47"/>
      <c r="AM62" s="167"/>
      <c r="AN62" s="47"/>
      <c r="AO62" s="47"/>
      <c r="AP62" s="47"/>
      <c r="AQ62" s="47"/>
      <c r="AW62" s="81"/>
      <c r="BA62" s="72"/>
      <c r="BB62" s="72"/>
      <c r="BC62" s="72"/>
      <c r="BD62" s="72"/>
      <c r="BE62" s="72"/>
      <c r="BF62" s="168"/>
      <c r="BP62" s="81"/>
    </row>
    <row r="63" spans="1:68" s="3" customFormat="1" ht="41.25" customHeight="1" x14ac:dyDescent="0.2">
      <c r="A63" s="164"/>
      <c r="B63" s="164"/>
      <c r="C63" s="80"/>
      <c r="D63" s="80"/>
      <c r="E63" s="80"/>
      <c r="F63" s="80"/>
      <c r="G63" s="80"/>
      <c r="H63" s="80"/>
      <c r="I63" s="80"/>
      <c r="J63" s="80"/>
      <c r="K63" s="80"/>
      <c r="Q63" s="80"/>
      <c r="R63" s="80"/>
      <c r="S63" s="80"/>
      <c r="T63" s="80"/>
      <c r="U63" s="80"/>
      <c r="AH63" s="165"/>
      <c r="AI63" s="165"/>
      <c r="AL63" s="47"/>
      <c r="AM63" s="167"/>
      <c r="AN63" s="47"/>
      <c r="AO63" s="47"/>
      <c r="AP63" s="47"/>
      <c r="AQ63" s="47"/>
      <c r="AW63" s="81"/>
      <c r="BA63" s="72"/>
      <c r="BB63" s="72"/>
      <c r="BC63" s="72"/>
      <c r="BD63" s="72"/>
      <c r="BE63" s="72"/>
      <c r="BF63" s="168"/>
      <c r="BP63" s="81"/>
    </row>
    <row r="64" spans="1:68" s="3" customFormat="1" ht="15" customHeight="1" x14ac:dyDescent="0.15">
      <c r="A64" s="315"/>
      <c r="B64" s="114"/>
      <c r="C64" s="80"/>
      <c r="D64" s="80"/>
      <c r="E64" s="80"/>
      <c r="F64" s="80"/>
      <c r="G64" s="80"/>
      <c r="H64" s="80"/>
      <c r="I64" s="80"/>
      <c r="J64" s="80"/>
      <c r="K64" s="80"/>
      <c r="Q64" s="80"/>
      <c r="R64" s="80"/>
      <c r="S64" s="80"/>
      <c r="T64" s="80"/>
      <c r="U64" s="80"/>
      <c r="AH64" s="165"/>
      <c r="AI64" s="165"/>
      <c r="AL64" s="47"/>
      <c r="AM64" s="167"/>
      <c r="AN64" s="47"/>
      <c r="AO64" s="47"/>
      <c r="AP64" s="47"/>
      <c r="AQ64" s="47"/>
      <c r="AW64" s="81"/>
      <c r="BA64" s="72"/>
      <c r="BB64" s="72"/>
      <c r="BC64" s="72"/>
      <c r="BD64" s="72"/>
      <c r="BE64" s="72"/>
      <c r="BF64" s="168"/>
      <c r="BP64" s="81"/>
    </row>
    <row r="65" spans="1:81" s="3" customFormat="1" ht="15" customHeight="1" x14ac:dyDescent="0.15">
      <c r="A65" s="166"/>
      <c r="B65" s="46"/>
      <c r="C65" s="80"/>
      <c r="D65" s="80"/>
      <c r="E65" s="80"/>
      <c r="F65" s="80"/>
      <c r="G65" s="80"/>
      <c r="H65" s="80"/>
      <c r="I65" s="80"/>
      <c r="J65" s="80"/>
      <c r="K65" s="80"/>
      <c r="Q65" s="80"/>
      <c r="R65" s="80"/>
      <c r="S65" s="80"/>
      <c r="T65" s="80"/>
      <c r="U65" s="80"/>
      <c r="AH65" s="165"/>
      <c r="AI65" s="165"/>
      <c r="AL65" s="47"/>
      <c r="AM65" s="167"/>
      <c r="AN65" s="47"/>
      <c r="AO65" s="47"/>
      <c r="AP65" s="47"/>
      <c r="AQ65" s="47"/>
      <c r="AW65" s="81"/>
      <c r="BA65" s="72"/>
      <c r="BB65" s="72"/>
      <c r="BC65" s="72"/>
      <c r="BD65" s="72"/>
      <c r="BE65" s="72"/>
      <c r="BF65" s="168"/>
      <c r="BP65" s="81"/>
    </row>
    <row r="66" spans="1:81" s="3" customFormat="1" ht="15" customHeight="1" x14ac:dyDescent="0.15">
      <c r="A66" s="152"/>
      <c r="B66" s="37"/>
      <c r="C66" s="80"/>
      <c r="D66" s="80"/>
      <c r="E66" s="80"/>
      <c r="F66" s="80"/>
      <c r="G66" s="80"/>
      <c r="H66" s="80"/>
      <c r="I66" s="80"/>
      <c r="J66" s="80"/>
      <c r="K66" s="80"/>
      <c r="Q66" s="80"/>
      <c r="R66" s="80"/>
      <c r="S66" s="80"/>
      <c r="T66" s="80"/>
      <c r="U66" s="80"/>
      <c r="AH66" s="165"/>
      <c r="AI66" s="165"/>
      <c r="AL66" s="47"/>
      <c r="AM66" s="167"/>
      <c r="AN66" s="47"/>
      <c r="AO66" s="47"/>
      <c r="AP66" s="47"/>
      <c r="AQ66" s="47"/>
      <c r="AW66" s="81"/>
      <c r="BA66" s="72"/>
      <c r="BB66" s="72"/>
      <c r="BC66" s="72"/>
      <c r="BD66" s="72"/>
      <c r="BE66" s="72"/>
      <c r="BF66" s="168"/>
      <c r="BP66" s="81"/>
    </row>
    <row r="67" spans="1:81" s="3" customFormat="1" ht="15" customHeight="1" x14ac:dyDescent="0.15">
      <c r="A67" s="152"/>
      <c r="B67" s="37"/>
      <c r="C67" s="80"/>
      <c r="D67" s="80"/>
      <c r="E67" s="80"/>
      <c r="F67" s="80"/>
      <c r="G67" s="80"/>
      <c r="H67" s="80"/>
      <c r="I67" s="80"/>
      <c r="J67" s="80"/>
      <c r="K67" s="80"/>
      <c r="Q67" s="80"/>
      <c r="R67" s="80"/>
      <c r="S67" s="80"/>
      <c r="T67" s="80"/>
      <c r="U67" s="80"/>
      <c r="AH67" s="165"/>
      <c r="AI67" s="165"/>
      <c r="AL67" s="47"/>
      <c r="AM67" s="167"/>
      <c r="AN67" s="47"/>
      <c r="AO67" s="47"/>
      <c r="AP67" s="47"/>
      <c r="AQ67" s="47"/>
      <c r="AW67" s="81"/>
      <c r="BA67" s="72"/>
      <c r="BB67" s="72"/>
      <c r="BC67" s="72"/>
      <c r="BD67" s="72"/>
      <c r="BE67" s="72"/>
      <c r="BF67" s="168"/>
      <c r="BP67" s="81"/>
    </row>
    <row r="68" spans="1:81" s="3" customFormat="1" ht="15" customHeight="1" x14ac:dyDescent="0.15">
      <c r="A68" s="155"/>
      <c r="B68" s="48"/>
      <c r="C68" s="80"/>
      <c r="D68" s="80"/>
      <c r="E68" s="80"/>
      <c r="F68" s="80"/>
      <c r="G68" s="80"/>
      <c r="H68" s="80"/>
      <c r="I68" s="80"/>
      <c r="J68" s="80"/>
      <c r="K68" s="80"/>
      <c r="Q68" s="80"/>
      <c r="R68" s="80"/>
      <c r="S68" s="80"/>
      <c r="T68" s="80"/>
      <c r="U68" s="80"/>
      <c r="AH68" s="165"/>
      <c r="AI68" s="165"/>
      <c r="AL68" s="47"/>
      <c r="AM68" s="167"/>
      <c r="AN68" s="47"/>
      <c r="AO68" s="47"/>
      <c r="AP68" s="47"/>
      <c r="AQ68" s="47"/>
      <c r="AW68" s="81"/>
      <c r="BA68" s="72"/>
      <c r="BB68" s="72"/>
      <c r="BC68" s="72"/>
      <c r="BD68" s="72"/>
      <c r="BE68" s="72"/>
      <c r="BF68" s="168"/>
      <c r="BP68" s="81"/>
    </row>
    <row r="69" spans="1:81" s="3" customFormat="1" ht="15" customHeight="1" x14ac:dyDescent="0.15">
      <c r="A69" s="157"/>
      <c r="B69" s="158"/>
      <c r="C69" s="80"/>
      <c r="D69" s="80"/>
      <c r="E69" s="80"/>
      <c r="F69" s="80"/>
      <c r="G69" s="80"/>
      <c r="H69" s="80"/>
      <c r="I69" s="80"/>
      <c r="J69" s="80"/>
      <c r="K69" s="80"/>
      <c r="Q69" s="80"/>
      <c r="R69" s="80"/>
      <c r="S69" s="80"/>
      <c r="T69" s="80"/>
      <c r="U69" s="80"/>
      <c r="AH69" s="165"/>
      <c r="AI69" s="165"/>
      <c r="AL69" s="47"/>
      <c r="AM69" s="167"/>
      <c r="AN69" s="47"/>
      <c r="AO69" s="47"/>
      <c r="AP69" s="47"/>
      <c r="AQ69" s="47"/>
      <c r="AW69" s="81"/>
      <c r="BA69" s="72"/>
      <c r="BB69" s="72"/>
      <c r="BC69" s="72"/>
      <c r="BD69" s="72"/>
      <c r="BE69" s="72"/>
      <c r="BF69" s="168"/>
      <c r="BP69" s="81"/>
    </row>
    <row r="70" spans="1:81" s="77" customFormat="1" ht="45" customHeight="1" x14ac:dyDescent="0.2">
      <c r="A70" s="169"/>
      <c r="B70" s="170"/>
      <c r="C70" s="171"/>
      <c r="AS70" s="111"/>
      <c r="AT70" s="111"/>
      <c r="AU70" s="111"/>
      <c r="AV70" s="112"/>
      <c r="AW70" s="113"/>
      <c r="AX70" s="111"/>
      <c r="AY70" s="111"/>
      <c r="AZ70" s="111"/>
      <c r="BA70" s="72"/>
      <c r="BB70" s="72"/>
      <c r="BC70" s="72"/>
      <c r="BD70" s="72"/>
      <c r="BE70" s="72"/>
      <c r="BF70" s="168"/>
      <c r="BG70" s="111"/>
      <c r="BH70" s="111"/>
      <c r="BI70" s="111"/>
      <c r="BJ70" s="111"/>
      <c r="BK70" s="111"/>
      <c r="BL70" s="111"/>
      <c r="BM70" s="111"/>
      <c r="BN70" s="111"/>
      <c r="BO70" s="111"/>
      <c r="BP70" s="113"/>
      <c r="BQ70" s="111"/>
      <c r="BR70" s="111"/>
      <c r="BS70" s="111"/>
      <c r="BT70" s="111"/>
      <c r="BU70" s="111"/>
      <c r="BV70" s="111"/>
      <c r="BW70" s="111"/>
      <c r="BX70" s="111"/>
      <c r="BY70" s="111"/>
      <c r="BZ70" s="111"/>
      <c r="CA70" s="111"/>
      <c r="CB70" s="111"/>
      <c r="CC70" s="111"/>
    </row>
    <row r="71" spans="1:81" s="77" customFormat="1" ht="39.75" customHeight="1" x14ac:dyDescent="0.2">
      <c r="A71" s="313"/>
      <c r="B71" s="172"/>
      <c r="C71" s="173"/>
      <c r="D71" s="173"/>
      <c r="E71" s="173"/>
      <c r="AS71" s="111"/>
      <c r="AT71" s="111"/>
      <c r="AU71" s="111"/>
      <c r="AV71" s="112"/>
      <c r="AW71" s="113"/>
      <c r="AX71" s="111"/>
      <c r="AY71" s="111"/>
      <c r="AZ71" s="111"/>
      <c r="BA71" s="72"/>
      <c r="BB71" s="72"/>
      <c r="BC71" s="72"/>
      <c r="BD71" s="72"/>
      <c r="BE71" s="72"/>
      <c r="BF71" s="168"/>
      <c r="BG71" s="111"/>
      <c r="BH71" s="111"/>
      <c r="BI71" s="111"/>
      <c r="BJ71" s="111"/>
      <c r="BK71" s="111"/>
      <c r="BL71" s="111"/>
      <c r="BM71" s="111"/>
      <c r="BN71" s="111"/>
      <c r="BO71" s="111"/>
      <c r="BP71" s="113"/>
      <c r="BQ71" s="111"/>
      <c r="BR71" s="111"/>
      <c r="BS71" s="111"/>
      <c r="BT71" s="111"/>
      <c r="BU71" s="111"/>
      <c r="BV71" s="111"/>
      <c r="BW71" s="111"/>
      <c r="BX71" s="111"/>
      <c r="BY71" s="111"/>
      <c r="BZ71" s="111"/>
      <c r="CA71" s="111"/>
      <c r="CB71" s="111"/>
      <c r="CC71" s="111"/>
    </row>
    <row r="72" spans="1:81" s="77" customFormat="1" ht="17.25" customHeight="1" x14ac:dyDescent="0.2">
      <c r="A72" s="174"/>
      <c r="B72" s="46"/>
      <c r="C72" s="46"/>
      <c r="D72" s="46"/>
      <c r="E72" s="46"/>
      <c r="AS72" s="111"/>
      <c r="AT72" s="111"/>
      <c r="AU72" s="111"/>
      <c r="AV72" s="112"/>
      <c r="AW72" s="113"/>
      <c r="AX72" s="111"/>
      <c r="AY72" s="111"/>
      <c r="AZ72" s="111"/>
      <c r="BA72" s="72"/>
      <c r="BB72" s="72"/>
      <c r="BC72" s="72"/>
      <c r="BD72" s="72"/>
      <c r="BE72" s="72"/>
      <c r="BF72" s="168"/>
      <c r="BG72" s="111"/>
      <c r="BH72" s="111"/>
      <c r="BI72" s="111"/>
      <c r="BJ72" s="111"/>
      <c r="BK72" s="111"/>
      <c r="BL72" s="111"/>
      <c r="BM72" s="111"/>
      <c r="BN72" s="111"/>
      <c r="BO72" s="111"/>
      <c r="BP72" s="113"/>
      <c r="BQ72" s="111"/>
      <c r="BR72" s="111"/>
      <c r="BS72" s="111"/>
      <c r="BT72" s="111"/>
      <c r="BU72" s="111"/>
      <c r="BV72" s="111"/>
      <c r="BW72" s="111"/>
      <c r="BX72" s="111"/>
      <c r="BY72" s="111"/>
      <c r="BZ72" s="111"/>
      <c r="CA72" s="111"/>
      <c r="CB72" s="111"/>
      <c r="CC72" s="111"/>
    </row>
    <row r="73" spans="1:81" s="77" customFormat="1" ht="15" customHeight="1" x14ac:dyDescent="0.2">
      <c r="A73" s="175"/>
      <c r="B73" s="37"/>
      <c r="C73" s="37"/>
      <c r="D73" s="37"/>
      <c r="E73" s="37"/>
      <c r="AS73" s="111"/>
      <c r="AT73" s="111"/>
      <c r="AU73" s="111"/>
      <c r="AV73" s="112"/>
      <c r="AW73" s="113"/>
      <c r="AX73" s="111"/>
      <c r="AY73" s="111"/>
      <c r="AZ73" s="111"/>
      <c r="BA73" s="72"/>
      <c r="BB73" s="72"/>
      <c r="BC73" s="72"/>
      <c r="BD73" s="72"/>
      <c r="BE73" s="72"/>
      <c r="BF73" s="168"/>
      <c r="BG73" s="111"/>
      <c r="BH73" s="111"/>
      <c r="BI73" s="111"/>
      <c r="BJ73" s="111"/>
      <c r="BK73" s="111"/>
      <c r="BL73" s="111"/>
      <c r="BM73" s="111"/>
      <c r="BN73" s="111"/>
      <c r="BO73" s="111"/>
      <c r="BP73" s="113"/>
      <c r="BQ73" s="111"/>
      <c r="BR73" s="111"/>
      <c r="BS73" s="111"/>
      <c r="BT73" s="111"/>
      <c r="BU73" s="111"/>
      <c r="BV73" s="111"/>
      <c r="BW73" s="111"/>
      <c r="BX73" s="111"/>
      <c r="BY73" s="111"/>
      <c r="BZ73" s="111"/>
      <c r="CA73" s="111"/>
      <c r="CB73" s="111"/>
      <c r="CC73" s="111"/>
    </row>
    <row r="74" spans="1:81" s="77" customFormat="1" ht="15" customHeight="1" x14ac:dyDescent="0.2">
      <c r="A74" s="175"/>
      <c r="B74" s="37"/>
      <c r="C74" s="37"/>
      <c r="D74" s="37"/>
      <c r="E74" s="37"/>
      <c r="AS74" s="111"/>
      <c r="AT74" s="111"/>
      <c r="AU74" s="111"/>
      <c r="AV74" s="112"/>
      <c r="AW74" s="113"/>
      <c r="AX74" s="111"/>
      <c r="AY74" s="111"/>
      <c r="AZ74" s="111"/>
      <c r="BA74" s="72"/>
      <c r="BB74" s="72"/>
      <c r="BC74" s="72"/>
      <c r="BD74" s="72"/>
      <c r="BE74" s="72"/>
      <c r="BF74" s="168"/>
      <c r="BG74" s="111"/>
      <c r="BH74" s="111"/>
      <c r="BI74" s="111"/>
      <c r="BJ74" s="111"/>
      <c r="BK74" s="111"/>
      <c r="BL74" s="111"/>
      <c r="BM74" s="111"/>
      <c r="BN74" s="111"/>
      <c r="BO74" s="111"/>
      <c r="BP74" s="113"/>
      <c r="BQ74" s="111"/>
      <c r="BR74" s="111"/>
      <c r="BS74" s="111"/>
      <c r="BT74" s="111"/>
      <c r="BU74" s="111"/>
      <c r="BV74" s="111"/>
      <c r="BW74" s="111"/>
      <c r="BX74" s="111"/>
      <c r="BY74" s="111"/>
      <c r="BZ74" s="111"/>
      <c r="CA74" s="111"/>
      <c r="CB74" s="111"/>
      <c r="CC74" s="111"/>
    </row>
    <row r="75" spans="1:81" s="77" customFormat="1" ht="14.25" x14ac:dyDescent="0.2">
      <c r="A75" s="175"/>
      <c r="B75" s="37"/>
      <c r="C75" s="37"/>
      <c r="D75" s="37"/>
      <c r="E75" s="37"/>
      <c r="AS75" s="111"/>
      <c r="AT75" s="111"/>
      <c r="AU75" s="111"/>
      <c r="AV75" s="112"/>
      <c r="AW75" s="113"/>
      <c r="AX75" s="111"/>
      <c r="AY75" s="111"/>
      <c r="AZ75" s="111"/>
      <c r="BA75" s="72"/>
      <c r="BB75" s="72"/>
      <c r="BC75" s="72"/>
      <c r="BD75" s="72"/>
      <c r="BE75" s="72"/>
      <c r="BF75" s="168"/>
      <c r="BG75" s="111"/>
      <c r="BH75" s="111"/>
      <c r="BI75" s="111"/>
      <c r="BJ75" s="111"/>
      <c r="BK75" s="111"/>
      <c r="BL75" s="111"/>
      <c r="BM75" s="111"/>
      <c r="BN75" s="111"/>
      <c r="BO75" s="111"/>
      <c r="BP75" s="113"/>
      <c r="BQ75" s="111"/>
      <c r="BR75" s="111"/>
      <c r="BS75" s="111"/>
      <c r="BT75" s="111"/>
      <c r="BU75" s="111"/>
      <c r="BV75" s="111"/>
      <c r="BW75" s="111"/>
      <c r="BX75" s="111"/>
      <c r="BY75" s="111"/>
      <c r="BZ75" s="111"/>
      <c r="CA75" s="111"/>
      <c r="CB75" s="111"/>
      <c r="CC75" s="111"/>
    </row>
    <row r="76" spans="1:81" s="77" customFormat="1" ht="15" customHeight="1" x14ac:dyDescent="0.2">
      <c r="A76" s="175"/>
      <c r="B76" s="37"/>
      <c r="C76" s="37"/>
      <c r="D76" s="37"/>
      <c r="E76" s="37"/>
      <c r="AS76" s="111"/>
      <c r="AT76" s="111"/>
      <c r="AU76" s="111"/>
      <c r="AV76" s="112"/>
      <c r="AW76" s="113"/>
      <c r="AX76" s="111"/>
      <c r="AY76" s="111"/>
      <c r="AZ76" s="111"/>
      <c r="BA76" s="72"/>
      <c r="BB76" s="72"/>
      <c r="BC76" s="72"/>
      <c r="BD76" s="72"/>
      <c r="BE76" s="72"/>
      <c r="BF76" s="168"/>
      <c r="BG76" s="111"/>
      <c r="BH76" s="111"/>
      <c r="BI76" s="111"/>
      <c r="BJ76" s="111"/>
      <c r="BK76" s="111"/>
      <c r="BL76" s="111"/>
      <c r="BM76" s="111"/>
      <c r="BN76" s="111"/>
      <c r="BO76" s="111"/>
      <c r="BP76" s="113"/>
      <c r="BQ76" s="111"/>
      <c r="BR76" s="111"/>
      <c r="BS76" s="111"/>
      <c r="BT76" s="111"/>
      <c r="BU76" s="111"/>
      <c r="BV76" s="111"/>
      <c r="BW76" s="111"/>
      <c r="BX76" s="111"/>
      <c r="BY76" s="111"/>
      <c r="BZ76" s="111"/>
      <c r="CA76" s="111"/>
      <c r="CB76" s="111"/>
      <c r="CC76" s="111"/>
    </row>
    <row r="77" spans="1:81" s="77" customFormat="1" ht="15" customHeight="1" x14ac:dyDescent="0.2">
      <c r="A77" s="175"/>
      <c r="B77" s="37"/>
      <c r="C77" s="37"/>
      <c r="D77" s="37"/>
      <c r="E77" s="37"/>
      <c r="AS77" s="111"/>
      <c r="AT77" s="111"/>
      <c r="AU77" s="111"/>
      <c r="AV77" s="112"/>
      <c r="AW77" s="113"/>
      <c r="AX77" s="111"/>
      <c r="AY77" s="111"/>
      <c r="AZ77" s="111"/>
      <c r="BA77" s="72"/>
      <c r="BB77" s="72"/>
      <c r="BC77" s="72"/>
      <c r="BD77" s="72"/>
      <c r="BE77" s="72"/>
      <c r="BF77" s="168"/>
      <c r="BG77" s="111"/>
      <c r="BH77" s="111"/>
      <c r="BI77" s="111"/>
      <c r="BJ77" s="111"/>
      <c r="BK77" s="111"/>
      <c r="BL77" s="111"/>
      <c r="BM77" s="111"/>
      <c r="BN77" s="111"/>
      <c r="BO77" s="111"/>
      <c r="BP77" s="113"/>
      <c r="BQ77" s="111"/>
      <c r="BR77" s="111"/>
      <c r="BS77" s="111"/>
      <c r="BT77" s="111"/>
      <c r="BU77" s="111"/>
      <c r="BV77" s="111"/>
      <c r="BW77" s="111"/>
      <c r="BX77" s="111"/>
      <c r="BY77" s="111"/>
      <c r="BZ77" s="111"/>
      <c r="CA77" s="111"/>
      <c r="CB77" s="111"/>
      <c r="CC77" s="111"/>
    </row>
    <row r="78" spans="1:81" s="77" customFormat="1" ht="15" customHeight="1" x14ac:dyDescent="0.2">
      <c r="A78" s="176"/>
      <c r="B78" s="37"/>
      <c r="C78" s="37"/>
      <c r="D78" s="37"/>
      <c r="E78" s="37"/>
      <c r="AS78" s="111"/>
      <c r="AT78" s="111"/>
      <c r="AU78" s="111"/>
      <c r="AV78" s="112"/>
      <c r="AW78" s="113"/>
      <c r="AX78" s="111"/>
      <c r="AY78" s="111"/>
      <c r="AZ78" s="111"/>
      <c r="BA78" s="72"/>
      <c r="BB78" s="72"/>
      <c r="BC78" s="72"/>
      <c r="BD78" s="72"/>
      <c r="BE78" s="72"/>
      <c r="BF78" s="168"/>
      <c r="BG78" s="111"/>
      <c r="BH78" s="111"/>
      <c r="BI78" s="111"/>
      <c r="BJ78" s="111"/>
      <c r="BK78" s="111"/>
      <c r="BL78" s="111"/>
      <c r="BM78" s="111"/>
      <c r="BN78" s="111"/>
      <c r="BO78" s="111"/>
      <c r="BP78" s="113"/>
      <c r="BQ78" s="111"/>
      <c r="BR78" s="111"/>
      <c r="BS78" s="111"/>
      <c r="BT78" s="111"/>
      <c r="BU78" s="111"/>
      <c r="BV78" s="111"/>
      <c r="BW78" s="111"/>
      <c r="BX78" s="111"/>
      <c r="BY78" s="111"/>
      <c r="BZ78" s="111"/>
      <c r="CA78" s="111"/>
      <c r="CB78" s="111"/>
      <c r="CC78" s="111"/>
    </row>
    <row r="79" spans="1:81" s="77" customFormat="1" ht="15" customHeight="1" x14ac:dyDescent="0.2">
      <c r="A79" s="175"/>
      <c r="B79" s="37"/>
      <c r="C79" s="37"/>
      <c r="D79" s="37"/>
      <c r="E79" s="37"/>
      <c r="AS79" s="111"/>
      <c r="AT79" s="111"/>
      <c r="AU79" s="111"/>
      <c r="AV79" s="112"/>
      <c r="AW79" s="113"/>
      <c r="AX79" s="111"/>
      <c r="AY79" s="111"/>
      <c r="AZ79" s="111"/>
      <c r="BA79" s="72"/>
      <c r="BB79" s="72"/>
      <c r="BC79" s="72"/>
      <c r="BD79" s="72"/>
      <c r="BE79" s="72"/>
      <c r="BF79" s="168"/>
      <c r="BG79" s="111"/>
      <c r="BH79" s="111"/>
      <c r="BI79" s="111"/>
      <c r="BJ79" s="111"/>
      <c r="BK79" s="111"/>
      <c r="BL79" s="111"/>
      <c r="BM79" s="111"/>
      <c r="BN79" s="111"/>
      <c r="BO79" s="111"/>
      <c r="BP79" s="113"/>
      <c r="BQ79" s="111"/>
      <c r="BR79" s="111"/>
      <c r="BS79" s="111"/>
      <c r="BT79" s="111"/>
      <c r="BU79" s="111"/>
      <c r="BV79" s="111"/>
      <c r="BW79" s="111"/>
      <c r="BX79" s="111"/>
      <c r="BY79" s="111"/>
      <c r="BZ79" s="111"/>
      <c r="CA79" s="111"/>
      <c r="CB79" s="111"/>
      <c r="CC79" s="111"/>
    </row>
    <row r="80" spans="1:81" s="77" customFormat="1" ht="15" customHeight="1" x14ac:dyDescent="0.2">
      <c r="A80" s="175"/>
      <c r="B80" s="37"/>
      <c r="C80" s="37"/>
      <c r="D80" s="37"/>
      <c r="E80" s="37"/>
      <c r="AS80" s="111"/>
      <c r="AT80" s="111"/>
      <c r="AU80" s="111"/>
      <c r="AV80" s="112"/>
      <c r="AW80" s="113"/>
      <c r="AX80" s="111"/>
      <c r="AY80" s="111"/>
      <c r="AZ80" s="111"/>
      <c r="BA80" s="72"/>
      <c r="BB80" s="72"/>
      <c r="BC80" s="72"/>
      <c r="BD80" s="72"/>
      <c r="BE80" s="72"/>
      <c r="BF80" s="168"/>
      <c r="BG80" s="111"/>
      <c r="BH80" s="111"/>
      <c r="BI80" s="111"/>
      <c r="BJ80" s="111"/>
      <c r="BK80" s="111"/>
      <c r="BL80" s="111"/>
      <c r="BM80" s="111"/>
      <c r="BN80" s="111"/>
      <c r="BO80" s="111"/>
      <c r="BP80" s="113"/>
      <c r="BQ80" s="111"/>
      <c r="BR80" s="111"/>
      <c r="BS80" s="111"/>
      <c r="BT80" s="111"/>
      <c r="BU80" s="111"/>
      <c r="BV80" s="111"/>
      <c r="BW80" s="111"/>
      <c r="BX80" s="111"/>
      <c r="BY80" s="111"/>
      <c r="BZ80" s="111"/>
      <c r="CA80" s="111"/>
      <c r="CB80" s="111"/>
      <c r="CC80" s="111"/>
    </row>
    <row r="81" spans="1:81" s="77" customFormat="1" ht="15" customHeight="1" x14ac:dyDescent="0.2">
      <c r="A81" s="175"/>
      <c r="B81" s="37"/>
      <c r="C81" s="37"/>
      <c r="D81" s="37"/>
      <c r="E81" s="37"/>
      <c r="AS81" s="111"/>
      <c r="AT81" s="111"/>
      <c r="AU81" s="111"/>
      <c r="AV81" s="112"/>
      <c r="AW81" s="113"/>
      <c r="AX81" s="111"/>
      <c r="AY81" s="111"/>
      <c r="AZ81" s="111"/>
      <c r="BA81" s="72"/>
      <c r="BB81" s="72"/>
      <c r="BC81" s="72"/>
      <c r="BD81" s="72"/>
      <c r="BE81" s="72"/>
      <c r="BF81" s="168"/>
      <c r="BG81" s="111"/>
      <c r="BH81" s="111"/>
      <c r="BI81" s="111"/>
      <c r="BJ81" s="111"/>
      <c r="BK81" s="111"/>
      <c r="BL81" s="111"/>
      <c r="BM81" s="111"/>
      <c r="BN81" s="111"/>
      <c r="BO81" s="111"/>
      <c r="BP81" s="113"/>
      <c r="BQ81" s="111"/>
      <c r="BR81" s="111"/>
      <c r="BS81" s="111"/>
      <c r="BT81" s="111"/>
      <c r="BU81" s="111"/>
      <c r="BV81" s="111"/>
      <c r="BW81" s="111"/>
      <c r="BX81" s="111"/>
      <c r="BY81" s="111"/>
      <c r="BZ81" s="111"/>
      <c r="CA81" s="111"/>
      <c r="CB81" s="111"/>
      <c r="CC81" s="111"/>
    </row>
    <row r="82" spans="1:81" s="77" customFormat="1" ht="15" customHeight="1" x14ac:dyDescent="0.2">
      <c r="A82" s="175"/>
      <c r="B82" s="37"/>
      <c r="C82" s="37"/>
      <c r="D82" s="37"/>
      <c r="E82" s="37"/>
      <c r="AS82" s="111"/>
      <c r="AT82" s="111"/>
      <c r="AU82" s="111"/>
      <c r="AV82" s="112"/>
      <c r="AW82" s="113"/>
      <c r="AX82" s="111"/>
      <c r="AY82" s="111"/>
      <c r="AZ82" s="111"/>
      <c r="BA82" s="72"/>
      <c r="BB82" s="72"/>
      <c r="BC82" s="72"/>
      <c r="BD82" s="72"/>
      <c r="BE82" s="72"/>
      <c r="BF82" s="168"/>
      <c r="BG82" s="111"/>
      <c r="BH82" s="111"/>
      <c r="BI82" s="111"/>
      <c r="BJ82" s="111"/>
      <c r="BK82" s="111"/>
      <c r="BL82" s="111"/>
      <c r="BM82" s="111"/>
      <c r="BN82" s="111"/>
      <c r="BO82" s="111"/>
      <c r="BP82" s="113"/>
      <c r="BQ82" s="111"/>
      <c r="BR82" s="111"/>
      <c r="BS82" s="111"/>
      <c r="BT82" s="111"/>
      <c r="BU82" s="111"/>
      <c r="BV82" s="111"/>
      <c r="BW82" s="111"/>
      <c r="BX82" s="111"/>
      <c r="BY82" s="111"/>
      <c r="BZ82" s="111"/>
      <c r="CA82" s="111"/>
      <c r="CB82" s="111"/>
      <c r="CC82" s="111"/>
    </row>
    <row r="83" spans="1:81" s="77" customFormat="1" ht="15" customHeight="1" x14ac:dyDescent="0.2">
      <c r="A83" s="177"/>
      <c r="B83" s="48"/>
      <c r="C83" s="48"/>
      <c r="D83" s="48"/>
      <c r="E83" s="48"/>
      <c r="AS83" s="111"/>
      <c r="AT83" s="111"/>
      <c r="AU83" s="111"/>
      <c r="AV83" s="112"/>
      <c r="AW83" s="113"/>
      <c r="AX83" s="111"/>
      <c r="AY83" s="111"/>
      <c r="AZ83" s="111"/>
      <c r="BA83" s="72"/>
      <c r="BB83" s="72"/>
      <c r="BC83" s="72"/>
      <c r="BD83" s="72"/>
      <c r="BE83" s="72"/>
      <c r="BF83" s="168"/>
      <c r="BG83" s="111"/>
      <c r="BH83" s="111"/>
      <c r="BI83" s="111"/>
      <c r="BJ83" s="111"/>
      <c r="BK83" s="111"/>
      <c r="BL83" s="111"/>
      <c r="BM83" s="111"/>
      <c r="BN83" s="111"/>
      <c r="BO83" s="111"/>
      <c r="BP83" s="113"/>
      <c r="BQ83" s="111"/>
      <c r="BR83" s="111"/>
      <c r="BS83" s="111"/>
      <c r="BT83" s="111"/>
      <c r="BU83" s="111"/>
      <c r="BV83" s="111"/>
      <c r="BW83" s="111"/>
      <c r="BX83" s="111"/>
      <c r="BY83" s="111"/>
      <c r="BZ83" s="111"/>
      <c r="CA83" s="111"/>
      <c r="CB83" s="111"/>
      <c r="CC83" s="111"/>
    </row>
    <row r="84" spans="1:81" s="77" customFormat="1" ht="15" customHeight="1" x14ac:dyDescent="0.2">
      <c r="A84" s="318"/>
      <c r="B84" s="158"/>
      <c r="C84" s="158"/>
      <c r="D84" s="158"/>
      <c r="E84" s="158"/>
      <c r="AS84" s="111"/>
      <c r="AT84" s="111"/>
      <c r="AU84" s="111"/>
      <c r="AV84" s="112"/>
      <c r="AW84" s="113"/>
      <c r="AX84" s="111"/>
      <c r="AY84" s="111"/>
      <c r="AZ84" s="111"/>
      <c r="BA84" s="72"/>
      <c r="BB84" s="72"/>
      <c r="BC84" s="72"/>
      <c r="BD84" s="72"/>
      <c r="BE84" s="72"/>
      <c r="BF84" s="168"/>
      <c r="BG84" s="111"/>
      <c r="BH84" s="111"/>
      <c r="BI84" s="111"/>
      <c r="BJ84" s="111"/>
      <c r="BK84" s="111"/>
      <c r="BL84" s="111"/>
      <c r="BM84" s="111"/>
      <c r="BN84" s="111"/>
      <c r="BO84" s="111"/>
      <c r="BP84" s="113"/>
      <c r="BQ84" s="111"/>
      <c r="BR84" s="111"/>
      <c r="BS84" s="111"/>
      <c r="BT84" s="111"/>
      <c r="BU84" s="111"/>
      <c r="BV84" s="111"/>
      <c r="BW84" s="111"/>
      <c r="BX84" s="111"/>
      <c r="BY84" s="111"/>
      <c r="BZ84" s="111"/>
      <c r="CA84" s="111"/>
      <c r="CB84" s="111"/>
      <c r="CC84" s="111"/>
    </row>
    <row r="85" spans="1:81" s="70" customFormat="1" ht="30" customHeight="1" x14ac:dyDescent="0.2">
      <c r="A85" s="169"/>
      <c r="B85" s="178"/>
      <c r="C85" s="178"/>
      <c r="D85" s="69"/>
      <c r="E85" s="69"/>
      <c r="F85" s="69"/>
      <c r="G85" s="69"/>
      <c r="H85" s="69"/>
      <c r="I85" s="69"/>
      <c r="J85" s="69"/>
      <c r="K85" s="69"/>
      <c r="L85" s="69"/>
      <c r="M85" s="69"/>
      <c r="N85" s="69"/>
      <c r="AS85" s="72"/>
      <c r="AT85" s="72"/>
      <c r="AU85" s="72"/>
      <c r="AV85" s="73"/>
      <c r="AW85" s="74"/>
      <c r="AX85" s="72"/>
      <c r="AY85" s="72"/>
      <c r="AZ85" s="72"/>
      <c r="BA85" s="72"/>
      <c r="BB85" s="72"/>
      <c r="BC85" s="72"/>
      <c r="BD85" s="72"/>
      <c r="BE85" s="72"/>
      <c r="BF85" s="168"/>
      <c r="BG85" s="72"/>
      <c r="BH85" s="72"/>
      <c r="BI85" s="72"/>
      <c r="BJ85" s="72"/>
      <c r="BK85" s="72"/>
      <c r="BL85" s="72"/>
      <c r="BM85" s="72"/>
      <c r="BN85" s="72"/>
      <c r="BO85" s="72"/>
      <c r="BP85" s="74"/>
      <c r="BQ85" s="72"/>
      <c r="BR85" s="72"/>
      <c r="BS85" s="72"/>
      <c r="BT85" s="72"/>
      <c r="BU85" s="72"/>
      <c r="BV85" s="72"/>
      <c r="BW85" s="72"/>
      <c r="BX85" s="72"/>
      <c r="BY85" s="72"/>
      <c r="BZ85" s="72"/>
      <c r="CA85" s="72"/>
      <c r="CB85" s="72"/>
      <c r="CC85" s="72"/>
    </row>
    <row r="86" spans="1:81" s="70" customFormat="1" ht="33.75" customHeight="1" x14ac:dyDescent="0.3">
      <c r="A86" s="179"/>
      <c r="B86" s="173"/>
      <c r="C86" s="173"/>
      <c r="D86" s="173"/>
      <c r="E86" s="173"/>
      <c r="F86" s="180"/>
      <c r="G86" s="180"/>
      <c r="H86" s="69"/>
      <c r="I86" s="69"/>
      <c r="J86" s="69"/>
      <c r="K86" s="69"/>
      <c r="L86" s="69"/>
      <c r="M86" s="69"/>
      <c r="N86" s="69"/>
      <c r="AS86" s="72"/>
      <c r="AT86" s="72"/>
      <c r="AU86" s="72"/>
      <c r="AV86" s="73"/>
      <c r="AW86" s="74"/>
      <c r="AX86" s="72"/>
      <c r="AY86" s="72"/>
      <c r="AZ86" s="72"/>
      <c r="BA86" s="72"/>
      <c r="BB86" s="72"/>
      <c r="BC86" s="72"/>
      <c r="BD86" s="72"/>
      <c r="BE86" s="72"/>
      <c r="BF86" s="168"/>
      <c r="BG86" s="72"/>
      <c r="BH86" s="72"/>
      <c r="BI86" s="72"/>
      <c r="BJ86" s="72"/>
      <c r="BK86" s="72"/>
      <c r="BL86" s="72"/>
      <c r="BM86" s="72"/>
      <c r="BN86" s="72"/>
      <c r="BO86" s="72"/>
      <c r="BP86" s="74"/>
      <c r="BQ86" s="72"/>
      <c r="BR86" s="72"/>
      <c r="BS86" s="72"/>
      <c r="BT86" s="72"/>
      <c r="BU86" s="72"/>
      <c r="BV86" s="72"/>
      <c r="BW86" s="72"/>
      <c r="BX86" s="72"/>
      <c r="BY86" s="72"/>
      <c r="BZ86" s="72"/>
      <c r="CA86" s="72"/>
      <c r="CB86" s="72"/>
      <c r="CC86" s="72"/>
    </row>
    <row r="87" spans="1:81" s="70" customFormat="1" ht="15" customHeight="1" x14ac:dyDescent="0.2">
      <c r="A87" s="181"/>
      <c r="B87" s="49"/>
      <c r="C87" s="49"/>
      <c r="D87" s="49"/>
      <c r="E87" s="49"/>
      <c r="F87" s="69"/>
      <c r="G87" s="69"/>
      <c r="H87" s="69"/>
      <c r="I87" s="69"/>
      <c r="J87" s="69"/>
      <c r="K87" s="69"/>
      <c r="L87" s="69"/>
      <c r="M87" s="69"/>
      <c r="N87" s="69"/>
      <c r="AS87" s="72"/>
      <c r="AT87" s="72"/>
      <c r="AU87" s="72"/>
      <c r="AV87" s="73"/>
      <c r="AW87" s="74"/>
      <c r="AX87" s="72"/>
      <c r="AY87" s="72"/>
      <c r="AZ87" s="72"/>
      <c r="BA87" s="72"/>
      <c r="BB87" s="72"/>
      <c r="BC87" s="72"/>
      <c r="BD87" s="72"/>
      <c r="BE87" s="72"/>
      <c r="BF87" s="168"/>
      <c r="BG87" s="72"/>
      <c r="BH87" s="72"/>
      <c r="BI87" s="72"/>
      <c r="BJ87" s="72"/>
      <c r="BK87" s="72"/>
      <c r="BL87" s="72"/>
      <c r="BM87" s="72"/>
      <c r="BN87" s="72"/>
      <c r="BO87" s="72"/>
      <c r="BP87" s="74"/>
      <c r="BQ87" s="72"/>
      <c r="BR87" s="72"/>
      <c r="BS87" s="72"/>
      <c r="BT87" s="72"/>
      <c r="BU87" s="72"/>
      <c r="BV87" s="72"/>
      <c r="BW87" s="72"/>
      <c r="BX87" s="72"/>
      <c r="BY87" s="72"/>
      <c r="BZ87" s="72"/>
      <c r="CA87" s="72"/>
      <c r="CB87" s="72"/>
      <c r="CC87" s="72"/>
    </row>
    <row r="88" spans="1:81" s="70" customFormat="1" ht="15" customHeight="1" x14ac:dyDescent="0.2">
      <c r="A88" s="182"/>
      <c r="B88" s="49"/>
      <c r="C88" s="49"/>
      <c r="D88" s="49"/>
      <c r="E88" s="49"/>
      <c r="F88" s="69"/>
      <c r="G88" s="69"/>
      <c r="H88" s="69"/>
      <c r="I88" s="69"/>
      <c r="J88" s="69"/>
      <c r="K88" s="69"/>
      <c r="L88" s="69"/>
      <c r="M88" s="69"/>
      <c r="N88" s="69"/>
      <c r="AS88" s="72"/>
      <c r="AT88" s="72"/>
      <c r="AU88" s="72"/>
      <c r="AV88" s="73"/>
      <c r="AW88" s="74"/>
      <c r="AX88" s="72"/>
      <c r="AY88" s="72"/>
      <c r="AZ88" s="72"/>
      <c r="BA88" s="72"/>
      <c r="BB88" s="72"/>
      <c r="BC88" s="72"/>
      <c r="BD88" s="72"/>
      <c r="BE88" s="72"/>
      <c r="BF88" s="168"/>
      <c r="BG88" s="72"/>
      <c r="BH88" s="72"/>
      <c r="BI88" s="72"/>
      <c r="BJ88" s="72"/>
      <c r="BK88" s="72"/>
      <c r="BL88" s="72"/>
      <c r="BM88" s="72"/>
      <c r="BN88" s="72"/>
      <c r="BO88" s="72"/>
      <c r="BP88" s="74"/>
      <c r="BQ88" s="72"/>
      <c r="BR88" s="72"/>
      <c r="BS88" s="72"/>
      <c r="BT88" s="72"/>
      <c r="BU88" s="72"/>
      <c r="BV88" s="72"/>
      <c r="BW88" s="72"/>
      <c r="BX88" s="72"/>
      <c r="BY88" s="72"/>
      <c r="BZ88" s="72"/>
      <c r="CA88" s="72"/>
      <c r="CB88" s="72"/>
      <c r="CC88" s="72"/>
    </row>
    <row r="89" spans="1:81" s="70" customFormat="1" ht="15" customHeight="1" x14ac:dyDescent="0.2">
      <c r="A89" s="182"/>
      <c r="B89" s="49"/>
      <c r="C89" s="49"/>
      <c r="D89" s="49"/>
      <c r="E89" s="49"/>
      <c r="F89" s="69"/>
      <c r="G89" s="69"/>
      <c r="H89" s="69"/>
      <c r="I89" s="69"/>
      <c r="J89" s="69"/>
      <c r="K89" s="69"/>
      <c r="L89" s="69"/>
      <c r="M89" s="69"/>
      <c r="N89" s="69"/>
      <c r="AS89" s="72"/>
      <c r="AT89" s="72"/>
      <c r="AU89" s="72"/>
      <c r="AV89" s="73"/>
      <c r="AW89" s="74"/>
      <c r="AX89" s="72"/>
      <c r="AY89" s="72"/>
      <c r="AZ89" s="72"/>
      <c r="BA89" s="72"/>
      <c r="BB89" s="72"/>
      <c r="BC89" s="72"/>
      <c r="BD89" s="72"/>
      <c r="BE89" s="72"/>
      <c r="BF89" s="168"/>
      <c r="BG89" s="72"/>
      <c r="BH89" s="72"/>
      <c r="BI89" s="72"/>
      <c r="BJ89" s="72"/>
      <c r="BK89" s="72"/>
      <c r="BL89" s="72"/>
      <c r="BM89" s="72"/>
      <c r="BN89" s="72"/>
      <c r="BO89" s="72"/>
      <c r="BP89" s="74"/>
      <c r="BQ89" s="72"/>
      <c r="BR89" s="72"/>
      <c r="BS89" s="72"/>
      <c r="BT89" s="72"/>
      <c r="BU89" s="72"/>
      <c r="BV89" s="72"/>
      <c r="BW89" s="72"/>
      <c r="BX89" s="72"/>
      <c r="BY89" s="72"/>
      <c r="BZ89" s="72"/>
      <c r="CA89" s="72"/>
      <c r="CB89" s="72"/>
      <c r="CC89" s="72"/>
    </row>
    <row r="90" spans="1:81" s="70" customFormat="1" ht="15" customHeight="1" x14ac:dyDescent="0.2">
      <c r="A90" s="182"/>
      <c r="B90" s="49"/>
      <c r="C90" s="49"/>
      <c r="D90" s="49"/>
      <c r="E90" s="49"/>
      <c r="F90" s="69"/>
      <c r="G90" s="69"/>
      <c r="H90" s="69"/>
      <c r="I90" s="69"/>
      <c r="J90" s="69"/>
      <c r="K90" s="69"/>
      <c r="L90" s="69"/>
      <c r="M90" s="69"/>
      <c r="N90" s="69"/>
      <c r="AS90" s="72"/>
      <c r="AT90" s="72"/>
      <c r="AU90" s="72"/>
      <c r="AV90" s="73"/>
      <c r="AW90" s="74"/>
      <c r="AX90" s="72"/>
      <c r="AY90" s="72"/>
      <c r="AZ90" s="72"/>
      <c r="BA90" s="72"/>
      <c r="BB90" s="72"/>
      <c r="BC90" s="72"/>
      <c r="BD90" s="72"/>
      <c r="BE90" s="72"/>
      <c r="BF90" s="168"/>
      <c r="BG90" s="72"/>
      <c r="BH90" s="72"/>
      <c r="BI90" s="72"/>
      <c r="BJ90" s="72"/>
      <c r="BK90" s="72"/>
      <c r="BL90" s="72"/>
      <c r="BM90" s="72"/>
      <c r="BN90" s="72"/>
      <c r="BO90" s="72"/>
      <c r="BP90" s="74"/>
      <c r="BQ90" s="72"/>
      <c r="BR90" s="72"/>
      <c r="BS90" s="72"/>
      <c r="BT90" s="72"/>
      <c r="BU90" s="72"/>
      <c r="BV90" s="72"/>
      <c r="BW90" s="72"/>
      <c r="BX90" s="72"/>
      <c r="BY90" s="72"/>
      <c r="BZ90" s="72"/>
      <c r="CA90" s="72"/>
      <c r="CB90" s="72"/>
      <c r="CC90" s="72"/>
    </row>
    <row r="91" spans="1:81" s="70" customFormat="1" ht="15" customHeight="1" x14ac:dyDescent="0.2">
      <c r="A91" s="183"/>
      <c r="B91" s="50"/>
      <c r="C91" s="50"/>
      <c r="D91" s="50"/>
      <c r="E91" s="50"/>
      <c r="F91" s="69"/>
      <c r="G91" s="69"/>
      <c r="H91" s="69"/>
      <c r="I91" s="69"/>
      <c r="J91" s="69"/>
      <c r="K91" s="69"/>
      <c r="L91" s="69"/>
      <c r="M91" s="69"/>
      <c r="N91" s="69"/>
      <c r="AS91" s="72"/>
      <c r="AT91" s="72"/>
      <c r="AU91" s="72"/>
      <c r="AV91" s="73"/>
      <c r="AW91" s="74"/>
      <c r="AX91" s="72"/>
      <c r="AY91" s="72"/>
      <c r="AZ91" s="72"/>
      <c r="BA91" s="72"/>
      <c r="BB91" s="72"/>
      <c r="BC91" s="72"/>
      <c r="BD91" s="72"/>
      <c r="BE91" s="72"/>
      <c r="BF91" s="168"/>
      <c r="BG91" s="72"/>
      <c r="BH91" s="72"/>
      <c r="BI91" s="72"/>
      <c r="BJ91" s="72"/>
      <c r="BK91" s="72"/>
      <c r="BL91" s="72"/>
      <c r="BM91" s="72"/>
      <c r="BN91" s="72"/>
      <c r="BO91" s="72"/>
      <c r="BP91" s="74"/>
      <c r="BQ91" s="72"/>
      <c r="BR91" s="72"/>
      <c r="BS91" s="72"/>
      <c r="BT91" s="72"/>
      <c r="BU91" s="72"/>
      <c r="BV91" s="72"/>
      <c r="BW91" s="72"/>
      <c r="BX91" s="72"/>
      <c r="BY91" s="72"/>
      <c r="BZ91" s="72"/>
      <c r="CA91" s="72"/>
      <c r="CB91" s="72"/>
      <c r="CC91" s="72"/>
    </row>
    <row r="92" spans="1:81" s="70" customFormat="1" ht="15" customHeight="1" x14ac:dyDescent="0.2">
      <c r="A92" s="157"/>
      <c r="B92" s="158"/>
      <c r="C92" s="158"/>
      <c r="D92" s="158"/>
      <c r="E92" s="158"/>
      <c r="F92" s="69"/>
      <c r="G92" s="69"/>
      <c r="H92" s="69"/>
      <c r="I92" s="69"/>
      <c r="J92" s="69"/>
      <c r="K92" s="69"/>
      <c r="L92" s="69"/>
      <c r="M92" s="69"/>
      <c r="N92" s="69"/>
      <c r="AS92" s="72"/>
      <c r="AT92" s="72"/>
      <c r="AU92" s="72"/>
      <c r="AV92" s="73"/>
      <c r="AW92" s="74"/>
      <c r="AX92" s="72"/>
      <c r="AY92" s="72"/>
      <c r="AZ92" s="72"/>
      <c r="BA92" s="72"/>
      <c r="BB92" s="72"/>
      <c r="BC92" s="72"/>
      <c r="BD92" s="72"/>
      <c r="BE92" s="72"/>
      <c r="BF92" s="168"/>
      <c r="BG92" s="72"/>
      <c r="BH92" s="72"/>
      <c r="BI92" s="72"/>
      <c r="BJ92" s="72"/>
      <c r="BK92" s="72"/>
      <c r="BL92" s="72"/>
      <c r="BM92" s="72"/>
      <c r="BN92" s="72"/>
      <c r="BO92" s="72"/>
      <c r="BP92" s="74"/>
      <c r="BQ92" s="72"/>
      <c r="BR92" s="72"/>
      <c r="BS92" s="72"/>
      <c r="BT92" s="72"/>
      <c r="BU92" s="72"/>
      <c r="BV92" s="72"/>
      <c r="BW92" s="72"/>
      <c r="BX92" s="72"/>
      <c r="BY92" s="72"/>
      <c r="BZ92" s="72"/>
      <c r="CA92" s="72"/>
      <c r="CB92" s="72"/>
      <c r="CC92" s="72"/>
    </row>
    <row r="93" spans="1:81" s="70" customFormat="1" ht="30" customHeight="1" x14ac:dyDescent="0.2">
      <c r="A93" s="169"/>
      <c r="B93" s="184"/>
      <c r="C93" s="185"/>
      <c r="D93" s="69"/>
      <c r="E93" s="69"/>
      <c r="F93" s="69"/>
      <c r="G93" s="69"/>
      <c r="H93" s="69"/>
      <c r="I93" s="69"/>
      <c r="J93" s="69"/>
      <c r="K93" s="69"/>
      <c r="L93" s="69"/>
      <c r="M93" s="69"/>
      <c r="N93" s="69"/>
      <c r="AS93" s="72"/>
      <c r="AT93" s="72"/>
      <c r="AU93" s="72"/>
      <c r="AV93" s="73"/>
      <c r="AW93" s="74"/>
      <c r="AX93" s="72"/>
      <c r="AY93" s="72"/>
      <c r="AZ93" s="72"/>
      <c r="BA93" s="72"/>
      <c r="BB93" s="72"/>
      <c r="BC93" s="72"/>
      <c r="BD93" s="72"/>
      <c r="BE93" s="72"/>
      <c r="BF93" s="168"/>
      <c r="BG93" s="72"/>
      <c r="BH93" s="72"/>
      <c r="BI93" s="72"/>
      <c r="BJ93" s="72"/>
      <c r="BK93" s="72"/>
      <c r="BL93" s="72"/>
      <c r="BM93" s="72"/>
      <c r="BN93" s="72"/>
      <c r="BO93" s="72"/>
      <c r="BP93" s="74"/>
      <c r="BQ93" s="72"/>
      <c r="BR93" s="72"/>
      <c r="BS93" s="72"/>
      <c r="BT93" s="72"/>
      <c r="BU93" s="72"/>
      <c r="BV93" s="72"/>
      <c r="BW93" s="72"/>
      <c r="BX93" s="72"/>
      <c r="BY93" s="72"/>
      <c r="BZ93" s="72"/>
      <c r="CA93" s="72"/>
      <c r="CB93" s="72"/>
      <c r="CC93" s="72"/>
    </row>
    <row r="94" spans="1:81" s="70" customFormat="1" ht="51" customHeight="1" x14ac:dyDescent="0.2">
      <c r="A94" s="179"/>
      <c r="B94" s="173"/>
      <c r="C94" s="173"/>
      <c r="D94" s="173"/>
      <c r="E94" s="173"/>
      <c r="F94" s="69"/>
      <c r="G94" s="69"/>
      <c r="H94" s="69"/>
      <c r="I94" s="69"/>
      <c r="J94" s="69"/>
      <c r="K94" s="69"/>
      <c r="L94" s="69"/>
      <c r="M94" s="69"/>
      <c r="N94" s="69"/>
      <c r="AS94" s="72"/>
      <c r="AT94" s="72"/>
      <c r="AU94" s="72"/>
      <c r="AV94" s="73"/>
      <c r="AW94" s="74"/>
      <c r="AX94" s="72"/>
      <c r="AY94" s="72"/>
      <c r="AZ94" s="72"/>
      <c r="BA94" s="72"/>
      <c r="BB94" s="72"/>
      <c r="BC94" s="72"/>
      <c r="BD94" s="72"/>
      <c r="BE94" s="72"/>
      <c r="BF94" s="168"/>
      <c r="BG94" s="72"/>
      <c r="BH94" s="72"/>
      <c r="BI94" s="72"/>
      <c r="BJ94" s="72"/>
      <c r="BK94" s="72"/>
      <c r="BL94" s="72"/>
      <c r="BM94" s="72"/>
      <c r="BN94" s="72"/>
      <c r="BO94" s="72"/>
      <c r="BP94" s="74"/>
      <c r="BQ94" s="72"/>
      <c r="BR94" s="72"/>
      <c r="BS94" s="72"/>
      <c r="BT94" s="72"/>
      <c r="BU94" s="72"/>
      <c r="BV94" s="72"/>
      <c r="BW94" s="72"/>
      <c r="BX94" s="72"/>
      <c r="BY94" s="72"/>
      <c r="BZ94" s="72"/>
      <c r="CA94" s="72"/>
      <c r="CB94" s="72"/>
      <c r="CC94" s="72"/>
    </row>
    <row r="95" spans="1:81" s="70" customFormat="1" ht="15" customHeight="1" x14ac:dyDescent="0.2">
      <c r="A95" s="181"/>
      <c r="B95" s="49"/>
      <c r="C95" s="49"/>
      <c r="D95" s="49"/>
      <c r="E95" s="49"/>
      <c r="F95" s="69"/>
      <c r="G95" s="69"/>
      <c r="H95" s="69"/>
      <c r="I95" s="69"/>
      <c r="J95" s="69"/>
      <c r="K95" s="69"/>
      <c r="L95" s="69"/>
      <c r="M95" s="69"/>
      <c r="N95" s="69"/>
      <c r="AS95" s="72"/>
      <c r="AT95" s="72"/>
      <c r="AU95" s="72"/>
      <c r="AV95" s="73"/>
      <c r="AW95" s="74"/>
      <c r="AX95" s="72"/>
      <c r="AY95" s="72"/>
      <c r="AZ95" s="72"/>
      <c r="BA95" s="72"/>
      <c r="BB95" s="72"/>
      <c r="BC95" s="72"/>
      <c r="BD95" s="72"/>
      <c r="BE95" s="72"/>
      <c r="BF95" s="168"/>
      <c r="BG95" s="72"/>
      <c r="BH95" s="72"/>
      <c r="BI95" s="72"/>
      <c r="BJ95" s="72"/>
      <c r="BK95" s="72"/>
      <c r="BL95" s="72"/>
      <c r="BM95" s="72"/>
      <c r="BN95" s="72"/>
      <c r="BO95" s="72"/>
      <c r="BP95" s="74"/>
      <c r="BQ95" s="72"/>
      <c r="BR95" s="72"/>
      <c r="BS95" s="72"/>
      <c r="BT95" s="72"/>
      <c r="BU95" s="72"/>
      <c r="BV95" s="72"/>
      <c r="BW95" s="72"/>
      <c r="BX95" s="72"/>
      <c r="BY95" s="72"/>
      <c r="BZ95" s="72"/>
      <c r="CA95" s="72"/>
      <c r="CB95" s="72"/>
      <c r="CC95" s="72"/>
    </row>
    <row r="96" spans="1:81" s="70" customFormat="1" ht="15" customHeight="1" x14ac:dyDescent="0.2">
      <c r="A96" s="182"/>
      <c r="B96" s="49"/>
      <c r="C96" s="49"/>
      <c r="D96" s="49"/>
      <c r="E96" s="49"/>
      <c r="F96" s="69"/>
      <c r="G96" s="69"/>
      <c r="H96" s="69"/>
      <c r="I96" s="69"/>
      <c r="J96" s="69"/>
      <c r="K96" s="69"/>
      <c r="L96" s="69"/>
      <c r="M96" s="69"/>
      <c r="N96" s="69"/>
      <c r="AS96" s="72"/>
      <c r="AT96" s="72"/>
      <c r="AU96" s="72"/>
      <c r="AV96" s="73"/>
      <c r="AW96" s="74"/>
      <c r="AX96" s="72"/>
      <c r="AY96" s="72"/>
      <c r="AZ96" s="72"/>
      <c r="BA96" s="72"/>
      <c r="BB96" s="72"/>
      <c r="BC96" s="72"/>
      <c r="BD96" s="72"/>
      <c r="BE96" s="72"/>
      <c r="BF96" s="168"/>
      <c r="BG96" s="72"/>
      <c r="BH96" s="72"/>
      <c r="BI96" s="72"/>
      <c r="BJ96" s="72"/>
      <c r="BK96" s="72"/>
      <c r="BL96" s="72"/>
      <c r="BM96" s="72"/>
      <c r="BN96" s="72"/>
      <c r="BO96" s="72"/>
      <c r="BP96" s="74"/>
      <c r="BQ96" s="72"/>
      <c r="BR96" s="72"/>
      <c r="BS96" s="72"/>
      <c r="BT96" s="72"/>
      <c r="BU96" s="72"/>
      <c r="BV96" s="72"/>
      <c r="BW96" s="72"/>
      <c r="BX96" s="72"/>
      <c r="BY96" s="72"/>
      <c r="BZ96" s="72"/>
      <c r="CA96" s="72"/>
      <c r="CB96" s="72"/>
      <c r="CC96" s="72"/>
    </row>
    <row r="97" spans="1:81" s="70" customFormat="1" ht="15" customHeight="1" x14ac:dyDescent="0.2">
      <c r="A97" s="182"/>
      <c r="B97" s="49"/>
      <c r="C97" s="49"/>
      <c r="D97" s="49"/>
      <c r="E97" s="49"/>
      <c r="F97" s="69"/>
      <c r="G97" s="69"/>
      <c r="H97" s="69"/>
      <c r="I97" s="69"/>
      <c r="J97" s="69"/>
      <c r="K97" s="69"/>
      <c r="L97" s="69"/>
      <c r="M97" s="69"/>
      <c r="N97" s="69"/>
      <c r="AS97" s="72"/>
      <c r="AT97" s="72"/>
      <c r="AU97" s="72"/>
      <c r="AV97" s="73"/>
      <c r="AW97" s="74"/>
      <c r="AX97" s="72"/>
      <c r="AY97" s="72"/>
      <c r="AZ97" s="72"/>
      <c r="BA97" s="72"/>
      <c r="BB97" s="72"/>
      <c r="BC97" s="72"/>
      <c r="BD97" s="72"/>
      <c r="BE97" s="72"/>
      <c r="BF97" s="72"/>
      <c r="BG97" s="72"/>
      <c r="BH97" s="72"/>
      <c r="BI97" s="72"/>
      <c r="BJ97" s="72"/>
      <c r="BK97" s="72"/>
      <c r="BL97" s="72"/>
      <c r="BM97" s="72"/>
      <c r="BN97" s="72"/>
      <c r="BO97" s="72"/>
      <c r="BP97" s="74"/>
      <c r="BQ97" s="72"/>
      <c r="BR97" s="72"/>
      <c r="BS97" s="72"/>
      <c r="BT97" s="72"/>
      <c r="BU97" s="72"/>
      <c r="BV97" s="72"/>
      <c r="BW97" s="72"/>
      <c r="BX97" s="72"/>
      <c r="BY97" s="72"/>
      <c r="BZ97" s="72"/>
      <c r="CA97" s="72"/>
      <c r="CB97" s="72"/>
      <c r="CC97" s="72"/>
    </row>
    <row r="98" spans="1:81" s="70" customFormat="1" ht="15" customHeight="1" x14ac:dyDescent="0.2">
      <c r="A98" s="182"/>
      <c r="B98" s="49"/>
      <c r="C98" s="49"/>
      <c r="D98" s="49"/>
      <c r="E98" s="49"/>
      <c r="F98" s="69"/>
      <c r="G98" s="69"/>
      <c r="H98" s="69"/>
      <c r="I98" s="69"/>
      <c r="J98" s="69"/>
      <c r="K98" s="69"/>
      <c r="L98" s="69"/>
      <c r="M98" s="69"/>
      <c r="N98" s="69"/>
      <c r="AS98" s="72"/>
      <c r="AT98" s="72"/>
      <c r="AU98" s="72"/>
      <c r="AV98" s="73"/>
      <c r="AW98" s="74"/>
      <c r="AX98" s="72"/>
      <c r="AY98" s="72"/>
      <c r="AZ98" s="72"/>
      <c r="BA98" s="73"/>
      <c r="BB98" s="73"/>
      <c r="BC98" s="73"/>
      <c r="BD98" s="73"/>
      <c r="BE98" s="73"/>
      <c r="BF98" s="73"/>
      <c r="BG98" s="72"/>
      <c r="BH98" s="72"/>
      <c r="BI98" s="72"/>
      <c r="BJ98" s="72"/>
      <c r="BK98" s="72"/>
      <c r="BL98" s="72"/>
      <c r="BM98" s="72"/>
      <c r="BN98" s="72"/>
      <c r="BO98" s="72"/>
      <c r="BP98" s="74"/>
      <c r="BQ98" s="72"/>
      <c r="BR98" s="72"/>
      <c r="BS98" s="72"/>
      <c r="BT98" s="72"/>
      <c r="BU98" s="72"/>
      <c r="BV98" s="72"/>
      <c r="BW98" s="72"/>
      <c r="BX98" s="72"/>
      <c r="BY98" s="72"/>
      <c r="BZ98" s="72"/>
      <c r="CA98" s="72"/>
      <c r="CB98" s="72"/>
      <c r="CC98" s="72"/>
    </row>
    <row r="99" spans="1:81" s="70" customFormat="1" ht="15" customHeight="1" x14ac:dyDescent="0.2">
      <c r="A99" s="183"/>
      <c r="B99" s="50"/>
      <c r="C99" s="50"/>
      <c r="D99" s="50"/>
      <c r="E99" s="50"/>
      <c r="F99" s="69"/>
      <c r="G99" s="69"/>
      <c r="H99" s="69"/>
      <c r="I99" s="69"/>
      <c r="J99" s="69"/>
      <c r="K99" s="69"/>
      <c r="L99" s="69"/>
      <c r="M99" s="69"/>
      <c r="N99" s="69"/>
      <c r="AS99" s="72"/>
      <c r="AT99" s="72"/>
      <c r="AU99" s="72"/>
      <c r="AV99" s="73"/>
      <c r="AW99" s="74"/>
      <c r="AX99" s="72"/>
      <c r="AY99" s="72"/>
      <c r="AZ99" s="72"/>
      <c r="BA99" s="73"/>
      <c r="BB99" s="73"/>
      <c r="BC99" s="73"/>
      <c r="BD99" s="73"/>
      <c r="BE99" s="73"/>
      <c r="BF99" s="73"/>
      <c r="BG99" s="72"/>
      <c r="BH99" s="72"/>
      <c r="BI99" s="72"/>
      <c r="BJ99" s="72"/>
      <c r="BK99" s="72"/>
      <c r="BL99" s="72"/>
      <c r="BM99" s="72"/>
      <c r="BN99" s="72"/>
      <c r="BO99" s="72"/>
      <c r="BP99" s="74"/>
      <c r="BQ99" s="72"/>
      <c r="BR99" s="72"/>
      <c r="BS99" s="72"/>
      <c r="BT99" s="72"/>
      <c r="BU99" s="72"/>
      <c r="BV99" s="72"/>
      <c r="BW99" s="72"/>
      <c r="BX99" s="72"/>
      <c r="BY99" s="72"/>
      <c r="BZ99" s="72"/>
      <c r="CA99" s="72"/>
      <c r="CB99" s="72"/>
      <c r="CC99" s="72"/>
    </row>
    <row r="100" spans="1:81" s="70" customFormat="1" ht="15" customHeight="1" x14ac:dyDescent="0.2">
      <c r="A100" s="157"/>
      <c r="B100" s="158"/>
      <c r="C100" s="158"/>
      <c r="D100" s="158"/>
      <c r="E100" s="158"/>
      <c r="F100" s="69"/>
      <c r="G100" s="69"/>
      <c r="H100" s="69"/>
      <c r="I100" s="69"/>
      <c r="J100" s="69"/>
      <c r="K100" s="69"/>
      <c r="L100" s="69"/>
      <c r="M100" s="69"/>
      <c r="N100" s="69"/>
      <c r="AS100" s="72"/>
      <c r="AT100" s="72"/>
      <c r="AU100" s="72"/>
      <c r="AV100" s="73"/>
      <c r="AW100" s="74"/>
      <c r="AX100" s="72"/>
      <c r="AY100" s="72"/>
      <c r="AZ100" s="72"/>
      <c r="BA100" s="73"/>
      <c r="BB100" s="73"/>
      <c r="BC100" s="73"/>
      <c r="BD100" s="73"/>
      <c r="BE100" s="73"/>
      <c r="BF100" s="73"/>
      <c r="BG100" s="72"/>
      <c r="BH100" s="72"/>
      <c r="BI100" s="72"/>
      <c r="BJ100" s="72"/>
      <c r="BK100" s="72"/>
      <c r="BL100" s="72"/>
      <c r="BM100" s="72"/>
      <c r="BN100" s="72"/>
      <c r="BO100" s="72"/>
      <c r="BP100" s="74"/>
      <c r="BQ100" s="72"/>
      <c r="BR100" s="72"/>
      <c r="BS100" s="72"/>
      <c r="BT100" s="72"/>
      <c r="BU100" s="72"/>
      <c r="BV100" s="72"/>
      <c r="BW100" s="72"/>
      <c r="BX100" s="72"/>
      <c r="BY100" s="72"/>
      <c r="BZ100" s="72"/>
      <c r="CA100" s="72"/>
      <c r="CB100" s="72"/>
      <c r="CC100" s="72"/>
    </row>
    <row r="101" spans="1:81" s="70" customFormat="1" ht="27.75" customHeight="1" x14ac:dyDescent="0.2">
      <c r="A101" s="169"/>
      <c r="B101" s="184"/>
      <c r="C101" s="185"/>
      <c r="D101" s="69"/>
      <c r="E101" s="69"/>
      <c r="F101" s="69"/>
      <c r="K101" s="69"/>
      <c r="L101" s="69"/>
      <c r="M101" s="69"/>
      <c r="N101" s="69"/>
      <c r="AS101" s="72"/>
      <c r="AT101" s="72"/>
      <c r="AU101" s="72"/>
      <c r="AV101" s="73"/>
      <c r="AW101" s="74"/>
      <c r="AX101" s="72"/>
      <c r="AY101" s="72"/>
      <c r="AZ101" s="72"/>
      <c r="BA101" s="73"/>
      <c r="BB101" s="73"/>
      <c r="BC101" s="73"/>
      <c r="BD101" s="73"/>
      <c r="BE101" s="73"/>
      <c r="BF101" s="73"/>
      <c r="BG101" s="72"/>
      <c r="BH101" s="72"/>
      <c r="BI101" s="72"/>
      <c r="BJ101" s="72"/>
      <c r="BK101" s="72"/>
      <c r="BL101" s="72"/>
      <c r="BM101" s="72"/>
      <c r="BN101" s="72"/>
      <c r="BO101" s="72"/>
      <c r="BP101" s="74"/>
      <c r="BQ101" s="72"/>
      <c r="BR101" s="72"/>
      <c r="BS101" s="72"/>
      <c r="BT101" s="72"/>
      <c r="BU101" s="72"/>
      <c r="BV101" s="72"/>
      <c r="BW101" s="72"/>
      <c r="BX101" s="72"/>
      <c r="BY101" s="72"/>
      <c r="BZ101" s="72"/>
      <c r="CA101" s="72"/>
      <c r="CB101" s="72"/>
      <c r="CC101" s="72"/>
    </row>
    <row r="102" spans="1:81" s="70" customFormat="1" ht="27.75" customHeight="1" x14ac:dyDescent="0.2">
      <c r="A102" s="889"/>
      <c r="B102" s="890"/>
      <c r="C102" s="887"/>
      <c r="D102" s="860"/>
      <c r="E102" s="861"/>
      <c r="F102" s="861"/>
      <c r="G102" s="836"/>
      <c r="K102" s="69"/>
      <c r="L102" s="69"/>
      <c r="M102" s="69"/>
      <c r="N102" s="69"/>
      <c r="AS102" s="72"/>
      <c r="AT102" s="72"/>
      <c r="AU102" s="72"/>
      <c r="AV102" s="73"/>
      <c r="AW102" s="74"/>
      <c r="AX102" s="72"/>
      <c r="AY102" s="72"/>
      <c r="AZ102" s="72"/>
      <c r="BA102" s="73"/>
      <c r="BB102" s="73"/>
      <c r="BC102" s="73"/>
      <c r="BD102" s="73"/>
      <c r="BE102" s="73"/>
      <c r="BF102" s="73"/>
      <c r="BG102" s="72"/>
      <c r="BH102" s="72"/>
      <c r="BI102" s="72"/>
      <c r="BJ102" s="72"/>
      <c r="BK102" s="72"/>
      <c r="BL102" s="72"/>
      <c r="BM102" s="72"/>
      <c r="BN102" s="72"/>
      <c r="BO102" s="72"/>
      <c r="BP102" s="74"/>
      <c r="BQ102" s="72"/>
      <c r="BR102" s="72"/>
      <c r="BS102" s="72"/>
      <c r="BT102" s="72"/>
      <c r="BU102" s="72"/>
      <c r="BV102" s="72"/>
      <c r="BW102" s="72"/>
      <c r="BX102" s="72"/>
      <c r="BY102" s="72"/>
      <c r="BZ102" s="72"/>
      <c r="CA102" s="72"/>
      <c r="CB102" s="72"/>
      <c r="CC102" s="72"/>
    </row>
    <row r="103" spans="1:81" s="70" customFormat="1" ht="51" customHeight="1" x14ac:dyDescent="0.2">
      <c r="A103" s="891"/>
      <c r="B103" s="892"/>
      <c r="C103" s="888"/>
      <c r="D103" s="314"/>
      <c r="E103" s="314"/>
      <c r="F103" s="314"/>
      <c r="G103" s="838"/>
      <c r="H103" s="69"/>
      <c r="I103" s="69"/>
      <c r="J103" s="69"/>
      <c r="K103" s="69"/>
      <c r="L103" s="69"/>
      <c r="M103" s="69"/>
      <c r="N103" s="69"/>
      <c r="AS103" s="72"/>
      <c r="AT103" s="72"/>
      <c r="AU103" s="72"/>
      <c r="AV103" s="73"/>
      <c r="AW103" s="74"/>
      <c r="AX103" s="72"/>
      <c r="AY103" s="72"/>
      <c r="AZ103" s="72"/>
      <c r="BA103" s="73"/>
      <c r="BB103" s="73"/>
      <c r="BC103" s="73"/>
      <c r="BD103" s="73"/>
      <c r="BE103" s="73"/>
      <c r="BF103" s="73"/>
      <c r="BG103" s="72"/>
      <c r="BH103" s="72"/>
      <c r="BI103" s="72"/>
      <c r="BJ103" s="72"/>
      <c r="BK103" s="72"/>
      <c r="BL103" s="72"/>
      <c r="BM103" s="72"/>
      <c r="BN103" s="72"/>
      <c r="BO103" s="72"/>
      <c r="BP103" s="74"/>
      <c r="BQ103" s="72"/>
      <c r="BR103" s="72"/>
      <c r="BS103" s="72"/>
      <c r="BT103" s="72"/>
      <c r="BU103" s="72"/>
      <c r="BV103" s="72"/>
      <c r="BW103" s="72"/>
      <c r="BX103" s="72"/>
      <c r="BY103" s="72"/>
      <c r="BZ103" s="72"/>
      <c r="CA103" s="72"/>
      <c r="CB103" s="72"/>
      <c r="CC103" s="72"/>
    </row>
    <row r="104" spans="1:81" s="70" customFormat="1" ht="16.5" customHeight="1" x14ac:dyDescent="0.2">
      <c r="A104" s="877"/>
      <c r="B104" s="878"/>
      <c r="C104" s="158"/>
      <c r="D104" s="6"/>
      <c r="E104" s="5"/>
      <c r="F104" s="7"/>
      <c r="G104" s="7"/>
      <c r="H104" s="69"/>
      <c r="I104" s="69"/>
      <c r="J104" s="69"/>
      <c r="K104" s="69"/>
      <c r="L104" s="69"/>
      <c r="M104" s="69"/>
      <c r="N104" s="69"/>
      <c r="AS104" s="72"/>
      <c r="AT104" s="72"/>
      <c r="AU104" s="72"/>
      <c r="AV104" s="73"/>
      <c r="AW104" s="74"/>
      <c r="AX104" s="72"/>
      <c r="AY104" s="72"/>
      <c r="AZ104" s="72"/>
      <c r="BA104" s="73"/>
      <c r="BB104" s="73"/>
      <c r="BC104" s="73"/>
      <c r="BD104" s="73"/>
      <c r="BE104" s="73"/>
      <c r="BF104" s="73"/>
      <c r="BG104" s="72"/>
      <c r="BH104" s="72"/>
      <c r="BI104" s="72"/>
      <c r="BJ104" s="72"/>
      <c r="BK104" s="72"/>
      <c r="BL104" s="72"/>
      <c r="BM104" s="72"/>
      <c r="BN104" s="72"/>
      <c r="BO104" s="72"/>
      <c r="BP104" s="74"/>
      <c r="BQ104" s="72"/>
      <c r="BR104" s="72"/>
      <c r="BS104" s="72"/>
      <c r="BT104" s="72"/>
      <c r="BU104" s="72"/>
      <c r="BV104" s="72"/>
      <c r="BW104" s="72"/>
      <c r="BX104" s="72"/>
      <c r="BY104" s="72"/>
      <c r="BZ104" s="72"/>
      <c r="CA104" s="72"/>
      <c r="CB104" s="72"/>
      <c r="CC104" s="72"/>
    </row>
    <row r="105" spans="1:81" s="70" customFormat="1" ht="15.75" customHeight="1" x14ac:dyDescent="0.2">
      <c r="A105" s="879"/>
      <c r="B105" s="880"/>
      <c r="C105" s="4"/>
      <c r="D105" s="6"/>
      <c r="E105" s="5"/>
      <c r="F105" s="7"/>
      <c r="G105" s="7"/>
      <c r="H105" s="69"/>
      <c r="I105" s="69"/>
      <c r="J105" s="69"/>
      <c r="K105" s="69"/>
      <c r="L105" s="69"/>
      <c r="M105" s="69"/>
      <c r="N105" s="69"/>
      <c r="AS105" s="72"/>
      <c r="AT105" s="72"/>
      <c r="AU105" s="72"/>
      <c r="AV105" s="73"/>
      <c r="AW105" s="74"/>
      <c r="AX105" s="72"/>
      <c r="AY105" s="72"/>
      <c r="AZ105" s="72"/>
      <c r="BA105" s="73"/>
      <c r="BB105" s="73"/>
      <c r="BC105" s="73"/>
      <c r="BD105" s="73"/>
      <c r="BE105" s="73"/>
      <c r="BF105" s="73"/>
      <c r="BG105" s="72"/>
      <c r="BH105" s="72"/>
      <c r="BI105" s="72"/>
      <c r="BJ105" s="72"/>
      <c r="BK105" s="72"/>
      <c r="BL105" s="72"/>
      <c r="BM105" s="72"/>
      <c r="BN105" s="72"/>
      <c r="BO105" s="72"/>
      <c r="BP105" s="74"/>
      <c r="BQ105" s="72"/>
      <c r="BR105" s="72"/>
      <c r="BS105" s="72"/>
      <c r="BT105" s="72"/>
      <c r="BU105" s="72"/>
      <c r="BV105" s="72"/>
      <c r="BW105" s="72"/>
      <c r="BX105" s="72"/>
      <c r="BY105" s="72"/>
      <c r="BZ105" s="72"/>
      <c r="CA105" s="72"/>
      <c r="CB105" s="72"/>
      <c r="CC105" s="72"/>
    </row>
    <row r="106" spans="1:81" s="70" customFormat="1" ht="20.25" customHeight="1" x14ac:dyDescent="0.2">
      <c r="A106" s="169"/>
      <c r="B106" s="319"/>
      <c r="C106" s="319"/>
      <c r="D106" s="319"/>
      <c r="E106" s="319"/>
      <c r="F106" s="319"/>
      <c r="G106" s="319"/>
      <c r="H106" s="319"/>
      <c r="I106" s="319"/>
      <c r="J106" s="319"/>
      <c r="K106" s="319"/>
      <c r="L106" s="319"/>
      <c r="M106" s="319"/>
      <c r="N106" s="69"/>
      <c r="AS106" s="72"/>
      <c r="AT106" s="72"/>
      <c r="AU106" s="72"/>
      <c r="AV106" s="73"/>
      <c r="AW106" s="74"/>
      <c r="AX106" s="72"/>
      <c r="AY106" s="72"/>
      <c r="AZ106" s="72"/>
      <c r="BA106" s="73"/>
      <c r="BB106" s="73"/>
      <c r="BC106" s="73"/>
      <c r="BD106" s="73"/>
      <c r="BE106" s="73"/>
      <c r="BF106" s="73"/>
      <c r="BG106" s="72"/>
      <c r="BH106" s="72"/>
      <c r="BI106" s="72"/>
      <c r="BJ106" s="72"/>
      <c r="BK106" s="72"/>
      <c r="BL106" s="72"/>
      <c r="BM106" s="72"/>
      <c r="BN106" s="72"/>
      <c r="BO106" s="72"/>
      <c r="BP106" s="74"/>
      <c r="BQ106" s="72"/>
      <c r="BR106" s="72"/>
      <c r="BS106" s="72"/>
      <c r="BT106" s="72"/>
      <c r="BU106" s="72"/>
      <c r="BV106" s="72"/>
      <c r="BW106" s="72"/>
      <c r="BX106" s="72"/>
      <c r="BY106" s="72"/>
      <c r="BZ106" s="72"/>
      <c r="CA106" s="72"/>
      <c r="CB106" s="72"/>
      <c r="CC106" s="72"/>
    </row>
    <row r="107" spans="1:81" s="70" customFormat="1" ht="33" customHeight="1" x14ac:dyDescent="0.2">
      <c r="A107" s="926"/>
      <c r="B107" s="927"/>
      <c r="C107" s="928"/>
      <c r="D107" s="186"/>
      <c r="E107" s="187"/>
      <c r="F107" s="187"/>
      <c r="G107" s="69"/>
      <c r="H107" s="69"/>
      <c r="I107" s="69"/>
      <c r="J107" s="69"/>
      <c r="K107" s="69"/>
      <c r="L107" s="69"/>
      <c r="M107" s="69"/>
      <c r="N107" s="69"/>
      <c r="AS107" s="72"/>
      <c r="AT107" s="72"/>
      <c r="AU107" s="72"/>
      <c r="AV107" s="73"/>
      <c r="AW107" s="74"/>
      <c r="AX107" s="72"/>
      <c r="AY107" s="72"/>
      <c r="AZ107" s="72"/>
      <c r="BA107" s="73"/>
      <c r="BB107" s="73"/>
      <c r="BC107" s="73"/>
      <c r="BD107" s="73"/>
      <c r="BE107" s="73"/>
      <c r="BF107" s="73"/>
      <c r="BG107" s="72"/>
      <c r="BH107" s="72"/>
      <c r="BI107" s="72"/>
      <c r="BJ107" s="72"/>
      <c r="BK107" s="72"/>
      <c r="BL107" s="72"/>
      <c r="BM107" s="72"/>
      <c r="BN107" s="72"/>
      <c r="BO107" s="72"/>
      <c r="BP107" s="74"/>
      <c r="BQ107" s="72"/>
      <c r="BR107" s="72"/>
      <c r="BS107" s="72"/>
      <c r="BT107" s="72"/>
      <c r="BU107" s="72"/>
      <c r="BV107" s="72"/>
      <c r="BW107" s="72"/>
      <c r="BX107" s="72"/>
      <c r="BY107" s="72"/>
      <c r="BZ107" s="72"/>
      <c r="CA107" s="72"/>
      <c r="CB107" s="72"/>
      <c r="CC107" s="72"/>
    </row>
    <row r="108" spans="1:81" s="70" customFormat="1" ht="15" customHeight="1" x14ac:dyDescent="0.2">
      <c r="A108" s="188"/>
      <c r="B108" s="189"/>
      <c r="C108" s="190"/>
      <c r="D108" s="191"/>
      <c r="E108" s="99"/>
      <c r="F108" s="99"/>
      <c r="K108" s="69"/>
      <c r="L108" s="69"/>
      <c r="M108" s="69"/>
      <c r="N108" s="69"/>
      <c r="AS108" s="72"/>
      <c r="AT108" s="72"/>
      <c r="AU108" s="72"/>
      <c r="AV108" s="73"/>
      <c r="AW108" s="74"/>
      <c r="AX108" s="72"/>
      <c r="AY108" s="72"/>
      <c r="AZ108" s="72"/>
      <c r="BA108" s="73"/>
      <c r="BB108" s="73"/>
      <c r="BC108" s="73"/>
      <c r="BD108" s="73"/>
      <c r="BE108" s="73"/>
      <c r="BF108" s="73"/>
      <c r="BG108" s="72"/>
      <c r="BH108" s="72"/>
      <c r="BI108" s="72"/>
      <c r="BJ108" s="72"/>
      <c r="BK108" s="72"/>
      <c r="BL108" s="72"/>
      <c r="BM108" s="72"/>
      <c r="BN108" s="72"/>
      <c r="BO108" s="72"/>
      <c r="BP108" s="74"/>
      <c r="BQ108" s="72"/>
      <c r="BR108" s="72"/>
      <c r="BS108" s="72"/>
      <c r="BT108" s="72"/>
      <c r="BU108" s="72"/>
      <c r="BV108" s="72"/>
      <c r="BW108" s="72"/>
      <c r="BX108" s="72"/>
      <c r="BY108" s="72"/>
      <c r="BZ108" s="72"/>
      <c r="CA108" s="72"/>
      <c r="CB108" s="72"/>
      <c r="CC108" s="72"/>
    </row>
    <row r="109" spans="1:81" s="70" customFormat="1" ht="30" customHeight="1" x14ac:dyDescent="0.2">
      <c r="A109" s="169"/>
      <c r="B109" s="319"/>
      <c r="C109" s="319"/>
      <c r="D109" s="319"/>
      <c r="E109" s="69"/>
      <c r="F109" s="69"/>
      <c r="G109" s="69"/>
      <c r="H109" s="69"/>
      <c r="I109" s="69"/>
      <c r="J109" s="69"/>
      <c r="K109" s="69"/>
      <c r="L109" s="69"/>
      <c r="M109" s="69"/>
      <c r="N109" s="69"/>
      <c r="AS109" s="72"/>
      <c r="AT109" s="72"/>
      <c r="AU109" s="72"/>
      <c r="AV109" s="73"/>
      <c r="AW109" s="74"/>
      <c r="AX109" s="72"/>
      <c r="AY109" s="72"/>
      <c r="AZ109" s="72"/>
      <c r="BA109" s="73"/>
      <c r="BB109" s="73"/>
      <c r="BC109" s="73"/>
      <c r="BD109" s="73"/>
      <c r="BE109" s="73"/>
      <c r="BF109" s="73"/>
      <c r="BG109" s="72"/>
      <c r="BH109" s="72"/>
      <c r="BI109" s="72"/>
      <c r="BJ109" s="72"/>
      <c r="BK109" s="72"/>
      <c r="BL109" s="72"/>
      <c r="BM109" s="72"/>
      <c r="BN109" s="72"/>
      <c r="BO109" s="72"/>
      <c r="BP109" s="74"/>
      <c r="BQ109" s="72"/>
      <c r="BR109" s="72"/>
      <c r="BS109" s="72"/>
      <c r="BT109" s="72"/>
      <c r="BU109" s="72"/>
      <c r="BV109" s="72"/>
      <c r="BW109" s="72"/>
      <c r="BX109" s="72"/>
      <c r="BY109" s="72"/>
      <c r="BZ109" s="72"/>
      <c r="CA109" s="72"/>
      <c r="CB109" s="72"/>
      <c r="CC109" s="72"/>
    </row>
    <row r="110" spans="1:81" s="70" customFormat="1" ht="30" customHeight="1" x14ac:dyDescent="0.2">
      <c r="A110" s="881"/>
      <c r="B110" s="882"/>
      <c r="C110" s="883"/>
      <c r="D110" s="887"/>
      <c r="E110" s="860"/>
      <c r="F110" s="861"/>
      <c r="G110" s="861"/>
      <c r="H110" s="836"/>
      <c r="I110" s="69"/>
      <c r="J110" s="69"/>
      <c r="K110" s="69"/>
      <c r="L110" s="69"/>
      <c r="M110" s="69"/>
      <c r="N110" s="69"/>
      <c r="AS110" s="72"/>
      <c r="AT110" s="72"/>
      <c r="AU110" s="72"/>
      <c r="AV110" s="73"/>
      <c r="AW110" s="74"/>
      <c r="AX110" s="72"/>
      <c r="AY110" s="72"/>
      <c r="AZ110" s="72"/>
      <c r="BA110" s="73"/>
      <c r="BB110" s="73"/>
      <c r="BC110" s="73"/>
      <c r="BD110" s="73"/>
      <c r="BE110" s="73"/>
      <c r="BF110" s="73"/>
      <c r="BG110" s="72"/>
      <c r="BH110" s="72"/>
      <c r="BI110" s="72"/>
      <c r="BJ110" s="72"/>
      <c r="BK110" s="72"/>
      <c r="BL110" s="72"/>
      <c r="BM110" s="72"/>
      <c r="BN110" s="72"/>
      <c r="BO110" s="72"/>
      <c r="BP110" s="74"/>
      <c r="BQ110" s="72"/>
      <c r="BR110" s="72"/>
      <c r="BS110" s="72"/>
      <c r="BT110" s="72"/>
      <c r="BU110" s="72"/>
      <c r="BV110" s="72"/>
      <c r="BW110" s="72"/>
      <c r="BX110" s="72"/>
      <c r="BY110" s="72"/>
      <c r="BZ110" s="72"/>
      <c r="CA110" s="72"/>
      <c r="CB110" s="72"/>
      <c r="CC110" s="72"/>
    </row>
    <row r="111" spans="1:81" s="70" customFormat="1" ht="44.25" customHeight="1" x14ac:dyDescent="0.2">
      <c r="A111" s="884"/>
      <c r="B111" s="885"/>
      <c r="C111" s="886"/>
      <c r="D111" s="888"/>
      <c r="E111" s="314"/>
      <c r="F111" s="314"/>
      <c r="G111" s="314"/>
      <c r="H111" s="838"/>
      <c r="I111" s="69"/>
      <c r="J111" s="69"/>
      <c r="K111" s="69"/>
      <c r="L111" s="69"/>
      <c r="M111" s="69"/>
      <c r="N111" s="69"/>
      <c r="AS111" s="72"/>
      <c r="AT111" s="72"/>
      <c r="AU111" s="72"/>
      <c r="AV111" s="73"/>
      <c r="AW111" s="74"/>
      <c r="AX111" s="72"/>
      <c r="AY111" s="72"/>
      <c r="AZ111" s="72"/>
      <c r="BA111" s="73"/>
      <c r="BB111" s="73"/>
      <c r="BC111" s="73"/>
      <c r="BD111" s="73"/>
      <c r="BE111" s="73"/>
      <c r="BF111" s="73"/>
      <c r="BG111" s="72"/>
      <c r="BH111" s="72"/>
      <c r="BI111" s="72"/>
      <c r="BJ111" s="72"/>
      <c r="BK111" s="72"/>
      <c r="BL111" s="72"/>
      <c r="BM111" s="72"/>
      <c r="BN111" s="72"/>
      <c r="BO111" s="72"/>
      <c r="BP111" s="74"/>
      <c r="BQ111" s="72"/>
      <c r="BR111" s="72"/>
      <c r="BS111" s="72"/>
      <c r="BT111" s="72"/>
      <c r="BU111" s="72"/>
      <c r="BV111" s="72"/>
      <c r="BW111" s="72"/>
      <c r="BX111" s="72"/>
      <c r="BY111" s="72"/>
      <c r="BZ111" s="72"/>
      <c r="CA111" s="72"/>
      <c r="CB111" s="72"/>
      <c r="CC111" s="72"/>
    </row>
    <row r="112" spans="1:81" s="70" customFormat="1" ht="21" customHeight="1" x14ac:dyDescent="0.2">
      <c r="A112" s="188"/>
      <c r="B112" s="189"/>
      <c r="C112" s="190"/>
      <c r="D112" s="158"/>
      <c r="E112" s="6"/>
      <c r="F112" s="5"/>
      <c r="G112" s="7"/>
      <c r="H112" s="7"/>
      <c r="I112" s="69"/>
      <c r="J112" s="69"/>
      <c r="K112" s="69"/>
      <c r="L112" s="69"/>
      <c r="M112" s="69"/>
      <c r="N112" s="69"/>
      <c r="AS112" s="72"/>
      <c r="AT112" s="72"/>
      <c r="AU112" s="72"/>
      <c r="AV112" s="73"/>
      <c r="AW112" s="74"/>
      <c r="AX112" s="72"/>
      <c r="AY112" s="72"/>
      <c r="AZ112" s="72"/>
      <c r="BA112" s="73"/>
      <c r="BB112" s="73"/>
      <c r="BC112" s="73"/>
      <c r="BD112" s="73"/>
      <c r="BE112" s="73"/>
      <c r="BF112" s="73"/>
      <c r="BG112" s="72"/>
      <c r="BH112" s="72"/>
      <c r="BI112" s="72"/>
      <c r="BJ112" s="72"/>
      <c r="BK112" s="72"/>
      <c r="BL112" s="72"/>
      <c r="BM112" s="72"/>
      <c r="BN112" s="72"/>
      <c r="BO112" s="72"/>
      <c r="BP112" s="74"/>
      <c r="BQ112" s="72"/>
      <c r="BR112" s="72"/>
      <c r="BS112" s="72"/>
      <c r="BT112" s="72"/>
      <c r="BU112" s="72"/>
      <c r="BV112" s="72"/>
      <c r="BW112" s="72"/>
      <c r="BX112" s="72"/>
      <c r="BY112" s="72"/>
      <c r="BZ112" s="72"/>
      <c r="CA112" s="72"/>
      <c r="CB112" s="72"/>
      <c r="CC112" s="72"/>
    </row>
    <row r="113" spans="1:91" s="77" customFormat="1" ht="24.75" customHeight="1" x14ac:dyDescent="0.2">
      <c r="A113" s="78"/>
      <c r="B113" s="192"/>
      <c r="C113" s="193"/>
      <c r="D113" s="193"/>
      <c r="E113" s="193"/>
      <c r="F113" s="194"/>
      <c r="AS113" s="111"/>
      <c r="AT113" s="111"/>
      <c r="AU113" s="111"/>
      <c r="AV113" s="112"/>
      <c r="AW113" s="113"/>
      <c r="AX113" s="111"/>
      <c r="AY113" s="111"/>
      <c r="AZ113" s="111"/>
      <c r="BA113" s="73"/>
      <c r="BB113" s="73"/>
      <c r="BC113" s="73"/>
      <c r="BD113" s="73"/>
      <c r="BE113" s="73"/>
      <c r="BF113" s="73"/>
      <c r="BG113" s="111"/>
      <c r="BH113" s="111"/>
      <c r="BI113" s="111"/>
      <c r="BJ113" s="111"/>
      <c r="BK113" s="111"/>
      <c r="BL113" s="111"/>
      <c r="BM113" s="111"/>
      <c r="BN113" s="111"/>
      <c r="BO113" s="111"/>
      <c r="BP113" s="113"/>
      <c r="BQ113" s="111"/>
      <c r="BR113" s="111"/>
      <c r="BS113" s="111"/>
      <c r="BT113" s="111"/>
      <c r="BU113" s="111"/>
      <c r="BV113" s="111"/>
      <c r="BW113" s="111"/>
      <c r="BX113" s="111"/>
      <c r="BY113" s="111"/>
      <c r="BZ113" s="111"/>
      <c r="CA113" s="111"/>
      <c r="CB113" s="111"/>
      <c r="CC113" s="111"/>
    </row>
    <row r="114" spans="1:91" s="77" customFormat="1" ht="17.25" customHeight="1" x14ac:dyDescent="0.2">
      <c r="A114" s="849"/>
      <c r="B114" s="903"/>
      <c r="C114" s="912"/>
      <c r="D114" s="912"/>
      <c r="E114" s="912"/>
      <c r="F114" s="912"/>
      <c r="G114" s="848"/>
      <c r="H114" s="874"/>
      <c r="I114" s="898"/>
      <c r="J114" s="898"/>
      <c r="K114" s="893"/>
      <c r="AS114" s="111"/>
      <c r="AT114" s="111"/>
      <c r="AU114" s="111"/>
      <c r="AV114" s="112"/>
      <c r="AW114" s="113"/>
      <c r="AX114" s="111"/>
      <c r="AY114" s="111"/>
      <c r="AZ114" s="111"/>
      <c r="BA114" s="73"/>
      <c r="BB114" s="73"/>
      <c r="BC114" s="73"/>
      <c r="BD114" s="73"/>
      <c r="BE114" s="73"/>
      <c r="BF114" s="73"/>
      <c r="BG114" s="111"/>
      <c r="BH114" s="111"/>
      <c r="BI114" s="111"/>
      <c r="BJ114" s="111"/>
      <c r="BK114" s="111"/>
      <c r="BL114" s="111"/>
      <c r="BM114" s="111"/>
      <c r="BN114" s="111"/>
      <c r="BO114" s="111"/>
      <c r="BP114" s="113"/>
      <c r="BQ114" s="111"/>
      <c r="BR114" s="111"/>
      <c r="BS114" s="111"/>
      <c r="BT114" s="111"/>
      <c r="BU114" s="111"/>
      <c r="BV114" s="111"/>
      <c r="BW114" s="111"/>
      <c r="BX114" s="111"/>
      <c r="BY114" s="111"/>
      <c r="BZ114" s="111"/>
      <c r="CA114" s="111"/>
      <c r="CB114" s="111"/>
      <c r="CC114" s="111"/>
    </row>
    <row r="115" spans="1:91" s="77" customFormat="1" ht="57" customHeight="1" x14ac:dyDescent="0.2">
      <c r="A115" s="851"/>
      <c r="B115" s="904"/>
      <c r="C115" s="195"/>
      <c r="D115" s="195"/>
      <c r="E115" s="51"/>
      <c r="F115" s="912"/>
      <c r="G115" s="848"/>
      <c r="H115" s="68"/>
      <c r="I115" s="314"/>
      <c r="J115" s="314"/>
      <c r="K115" s="893"/>
      <c r="AT115" s="111"/>
      <c r="AU115" s="111"/>
      <c r="AV115" s="111"/>
      <c r="AW115" s="112"/>
      <c r="AX115" s="113"/>
      <c r="AY115" s="111"/>
      <c r="AZ115" s="111"/>
      <c r="BA115" s="111"/>
      <c r="BB115" s="3"/>
      <c r="BC115" s="73"/>
      <c r="BD115" s="73"/>
      <c r="BE115" s="3"/>
      <c r="BF115" s="73"/>
      <c r="BG115" s="73"/>
      <c r="BH115" s="111"/>
      <c r="BI115" s="111"/>
      <c r="BJ115" s="111"/>
      <c r="BK115" s="111"/>
      <c r="BL115" s="111"/>
      <c r="BM115" s="111"/>
      <c r="BN115" s="111"/>
      <c r="BO115" s="111"/>
      <c r="BP115" s="111"/>
      <c r="BQ115" s="113"/>
      <c r="BR115" s="111"/>
      <c r="BS115" s="111"/>
      <c r="BT115" s="111"/>
      <c r="BU115" s="111"/>
      <c r="BV115" s="111"/>
      <c r="BW115" s="111"/>
      <c r="BX115" s="111"/>
      <c r="BY115" s="111"/>
      <c r="BZ115" s="111"/>
      <c r="CA115" s="111"/>
      <c r="CB115" s="111"/>
      <c r="CC115" s="111"/>
      <c r="CD115" s="111"/>
    </row>
    <row r="116" spans="1:91" s="77" customFormat="1" ht="15" customHeight="1" x14ac:dyDescent="0.2">
      <c r="A116" s="196"/>
      <c r="B116" s="45"/>
      <c r="C116" s="52"/>
      <c r="D116" s="52"/>
      <c r="E116" s="53"/>
      <c r="F116" s="36"/>
      <c r="G116" s="197"/>
      <c r="H116" s="54"/>
      <c r="I116" s="36"/>
      <c r="J116" s="36"/>
      <c r="K116" s="36"/>
      <c r="L116" s="121"/>
      <c r="AT116" s="111"/>
      <c r="AU116" s="111"/>
      <c r="AV116" s="111"/>
      <c r="AW116" s="112"/>
      <c r="AX116" s="113"/>
      <c r="AY116" s="111"/>
      <c r="AZ116" s="111"/>
      <c r="BA116" s="111"/>
      <c r="BB116" s="92"/>
      <c r="BC116" s="73"/>
      <c r="BD116" s="73"/>
      <c r="BE116" s="81"/>
      <c r="BF116" s="73"/>
      <c r="BG116" s="73"/>
      <c r="BH116" s="111"/>
      <c r="BI116" s="111"/>
      <c r="BJ116" s="111"/>
      <c r="BK116" s="111"/>
      <c r="BL116" s="111"/>
      <c r="BM116" s="111"/>
      <c r="BN116" s="111"/>
      <c r="BO116" s="111"/>
      <c r="BP116" s="111"/>
      <c r="BQ116" s="113"/>
      <c r="BR116" s="111"/>
      <c r="BS116" s="111"/>
      <c r="BT116" s="111"/>
      <c r="BU116" s="111"/>
      <c r="BV116" s="111"/>
      <c r="BW116" s="111"/>
      <c r="BX116" s="111"/>
      <c r="BY116" s="111"/>
      <c r="BZ116" s="111"/>
      <c r="CA116" s="111"/>
      <c r="CB116" s="111"/>
      <c r="CC116" s="111"/>
      <c r="CD116" s="111"/>
    </row>
    <row r="117" spans="1:91" s="77" customFormat="1" ht="15" customHeight="1" x14ac:dyDescent="0.2">
      <c r="A117" s="198"/>
      <c r="B117" s="14"/>
      <c r="C117" s="19"/>
      <c r="D117" s="19"/>
      <c r="E117" s="20"/>
      <c r="F117" s="37"/>
      <c r="G117" s="199"/>
      <c r="H117" s="49"/>
      <c r="I117" s="37"/>
      <c r="J117" s="37"/>
      <c r="K117" s="37"/>
      <c r="L117" s="121"/>
      <c r="AT117" s="111"/>
      <c r="AU117" s="111"/>
      <c r="AV117" s="111"/>
      <c r="AW117" s="112"/>
      <c r="AX117" s="113"/>
      <c r="AY117" s="111"/>
      <c r="AZ117" s="111"/>
      <c r="BA117" s="111"/>
      <c r="BB117" s="92"/>
      <c r="BC117" s="73"/>
      <c r="BD117" s="73"/>
      <c r="BE117" s="81"/>
      <c r="BF117" s="73"/>
      <c r="BG117" s="73"/>
      <c r="BH117" s="111"/>
      <c r="BI117" s="111"/>
      <c r="BJ117" s="111"/>
      <c r="BK117" s="111"/>
      <c r="BL117" s="111"/>
      <c r="BM117" s="111"/>
      <c r="BN117" s="111"/>
      <c r="BO117" s="111"/>
      <c r="BP117" s="111"/>
      <c r="BQ117" s="113"/>
      <c r="BR117" s="111"/>
      <c r="BS117" s="111"/>
      <c r="BT117" s="111"/>
      <c r="BU117" s="111"/>
      <c r="BV117" s="111"/>
      <c r="BW117" s="111"/>
      <c r="BX117" s="111"/>
      <c r="BY117" s="111"/>
      <c r="BZ117" s="111"/>
      <c r="CA117" s="111"/>
      <c r="CB117" s="111"/>
      <c r="CC117" s="111"/>
      <c r="CD117" s="111"/>
    </row>
    <row r="118" spans="1:91" s="202" customFormat="1" ht="15" customHeight="1" x14ac:dyDescent="0.2">
      <c r="A118" s="200"/>
      <c r="B118" s="23"/>
      <c r="C118" s="27"/>
      <c r="D118" s="27"/>
      <c r="E118" s="28"/>
      <c r="F118" s="48"/>
      <c r="G118" s="201"/>
      <c r="H118" s="50"/>
      <c r="I118" s="48"/>
      <c r="J118" s="48"/>
      <c r="K118" s="48"/>
      <c r="L118" s="121"/>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111"/>
      <c r="AU118" s="111"/>
      <c r="AV118" s="111"/>
      <c r="AW118" s="112"/>
      <c r="AX118" s="113"/>
      <c r="AY118" s="111"/>
      <c r="AZ118" s="111"/>
      <c r="BA118" s="111"/>
      <c r="BB118" s="92"/>
      <c r="BC118" s="73"/>
      <c r="BD118" s="73"/>
      <c r="BE118" s="81"/>
      <c r="BF118" s="73"/>
      <c r="BG118" s="73"/>
      <c r="BH118" s="111"/>
      <c r="BI118" s="111"/>
      <c r="BJ118" s="111"/>
      <c r="BK118" s="111"/>
      <c r="BL118" s="111"/>
      <c r="BM118" s="111"/>
      <c r="BN118" s="111"/>
      <c r="BO118" s="111"/>
      <c r="BP118" s="111"/>
      <c r="BQ118" s="113"/>
      <c r="BR118" s="111"/>
      <c r="BS118" s="111"/>
      <c r="BT118" s="111"/>
      <c r="BU118" s="111"/>
      <c r="BV118" s="111"/>
      <c r="BW118" s="111"/>
      <c r="BX118" s="111"/>
      <c r="BY118" s="111"/>
      <c r="BZ118" s="111"/>
      <c r="CA118" s="111"/>
      <c r="CB118" s="111"/>
      <c r="CC118" s="111"/>
      <c r="CD118" s="111"/>
      <c r="CE118" s="77"/>
      <c r="CF118" s="77"/>
      <c r="CG118" s="77"/>
      <c r="CH118" s="77"/>
      <c r="CI118" s="77"/>
      <c r="CJ118" s="77"/>
      <c r="CK118" s="77"/>
      <c r="CL118" s="77"/>
      <c r="CM118" s="77"/>
    </row>
    <row r="119" spans="1:91" s="70" customFormat="1" ht="30" customHeight="1" x14ac:dyDescent="0.2">
      <c r="A119" s="169"/>
      <c r="B119" s="319"/>
      <c r="C119" s="319"/>
      <c r="D119" s="319"/>
      <c r="E119" s="319"/>
      <c r="F119" s="319"/>
      <c r="G119" s="319"/>
      <c r="H119" s="319"/>
      <c r="I119" s="319"/>
      <c r="J119" s="319"/>
      <c r="K119" s="319"/>
      <c r="L119" s="319"/>
      <c r="M119" s="319"/>
      <c r="N119" s="69"/>
      <c r="AS119" s="72"/>
      <c r="AT119" s="72"/>
      <c r="AU119" s="72"/>
      <c r="AV119" s="73"/>
      <c r="AW119" s="74"/>
      <c r="AX119" s="72"/>
      <c r="AY119" s="72"/>
      <c r="AZ119" s="72"/>
      <c r="BA119" s="73"/>
      <c r="BB119" s="73"/>
      <c r="BC119" s="73"/>
      <c r="BD119" s="73"/>
      <c r="BE119" s="73"/>
      <c r="BF119" s="73"/>
      <c r="BG119" s="72"/>
      <c r="BH119" s="72"/>
      <c r="BI119" s="72"/>
      <c r="BJ119" s="72"/>
      <c r="BK119" s="72"/>
      <c r="BL119" s="72"/>
      <c r="BM119" s="72"/>
      <c r="BN119" s="72"/>
      <c r="BO119" s="72"/>
      <c r="BP119" s="74"/>
      <c r="BQ119" s="72"/>
      <c r="BR119" s="72"/>
      <c r="BS119" s="72"/>
      <c r="BT119" s="72"/>
      <c r="BU119" s="72"/>
      <c r="BV119" s="72"/>
      <c r="BW119" s="72"/>
      <c r="BX119" s="72"/>
      <c r="BY119" s="72"/>
      <c r="BZ119" s="72"/>
      <c r="CA119" s="72"/>
      <c r="CB119" s="72"/>
      <c r="CC119" s="72"/>
    </row>
    <row r="120" spans="1:91" s="70" customFormat="1" ht="49.5" customHeight="1" x14ac:dyDescent="0.2">
      <c r="A120" s="316"/>
      <c r="B120" s="317"/>
      <c r="C120" s="317"/>
      <c r="D120" s="203"/>
      <c r="E120" s="204"/>
      <c r="F120" s="205"/>
      <c r="G120" s="206"/>
      <c r="H120" s="205"/>
      <c r="I120" s="206"/>
      <c r="J120" s="205"/>
      <c r="K120" s="319"/>
      <c r="L120" s="319"/>
      <c r="M120" s="319"/>
      <c r="N120" s="69"/>
      <c r="AS120" s="72"/>
      <c r="AT120" s="72"/>
      <c r="AU120" s="72"/>
      <c r="AV120" s="73"/>
      <c r="AW120" s="74"/>
      <c r="AX120" s="72"/>
      <c r="AY120" s="72"/>
      <c r="AZ120" s="72"/>
      <c r="BA120" s="73"/>
      <c r="BB120" s="73"/>
      <c r="BC120" s="73"/>
      <c r="BD120" s="73"/>
      <c r="BE120" s="73"/>
      <c r="BF120" s="73"/>
      <c r="BG120" s="72"/>
      <c r="BH120" s="72"/>
      <c r="BI120" s="72"/>
      <c r="BJ120" s="72"/>
      <c r="BK120" s="72"/>
      <c r="BL120" s="72"/>
      <c r="BM120" s="72"/>
      <c r="BN120" s="72"/>
      <c r="BO120" s="72"/>
      <c r="BP120" s="74"/>
      <c r="BQ120" s="72"/>
      <c r="BR120" s="72"/>
      <c r="BS120" s="72"/>
      <c r="BT120" s="72"/>
      <c r="BU120" s="72"/>
      <c r="BV120" s="72"/>
      <c r="BW120" s="72"/>
      <c r="BX120" s="72"/>
      <c r="BY120" s="72"/>
      <c r="BZ120" s="72"/>
      <c r="CA120" s="72"/>
      <c r="CB120" s="72"/>
      <c r="CC120" s="72"/>
    </row>
    <row r="121" spans="1:91" s="70" customFormat="1" ht="15" customHeight="1" x14ac:dyDescent="0.2">
      <c r="A121" s="836"/>
      <c r="B121" s="196"/>
      <c r="C121" s="36"/>
      <c r="D121" s="207"/>
      <c r="E121" s="208"/>
      <c r="F121" s="209"/>
      <c r="G121" s="54"/>
      <c r="H121" s="209"/>
      <c r="I121" s="54"/>
      <c r="J121" s="209"/>
      <c r="K121" s="319"/>
      <c r="L121" s="319"/>
      <c r="M121" s="319"/>
      <c r="N121" s="69"/>
      <c r="AS121" s="72"/>
      <c r="AT121" s="72"/>
      <c r="AU121" s="72"/>
      <c r="AV121" s="73"/>
      <c r="AW121" s="74"/>
      <c r="AX121" s="72"/>
      <c r="AY121" s="72"/>
      <c r="AZ121" s="72"/>
      <c r="BA121" s="73"/>
      <c r="BB121" s="73"/>
      <c r="BC121" s="73"/>
      <c r="BD121" s="73"/>
      <c r="BE121" s="73"/>
      <c r="BF121" s="73"/>
      <c r="BG121" s="72"/>
      <c r="BH121" s="72"/>
      <c r="BI121" s="72"/>
      <c r="BJ121" s="72"/>
      <c r="BK121" s="72"/>
      <c r="BL121" s="72"/>
      <c r="BM121" s="72"/>
      <c r="BN121" s="72"/>
      <c r="BO121" s="72"/>
      <c r="BP121" s="74"/>
      <c r="BQ121" s="72"/>
      <c r="BR121" s="72"/>
      <c r="BS121" s="72"/>
      <c r="BT121" s="72"/>
      <c r="BU121" s="72"/>
      <c r="BV121" s="72"/>
      <c r="BW121" s="72"/>
      <c r="BX121" s="72"/>
      <c r="BY121" s="72"/>
      <c r="BZ121" s="72"/>
      <c r="CA121" s="72"/>
      <c r="CB121" s="72"/>
      <c r="CC121" s="72"/>
    </row>
    <row r="122" spans="1:91" s="70" customFormat="1" ht="34.5" customHeight="1" x14ac:dyDescent="0.2">
      <c r="A122" s="837"/>
      <c r="B122" s="198"/>
      <c r="C122" s="37"/>
      <c r="D122" s="210"/>
      <c r="E122" s="211"/>
      <c r="F122" s="212"/>
      <c r="G122" s="49"/>
      <c r="H122" s="212"/>
      <c r="I122" s="49"/>
      <c r="J122" s="212"/>
      <c r="K122" s="319"/>
      <c r="L122" s="319"/>
      <c r="M122" s="319"/>
      <c r="N122" s="69"/>
      <c r="AS122" s="72"/>
      <c r="AT122" s="72"/>
      <c r="AU122" s="72"/>
      <c r="AV122" s="73"/>
      <c r="AW122" s="74"/>
      <c r="AX122" s="72"/>
      <c r="AY122" s="72"/>
      <c r="AZ122" s="72"/>
      <c r="BA122" s="73"/>
      <c r="BB122" s="73"/>
      <c r="BC122" s="73"/>
      <c r="BD122" s="73"/>
      <c r="BE122" s="73"/>
      <c r="BF122" s="73"/>
      <c r="BG122" s="72"/>
      <c r="BH122" s="72"/>
      <c r="BI122" s="72"/>
      <c r="BJ122" s="72"/>
      <c r="BK122" s="72"/>
      <c r="BL122" s="72"/>
      <c r="BM122" s="72"/>
      <c r="BN122" s="72"/>
      <c r="BO122" s="72"/>
      <c r="BP122" s="74"/>
      <c r="BQ122" s="72"/>
      <c r="BR122" s="72"/>
      <c r="BS122" s="72"/>
      <c r="BT122" s="72"/>
      <c r="BU122" s="72"/>
      <c r="BV122" s="72"/>
      <c r="BW122" s="72"/>
      <c r="BX122" s="72"/>
      <c r="BY122" s="72"/>
      <c r="BZ122" s="72"/>
      <c r="CA122" s="72"/>
      <c r="CB122" s="72"/>
      <c r="CC122" s="72"/>
    </row>
    <row r="123" spans="1:91" s="70" customFormat="1" ht="22.5" customHeight="1" x14ac:dyDescent="0.2">
      <c r="A123" s="837"/>
      <c r="B123" s="198"/>
      <c r="C123" s="37"/>
      <c r="D123" s="210"/>
      <c r="E123" s="211"/>
      <c r="F123" s="212"/>
      <c r="G123" s="49"/>
      <c r="H123" s="212"/>
      <c r="I123" s="49"/>
      <c r="J123" s="212"/>
      <c r="K123" s="319"/>
      <c r="L123" s="319"/>
      <c r="M123" s="319"/>
      <c r="N123" s="69"/>
      <c r="AS123" s="72"/>
      <c r="AT123" s="72"/>
      <c r="AU123" s="72"/>
      <c r="AV123" s="73"/>
      <c r="AW123" s="74"/>
      <c r="AX123" s="72"/>
      <c r="AY123" s="72"/>
      <c r="AZ123" s="72"/>
      <c r="BA123" s="73"/>
      <c r="BB123" s="73"/>
      <c r="BC123" s="73"/>
      <c r="BD123" s="73"/>
      <c r="BE123" s="73"/>
      <c r="BF123" s="73"/>
      <c r="BG123" s="72"/>
      <c r="BH123" s="72"/>
      <c r="BI123" s="72"/>
      <c r="BJ123" s="72"/>
      <c r="BK123" s="72"/>
      <c r="BL123" s="72"/>
      <c r="BM123" s="72"/>
      <c r="BN123" s="72"/>
      <c r="BO123" s="72"/>
      <c r="BP123" s="74"/>
      <c r="BQ123" s="72"/>
      <c r="BR123" s="72"/>
      <c r="BS123" s="72"/>
      <c r="BT123" s="72"/>
      <c r="BU123" s="72"/>
      <c r="BV123" s="72"/>
      <c r="BW123" s="72"/>
      <c r="BX123" s="72"/>
      <c r="BY123" s="72"/>
      <c r="BZ123" s="72"/>
      <c r="CA123" s="72"/>
      <c r="CB123" s="72"/>
      <c r="CC123" s="72"/>
    </row>
    <row r="124" spans="1:91" s="70" customFormat="1" ht="15" x14ac:dyDescent="0.2">
      <c r="A124" s="838"/>
      <c r="B124" s="198"/>
      <c r="C124" s="48"/>
      <c r="D124" s="213"/>
      <c r="E124" s="214"/>
      <c r="F124" s="215"/>
      <c r="G124" s="50"/>
      <c r="H124" s="215"/>
      <c r="I124" s="50"/>
      <c r="J124" s="215"/>
      <c r="K124" s="319"/>
      <c r="L124" s="319"/>
      <c r="M124" s="319"/>
      <c r="N124" s="69"/>
      <c r="AS124" s="72"/>
      <c r="AT124" s="72"/>
      <c r="AU124" s="72"/>
      <c r="AV124" s="73"/>
      <c r="AW124" s="74"/>
      <c r="AX124" s="72"/>
      <c r="AY124" s="72"/>
      <c r="AZ124" s="72"/>
      <c r="BA124" s="73"/>
      <c r="BB124" s="73"/>
      <c r="BC124" s="73"/>
      <c r="BD124" s="73"/>
      <c r="BE124" s="73"/>
      <c r="BF124" s="73"/>
      <c r="BG124" s="72"/>
      <c r="BH124" s="72"/>
      <c r="BI124" s="72"/>
      <c r="BJ124" s="72"/>
      <c r="BK124" s="72"/>
      <c r="BL124" s="72"/>
      <c r="BM124" s="72"/>
      <c r="BN124" s="72"/>
      <c r="BO124" s="72"/>
      <c r="BP124" s="74"/>
      <c r="BQ124" s="72"/>
      <c r="BR124" s="72"/>
      <c r="BS124" s="72"/>
      <c r="BT124" s="72"/>
      <c r="BU124" s="72"/>
      <c r="BV124" s="72"/>
      <c r="BW124" s="72"/>
      <c r="BX124" s="72"/>
      <c r="BY124" s="72"/>
      <c r="BZ124" s="72"/>
      <c r="CA124" s="72"/>
      <c r="CB124" s="72"/>
      <c r="CC124" s="72"/>
    </row>
    <row r="125" spans="1:91" s="70" customFormat="1" ht="14.25" customHeight="1" x14ac:dyDescent="0.2">
      <c r="A125" s="893"/>
      <c r="B125" s="196"/>
      <c r="C125" s="36"/>
      <c r="D125" s="207"/>
      <c r="E125" s="208"/>
      <c r="F125" s="209"/>
      <c r="G125" s="54"/>
      <c r="H125" s="209"/>
      <c r="I125" s="54"/>
      <c r="J125" s="209"/>
      <c r="K125" s="319"/>
      <c r="L125" s="319"/>
      <c r="M125" s="319"/>
      <c r="N125" s="69"/>
      <c r="AS125" s="72"/>
      <c r="AT125" s="72"/>
      <c r="AU125" s="72"/>
      <c r="AV125" s="73"/>
      <c r="AW125" s="74"/>
      <c r="AX125" s="72"/>
      <c r="AY125" s="72"/>
      <c r="AZ125" s="72"/>
      <c r="BA125" s="73"/>
      <c r="BB125" s="73"/>
      <c r="BC125" s="73"/>
      <c r="BD125" s="73"/>
      <c r="BE125" s="73"/>
      <c r="BF125" s="73"/>
      <c r="BG125" s="72"/>
      <c r="BH125" s="72"/>
      <c r="BI125" s="72"/>
      <c r="BJ125" s="72"/>
      <c r="BK125" s="72"/>
      <c r="BL125" s="72"/>
      <c r="BM125" s="72"/>
      <c r="BN125" s="72"/>
      <c r="BO125" s="72"/>
      <c r="BP125" s="74"/>
      <c r="BQ125" s="72"/>
      <c r="BR125" s="72"/>
      <c r="BS125" s="72"/>
      <c r="BT125" s="72"/>
      <c r="BU125" s="72"/>
      <c r="BV125" s="72"/>
      <c r="BW125" s="72"/>
      <c r="BX125" s="72"/>
      <c r="BY125" s="72"/>
      <c r="BZ125" s="72"/>
      <c r="CA125" s="72"/>
      <c r="CB125" s="72"/>
      <c r="CC125" s="72"/>
    </row>
    <row r="126" spans="1:91" s="70" customFormat="1" ht="23.25" customHeight="1" x14ac:dyDescent="0.2">
      <c r="A126" s="894"/>
      <c r="B126" s="198"/>
      <c r="C126" s="37"/>
      <c r="D126" s="210"/>
      <c r="E126" s="211"/>
      <c r="F126" s="212"/>
      <c r="G126" s="49"/>
      <c r="H126" s="212"/>
      <c r="I126" s="49"/>
      <c r="J126" s="212"/>
      <c r="K126" s="319"/>
      <c r="L126" s="319"/>
      <c r="M126" s="319"/>
      <c r="N126" s="69"/>
      <c r="AS126" s="72"/>
      <c r="AT126" s="72"/>
      <c r="AU126" s="72"/>
      <c r="AV126" s="73"/>
      <c r="AW126" s="74"/>
      <c r="AX126" s="72"/>
      <c r="AY126" s="72"/>
      <c r="AZ126" s="72"/>
      <c r="BA126" s="73"/>
      <c r="BB126" s="73"/>
      <c r="BC126" s="73"/>
      <c r="BD126" s="73"/>
      <c r="BE126" s="73"/>
      <c r="BF126" s="73"/>
      <c r="BG126" s="72"/>
      <c r="BH126" s="72"/>
      <c r="BI126" s="72"/>
      <c r="BJ126" s="72"/>
      <c r="BK126" s="72"/>
      <c r="BL126" s="72"/>
      <c r="BM126" s="72"/>
      <c r="BN126" s="72"/>
      <c r="BO126" s="72"/>
      <c r="BP126" s="74"/>
      <c r="BQ126" s="72"/>
      <c r="BR126" s="72"/>
      <c r="BS126" s="72"/>
      <c r="BT126" s="72"/>
      <c r="BU126" s="72"/>
      <c r="BV126" s="72"/>
      <c r="BW126" s="72"/>
      <c r="BX126" s="72"/>
      <c r="BY126" s="72"/>
      <c r="BZ126" s="72"/>
      <c r="CA126" s="72"/>
      <c r="CB126" s="72"/>
      <c r="CC126" s="72"/>
    </row>
    <row r="127" spans="1:91" s="70" customFormat="1" ht="18" customHeight="1" x14ac:dyDescent="0.2">
      <c r="A127" s="894"/>
      <c r="B127" s="198"/>
      <c r="C127" s="37"/>
      <c r="D127" s="210"/>
      <c r="E127" s="211"/>
      <c r="F127" s="212"/>
      <c r="G127" s="49"/>
      <c r="H127" s="212"/>
      <c r="I127" s="49"/>
      <c r="J127" s="212"/>
      <c r="K127" s="319"/>
      <c r="L127" s="319"/>
      <c r="M127" s="319"/>
      <c r="N127" s="69"/>
      <c r="AS127" s="72"/>
      <c r="AT127" s="72"/>
      <c r="AU127" s="72"/>
      <c r="AV127" s="73"/>
      <c r="AW127" s="74"/>
      <c r="AX127" s="72"/>
      <c r="AY127" s="72"/>
      <c r="AZ127" s="72"/>
      <c r="BA127" s="73"/>
      <c r="BB127" s="73"/>
      <c r="BC127" s="73"/>
      <c r="BD127" s="73"/>
      <c r="BE127" s="73"/>
      <c r="BF127" s="73"/>
      <c r="BG127" s="72"/>
      <c r="BH127" s="72"/>
      <c r="BI127" s="72"/>
      <c r="BJ127" s="72"/>
      <c r="BK127" s="72"/>
      <c r="BL127" s="72"/>
      <c r="BM127" s="72"/>
      <c r="BN127" s="72"/>
      <c r="BO127" s="72"/>
      <c r="BP127" s="74"/>
      <c r="BQ127" s="72"/>
      <c r="BR127" s="72"/>
      <c r="BS127" s="72"/>
      <c r="BT127" s="72"/>
      <c r="BU127" s="72"/>
      <c r="BV127" s="72"/>
      <c r="BW127" s="72"/>
      <c r="BX127" s="72"/>
      <c r="BY127" s="72"/>
      <c r="BZ127" s="72"/>
      <c r="CA127" s="72"/>
      <c r="CB127" s="72"/>
      <c r="CC127" s="72"/>
    </row>
    <row r="128" spans="1:91" s="70" customFormat="1" ht="15" customHeight="1" x14ac:dyDescent="0.2">
      <c r="A128" s="894"/>
      <c r="B128" s="216"/>
      <c r="C128" s="41"/>
      <c r="D128" s="217"/>
      <c r="E128" s="218"/>
      <c r="F128" s="219"/>
      <c r="G128" s="63"/>
      <c r="H128" s="219"/>
      <c r="I128" s="63"/>
      <c r="J128" s="219"/>
      <c r="K128" s="319"/>
      <c r="L128" s="319"/>
      <c r="M128" s="319"/>
      <c r="N128" s="69"/>
      <c r="AS128" s="72"/>
      <c r="AT128" s="72"/>
      <c r="AU128" s="72"/>
      <c r="AV128" s="73"/>
      <c r="AW128" s="74"/>
      <c r="AX128" s="72"/>
      <c r="AY128" s="72"/>
      <c r="AZ128" s="72"/>
      <c r="BA128" s="73"/>
      <c r="BB128" s="73"/>
      <c r="BC128" s="73"/>
      <c r="BD128" s="73"/>
      <c r="BE128" s="73"/>
      <c r="BF128" s="73"/>
      <c r="BG128" s="72"/>
      <c r="BH128" s="72"/>
      <c r="BI128" s="72"/>
      <c r="BJ128" s="72"/>
      <c r="BK128" s="72"/>
      <c r="BL128" s="72"/>
      <c r="BM128" s="72"/>
      <c r="BN128" s="72"/>
      <c r="BO128" s="72"/>
      <c r="BP128" s="74"/>
      <c r="BQ128" s="72"/>
      <c r="BR128" s="72"/>
      <c r="BS128" s="72"/>
      <c r="BT128" s="72"/>
      <c r="BU128" s="72"/>
      <c r="BV128" s="72"/>
      <c r="BW128" s="72"/>
      <c r="BX128" s="72"/>
      <c r="BY128" s="72"/>
      <c r="BZ128" s="72"/>
      <c r="CA128" s="72"/>
      <c r="CB128" s="72"/>
      <c r="CC128" s="72"/>
    </row>
    <row r="129" spans="1:81" s="70" customFormat="1" ht="15" customHeight="1" x14ac:dyDescent="0.2">
      <c r="A129" s="894"/>
      <c r="B129" s="200"/>
      <c r="C129" s="48"/>
      <c r="D129" s="213"/>
      <c r="E129" s="214"/>
      <c r="F129" s="215"/>
      <c r="G129" s="50"/>
      <c r="H129" s="215"/>
      <c r="I129" s="50"/>
      <c r="J129" s="215"/>
      <c r="K129" s="319"/>
      <c r="L129" s="319"/>
      <c r="M129" s="319"/>
      <c r="N129" s="69"/>
      <c r="AS129" s="72"/>
      <c r="AT129" s="72"/>
      <c r="AU129" s="72"/>
      <c r="AV129" s="73"/>
      <c r="AW129" s="74"/>
      <c r="AX129" s="72"/>
      <c r="AY129" s="72"/>
      <c r="AZ129" s="72"/>
      <c r="BA129" s="73"/>
      <c r="BB129" s="73"/>
      <c r="BC129" s="73"/>
      <c r="BD129" s="73"/>
      <c r="BE129" s="73"/>
      <c r="BF129" s="73"/>
      <c r="BG129" s="72"/>
      <c r="BH129" s="72"/>
      <c r="BI129" s="72"/>
      <c r="BJ129" s="72"/>
      <c r="BK129" s="72"/>
      <c r="BL129" s="72"/>
      <c r="BM129" s="72"/>
      <c r="BN129" s="72"/>
      <c r="BO129" s="72"/>
      <c r="BP129" s="74"/>
      <c r="BQ129" s="72"/>
      <c r="BR129" s="72"/>
      <c r="BS129" s="72"/>
      <c r="BT129" s="72"/>
      <c r="BU129" s="72"/>
      <c r="BV129" s="72"/>
      <c r="BW129" s="72"/>
      <c r="BX129" s="72"/>
      <c r="BY129" s="72"/>
      <c r="BZ129" s="72"/>
      <c r="CA129" s="72"/>
      <c r="CB129" s="72"/>
      <c r="CC129" s="72"/>
    </row>
    <row r="130" spans="1:81" s="70" customFormat="1" ht="23.25" customHeight="1" x14ac:dyDescent="0.2">
      <c r="A130" s="836"/>
      <c r="B130" s="196"/>
      <c r="C130" s="36"/>
      <c r="D130" s="207"/>
      <c r="E130" s="208"/>
      <c r="F130" s="209"/>
      <c r="G130" s="54"/>
      <c r="H130" s="209"/>
      <c r="I130" s="54"/>
      <c r="J130" s="209"/>
      <c r="K130" s="319"/>
      <c r="L130" s="319"/>
      <c r="M130" s="319"/>
      <c r="N130" s="69"/>
      <c r="AS130" s="72"/>
      <c r="AT130" s="72"/>
      <c r="AU130" s="72"/>
      <c r="AV130" s="73"/>
      <c r="AW130" s="74"/>
      <c r="AX130" s="72"/>
      <c r="AY130" s="72"/>
      <c r="AZ130" s="72"/>
      <c r="BA130" s="73"/>
      <c r="BB130" s="73"/>
      <c r="BC130" s="73"/>
      <c r="BD130" s="73"/>
      <c r="BE130" s="73"/>
      <c r="BF130" s="73"/>
      <c r="BG130" s="72"/>
      <c r="BH130" s="72"/>
      <c r="BI130" s="72"/>
      <c r="BJ130" s="72"/>
      <c r="BK130" s="72"/>
      <c r="BL130" s="72"/>
      <c r="BM130" s="72"/>
      <c r="BN130" s="72"/>
      <c r="BO130" s="72"/>
      <c r="BP130" s="74"/>
      <c r="BQ130" s="72"/>
      <c r="BR130" s="72"/>
      <c r="BS130" s="72"/>
      <c r="BT130" s="72"/>
      <c r="BU130" s="72"/>
      <c r="BV130" s="72"/>
      <c r="BW130" s="72"/>
      <c r="BX130" s="72"/>
      <c r="BY130" s="72"/>
      <c r="BZ130" s="72"/>
      <c r="CA130" s="72"/>
      <c r="CB130" s="72"/>
      <c r="CC130" s="72"/>
    </row>
    <row r="131" spans="1:81" s="70" customFormat="1" ht="27" customHeight="1" x14ac:dyDescent="0.2">
      <c r="A131" s="837"/>
      <c r="B131" s="198"/>
      <c r="C131" s="37"/>
      <c r="D131" s="210"/>
      <c r="E131" s="211"/>
      <c r="F131" s="212"/>
      <c r="G131" s="49"/>
      <c r="H131" s="212"/>
      <c r="I131" s="49"/>
      <c r="J131" s="212"/>
      <c r="K131" s="319"/>
      <c r="L131" s="319"/>
      <c r="M131" s="319"/>
      <c r="N131" s="69"/>
      <c r="AS131" s="72"/>
      <c r="AT131" s="72"/>
      <c r="AU131" s="72"/>
      <c r="AV131" s="73"/>
      <c r="AW131" s="74"/>
      <c r="AX131" s="72"/>
      <c r="AY131" s="72"/>
      <c r="AZ131" s="72"/>
      <c r="BA131" s="73"/>
      <c r="BB131" s="73"/>
      <c r="BC131" s="73"/>
      <c r="BD131" s="73"/>
      <c r="BE131" s="73"/>
      <c r="BF131" s="73"/>
      <c r="BG131" s="72"/>
      <c r="BH131" s="72"/>
      <c r="BI131" s="72"/>
      <c r="BJ131" s="72"/>
      <c r="BK131" s="72"/>
      <c r="BL131" s="72"/>
      <c r="BM131" s="72"/>
      <c r="BN131" s="72"/>
      <c r="BO131" s="72"/>
      <c r="BP131" s="74"/>
      <c r="BQ131" s="72"/>
      <c r="BR131" s="72"/>
      <c r="BS131" s="72"/>
      <c r="BT131" s="72"/>
      <c r="BU131" s="72"/>
      <c r="BV131" s="72"/>
      <c r="BW131" s="72"/>
      <c r="BX131" s="72"/>
      <c r="BY131" s="72"/>
      <c r="BZ131" s="72"/>
      <c r="CA131" s="72"/>
      <c r="CB131" s="72"/>
      <c r="CC131" s="72"/>
    </row>
    <row r="132" spans="1:81" s="70" customFormat="1" ht="15" customHeight="1" x14ac:dyDescent="0.2">
      <c r="A132" s="837"/>
      <c r="B132" s="198"/>
      <c r="C132" s="37"/>
      <c r="D132" s="210"/>
      <c r="E132" s="211"/>
      <c r="F132" s="212"/>
      <c r="G132" s="49"/>
      <c r="H132" s="212"/>
      <c r="I132" s="49"/>
      <c r="J132" s="212"/>
      <c r="K132" s="69"/>
      <c r="L132" s="69"/>
      <c r="M132" s="69"/>
      <c r="N132" s="69"/>
      <c r="AS132" s="72"/>
      <c r="AT132" s="72"/>
      <c r="AU132" s="72"/>
      <c r="AV132" s="73"/>
      <c r="AW132" s="74"/>
      <c r="AX132" s="72"/>
      <c r="AY132" s="72"/>
      <c r="AZ132" s="72"/>
      <c r="BA132" s="73"/>
      <c r="BB132" s="73"/>
      <c r="BC132" s="73"/>
      <c r="BD132" s="73"/>
      <c r="BE132" s="73"/>
      <c r="BF132" s="73"/>
      <c r="BG132" s="72"/>
      <c r="BH132" s="72"/>
      <c r="BI132" s="72"/>
      <c r="BJ132" s="72"/>
      <c r="BK132" s="72"/>
      <c r="BL132" s="72"/>
      <c r="BM132" s="72"/>
      <c r="BN132" s="72"/>
      <c r="BO132" s="72"/>
      <c r="BP132" s="74"/>
      <c r="BQ132" s="72"/>
      <c r="BR132" s="72"/>
      <c r="BS132" s="72"/>
      <c r="BT132" s="72"/>
      <c r="BU132" s="72"/>
      <c r="BV132" s="72"/>
      <c r="BW132" s="72"/>
      <c r="BX132" s="72"/>
      <c r="BY132" s="72"/>
      <c r="BZ132" s="72"/>
      <c r="CA132" s="72"/>
      <c r="CB132" s="72"/>
      <c r="CC132" s="72"/>
    </row>
    <row r="133" spans="1:81" s="70" customFormat="1" ht="19.5" customHeight="1" x14ac:dyDescent="0.2">
      <c r="A133" s="837"/>
      <c r="B133" s="216"/>
      <c r="C133" s="37"/>
      <c r="D133" s="210"/>
      <c r="E133" s="211"/>
      <c r="F133" s="212"/>
      <c r="G133" s="49"/>
      <c r="H133" s="212"/>
      <c r="I133" s="49"/>
      <c r="J133" s="212"/>
      <c r="K133" s="69"/>
      <c r="L133" s="69"/>
      <c r="M133" s="69"/>
      <c r="N133" s="69"/>
      <c r="AS133" s="72"/>
      <c r="AT133" s="72"/>
      <c r="AU133" s="72"/>
      <c r="AV133" s="73"/>
      <c r="AW133" s="74"/>
      <c r="AX133" s="72"/>
      <c r="AY133" s="72"/>
      <c r="AZ133" s="72"/>
      <c r="BA133" s="73"/>
      <c r="BB133" s="73"/>
      <c r="BC133" s="73"/>
      <c r="BD133" s="73"/>
      <c r="BE133" s="73"/>
      <c r="BF133" s="73"/>
      <c r="BG133" s="72"/>
      <c r="BH133" s="72"/>
      <c r="BI133" s="72"/>
      <c r="BJ133" s="72"/>
      <c r="BK133" s="72"/>
      <c r="BL133" s="72"/>
      <c r="BM133" s="72"/>
      <c r="BN133" s="72"/>
      <c r="BO133" s="72"/>
      <c r="BP133" s="74"/>
      <c r="BQ133" s="72"/>
      <c r="BR133" s="72"/>
      <c r="BS133" s="72"/>
      <c r="BT133" s="72"/>
      <c r="BU133" s="72"/>
      <c r="BV133" s="72"/>
      <c r="BW133" s="72"/>
      <c r="BX133" s="72"/>
      <c r="BY133" s="72"/>
      <c r="BZ133" s="72"/>
      <c r="CA133" s="72"/>
      <c r="CB133" s="72"/>
      <c r="CC133" s="72"/>
    </row>
    <row r="134" spans="1:81" s="70" customFormat="1" x14ac:dyDescent="0.2">
      <c r="A134" s="837"/>
      <c r="B134" s="216"/>
      <c r="C134" s="37"/>
      <c r="D134" s="210"/>
      <c r="E134" s="211"/>
      <c r="F134" s="212"/>
      <c r="G134" s="49"/>
      <c r="H134" s="212"/>
      <c r="I134" s="49"/>
      <c r="J134" s="212"/>
      <c r="K134" s="69"/>
      <c r="L134" s="69"/>
      <c r="M134" s="69"/>
      <c r="N134" s="69"/>
      <c r="AS134" s="72"/>
      <c r="AT134" s="72"/>
      <c r="AU134" s="72"/>
      <c r="AV134" s="73"/>
      <c r="AW134" s="74"/>
      <c r="AX134" s="72"/>
      <c r="AY134" s="72"/>
      <c r="AZ134" s="72"/>
      <c r="BA134" s="73"/>
      <c r="BB134" s="73"/>
      <c r="BC134" s="73"/>
      <c r="BD134" s="73"/>
      <c r="BE134" s="73"/>
      <c r="BF134" s="73"/>
      <c r="BG134" s="72"/>
      <c r="BH134" s="72"/>
      <c r="BI134" s="72"/>
      <c r="BJ134" s="72"/>
      <c r="BK134" s="72"/>
      <c r="BL134" s="72"/>
      <c r="BM134" s="72"/>
      <c r="BN134" s="72"/>
      <c r="BO134" s="72"/>
      <c r="BP134" s="74"/>
      <c r="BQ134" s="72"/>
      <c r="BR134" s="72"/>
      <c r="BS134" s="72"/>
      <c r="BT134" s="72"/>
      <c r="BU134" s="72"/>
      <c r="BV134" s="72"/>
      <c r="BW134" s="72"/>
      <c r="BX134" s="72"/>
      <c r="BY134" s="72"/>
      <c r="BZ134" s="72"/>
      <c r="CA134" s="72"/>
      <c r="CB134" s="72"/>
      <c r="CC134" s="72"/>
    </row>
    <row r="135" spans="1:81" s="70" customFormat="1" ht="15" customHeight="1" x14ac:dyDescent="0.2">
      <c r="A135" s="838"/>
      <c r="B135" s="200"/>
      <c r="C135" s="220"/>
      <c r="D135" s="221"/>
      <c r="E135" s="222"/>
      <c r="F135" s="223"/>
      <c r="G135" s="224"/>
      <c r="H135" s="223"/>
      <c r="I135" s="224"/>
      <c r="J135" s="223"/>
      <c r="K135" s="69"/>
      <c r="L135" s="69"/>
      <c r="M135" s="69"/>
      <c r="N135" s="69"/>
      <c r="AS135" s="72"/>
      <c r="AT135" s="72"/>
      <c r="AU135" s="72"/>
      <c r="AV135" s="73"/>
      <c r="AW135" s="74"/>
      <c r="AX135" s="72"/>
      <c r="AY135" s="72"/>
      <c r="AZ135" s="72"/>
      <c r="BA135" s="73"/>
      <c r="BB135" s="73"/>
      <c r="BC135" s="73"/>
      <c r="BD135" s="73"/>
      <c r="BE135" s="73"/>
      <c r="BF135" s="73"/>
      <c r="BG135" s="72"/>
      <c r="BH135" s="72"/>
      <c r="BI135" s="72"/>
      <c r="BJ135" s="72"/>
      <c r="BK135" s="72"/>
      <c r="BL135" s="72"/>
      <c r="BM135" s="72"/>
      <c r="BN135" s="72"/>
      <c r="BO135" s="72"/>
      <c r="BP135" s="74"/>
      <c r="BQ135" s="72"/>
      <c r="BR135" s="72"/>
      <c r="BS135" s="72"/>
      <c r="BT135" s="72"/>
      <c r="BU135" s="72"/>
      <c r="BV135" s="72"/>
      <c r="BW135" s="72"/>
      <c r="BX135" s="72"/>
      <c r="BY135" s="72"/>
      <c r="BZ135" s="72"/>
      <c r="CA135" s="72"/>
      <c r="CB135" s="72"/>
      <c r="CC135" s="72"/>
    </row>
    <row r="136" spans="1:81" s="70" customFormat="1" ht="15" customHeight="1" x14ac:dyDescent="0.2">
      <c r="A136" s="893"/>
      <c r="B136" s="196"/>
      <c r="C136" s="36"/>
      <c r="D136" s="207"/>
      <c r="E136" s="208"/>
      <c r="F136" s="209"/>
      <c r="G136" s="54"/>
      <c r="H136" s="209"/>
      <c r="I136" s="54"/>
      <c r="J136" s="209"/>
      <c r="K136" s="69"/>
      <c r="L136" s="69"/>
      <c r="M136" s="69"/>
      <c r="N136" s="69"/>
      <c r="AS136" s="72"/>
      <c r="AT136" s="72"/>
      <c r="AU136" s="72"/>
      <c r="AV136" s="73"/>
      <c r="AW136" s="74"/>
      <c r="AX136" s="72"/>
      <c r="AY136" s="72"/>
      <c r="AZ136" s="72"/>
      <c r="BA136" s="73"/>
      <c r="BB136" s="73"/>
      <c r="BC136" s="73"/>
      <c r="BD136" s="73"/>
      <c r="BE136" s="73"/>
      <c r="BF136" s="73"/>
      <c r="BG136" s="72"/>
      <c r="BH136" s="72"/>
      <c r="BI136" s="72"/>
      <c r="BJ136" s="72"/>
      <c r="BK136" s="72"/>
      <c r="BL136" s="72"/>
      <c r="BM136" s="72"/>
      <c r="BN136" s="72"/>
      <c r="BO136" s="72"/>
      <c r="BP136" s="74"/>
      <c r="BQ136" s="72"/>
      <c r="BR136" s="72"/>
      <c r="BS136" s="72"/>
      <c r="BT136" s="72"/>
      <c r="BU136" s="72"/>
      <c r="BV136" s="72"/>
      <c r="BW136" s="72"/>
      <c r="BX136" s="72"/>
      <c r="BY136" s="72"/>
      <c r="BZ136" s="72"/>
      <c r="CA136" s="72"/>
      <c r="CB136" s="72"/>
      <c r="CC136" s="72"/>
    </row>
    <row r="137" spans="1:81" s="70" customFormat="1" ht="25.5" customHeight="1" x14ac:dyDescent="0.2">
      <c r="A137" s="894"/>
      <c r="B137" s="200"/>
      <c r="C137" s="48"/>
      <c r="D137" s="213"/>
      <c r="E137" s="214"/>
      <c r="F137" s="215"/>
      <c r="G137" s="50"/>
      <c r="H137" s="215"/>
      <c r="I137" s="50"/>
      <c r="J137" s="215"/>
      <c r="K137" s="69"/>
      <c r="L137" s="69"/>
      <c r="M137" s="69"/>
      <c r="N137" s="69"/>
      <c r="AS137" s="72"/>
      <c r="AT137" s="72"/>
      <c r="AU137" s="72"/>
      <c r="AV137" s="73"/>
      <c r="AW137" s="74"/>
      <c r="AX137" s="72"/>
      <c r="AY137" s="72"/>
      <c r="AZ137" s="72"/>
      <c r="BA137" s="73"/>
      <c r="BB137" s="73"/>
      <c r="BC137" s="73"/>
      <c r="BD137" s="73"/>
      <c r="BE137" s="73"/>
      <c r="BF137" s="73"/>
      <c r="BG137" s="72"/>
      <c r="BH137" s="72"/>
      <c r="BI137" s="72"/>
      <c r="BJ137" s="72"/>
      <c r="BK137" s="72"/>
      <c r="BL137" s="72"/>
      <c r="BM137" s="72"/>
      <c r="BN137" s="72"/>
      <c r="BO137" s="72"/>
      <c r="BP137" s="74"/>
      <c r="BQ137" s="72"/>
      <c r="BR137" s="72"/>
      <c r="BS137" s="72"/>
      <c r="BT137" s="72"/>
      <c r="BU137" s="72"/>
      <c r="BV137" s="72"/>
      <c r="BW137" s="72"/>
      <c r="BX137" s="72"/>
      <c r="BY137" s="72"/>
      <c r="BZ137" s="72"/>
      <c r="CA137" s="72"/>
      <c r="CB137" s="72"/>
      <c r="CC137" s="72"/>
    </row>
    <row r="138" spans="1:81" s="72" customFormat="1" ht="56.25" customHeight="1" x14ac:dyDescent="0.2">
      <c r="A138" s="225"/>
      <c r="B138" s="226"/>
      <c r="C138" s="227"/>
      <c r="D138" s="227"/>
      <c r="E138" s="227"/>
      <c r="F138" s="227"/>
      <c r="G138" s="227"/>
      <c r="H138" s="227"/>
      <c r="I138" s="227"/>
      <c r="J138" s="227"/>
      <c r="K138" s="227"/>
      <c r="L138" s="227"/>
      <c r="M138" s="227"/>
      <c r="N138" s="227"/>
      <c r="AV138" s="73"/>
      <c r="AW138" s="74"/>
      <c r="BA138" s="73"/>
      <c r="BB138" s="73"/>
      <c r="BC138" s="73"/>
      <c r="BD138" s="73"/>
      <c r="BE138" s="73"/>
      <c r="BF138" s="73"/>
      <c r="BP138" s="74"/>
    </row>
    <row r="139" spans="1:81" s="72" customFormat="1" ht="18.75" customHeight="1" x14ac:dyDescent="0.2">
      <c r="A139" s="225"/>
      <c r="B139" s="226"/>
      <c r="C139" s="227"/>
      <c r="D139" s="227"/>
      <c r="E139" s="227"/>
      <c r="F139" s="227"/>
      <c r="G139" s="227"/>
      <c r="H139" s="227"/>
      <c r="I139" s="227"/>
      <c r="J139" s="227"/>
      <c r="K139" s="227"/>
      <c r="L139" s="227"/>
      <c r="M139" s="227"/>
      <c r="N139" s="227"/>
      <c r="AV139" s="73"/>
      <c r="AW139" s="74"/>
      <c r="BA139" s="73"/>
      <c r="BB139" s="73"/>
      <c r="BC139" s="73"/>
      <c r="BD139" s="73"/>
      <c r="BE139" s="73"/>
      <c r="BF139" s="73"/>
      <c r="BP139" s="74"/>
    </row>
    <row r="140" spans="1:81" s="77" customFormat="1" ht="34.5" customHeight="1" x14ac:dyDescent="0.2">
      <c r="A140" s="895"/>
      <c r="B140" s="836"/>
      <c r="C140" s="871"/>
      <c r="D140" s="872"/>
      <c r="E140" s="872"/>
      <c r="F140" s="872"/>
      <c r="G140" s="872"/>
      <c r="H140" s="872"/>
      <c r="I140" s="872"/>
      <c r="J140" s="872"/>
      <c r="K140" s="872"/>
      <c r="L140" s="872"/>
      <c r="M140" s="872"/>
      <c r="N140" s="872"/>
      <c r="O140" s="872"/>
      <c r="P140" s="872"/>
      <c r="Q140" s="872"/>
      <c r="R140" s="872"/>
      <c r="S140" s="872"/>
      <c r="T140" s="872"/>
      <c r="U140" s="873"/>
      <c r="V140" s="920"/>
      <c r="W140" s="914"/>
      <c r="X140" s="920"/>
      <c r="Y140" s="914"/>
      <c r="AS140" s="111"/>
      <c r="AT140" s="111"/>
      <c r="AU140" s="111"/>
      <c r="AV140" s="112"/>
      <c r="AW140" s="113"/>
      <c r="AX140" s="111"/>
      <c r="AY140" s="111"/>
      <c r="AZ140" s="111"/>
      <c r="BA140" s="73"/>
      <c r="BB140" s="73"/>
      <c r="BC140" s="73"/>
      <c r="BD140" s="73"/>
      <c r="BE140" s="73"/>
      <c r="BF140" s="73"/>
      <c r="BG140" s="111"/>
      <c r="BH140" s="111"/>
      <c r="BI140" s="111"/>
      <c r="BJ140" s="111"/>
      <c r="BK140" s="111"/>
      <c r="BL140" s="111"/>
      <c r="BM140" s="111"/>
      <c r="BN140" s="111"/>
      <c r="BO140" s="111"/>
      <c r="BP140" s="113"/>
      <c r="BQ140" s="111"/>
      <c r="BR140" s="111"/>
      <c r="BS140" s="111"/>
      <c r="BT140" s="111"/>
      <c r="BU140" s="111"/>
      <c r="BV140" s="111"/>
      <c r="BW140" s="111"/>
      <c r="BX140" s="111"/>
      <c r="BY140" s="111"/>
      <c r="BZ140" s="111"/>
      <c r="CA140" s="111"/>
      <c r="CB140" s="111"/>
      <c r="CC140" s="111"/>
    </row>
    <row r="141" spans="1:81" s="79" customFormat="1" ht="54" customHeight="1" x14ac:dyDescent="0.2">
      <c r="A141" s="896"/>
      <c r="B141" s="837"/>
      <c r="C141" s="228"/>
      <c r="D141" s="101"/>
      <c r="E141" s="229"/>
      <c r="F141" s="229"/>
      <c r="G141" s="229"/>
      <c r="H141" s="101"/>
      <c r="I141" s="101"/>
      <c r="J141" s="101"/>
      <c r="K141" s="101"/>
      <c r="L141" s="101"/>
      <c r="M141" s="101"/>
      <c r="N141" s="101"/>
      <c r="O141" s="101"/>
      <c r="P141" s="101"/>
      <c r="Q141" s="101"/>
      <c r="R141" s="101"/>
      <c r="S141" s="101"/>
      <c r="T141" s="101"/>
      <c r="U141" s="230"/>
      <c r="V141" s="231"/>
      <c r="W141" s="230"/>
      <c r="X141" s="231"/>
      <c r="Y141" s="230"/>
      <c r="Z141" s="77"/>
      <c r="AS141" s="232"/>
      <c r="AT141" s="232"/>
      <c r="AU141" s="232"/>
      <c r="AV141" s="112"/>
      <c r="AW141" s="113"/>
      <c r="AX141" s="232"/>
      <c r="AY141" s="232"/>
      <c r="AZ141" s="232"/>
      <c r="BA141" s="73"/>
      <c r="BB141" s="73"/>
      <c r="BC141" s="73"/>
      <c r="BD141" s="73"/>
      <c r="BE141" s="73"/>
      <c r="BF141" s="73"/>
      <c r="BG141" s="232"/>
      <c r="BH141" s="232"/>
      <c r="BI141" s="232"/>
      <c r="BJ141" s="232"/>
      <c r="BK141" s="232"/>
      <c r="BL141" s="232"/>
      <c r="BM141" s="232"/>
      <c r="BN141" s="232"/>
      <c r="BO141" s="232"/>
      <c r="BP141" s="113"/>
      <c r="BQ141" s="232"/>
      <c r="BR141" s="232"/>
      <c r="BS141" s="232"/>
      <c r="BT141" s="232"/>
      <c r="BU141" s="232"/>
      <c r="BV141" s="232"/>
      <c r="BW141" s="232"/>
      <c r="BX141" s="232"/>
      <c r="BY141" s="232"/>
      <c r="BZ141" s="232"/>
      <c r="CA141" s="232"/>
      <c r="CB141" s="232"/>
      <c r="CC141" s="232"/>
    </row>
    <row r="142" spans="1:81" s="77" customFormat="1" ht="22.5" customHeight="1" x14ac:dyDescent="0.2">
      <c r="A142" s="233"/>
      <c r="B142" s="4"/>
      <c r="C142" s="6"/>
      <c r="D142" s="5"/>
      <c r="E142" s="5"/>
      <c r="F142" s="5"/>
      <c r="G142" s="5"/>
      <c r="H142" s="5"/>
      <c r="I142" s="5"/>
      <c r="J142" s="5"/>
      <c r="K142" s="5"/>
      <c r="L142" s="5"/>
      <c r="M142" s="5"/>
      <c r="N142" s="5"/>
      <c r="O142" s="5"/>
      <c r="P142" s="5"/>
      <c r="Q142" s="5"/>
      <c r="R142" s="5"/>
      <c r="S142" s="5"/>
      <c r="T142" s="5"/>
      <c r="U142" s="7"/>
      <c r="V142" s="87"/>
      <c r="W142" s="7"/>
      <c r="X142" s="87"/>
      <c r="Y142" s="7"/>
      <c r="Z142" s="80"/>
      <c r="AA142" s="80"/>
      <c r="AB142" s="80"/>
      <c r="AC142" s="80"/>
      <c r="AD142" s="3"/>
      <c r="AE142" s="3"/>
      <c r="AF142" s="3"/>
      <c r="AG142" s="3"/>
      <c r="AH142" s="3"/>
      <c r="AI142" s="80"/>
      <c r="AJ142" s="80"/>
      <c r="AK142" s="80"/>
      <c r="AL142" s="80"/>
      <c r="AM142" s="80"/>
      <c r="AN142" s="3"/>
      <c r="AO142" s="3"/>
      <c r="AP142" s="3"/>
      <c r="AQ142" s="3"/>
      <c r="AR142" s="3"/>
      <c r="AS142" s="3"/>
      <c r="AT142" s="3"/>
      <c r="AU142" s="3"/>
      <c r="AV142" s="3"/>
      <c r="AW142" s="81"/>
      <c r="AX142" s="3"/>
      <c r="AY142" s="3"/>
      <c r="AZ142" s="82"/>
      <c r="BA142" s="92"/>
      <c r="BB142" s="92"/>
      <c r="BC142" s="3"/>
      <c r="BD142" s="81"/>
      <c r="BE142" s="81"/>
      <c r="BF142" s="3"/>
      <c r="BG142" s="3"/>
      <c r="BH142" s="3"/>
      <c r="BI142" s="3"/>
      <c r="BJ142" s="3"/>
      <c r="BK142" s="3"/>
      <c r="BL142" s="3"/>
      <c r="BM142" s="3"/>
      <c r="BN142" s="3"/>
      <c r="BO142" s="3"/>
      <c r="BP142" s="81"/>
      <c r="BQ142" s="3"/>
      <c r="BR142" s="3"/>
      <c r="BS142" s="111"/>
      <c r="BT142" s="111"/>
      <c r="BU142" s="111"/>
      <c r="BV142" s="111"/>
      <c r="BW142" s="111"/>
      <c r="BX142" s="111"/>
      <c r="BY142" s="111"/>
      <c r="BZ142" s="111"/>
      <c r="CA142" s="111"/>
      <c r="CB142" s="111"/>
      <c r="CC142" s="111"/>
    </row>
    <row r="143" spans="1:81" s="111" customFormat="1" ht="22.5" customHeight="1" x14ac:dyDescent="0.2">
      <c r="A143" s="234"/>
      <c r="B143" s="55"/>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0"/>
      <c r="AA143" s="80"/>
      <c r="AB143" s="80"/>
      <c r="AC143" s="80"/>
      <c r="AD143" s="3"/>
      <c r="AE143" s="3"/>
      <c r="AF143" s="3"/>
      <c r="AG143" s="3"/>
      <c r="AH143" s="3"/>
      <c r="AI143" s="80"/>
      <c r="AJ143" s="80"/>
      <c r="AK143" s="80"/>
      <c r="AL143" s="80"/>
      <c r="AM143" s="80"/>
      <c r="AN143" s="3"/>
      <c r="AO143" s="3"/>
      <c r="AP143" s="3"/>
      <c r="AQ143" s="3"/>
      <c r="AR143" s="3"/>
      <c r="AS143" s="3"/>
      <c r="AT143" s="3"/>
      <c r="AU143" s="3"/>
      <c r="AV143" s="3"/>
      <c r="AW143" s="81"/>
      <c r="AX143" s="3"/>
      <c r="AY143" s="3"/>
      <c r="AZ143" s="82"/>
      <c r="BA143" s="92"/>
      <c r="BB143" s="92"/>
      <c r="BC143" s="3"/>
      <c r="BD143" s="81"/>
      <c r="BE143" s="81"/>
      <c r="BF143" s="3"/>
      <c r="BG143" s="3"/>
      <c r="BH143" s="3"/>
      <c r="BI143" s="3"/>
      <c r="BJ143" s="3"/>
      <c r="BK143" s="3"/>
      <c r="BL143" s="3"/>
      <c r="BM143" s="3"/>
      <c r="BN143" s="3"/>
      <c r="BO143" s="3"/>
      <c r="BP143" s="81"/>
      <c r="BQ143" s="3"/>
      <c r="BR143" s="3"/>
    </row>
    <row r="144" spans="1:81" s="77" customFormat="1" ht="31.5" customHeight="1" x14ac:dyDescent="0.2">
      <c r="A144" s="235"/>
      <c r="B144" s="8"/>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0"/>
      <c r="AA144" s="80"/>
      <c r="AB144" s="80"/>
      <c r="AC144" s="80"/>
      <c r="AD144" s="3"/>
      <c r="AE144" s="3"/>
      <c r="AF144" s="3"/>
      <c r="AG144" s="3"/>
      <c r="AH144" s="3"/>
      <c r="AI144" s="80"/>
      <c r="AJ144" s="80"/>
      <c r="AK144" s="80"/>
      <c r="AL144" s="80"/>
      <c r="AM144" s="80"/>
      <c r="AN144" s="3"/>
      <c r="AO144" s="3"/>
      <c r="AP144" s="3"/>
      <c r="AQ144" s="3"/>
      <c r="AR144" s="3"/>
      <c r="AS144" s="3"/>
      <c r="AT144" s="3"/>
      <c r="AU144" s="3"/>
      <c r="AV144" s="3"/>
      <c r="AW144" s="81"/>
      <c r="AX144" s="3"/>
      <c r="AY144" s="3"/>
      <c r="AZ144" s="82"/>
      <c r="BA144" s="92"/>
      <c r="BB144" s="154"/>
      <c r="BC144" s="3"/>
      <c r="BD144" s="81"/>
      <c r="BE144" s="81"/>
      <c r="BF144" s="3"/>
      <c r="BG144" s="111"/>
      <c r="BH144" s="111"/>
      <c r="BI144" s="111"/>
      <c r="BJ144" s="111"/>
      <c r="BK144" s="111"/>
      <c r="BL144" s="111"/>
      <c r="BM144" s="111"/>
      <c r="BN144" s="111"/>
      <c r="BO144" s="111"/>
      <c r="BP144" s="113"/>
      <c r="BQ144" s="111"/>
      <c r="BR144" s="111"/>
      <c r="BS144" s="111"/>
      <c r="BT144" s="111"/>
      <c r="BU144" s="111"/>
      <c r="BV144" s="111"/>
      <c r="BW144" s="111"/>
      <c r="BX144" s="111"/>
      <c r="BY144" s="111"/>
      <c r="BZ144" s="111"/>
      <c r="CA144" s="111"/>
      <c r="CB144" s="111"/>
      <c r="CC144" s="111"/>
    </row>
    <row r="145" spans="1:81" s="77" customFormat="1" ht="18" customHeight="1" x14ac:dyDescent="0.2">
      <c r="A145" s="236"/>
      <c r="B145" s="14"/>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0"/>
      <c r="AA145" s="80"/>
      <c r="AB145" s="80"/>
      <c r="AC145" s="80"/>
      <c r="AD145" s="3"/>
      <c r="AE145" s="3"/>
      <c r="AF145" s="3"/>
      <c r="AG145" s="3"/>
      <c r="AH145" s="3"/>
      <c r="AI145" s="80"/>
      <c r="AJ145" s="80"/>
      <c r="AK145" s="80"/>
      <c r="AL145" s="80"/>
      <c r="AM145" s="80"/>
      <c r="AN145" s="3"/>
      <c r="AO145" s="3"/>
      <c r="AP145" s="3"/>
      <c r="AQ145" s="3"/>
      <c r="AR145" s="3"/>
      <c r="AS145" s="3"/>
      <c r="AT145" s="3"/>
      <c r="AU145" s="3"/>
      <c r="AV145" s="3"/>
      <c r="AW145" s="81"/>
      <c r="AX145" s="3"/>
      <c r="AY145" s="3"/>
      <c r="AZ145" s="82"/>
      <c r="BA145" s="92"/>
      <c r="BB145" s="154"/>
      <c r="BC145" s="3"/>
      <c r="BD145" s="81"/>
      <c r="BE145" s="81"/>
      <c r="BF145" s="3"/>
      <c r="BG145" s="111"/>
      <c r="BH145" s="111"/>
      <c r="BI145" s="111"/>
      <c r="BJ145" s="111"/>
      <c r="BK145" s="111"/>
      <c r="BL145" s="111"/>
      <c r="BM145" s="111"/>
      <c r="BN145" s="111"/>
      <c r="BO145" s="111"/>
      <c r="BP145" s="113"/>
      <c r="BQ145" s="111"/>
      <c r="BR145" s="111"/>
      <c r="BS145" s="111"/>
      <c r="BT145" s="111"/>
      <c r="BU145" s="111"/>
      <c r="BV145" s="111"/>
      <c r="BW145" s="111"/>
      <c r="BX145" s="111"/>
      <c r="BY145" s="111"/>
      <c r="BZ145" s="111"/>
      <c r="CA145" s="111"/>
      <c r="CB145" s="111"/>
      <c r="CC145" s="111"/>
    </row>
    <row r="146" spans="1:81" s="239" customFormat="1" ht="18" customHeight="1" x14ac:dyDescent="0.2">
      <c r="A146" s="236"/>
      <c r="B146" s="14"/>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0"/>
      <c r="AA146" s="80"/>
      <c r="AB146" s="80"/>
      <c r="AC146" s="80"/>
      <c r="AD146" s="3"/>
      <c r="AE146" s="3"/>
      <c r="AF146" s="3"/>
      <c r="AG146" s="3"/>
      <c r="AH146" s="3"/>
      <c r="AI146" s="80"/>
      <c r="AJ146" s="80"/>
      <c r="AK146" s="80"/>
      <c r="AL146" s="80"/>
      <c r="AM146" s="80"/>
      <c r="AN146" s="3"/>
      <c r="AO146" s="3"/>
      <c r="AP146" s="3"/>
      <c r="AQ146" s="3"/>
      <c r="AR146" s="3"/>
      <c r="AS146" s="3"/>
      <c r="AT146" s="3"/>
      <c r="AU146" s="3"/>
      <c r="AV146" s="3"/>
      <c r="AW146" s="81"/>
      <c r="AX146" s="3"/>
      <c r="AY146" s="3"/>
      <c r="AZ146" s="82"/>
      <c r="BA146" s="92"/>
      <c r="BB146" s="154"/>
      <c r="BC146" s="3"/>
      <c r="BD146" s="81"/>
      <c r="BE146" s="81"/>
      <c r="BF146" s="3"/>
      <c r="BG146" s="237"/>
      <c r="BH146" s="237"/>
      <c r="BI146" s="237"/>
      <c r="BJ146" s="237"/>
      <c r="BK146" s="237"/>
      <c r="BL146" s="237"/>
      <c r="BM146" s="237"/>
      <c r="BN146" s="237"/>
      <c r="BO146" s="237"/>
      <c r="BP146" s="238"/>
      <c r="BQ146" s="237"/>
      <c r="BR146" s="237"/>
      <c r="BS146" s="237"/>
      <c r="BT146" s="237"/>
      <c r="BU146" s="237"/>
      <c r="BV146" s="237"/>
      <c r="BW146" s="237"/>
      <c r="BX146" s="237"/>
      <c r="BY146" s="237"/>
      <c r="BZ146" s="237"/>
      <c r="CA146" s="237"/>
      <c r="CB146" s="237"/>
      <c r="CC146" s="237"/>
    </row>
    <row r="147" spans="1:81" s="239" customFormat="1" ht="18" customHeight="1" x14ac:dyDescent="0.2">
      <c r="A147" s="236"/>
      <c r="B147" s="14"/>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0"/>
      <c r="AA147" s="80"/>
      <c r="AB147" s="80"/>
      <c r="AC147" s="80"/>
      <c r="AD147" s="3"/>
      <c r="AE147" s="3"/>
      <c r="AF147" s="3"/>
      <c r="AG147" s="3"/>
      <c r="AH147" s="3"/>
      <c r="AI147" s="80"/>
      <c r="AJ147" s="80"/>
      <c r="AK147" s="80"/>
      <c r="AL147" s="80"/>
      <c r="AM147" s="80"/>
      <c r="AN147" s="3"/>
      <c r="AO147" s="3"/>
      <c r="AP147" s="3"/>
      <c r="AQ147" s="3"/>
      <c r="AR147" s="3"/>
      <c r="AS147" s="3"/>
      <c r="AT147" s="3"/>
      <c r="AU147" s="3"/>
      <c r="AV147" s="3"/>
      <c r="AW147" s="81"/>
      <c r="AX147" s="3"/>
      <c r="AY147" s="3"/>
      <c r="AZ147" s="82"/>
      <c r="BA147" s="92"/>
      <c r="BB147" s="154"/>
      <c r="BC147" s="3"/>
      <c r="BD147" s="81"/>
      <c r="BE147" s="81"/>
      <c r="BF147" s="3"/>
      <c r="BG147" s="237"/>
      <c r="BH147" s="237"/>
      <c r="BI147" s="237"/>
      <c r="BJ147" s="237"/>
      <c r="BK147" s="237"/>
      <c r="BL147" s="237"/>
      <c r="BM147" s="237"/>
      <c r="BN147" s="237"/>
      <c r="BO147" s="237"/>
      <c r="BP147" s="238"/>
      <c r="BQ147" s="237"/>
      <c r="BR147" s="237"/>
      <c r="BS147" s="237"/>
      <c r="BT147" s="237"/>
      <c r="BU147" s="237"/>
      <c r="BV147" s="237"/>
      <c r="BW147" s="237"/>
      <c r="BX147" s="237"/>
      <c r="BY147" s="237"/>
      <c r="BZ147" s="237"/>
      <c r="CA147" s="237"/>
      <c r="CB147" s="237"/>
      <c r="CC147" s="237"/>
    </row>
    <row r="148" spans="1:81" s="239" customFormat="1" ht="18" customHeight="1" x14ac:dyDescent="0.2">
      <c r="A148" s="236"/>
      <c r="B148" s="14"/>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0"/>
      <c r="AA148" s="80"/>
      <c r="AB148" s="80"/>
      <c r="AC148" s="80"/>
      <c r="AD148" s="3"/>
      <c r="AE148" s="3"/>
      <c r="AF148" s="3"/>
      <c r="AG148" s="3"/>
      <c r="AH148" s="3"/>
      <c r="AI148" s="80"/>
      <c r="AJ148" s="80"/>
      <c r="AK148" s="80"/>
      <c r="AL148" s="80"/>
      <c r="AM148" s="80"/>
      <c r="AN148" s="3"/>
      <c r="AO148" s="3"/>
      <c r="AP148" s="3"/>
      <c r="AQ148" s="3"/>
      <c r="AR148" s="3"/>
      <c r="AS148" s="3"/>
      <c r="AT148" s="3"/>
      <c r="AU148" s="3"/>
      <c r="AV148" s="3"/>
      <c r="AW148" s="81"/>
      <c r="AX148" s="3"/>
      <c r="AY148" s="3"/>
      <c r="AZ148" s="82"/>
      <c r="BA148" s="92"/>
      <c r="BB148" s="154"/>
      <c r="BC148" s="3"/>
      <c r="BD148" s="81"/>
      <c r="BE148" s="81"/>
      <c r="BF148" s="3"/>
      <c r="BG148" s="237"/>
      <c r="BH148" s="237"/>
      <c r="BI148" s="237"/>
      <c r="BJ148" s="237"/>
      <c r="BK148" s="237"/>
      <c r="BL148" s="237"/>
      <c r="BM148" s="237"/>
      <c r="BN148" s="237"/>
      <c r="BO148" s="237"/>
      <c r="BP148" s="238"/>
      <c r="BQ148" s="237"/>
      <c r="BR148" s="237"/>
      <c r="BS148" s="237"/>
      <c r="BT148" s="237"/>
      <c r="BU148" s="237"/>
      <c r="BV148" s="237"/>
      <c r="BW148" s="237"/>
      <c r="BX148" s="237"/>
      <c r="BY148" s="237"/>
      <c r="BZ148" s="237"/>
      <c r="CA148" s="237"/>
      <c r="CB148" s="237"/>
      <c r="CC148" s="237"/>
    </row>
    <row r="149" spans="1:81" s="239" customFormat="1" ht="18" customHeight="1" x14ac:dyDescent="0.2">
      <c r="A149" s="236"/>
      <c r="B149" s="14"/>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0"/>
      <c r="AA149" s="80"/>
      <c r="AB149" s="80"/>
      <c r="AC149" s="80"/>
      <c r="AD149" s="3"/>
      <c r="AE149" s="3"/>
      <c r="AF149" s="3"/>
      <c r="AG149" s="3"/>
      <c r="AH149" s="3"/>
      <c r="AI149" s="80"/>
      <c r="AJ149" s="80"/>
      <c r="AK149" s="80"/>
      <c r="AL149" s="80"/>
      <c r="AM149" s="80"/>
      <c r="AN149" s="3"/>
      <c r="AO149" s="3"/>
      <c r="AP149" s="3"/>
      <c r="AQ149" s="3"/>
      <c r="AR149" s="3"/>
      <c r="AS149" s="3"/>
      <c r="AT149" s="3"/>
      <c r="AU149" s="3"/>
      <c r="AV149" s="3"/>
      <c r="AW149" s="81"/>
      <c r="AX149" s="3"/>
      <c r="AY149" s="3"/>
      <c r="AZ149" s="82"/>
      <c r="BA149" s="92"/>
      <c r="BB149" s="154"/>
      <c r="BC149" s="3"/>
      <c r="BD149" s="81"/>
      <c r="BE149" s="81"/>
      <c r="BF149" s="3"/>
      <c r="BG149" s="237"/>
      <c r="BH149" s="237"/>
      <c r="BI149" s="237"/>
      <c r="BJ149" s="237"/>
      <c r="BK149" s="237"/>
      <c r="BL149" s="237"/>
      <c r="BM149" s="237"/>
      <c r="BN149" s="237"/>
      <c r="BO149" s="237"/>
      <c r="BP149" s="238"/>
      <c r="BQ149" s="237"/>
      <c r="BR149" s="237"/>
      <c r="BS149" s="237"/>
      <c r="BT149" s="237"/>
      <c r="BU149" s="237"/>
      <c r="BV149" s="237"/>
      <c r="BW149" s="237"/>
      <c r="BX149" s="237"/>
      <c r="BY149" s="237"/>
      <c r="BZ149" s="237"/>
      <c r="CA149" s="237"/>
      <c r="CB149" s="237"/>
      <c r="CC149" s="237"/>
    </row>
    <row r="150" spans="1:81" s="239" customFormat="1" ht="18" customHeight="1" x14ac:dyDescent="0.2">
      <c r="A150" s="236"/>
      <c r="B150" s="14"/>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0"/>
      <c r="AA150" s="80"/>
      <c r="AB150" s="80"/>
      <c r="AC150" s="80"/>
      <c r="AD150" s="3"/>
      <c r="AE150" s="3"/>
      <c r="AF150" s="3"/>
      <c r="AG150" s="3"/>
      <c r="AH150" s="3"/>
      <c r="AI150" s="80"/>
      <c r="AJ150" s="80"/>
      <c r="AK150" s="80"/>
      <c r="AL150" s="80"/>
      <c r="AM150" s="80"/>
      <c r="AN150" s="3"/>
      <c r="AO150" s="3"/>
      <c r="AP150" s="3"/>
      <c r="AQ150" s="3"/>
      <c r="AR150" s="3"/>
      <c r="AS150" s="3"/>
      <c r="AT150" s="3"/>
      <c r="AU150" s="3"/>
      <c r="AV150" s="3"/>
      <c r="AW150" s="81"/>
      <c r="AX150" s="3"/>
      <c r="AY150" s="3"/>
      <c r="AZ150" s="82"/>
      <c r="BA150" s="92"/>
      <c r="BB150" s="154"/>
      <c r="BC150" s="3"/>
      <c r="BD150" s="81"/>
      <c r="BE150" s="81"/>
      <c r="BF150" s="3"/>
      <c r="BG150" s="237"/>
      <c r="BH150" s="237"/>
      <c r="BI150" s="237"/>
      <c r="BJ150" s="237"/>
      <c r="BK150" s="237"/>
      <c r="BL150" s="237"/>
      <c r="BM150" s="237"/>
      <c r="BN150" s="237"/>
      <c r="BO150" s="237"/>
      <c r="BP150" s="238"/>
      <c r="BQ150" s="237"/>
      <c r="BR150" s="237"/>
      <c r="BS150" s="237"/>
      <c r="BT150" s="237"/>
      <c r="BU150" s="237"/>
      <c r="BV150" s="237"/>
      <c r="BW150" s="237"/>
      <c r="BX150" s="237"/>
      <c r="BY150" s="237"/>
      <c r="BZ150" s="237"/>
      <c r="CA150" s="237"/>
      <c r="CB150" s="237"/>
      <c r="CC150" s="237"/>
    </row>
    <row r="151" spans="1:81" s="239" customFormat="1" ht="18" customHeight="1" x14ac:dyDescent="0.2">
      <c r="A151" s="236"/>
      <c r="B151" s="14"/>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0"/>
      <c r="AA151" s="80"/>
      <c r="AB151" s="80"/>
      <c r="AC151" s="80"/>
      <c r="AD151" s="3"/>
      <c r="AE151" s="3"/>
      <c r="AF151" s="3"/>
      <c r="AG151" s="3"/>
      <c r="AH151" s="3"/>
      <c r="AI151" s="80"/>
      <c r="AJ151" s="80"/>
      <c r="AK151" s="80"/>
      <c r="AL151" s="80"/>
      <c r="AM151" s="80"/>
      <c r="AN151" s="3"/>
      <c r="AO151" s="3"/>
      <c r="AP151" s="3"/>
      <c r="AQ151" s="3"/>
      <c r="AR151" s="3"/>
      <c r="AS151" s="3"/>
      <c r="AT151" s="3"/>
      <c r="AU151" s="3"/>
      <c r="AV151" s="3"/>
      <c r="AW151" s="81"/>
      <c r="AX151" s="3"/>
      <c r="AY151" s="3"/>
      <c r="AZ151" s="82"/>
      <c r="BA151" s="92"/>
      <c r="BB151" s="154"/>
      <c r="BC151" s="3"/>
      <c r="BD151" s="81"/>
      <c r="BE151" s="81"/>
      <c r="BF151" s="3"/>
      <c r="BG151" s="237"/>
      <c r="BH151" s="237"/>
      <c r="BI151" s="237"/>
      <c r="BJ151" s="237"/>
      <c r="BK151" s="237"/>
      <c r="BL151" s="237"/>
      <c r="BM151" s="237"/>
      <c r="BN151" s="237"/>
      <c r="BO151" s="237"/>
      <c r="BP151" s="238"/>
      <c r="BQ151" s="237"/>
      <c r="BR151" s="237"/>
      <c r="BS151" s="237"/>
      <c r="BT151" s="237"/>
      <c r="BU151" s="237"/>
      <c r="BV151" s="237"/>
      <c r="BW151" s="237"/>
      <c r="BX151" s="237"/>
      <c r="BY151" s="237"/>
      <c r="BZ151" s="237"/>
      <c r="CA151" s="237"/>
      <c r="CB151" s="237"/>
      <c r="CC151" s="237"/>
    </row>
    <row r="152" spans="1:81" s="239" customFormat="1" ht="18" customHeight="1" x14ac:dyDescent="0.2">
      <c r="A152" s="236"/>
      <c r="B152" s="14"/>
      <c r="C152" s="19"/>
      <c r="D152" s="17"/>
      <c r="E152" s="21"/>
      <c r="F152" s="17"/>
      <c r="G152" s="17"/>
      <c r="H152" s="17"/>
      <c r="I152" s="17"/>
      <c r="J152" s="17"/>
      <c r="K152" s="17"/>
      <c r="L152" s="17"/>
      <c r="M152" s="17"/>
      <c r="N152" s="17"/>
      <c r="O152" s="21"/>
      <c r="P152" s="17"/>
      <c r="Q152" s="17"/>
      <c r="R152" s="17"/>
      <c r="S152" s="17"/>
      <c r="T152" s="17"/>
      <c r="U152" s="20"/>
      <c r="V152" s="21"/>
      <c r="W152" s="20"/>
      <c r="X152" s="21"/>
      <c r="Y152" s="20"/>
      <c r="Z152" s="80"/>
      <c r="AA152" s="80"/>
      <c r="AB152" s="80"/>
      <c r="AC152" s="80"/>
      <c r="AD152" s="3"/>
      <c r="AE152" s="3"/>
      <c r="AF152" s="3"/>
      <c r="AG152" s="3"/>
      <c r="AH152" s="3"/>
      <c r="AI152" s="80"/>
      <c r="AJ152" s="80"/>
      <c r="AK152" s="80"/>
      <c r="AL152" s="80"/>
      <c r="AM152" s="80"/>
      <c r="AN152" s="3"/>
      <c r="AO152" s="3"/>
      <c r="AP152" s="3"/>
      <c r="AQ152" s="3"/>
      <c r="AR152" s="3"/>
      <c r="AS152" s="3"/>
      <c r="AT152" s="3"/>
      <c r="AU152" s="3"/>
      <c r="AV152" s="3"/>
      <c r="AW152" s="81"/>
      <c r="AX152" s="3"/>
      <c r="AY152" s="3"/>
      <c r="AZ152" s="82"/>
      <c r="BA152" s="92"/>
      <c r="BB152" s="154"/>
      <c r="BC152" s="3"/>
      <c r="BD152" s="81"/>
      <c r="BE152" s="81"/>
      <c r="BF152" s="3"/>
      <c r="BG152" s="237"/>
      <c r="BH152" s="237"/>
      <c r="BI152" s="237"/>
      <c r="BJ152" s="237"/>
      <c r="BK152" s="237"/>
      <c r="BL152" s="237"/>
      <c r="BM152" s="237"/>
      <c r="BN152" s="237"/>
      <c r="BO152" s="237"/>
      <c r="BP152" s="238"/>
      <c r="BQ152" s="237"/>
      <c r="BR152" s="237"/>
      <c r="BS152" s="237"/>
      <c r="BT152" s="237"/>
      <c r="BU152" s="237"/>
      <c r="BV152" s="237"/>
      <c r="BW152" s="237"/>
      <c r="BX152" s="237"/>
      <c r="BY152" s="237"/>
      <c r="BZ152" s="237"/>
      <c r="CA152" s="237"/>
      <c r="CB152" s="237"/>
      <c r="CC152" s="237"/>
    </row>
    <row r="153" spans="1:81" s="239" customFormat="1" ht="18" customHeight="1" x14ac:dyDescent="0.2">
      <c r="A153" s="236"/>
      <c r="B153" s="14"/>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0"/>
      <c r="AA153" s="80"/>
      <c r="AB153" s="80"/>
      <c r="AC153" s="80"/>
      <c r="AD153" s="3"/>
      <c r="AE153" s="3"/>
      <c r="AF153" s="3"/>
      <c r="AG153" s="3"/>
      <c r="AH153" s="3"/>
      <c r="AI153" s="80"/>
      <c r="AJ153" s="80"/>
      <c r="AK153" s="80"/>
      <c r="AL153" s="80"/>
      <c r="AM153" s="80"/>
      <c r="AN153" s="3"/>
      <c r="AO153" s="3"/>
      <c r="AP153" s="3"/>
      <c r="AQ153" s="3"/>
      <c r="AR153" s="3"/>
      <c r="AS153" s="3"/>
      <c r="AT153" s="3"/>
      <c r="AU153" s="3"/>
      <c r="AV153" s="3"/>
      <c r="AW153" s="81"/>
      <c r="AX153" s="3"/>
      <c r="AY153" s="3"/>
      <c r="AZ153" s="82"/>
      <c r="BA153" s="92"/>
      <c r="BB153" s="154"/>
      <c r="BC153" s="3"/>
      <c r="BD153" s="81"/>
      <c r="BE153" s="81"/>
      <c r="BF153" s="3"/>
      <c r="BG153" s="237"/>
      <c r="BH153" s="237"/>
      <c r="BI153" s="237"/>
      <c r="BJ153" s="237"/>
      <c r="BK153" s="237"/>
      <c r="BL153" s="237"/>
      <c r="BM153" s="237"/>
      <c r="BN153" s="237"/>
      <c r="BO153" s="237"/>
      <c r="BP153" s="238"/>
      <c r="BQ153" s="237"/>
      <c r="BR153" s="237"/>
      <c r="BS153" s="237"/>
      <c r="BT153" s="237"/>
      <c r="BU153" s="237"/>
      <c r="BV153" s="237"/>
      <c r="BW153" s="237"/>
      <c r="BX153" s="237"/>
      <c r="BY153" s="237"/>
      <c r="BZ153" s="237"/>
      <c r="CA153" s="237"/>
      <c r="CB153" s="237"/>
      <c r="CC153" s="237"/>
    </row>
    <row r="154" spans="1:81" s="239" customFormat="1" ht="18" customHeight="1" x14ac:dyDescent="0.2">
      <c r="A154" s="236"/>
      <c r="B154" s="14"/>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0"/>
      <c r="AA154" s="80"/>
      <c r="AB154" s="80"/>
      <c r="AC154" s="80"/>
      <c r="AD154" s="3"/>
      <c r="AE154" s="3"/>
      <c r="AF154" s="3"/>
      <c r="AG154" s="3"/>
      <c r="AH154" s="3"/>
      <c r="AI154" s="80"/>
      <c r="AJ154" s="80"/>
      <c r="AK154" s="80"/>
      <c r="AL154" s="80"/>
      <c r="AM154" s="80"/>
      <c r="AN154" s="3"/>
      <c r="AO154" s="3"/>
      <c r="AP154" s="3"/>
      <c r="AQ154" s="3"/>
      <c r="AR154" s="3"/>
      <c r="AS154" s="3"/>
      <c r="AT154" s="3"/>
      <c r="AU154" s="3"/>
      <c r="AV154" s="3"/>
      <c r="AW154" s="81"/>
      <c r="AX154" s="3"/>
      <c r="AY154" s="3"/>
      <c r="AZ154" s="82"/>
      <c r="BA154" s="92"/>
      <c r="BB154" s="154"/>
      <c r="BC154" s="3"/>
      <c r="BD154" s="81"/>
      <c r="BE154" s="81"/>
      <c r="BF154" s="3"/>
      <c r="BG154" s="237"/>
      <c r="BH154" s="237"/>
      <c r="BI154" s="237"/>
      <c r="BJ154" s="237"/>
      <c r="BK154" s="237"/>
      <c r="BL154" s="237"/>
      <c r="BM154" s="237"/>
      <c r="BN154" s="237"/>
      <c r="BO154" s="237"/>
      <c r="BP154" s="238"/>
      <c r="BQ154" s="237"/>
      <c r="BR154" s="237"/>
      <c r="BS154" s="237"/>
      <c r="BT154" s="237"/>
      <c r="BU154" s="237"/>
      <c r="BV154" s="237"/>
      <c r="BW154" s="237"/>
      <c r="BX154" s="237"/>
      <c r="BY154" s="237"/>
      <c r="BZ154" s="237"/>
      <c r="CA154" s="237"/>
      <c r="CB154" s="237"/>
      <c r="CC154" s="237"/>
    </row>
    <row r="155" spans="1:81" s="239" customFormat="1" ht="18" customHeight="1" x14ac:dyDescent="0.2">
      <c r="A155" s="236"/>
      <c r="B155" s="14"/>
      <c r="C155" s="19"/>
      <c r="D155" s="17"/>
      <c r="E155" s="21"/>
      <c r="F155" s="17"/>
      <c r="G155" s="17"/>
      <c r="H155" s="17"/>
      <c r="I155" s="17"/>
      <c r="J155" s="17"/>
      <c r="K155" s="17"/>
      <c r="L155" s="17"/>
      <c r="M155" s="17"/>
      <c r="N155" s="17"/>
      <c r="O155" s="21"/>
      <c r="P155" s="17"/>
      <c r="Q155" s="17"/>
      <c r="R155" s="17"/>
      <c r="S155" s="17"/>
      <c r="T155" s="17"/>
      <c r="U155" s="20"/>
      <c r="V155" s="21"/>
      <c r="W155" s="20"/>
      <c r="X155" s="21"/>
      <c r="Y155" s="20"/>
      <c r="Z155" s="80"/>
      <c r="AA155" s="80"/>
      <c r="AB155" s="80"/>
      <c r="AC155" s="80"/>
      <c r="AD155" s="3"/>
      <c r="AE155" s="3"/>
      <c r="AF155" s="3"/>
      <c r="AG155" s="3"/>
      <c r="AH155" s="3"/>
      <c r="AI155" s="80"/>
      <c r="AJ155" s="80"/>
      <c r="AK155" s="80"/>
      <c r="AL155" s="80"/>
      <c r="AM155" s="80"/>
      <c r="AN155" s="3"/>
      <c r="AO155" s="3"/>
      <c r="AP155" s="3"/>
      <c r="AQ155" s="3"/>
      <c r="AR155" s="3"/>
      <c r="AS155" s="3"/>
      <c r="AT155" s="3"/>
      <c r="AU155" s="3"/>
      <c r="AV155" s="3"/>
      <c r="AW155" s="81"/>
      <c r="AX155" s="3"/>
      <c r="AY155" s="3"/>
      <c r="AZ155" s="82"/>
      <c r="BA155" s="92"/>
      <c r="BB155" s="154"/>
      <c r="BC155" s="3"/>
      <c r="BD155" s="81"/>
      <c r="BE155" s="81"/>
      <c r="BF155" s="3"/>
      <c r="BG155" s="237"/>
      <c r="BH155" s="237"/>
      <c r="BI155" s="237"/>
      <c r="BJ155" s="237"/>
      <c r="BK155" s="237"/>
      <c r="BL155" s="237"/>
      <c r="BM155" s="237"/>
      <c r="BN155" s="237"/>
      <c r="BO155" s="237"/>
      <c r="BP155" s="238"/>
      <c r="BQ155" s="237"/>
      <c r="BR155" s="237"/>
      <c r="BS155" s="237"/>
      <c r="BT155" s="237"/>
      <c r="BU155" s="237"/>
      <c r="BV155" s="237"/>
      <c r="BW155" s="237"/>
      <c r="BX155" s="237"/>
      <c r="BY155" s="237"/>
      <c r="BZ155" s="237"/>
      <c r="CA155" s="237"/>
      <c r="CB155" s="237"/>
      <c r="CC155" s="237"/>
    </row>
    <row r="156" spans="1:81" s="239" customFormat="1" ht="18" customHeight="1" x14ac:dyDescent="0.2">
      <c r="A156" s="236"/>
      <c r="B156" s="14"/>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0"/>
      <c r="AA156" s="80"/>
      <c r="AB156" s="80"/>
      <c r="AC156" s="80"/>
      <c r="AD156" s="3"/>
      <c r="AE156" s="3"/>
      <c r="AF156" s="3"/>
      <c r="AG156" s="3"/>
      <c r="AH156" s="3"/>
      <c r="AI156" s="80"/>
      <c r="AJ156" s="80"/>
      <c r="AK156" s="80"/>
      <c r="AL156" s="80"/>
      <c r="AM156" s="80"/>
      <c r="AN156" s="3"/>
      <c r="AO156" s="3"/>
      <c r="AP156" s="3"/>
      <c r="AQ156" s="3"/>
      <c r="AR156" s="3"/>
      <c r="AS156" s="3"/>
      <c r="AT156" s="3"/>
      <c r="AU156" s="3"/>
      <c r="AV156" s="3"/>
      <c r="AW156" s="81"/>
      <c r="AX156" s="3"/>
      <c r="AY156" s="3"/>
      <c r="AZ156" s="82"/>
      <c r="BA156" s="92"/>
      <c r="BB156" s="154"/>
      <c r="BC156" s="3"/>
      <c r="BD156" s="81"/>
      <c r="BE156" s="81"/>
      <c r="BF156" s="3"/>
      <c r="BG156" s="237"/>
      <c r="BH156" s="237"/>
      <c r="BI156" s="237"/>
      <c r="BJ156" s="237"/>
      <c r="BK156" s="237"/>
      <c r="BL156" s="237"/>
      <c r="BM156" s="237"/>
      <c r="BN156" s="237"/>
      <c r="BO156" s="237"/>
      <c r="BP156" s="238"/>
      <c r="BQ156" s="237"/>
      <c r="BR156" s="237"/>
      <c r="BS156" s="237"/>
      <c r="BT156" s="237"/>
      <c r="BU156" s="237"/>
      <c r="BV156" s="237"/>
      <c r="BW156" s="237"/>
      <c r="BX156" s="237"/>
      <c r="BY156" s="237"/>
      <c r="BZ156" s="237"/>
      <c r="CA156" s="237"/>
      <c r="CB156" s="237"/>
      <c r="CC156" s="237"/>
    </row>
    <row r="157" spans="1:81" s="239" customFormat="1" ht="18" customHeight="1" x14ac:dyDescent="0.2">
      <c r="A157" s="236"/>
      <c r="B157" s="14"/>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0"/>
      <c r="AA157" s="80"/>
      <c r="AB157" s="80"/>
      <c r="AC157" s="80"/>
      <c r="AD157" s="3"/>
      <c r="AE157" s="3"/>
      <c r="AF157" s="3"/>
      <c r="AG157" s="3"/>
      <c r="AH157" s="3"/>
      <c r="AI157" s="80"/>
      <c r="AJ157" s="80"/>
      <c r="AK157" s="80"/>
      <c r="AL157" s="80"/>
      <c r="AM157" s="80"/>
      <c r="AN157" s="3"/>
      <c r="AO157" s="3"/>
      <c r="AP157" s="3"/>
      <c r="AQ157" s="3"/>
      <c r="AR157" s="3"/>
      <c r="AS157" s="3"/>
      <c r="AT157" s="3"/>
      <c r="AU157" s="3"/>
      <c r="AV157" s="3"/>
      <c r="AW157" s="81"/>
      <c r="AX157" s="3"/>
      <c r="AY157" s="3"/>
      <c r="AZ157" s="82"/>
      <c r="BA157" s="92"/>
      <c r="BB157" s="154"/>
      <c r="BC157" s="3"/>
      <c r="BD157" s="81"/>
      <c r="BE157" s="81"/>
      <c r="BF157" s="3"/>
      <c r="BG157" s="237"/>
      <c r="BH157" s="237"/>
      <c r="BI157" s="237"/>
      <c r="BJ157" s="237"/>
      <c r="BK157" s="237"/>
      <c r="BL157" s="237"/>
      <c r="BM157" s="237"/>
      <c r="BN157" s="237"/>
      <c r="BO157" s="237"/>
      <c r="BP157" s="238"/>
      <c r="BQ157" s="237"/>
      <c r="BR157" s="237"/>
      <c r="BS157" s="237"/>
      <c r="BT157" s="237"/>
      <c r="BU157" s="237"/>
      <c r="BV157" s="237"/>
      <c r="BW157" s="237"/>
      <c r="BX157" s="237"/>
      <c r="BY157" s="237"/>
      <c r="BZ157" s="237"/>
      <c r="CA157" s="237"/>
      <c r="CB157" s="237"/>
      <c r="CC157" s="237"/>
    </row>
    <row r="158" spans="1:81" s="239" customFormat="1" ht="18" customHeight="1" x14ac:dyDescent="0.2">
      <c r="A158" s="236"/>
      <c r="B158" s="14"/>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0"/>
      <c r="AA158" s="80"/>
      <c r="AB158" s="80"/>
      <c r="AC158" s="80"/>
      <c r="AD158" s="3"/>
      <c r="AE158" s="3"/>
      <c r="AF158" s="3"/>
      <c r="AG158" s="3"/>
      <c r="AH158" s="3"/>
      <c r="AI158" s="80"/>
      <c r="AJ158" s="80"/>
      <c r="AK158" s="80"/>
      <c r="AL158" s="80"/>
      <c r="AM158" s="80"/>
      <c r="AN158" s="3"/>
      <c r="AO158" s="3"/>
      <c r="AP158" s="3"/>
      <c r="AQ158" s="3"/>
      <c r="AR158" s="3"/>
      <c r="AS158" s="3"/>
      <c r="AT158" s="3"/>
      <c r="AU158" s="3"/>
      <c r="AV158" s="3"/>
      <c r="AW158" s="81"/>
      <c r="AX158" s="3"/>
      <c r="AY158" s="3"/>
      <c r="AZ158" s="82"/>
      <c r="BA158" s="92"/>
      <c r="BB158" s="154"/>
      <c r="BC158" s="3"/>
      <c r="BD158" s="81"/>
      <c r="BE158" s="81"/>
      <c r="BF158" s="3"/>
      <c r="BG158" s="237"/>
      <c r="BH158" s="237"/>
      <c r="BI158" s="237"/>
      <c r="BJ158" s="237"/>
      <c r="BK158" s="237"/>
      <c r="BL158" s="237"/>
      <c r="BM158" s="237"/>
      <c r="BN158" s="237"/>
      <c r="BO158" s="237"/>
      <c r="BP158" s="238"/>
      <c r="BQ158" s="237"/>
      <c r="BR158" s="237"/>
      <c r="BS158" s="237"/>
      <c r="BT158" s="237"/>
      <c r="BU158" s="237"/>
      <c r="BV158" s="237"/>
      <c r="BW158" s="237"/>
      <c r="BX158" s="237"/>
      <c r="BY158" s="237"/>
      <c r="BZ158" s="237"/>
      <c r="CA158" s="237"/>
      <c r="CB158" s="237"/>
      <c r="CC158" s="237"/>
    </row>
    <row r="159" spans="1:81" s="239" customFormat="1" ht="18" customHeight="1" x14ac:dyDescent="0.2">
      <c r="A159" s="240"/>
      <c r="B159" s="23"/>
      <c r="C159" s="27"/>
      <c r="D159" s="25"/>
      <c r="E159" s="25"/>
      <c r="F159" s="25"/>
      <c r="G159" s="25"/>
      <c r="H159" s="25"/>
      <c r="I159" s="25"/>
      <c r="J159" s="25"/>
      <c r="K159" s="25"/>
      <c r="L159" s="25"/>
      <c r="M159" s="25"/>
      <c r="N159" s="25"/>
      <c r="O159" s="25"/>
      <c r="P159" s="25"/>
      <c r="Q159" s="25"/>
      <c r="R159" s="25"/>
      <c r="S159" s="25"/>
      <c r="T159" s="25"/>
      <c r="U159" s="28"/>
      <c r="V159" s="24"/>
      <c r="W159" s="28"/>
      <c r="X159" s="24"/>
      <c r="Y159" s="28"/>
      <c r="Z159" s="80"/>
      <c r="AA159" s="80"/>
      <c r="AB159" s="80"/>
      <c r="AC159" s="80"/>
      <c r="AD159" s="3"/>
      <c r="AE159" s="3"/>
      <c r="AF159" s="3"/>
      <c r="AG159" s="3"/>
      <c r="AH159" s="3"/>
      <c r="AI159" s="80"/>
      <c r="AJ159" s="80"/>
      <c r="AK159" s="80"/>
      <c r="AL159" s="80"/>
      <c r="AM159" s="80"/>
      <c r="AN159" s="3"/>
      <c r="AO159" s="3"/>
      <c r="AP159" s="3"/>
      <c r="AQ159" s="3"/>
      <c r="AR159" s="3"/>
      <c r="AS159" s="3"/>
      <c r="AT159" s="3"/>
      <c r="AU159" s="3"/>
      <c r="AV159" s="3"/>
      <c r="AW159" s="81"/>
      <c r="AX159" s="3"/>
      <c r="AY159" s="3"/>
      <c r="AZ159" s="82"/>
      <c r="BA159" s="92"/>
      <c r="BB159" s="154"/>
      <c r="BC159" s="3"/>
      <c r="BD159" s="81"/>
      <c r="BE159" s="81"/>
      <c r="BF159" s="3"/>
      <c r="BG159" s="237"/>
      <c r="BH159" s="237"/>
      <c r="BI159" s="237"/>
      <c r="BJ159" s="237"/>
      <c r="BK159" s="237"/>
      <c r="BL159" s="237"/>
      <c r="BM159" s="237"/>
      <c r="BN159" s="237"/>
      <c r="BO159" s="237"/>
      <c r="BP159" s="238"/>
      <c r="BQ159" s="237"/>
      <c r="BR159" s="237"/>
      <c r="BS159" s="237"/>
      <c r="BT159" s="237"/>
      <c r="BU159" s="237"/>
      <c r="BV159" s="237"/>
      <c r="BW159" s="237"/>
      <c r="BX159" s="237"/>
      <c r="BY159" s="237"/>
      <c r="BZ159" s="237"/>
      <c r="CA159" s="237"/>
      <c r="CB159" s="237"/>
      <c r="CC159" s="237"/>
    </row>
    <row r="160" spans="1:81" s="239" customFormat="1" ht="33" customHeight="1" x14ac:dyDescent="0.2">
      <c r="A160" s="78"/>
      <c r="B160" s="78"/>
      <c r="C160" s="3"/>
      <c r="D160" s="99"/>
      <c r="E160" s="99"/>
      <c r="F160" s="99"/>
      <c r="G160" s="99"/>
      <c r="H160" s="99"/>
      <c r="I160" s="99"/>
      <c r="J160" s="99"/>
      <c r="K160" s="99"/>
      <c r="L160" s="99"/>
      <c r="M160" s="99"/>
      <c r="N160" s="99"/>
      <c r="O160" s="99"/>
      <c r="P160" s="99"/>
      <c r="Q160" s="99"/>
      <c r="R160" s="99"/>
      <c r="S160" s="99"/>
      <c r="T160" s="99"/>
      <c r="U160" s="77"/>
      <c r="Y160" s="77"/>
      <c r="Z160" s="77"/>
      <c r="AA160" s="77"/>
      <c r="AC160" s="241"/>
      <c r="AS160" s="237"/>
      <c r="AT160" s="237"/>
      <c r="AU160" s="237"/>
      <c r="AV160" s="242"/>
      <c r="AW160" s="238"/>
      <c r="AX160" s="237"/>
      <c r="AY160" s="237"/>
      <c r="AZ160" s="237"/>
      <c r="BA160" s="73"/>
      <c r="BB160" s="73"/>
      <c r="BC160" s="73"/>
      <c r="BD160" s="73"/>
      <c r="BE160" s="73"/>
      <c r="BF160" s="73"/>
      <c r="BG160" s="237"/>
      <c r="BH160" s="237"/>
      <c r="BI160" s="237"/>
      <c r="BJ160" s="237"/>
      <c r="BK160" s="237"/>
      <c r="BL160" s="237"/>
      <c r="BM160" s="237"/>
      <c r="BN160" s="237"/>
      <c r="BO160" s="237"/>
      <c r="BP160" s="238"/>
      <c r="BQ160" s="237"/>
      <c r="BR160" s="237"/>
      <c r="BS160" s="237"/>
      <c r="BT160" s="237"/>
      <c r="BU160" s="237"/>
      <c r="BV160" s="237"/>
      <c r="BW160" s="237"/>
      <c r="BX160" s="237"/>
      <c r="BY160" s="237"/>
      <c r="BZ160" s="237"/>
      <c r="CA160" s="237"/>
      <c r="CB160" s="237"/>
      <c r="CC160" s="237"/>
    </row>
    <row r="161" spans="1:81" s="239" customFormat="1" ht="14.25" customHeight="1" x14ac:dyDescent="0.2">
      <c r="A161" s="836"/>
      <c r="B161" s="836"/>
      <c r="C161" s="845"/>
      <c r="D161" s="847"/>
      <c r="E161" s="99"/>
      <c r="F161" s="99"/>
      <c r="G161" s="99"/>
      <c r="H161" s="99"/>
      <c r="I161" s="99"/>
      <c r="J161" s="99"/>
      <c r="K161" s="99"/>
      <c r="L161" s="99"/>
      <c r="M161" s="99"/>
      <c r="N161" s="99"/>
      <c r="O161" s="99"/>
      <c r="P161" s="99"/>
      <c r="Q161" s="99"/>
      <c r="R161" s="77"/>
      <c r="S161" s="77"/>
      <c r="T161" s="77"/>
      <c r="U161" s="77"/>
      <c r="V161" s="77"/>
      <c r="W161" s="77"/>
      <c r="X161" s="77"/>
      <c r="Z161" s="241"/>
      <c r="AS161" s="237"/>
      <c r="AT161" s="237"/>
      <c r="AU161" s="237"/>
      <c r="AV161" s="242"/>
      <c r="AW161" s="238"/>
      <c r="AX161" s="237"/>
      <c r="AY161" s="237"/>
      <c r="AZ161" s="237"/>
      <c r="BA161" s="73"/>
      <c r="BB161" s="73"/>
      <c r="BC161" s="73"/>
      <c r="BD161" s="73"/>
      <c r="BE161" s="73"/>
      <c r="BF161" s="73"/>
      <c r="BG161" s="237"/>
      <c r="BH161" s="237"/>
      <c r="BI161" s="237"/>
      <c r="BJ161" s="237"/>
      <c r="BK161" s="237"/>
      <c r="BL161" s="237"/>
      <c r="BM161" s="237"/>
      <c r="BN161" s="237"/>
      <c r="BO161" s="237"/>
      <c r="BP161" s="238"/>
      <c r="BQ161" s="237"/>
      <c r="BR161" s="237"/>
      <c r="BS161" s="237"/>
      <c r="BT161" s="237"/>
      <c r="BU161" s="237"/>
      <c r="BV161" s="237"/>
      <c r="BW161" s="237"/>
      <c r="BX161" s="237"/>
      <c r="BY161" s="237"/>
      <c r="BZ161" s="237"/>
      <c r="CA161" s="237"/>
      <c r="CB161" s="237"/>
      <c r="CC161" s="237"/>
    </row>
    <row r="162" spans="1:81" s="239" customFormat="1" ht="14.25" x14ac:dyDescent="0.2">
      <c r="A162" s="838"/>
      <c r="B162" s="838"/>
      <c r="C162" s="311"/>
      <c r="D162" s="311"/>
      <c r="E162" s="99"/>
      <c r="F162" s="99"/>
      <c r="G162" s="99"/>
      <c r="H162" s="99"/>
      <c r="I162" s="99"/>
      <c r="J162" s="99"/>
      <c r="K162" s="99"/>
      <c r="L162" s="99"/>
      <c r="M162" s="99"/>
      <c r="N162" s="99"/>
      <c r="O162" s="99"/>
      <c r="P162" s="99"/>
      <c r="Q162" s="99"/>
      <c r="R162" s="77"/>
      <c r="S162" s="77"/>
      <c r="T162" s="77"/>
      <c r="U162" s="77"/>
      <c r="V162" s="77"/>
      <c r="W162" s="77"/>
      <c r="X162" s="77"/>
      <c r="Z162" s="241"/>
      <c r="AS162" s="237"/>
      <c r="AT162" s="237"/>
      <c r="AU162" s="237"/>
      <c r="AV162" s="242"/>
      <c r="AW162" s="238"/>
      <c r="AX162" s="237"/>
      <c r="AY162" s="237"/>
      <c r="AZ162" s="237"/>
      <c r="BA162" s="73"/>
      <c r="BB162" s="73"/>
      <c r="BC162" s="73"/>
      <c r="BD162" s="73"/>
      <c r="BE162" s="73"/>
      <c r="BF162" s="73"/>
      <c r="BG162" s="237"/>
      <c r="BH162" s="237"/>
      <c r="BI162" s="237"/>
      <c r="BJ162" s="237"/>
      <c r="BK162" s="237"/>
      <c r="BL162" s="237"/>
      <c r="BM162" s="237"/>
      <c r="BN162" s="237"/>
      <c r="BO162" s="237"/>
      <c r="BP162" s="238"/>
      <c r="BQ162" s="237"/>
      <c r="BR162" s="237"/>
      <c r="BS162" s="237"/>
      <c r="BT162" s="237"/>
      <c r="BU162" s="237"/>
      <c r="BV162" s="237"/>
      <c r="BW162" s="237"/>
      <c r="BX162" s="237"/>
      <c r="BY162" s="237"/>
      <c r="BZ162" s="237"/>
      <c r="CA162" s="237"/>
      <c r="CB162" s="237"/>
      <c r="CC162" s="237"/>
    </row>
    <row r="163" spans="1:81" s="239" customFormat="1" ht="15.75" customHeight="1" x14ac:dyDescent="0.2">
      <c r="A163" s="236"/>
      <c r="B163" s="14"/>
      <c r="C163" s="36"/>
      <c r="D163" s="36"/>
      <c r="E163" s="99"/>
      <c r="F163" s="99"/>
      <c r="G163" s="99"/>
      <c r="H163" s="99"/>
      <c r="I163" s="99"/>
      <c r="J163" s="99"/>
      <c r="K163" s="99"/>
      <c r="L163" s="99"/>
      <c r="M163" s="99"/>
      <c r="N163" s="99"/>
      <c r="O163" s="99"/>
      <c r="P163" s="99"/>
      <c r="Q163" s="99"/>
      <c r="U163" s="79"/>
      <c r="V163" s="79"/>
      <c r="W163" s="77"/>
      <c r="X163" s="77"/>
      <c r="Z163" s="241"/>
      <c r="AS163" s="237"/>
      <c r="AT163" s="237"/>
      <c r="AU163" s="237"/>
      <c r="AV163" s="242"/>
      <c r="AW163" s="238"/>
      <c r="AX163" s="237"/>
      <c r="AY163" s="237"/>
      <c r="AZ163" s="237"/>
      <c r="BA163" s="73"/>
      <c r="BB163" s="73"/>
      <c r="BC163" s="73"/>
      <c r="BD163" s="73"/>
      <c r="BE163" s="73"/>
      <c r="BF163" s="73"/>
      <c r="BG163" s="237"/>
      <c r="BH163" s="237"/>
      <c r="BI163" s="237"/>
      <c r="BJ163" s="237"/>
      <c r="BK163" s="237"/>
      <c r="BL163" s="237"/>
      <c r="BM163" s="237"/>
      <c r="BN163" s="237"/>
      <c r="BO163" s="237"/>
      <c r="BP163" s="238"/>
      <c r="BQ163" s="237"/>
      <c r="BR163" s="237"/>
      <c r="BS163" s="237"/>
      <c r="BT163" s="237"/>
      <c r="BU163" s="237"/>
      <c r="BV163" s="237"/>
      <c r="BW163" s="237"/>
      <c r="BX163" s="237"/>
      <c r="BY163" s="237"/>
      <c r="BZ163" s="237"/>
      <c r="CA163" s="237"/>
      <c r="CB163" s="237"/>
      <c r="CC163" s="237"/>
    </row>
    <row r="164" spans="1:81" s="239" customFormat="1" ht="15.75" customHeight="1" x14ac:dyDescent="0.2">
      <c r="A164" s="236"/>
      <c r="B164" s="14"/>
      <c r="C164" s="37"/>
      <c r="D164" s="37"/>
      <c r="E164" s="99"/>
      <c r="F164" s="99"/>
      <c r="G164" s="99"/>
      <c r="H164" s="99"/>
      <c r="I164" s="99"/>
      <c r="J164" s="99"/>
      <c r="K164" s="99"/>
      <c r="L164" s="99"/>
      <c r="M164" s="99"/>
      <c r="N164" s="99"/>
      <c r="O164" s="99"/>
      <c r="P164" s="99"/>
      <c r="Q164" s="99"/>
      <c r="U164" s="79"/>
      <c r="V164" s="79"/>
      <c r="W164" s="77"/>
      <c r="X164" s="77"/>
      <c r="Z164" s="241"/>
      <c r="AS164" s="237"/>
      <c r="AT164" s="237"/>
      <c r="AU164" s="237"/>
      <c r="AV164" s="242"/>
      <c r="AW164" s="238"/>
      <c r="AX164" s="237"/>
      <c r="AY164" s="237"/>
      <c r="AZ164" s="237"/>
      <c r="BA164" s="73"/>
      <c r="BB164" s="73"/>
      <c r="BC164" s="73"/>
      <c r="BD164" s="73"/>
      <c r="BE164" s="73"/>
      <c r="BF164" s="73"/>
      <c r="BG164" s="237"/>
      <c r="BH164" s="237"/>
      <c r="BI164" s="237"/>
      <c r="BJ164" s="237"/>
      <c r="BK164" s="237"/>
      <c r="BL164" s="237"/>
      <c r="BM164" s="237"/>
      <c r="BN164" s="237"/>
      <c r="BO164" s="237"/>
      <c r="BP164" s="238"/>
      <c r="BQ164" s="237"/>
      <c r="BR164" s="237"/>
      <c r="BS164" s="237"/>
      <c r="BT164" s="237"/>
      <c r="BU164" s="237"/>
      <c r="BV164" s="237"/>
      <c r="BW164" s="237"/>
      <c r="BX164" s="237"/>
      <c r="BY164" s="237"/>
      <c r="BZ164" s="237"/>
      <c r="CA164" s="237"/>
      <c r="CB164" s="237"/>
      <c r="CC164" s="237"/>
    </row>
    <row r="165" spans="1:81" s="239" customFormat="1" ht="15.75" customHeight="1" x14ac:dyDescent="0.2">
      <c r="A165" s="243"/>
      <c r="B165" s="60"/>
      <c r="C165" s="41"/>
      <c r="D165" s="41"/>
      <c r="E165" s="99"/>
      <c r="F165" s="99"/>
      <c r="G165" s="99"/>
      <c r="H165" s="99"/>
      <c r="I165" s="99"/>
      <c r="J165" s="99"/>
      <c r="K165" s="99"/>
      <c r="L165" s="99"/>
      <c r="M165" s="99"/>
      <c r="N165" s="99"/>
      <c r="O165" s="99"/>
      <c r="P165" s="99"/>
      <c r="Q165" s="99"/>
      <c r="U165" s="79"/>
      <c r="V165" s="79"/>
      <c r="W165" s="77"/>
      <c r="X165" s="77"/>
      <c r="Z165" s="241"/>
      <c r="AS165" s="237"/>
      <c r="AT165" s="237"/>
      <c r="AU165" s="237"/>
      <c r="AV165" s="242"/>
      <c r="AW165" s="238"/>
      <c r="AX165" s="237"/>
      <c r="AY165" s="237"/>
      <c r="AZ165" s="237"/>
      <c r="BA165" s="73"/>
      <c r="BB165" s="73"/>
      <c r="BC165" s="73"/>
      <c r="BD165" s="73"/>
      <c r="BE165" s="73"/>
      <c r="BF165" s="73"/>
      <c r="BG165" s="237"/>
      <c r="BH165" s="237"/>
      <c r="BI165" s="237"/>
      <c r="BJ165" s="237"/>
      <c r="BK165" s="237"/>
      <c r="BL165" s="237"/>
      <c r="BM165" s="237"/>
      <c r="BN165" s="237"/>
      <c r="BO165" s="237"/>
      <c r="BP165" s="238"/>
      <c r="BQ165" s="237"/>
      <c r="BR165" s="237"/>
      <c r="BS165" s="237"/>
      <c r="BT165" s="237"/>
      <c r="BU165" s="237"/>
      <c r="BV165" s="237"/>
      <c r="BW165" s="237"/>
      <c r="BX165" s="237"/>
      <c r="BY165" s="237"/>
      <c r="BZ165" s="237"/>
      <c r="CA165" s="237"/>
      <c r="CB165" s="237"/>
      <c r="CC165" s="237"/>
    </row>
    <row r="166" spans="1:81" s="239" customFormat="1" ht="15.75" customHeight="1" x14ac:dyDescent="0.2">
      <c r="A166" s="243"/>
      <c r="B166" s="60"/>
      <c r="C166" s="41"/>
      <c r="D166" s="41"/>
      <c r="E166" s="99"/>
      <c r="F166" s="99"/>
      <c r="G166" s="99"/>
      <c r="H166" s="99"/>
      <c r="I166" s="244"/>
      <c r="J166" s="99"/>
      <c r="K166" s="99"/>
      <c r="L166" s="99"/>
      <c r="M166" s="99"/>
      <c r="N166" s="99"/>
      <c r="O166" s="99"/>
      <c r="P166" s="99"/>
      <c r="Q166" s="99"/>
      <c r="U166" s="79"/>
      <c r="V166" s="79"/>
      <c r="W166" s="77"/>
      <c r="X166" s="77"/>
      <c r="Z166" s="241"/>
      <c r="AS166" s="237"/>
      <c r="AT166" s="237"/>
      <c r="AU166" s="237"/>
      <c r="AV166" s="242"/>
      <c r="AW166" s="238"/>
      <c r="AX166" s="237"/>
      <c r="AY166" s="237"/>
      <c r="AZ166" s="237"/>
      <c r="BA166" s="73"/>
      <c r="BB166" s="73"/>
      <c r="BC166" s="73"/>
      <c r="BD166" s="73"/>
      <c r="BE166" s="73"/>
      <c r="BF166" s="73"/>
      <c r="BG166" s="237"/>
      <c r="BH166" s="237"/>
      <c r="BI166" s="237"/>
      <c r="BJ166" s="237"/>
      <c r="BK166" s="237"/>
      <c r="BL166" s="237"/>
      <c r="BM166" s="237"/>
      <c r="BN166" s="237"/>
      <c r="BO166" s="237"/>
      <c r="BP166" s="238"/>
      <c r="BQ166" s="237"/>
      <c r="BR166" s="237"/>
      <c r="BS166" s="237"/>
      <c r="BT166" s="237"/>
      <c r="BU166" s="237"/>
      <c r="BV166" s="237"/>
      <c r="BW166" s="237"/>
      <c r="BX166" s="237"/>
      <c r="BY166" s="237"/>
      <c r="BZ166" s="237"/>
      <c r="CA166" s="237"/>
      <c r="CB166" s="237"/>
      <c r="CC166" s="237"/>
    </row>
    <row r="167" spans="1:81" s="239" customFormat="1" ht="15.75" customHeight="1" x14ac:dyDescent="0.2">
      <c r="A167" s="233"/>
      <c r="B167" s="4"/>
      <c r="C167" s="4"/>
      <c r="D167" s="4"/>
      <c r="E167" s="99"/>
      <c r="F167" s="99"/>
      <c r="G167" s="99"/>
      <c r="H167" s="99"/>
      <c r="I167" s="99"/>
      <c r="J167" s="99"/>
      <c r="K167" s="99"/>
      <c r="L167" s="99"/>
      <c r="M167" s="99"/>
      <c r="N167" s="99"/>
      <c r="O167" s="99"/>
      <c r="P167" s="99"/>
      <c r="Q167" s="99"/>
      <c r="U167" s="79"/>
      <c r="V167" s="79"/>
      <c r="W167" s="77"/>
      <c r="X167" s="77"/>
      <c r="Z167" s="241"/>
      <c r="AS167" s="237"/>
      <c r="AT167" s="237"/>
      <c r="AU167" s="237"/>
      <c r="AV167" s="242"/>
      <c r="AW167" s="238"/>
      <c r="AX167" s="237"/>
      <c r="AY167" s="237"/>
      <c r="AZ167" s="237"/>
      <c r="BA167" s="73"/>
      <c r="BB167" s="73"/>
      <c r="BC167" s="73"/>
      <c r="BD167" s="73"/>
      <c r="BE167" s="73"/>
      <c r="BF167" s="73"/>
      <c r="BG167" s="237"/>
      <c r="BH167" s="237"/>
      <c r="BI167" s="237"/>
      <c r="BJ167" s="237"/>
      <c r="BK167" s="237"/>
      <c r="BL167" s="237"/>
      <c r="BM167" s="237"/>
      <c r="BN167" s="237"/>
      <c r="BO167" s="237"/>
      <c r="BP167" s="238"/>
      <c r="BQ167" s="237"/>
      <c r="BR167" s="237"/>
      <c r="BS167" s="237"/>
      <c r="BT167" s="237"/>
      <c r="BU167" s="237"/>
      <c r="BV167" s="237"/>
      <c r="BW167" s="237"/>
      <c r="BX167" s="237"/>
      <c r="BY167" s="237"/>
      <c r="BZ167" s="237"/>
      <c r="CA167" s="237"/>
      <c r="CB167" s="237"/>
      <c r="CC167" s="237"/>
    </row>
    <row r="168" spans="1:81" s="80" customFormat="1" ht="40.5" customHeight="1" x14ac:dyDescent="0.2">
      <c r="A168" s="149"/>
      <c r="B168" s="149"/>
      <c r="C168" s="149"/>
      <c r="D168" s="149"/>
      <c r="E168" s="149"/>
      <c r="F168" s="149"/>
      <c r="G168" s="149"/>
      <c r="H168" s="77"/>
      <c r="I168" s="77"/>
      <c r="J168" s="77"/>
      <c r="K168" s="77"/>
      <c r="L168" s="77"/>
      <c r="M168" s="149"/>
      <c r="N168" s="149"/>
      <c r="R168" s="77"/>
      <c r="S168" s="77"/>
      <c r="AK168" s="3"/>
      <c r="AL168" s="3"/>
      <c r="AM168" s="3"/>
      <c r="AN168" s="3"/>
      <c r="AO168" s="3"/>
      <c r="AP168" s="3"/>
      <c r="AV168" s="82"/>
      <c r="AW168" s="150"/>
      <c r="BA168" s="73"/>
      <c r="BB168" s="73"/>
      <c r="BC168" s="73"/>
      <c r="BD168" s="73"/>
      <c r="BE168" s="73"/>
      <c r="BF168" s="73"/>
      <c r="BP168" s="81"/>
    </row>
    <row r="169" spans="1:81" s="3" customFormat="1" ht="14.25" customHeight="1" x14ac:dyDescent="0.15">
      <c r="A169" s="849"/>
      <c r="B169" s="924"/>
      <c r="C169" s="871"/>
      <c r="D169" s="872"/>
      <c r="E169" s="872"/>
      <c r="F169" s="872"/>
      <c r="G169" s="872"/>
      <c r="H169" s="872"/>
      <c r="I169" s="872"/>
      <c r="J169" s="872"/>
      <c r="K169" s="872"/>
      <c r="L169" s="872"/>
      <c r="M169" s="872"/>
      <c r="N169" s="872"/>
      <c r="O169" s="872"/>
      <c r="P169" s="872"/>
      <c r="Q169" s="872"/>
      <c r="R169" s="872"/>
      <c r="S169" s="872"/>
      <c r="T169" s="872"/>
      <c r="U169" s="872"/>
      <c r="V169" s="871"/>
      <c r="W169" s="873"/>
      <c r="X169" s="840"/>
      <c r="Y169" s="922"/>
      <c r="Z169" s="80"/>
      <c r="AA169" s="80"/>
      <c r="AB169" s="80"/>
      <c r="AC169" s="80"/>
      <c r="AD169" s="80"/>
      <c r="AE169" s="80"/>
      <c r="AF169" s="80"/>
      <c r="AG169" s="80"/>
      <c r="AH169" s="80"/>
      <c r="AI169" s="80"/>
      <c r="AJ169" s="80"/>
      <c r="AW169" s="150"/>
      <c r="AX169" s="82"/>
      <c r="BA169" s="73"/>
      <c r="BB169" s="73"/>
      <c r="BC169" s="73"/>
      <c r="BD169" s="73"/>
      <c r="BE169" s="73"/>
      <c r="BF169" s="73"/>
      <c r="BP169" s="81"/>
    </row>
    <row r="170" spans="1:81" s="3" customFormat="1" ht="30" customHeight="1" x14ac:dyDescent="0.15">
      <c r="A170" s="851"/>
      <c r="B170" s="925"/>
      <c r="C170" s="151"/>
      <c r="D170" s="66"/>
      <c r="E170" s="83"/>
      <c r="F170" s="83"/>
      <c r="G170" s="83"/>
      <c r="H170" s="66"/>
      <c r="I170" s="66"/>
      <c r="J170" s="66"/>
      <c r="K170" s="66"/>
      <c r="L170" s="66"/>
      <c r="M170" s="66"/>
      <c r="N170" s="66"/>
      <c r="O170" s="66"/>
      <c r="P170" s="66"/>
      <c r="Q170" s="66"/>
      <c r="R170" s="66"/>
      <c r="S170" s="66"/>
      <c r="T170" s="66"/>
      <c r="U170" s="84"/>
      <c r="V170" s="85"/>
      <c r="W170" s="86"/>
      <c r="X170" s="909"/>
      <c r="Y170" s="923"/>
      <c r="Z170" s="80"/>
      <c r="AA170" s="80"/>
      <c r="AB170" s="80"/>
      <c r="AC170" s="80"/>
      <c r="AD170" s="80"/>
      <c r="AE170" s="80"/>
      <c r="AF170" s="70"/>
      <c r="AG170" s="80"/>
      <c r="AH170" s="80"/>
      <c r="AI170" s="80"/>
      <c r="AJ170" s="80"/>
      <c r="AK170" s="80"/>
      <c r="AL170" s="80"/>
      <c r="AM170" s="80"/>
      <c r="AW170" s="81"/>
      <c r="AZ170" s="82"/>
      <c r="BA170" s="73"/>
      <c r="BB170" s="73"/>
      <c r="BC170" s="73"/>
      <c r="BD170" s="73"/>
      <c r="BE170" s="73"/>
      <c r="BF170" s="73"/>
      <c r="BP170" s="81"/>
    </row>
    <row r="171" spans="1:81" s="3" customFormat="1" ht="15.75" customHeight="1" x14ac:dyDescent="0.15">
      <c r="A171" s="152"/>
      <c r="B171" s="45"/>
      <c r="C171" s="19"/>
      <c r="D171" s="17"/>
      <c r="E171" s="17"/>
      <c r="F171" s="17"/>
      <c r="G171" s="17"/>
      <c r="H171" s="17"/>
      <c r="I171" s="17"/>
      <c r="J171" s="17"/>
      <c r="K171" s="17"/>
      <c r="L171" s="17"/>
      <c r="M171" s="22"/>
      <c r="N171" s="22"/>
      <c r="O171" s="22"/>
      <c r="P171" s="22"/>
      <c r="Q171" s="22"/>
      <c r="R171" s="22"/>
      <c r="S171" s="22"/>
      <c r="T171" s="22"/>
      <c r="U171" s="22"/>
      <c r="V171" s="19"/>
      <c r="W171" s="20"/>
      <c r="X171" s="245"/>
      <c r="Y171" s="246"/>
      <c r="Z171" s="131"/>
      <c r="AA171" s="80"/>
      <c r="AB171" s="80"/>
      <c r="AC171" s="80"/>
      <c r="AI171" s="80"/>
      <c r="AJ171" s="80"/>
      <c r="AK171" s="80"/>
      <c r="AL171" s="80"/>
      <c r="AM171" s="80"/>
      <c r="AW171" s="81"/>
      <c r="AZ171" s="82"/>
      <c r="BA171" s="92"/>
      <c r="BB171" s="154"/>
      <c r="BC171" s="92"/>
      <c r="BD171" s="81"/>
      <c r="BE171" s="81"/>
      <c r="BF171" s="81"/>
      <c r="BP171" s="81"/>
    </row>
    <row r="172" spans="1:81" s="3" customFormat="1" ht="15.75" customHeight="1" x14ac:dyDescent="0.15">
      <c r="A172" s="152"/>
      <c r="B172" s="14"/>
      <c r="C172" s="19"/>
      <c r="D172" s="17"/>
      <c r="E172" s="17"/>
      <c r="F172" s="17"/>
      <c r="G172" s="17"/>
      <c r="H172" s="17"/>
      <c r="I172" s="17"/>
      <c r="J172" s="17"/>
      <c r="K172" s="17"/>
      <c r="L172" s="17"/>
      <c r="M172" s="22"/>
      <c r="N172" s="22"/>
      <c r="O172" s="22"/>
      <c r="P172" s="22"/>
      <c r="Q172" s="22"/>
      <c r="R172" s="22"/>
      <c r="S172" s="22"/>
      <c r="T172" s="22"/>
      <c r="U172" s="22"/>
      <c r="V172" s="19"/>
      <c r="W172" s="20"/>
      <c r="X172" s="245"/>
      <c r="Y172" s="247"/>
      <c r="Z172" s="131"/>
      <c r="AA172" s="80"/>
      <c r="AB172" s="80"/>
      <c r="AC172" s="80"/>
      <c r="AI172" s="80"/>
      <c r="AJ172" s="80"/>
      <c r="AK172" s="80"/>
      <c r="AL172" s="80"/>
      <c r="AM172" s="80"/>
      <c r="AW172" s="81"/>
      <c r="AZ172" s="82"/>
      <c r="BA172" s="92"/>
      <c r="BB172" s="154"/>
      <c r="BC172" s="92"/>
      <c r="BD172" s="81"/>
      <c r="BE172" s="81"/>
      <c r="BF172" s="81"/>
      <c r="BP172" s="81"/>
    </row>
    <row r="173" spans="1:81" s="3" customFormat="1" ht="15.75" customHeight="1" x14ac:dyDescent="0.15">
      <c r="A173" s="152"/>
      <c r="B173" s="14"/>
      <c r="C173" s="19"/>
      <c r="D173" s="17"/>
      <c r="E173" s="17"/>
      <c r="F173" s="17"/>
      <c r="G173" s="17"/>
      <c r="H173" s="17"/>
      <c r="I173" s="17"/>
      <c r="J173" s="17"/>
      <c r="K173" s="17"/>
      <c r="L173" s="17"/>
      <c r="M173" s="22"/>
      <c r="N173" s="22"/>
      <c r="O173" s="22"/>
      <c r="P173" s="22"/>
      <c r="Q173" s="22"/>
      <c r="R173" s="22"/>
      <c r="S173" s="22"/>
      <c r="T173" s="22"/>
      <c r="U173" s="22"/>
      <c r="V173" s="19"/>
      <c r="W173" s="20"/>
      <c r="X173" s="245"/>
      <c r="Y173" s="247"/>
      <c r="Z173" s="131"/>
      <c r="AA173" s="80"/>
      <c r="AB173" s="80"/>
      <c r="AC173" s="80"/>
      <c r="AI173" s="80"/>
      <c r="AJ173" s="80"/>
      <c r="AK173" s="80"/>
      <c r="AL173" s="80"/>
      <c r="AM173" s="80"/>
      <c r="AW173" s="81"/>
      <c r="AZ173" s="82"/>
      <c r="BA173" s="92"/>
      <c r="BB173" s="154"/>
      <c r="BC173" s="92"/>
      <c r="BD173" s="81"/>
      <c r="BE173" s="81"/>
      <c r="BF173" s="81"/>
      <c r="BP173" s="81"/>
    </row>
    <row r="174" spans="1:81" s="3" customFormat="1" ht="15.75" customHeight="1" x14ac:dyDescent="0.15">
      <c r="A174" s="248"/>
      <c r="B174" s="14"/>
      <c r="C174" s="19"/>
      <c r="D174" s="17"/>
      <c r="E174" s="17"/>
      <c r="F174" s="17"/>
      <c r="G174" s="17"/>
      <c r="H174" s="17"/>
      <c r="I174" s="17"/>
      <c r="J174" s="17"/>
      <c r="K174" s="17"/>
      <c r="L174" s="17"/>
      <c r="M174" s="22"/>
      <c r="N174" s="22"/>
      <c r="O174" s="22"/>
      <c r="P174" s="22"/>
      <c r="Q174" s="22"/>
      <c r="R174" s="22"/>
      <c r="S174" s="22"/>
      <c r="T174" s="22"/>
      <c r="U174" s="22"/>
      <c r="V174" s="19"/>
      <c r="W174" s="20"/>
      <c r="X174" s="245"/>
      <c r="Y174" s="247"/>
      <c r="Z174" s="131"/>
      <c r="AA174" s="80"/>
      <c r="AB174" s="80"/>
      <c r="AC174" s="80"/>
      <c r="AI174" s="80"/>
      <c r="AJ174" s="80"/>
      <c r="AK174" s="80"/>
      <c r="AL174" s="80"/>
      <c r="AM174" s="80"/>
      <c r="AW174" s="81"/>
      <c r="AZ174" s="82"/>
      <c r="BA174" s="92"/>
      <c r="BB174" s="154"/>
      <c r="BC174" s="92"/>
      <c r="BD174" s="81"/>
      <c r="BE174" s="81"/>
      <c r="BF174" s="81"/>
      <c r="BP174" s="81"/>
    </row>
    <row r="175" spans="1:81" s="3" customFormat="1" ht="15.75" customHeight="1" x14ac:dyDescent="0.15">
      <c r="A175" s="249"/>
      <c r="B175" s="23"/>
      <c r="C175" s="27"/>
      <c r="D175" s="25"/>
      <c r="E175" s="25"/>
      <c r="F175" s="25"/>
      <c r="G175" s="25"/>
      <c r="H175" s="25"/>
      <c r="I175" s="25"/>
      <c r="J175" s="25"/>
      <c r="K175" s="25"/>
      <c r="L175" s="25"/>
      <c r="M175" s="26"/>
      <c r="N175" s="26"/>
      <c r="O175" s="26"/>
      <c r="P175" s="26"/>
      <c r="Q175" s="26"/>
      <c r="R175" s="26"/>
      <c r="S175" s="26"/>
      <c r="T175" s="26"/>
      <c r="U175" s="26"/>
      <c r="V175" s="27"/>
      <c r="W175" s="28"/>
      <c r="X175" s="250"/>
      <c r="Y175" s="251"/>
      <c r="Z175" s="131"/>
      <c r="AA175" s="80"/>
      <c r="AB175" s="80"/>
      <c r="AC175" s="80"/>
      <c r="AI175" s="80"/>
      <c r="AJ175" s="80"/>
      <c r="AK175" s="80"/>
      <c r="AL175" s="80"/>
      <c r="AM175" s="80"/>
      <c r="AW175" s="81"/>
      <c r="AZ175" s="82"/>
      <c r="BA175" s="92"/>
      <c r="BB175" s="154"/>
      <c r="BC175" s="92"/>
      <c r="BD175" s="81"/>
      <c r="BE175" s="81"/>
      <c r="BF175" s="81"/>
      <c r="BP175" s="81"/>
    </row>
    <row r="176" spans="1:81" s="3" customFormat="1" ht="15.75" customHeight="1" x14ac:dyDescent="0.15">
      <c r="A176" s="233"/>
      <c r="B176" s="23"/>
      <c r="C176" s="61"/>
      <c r="D176" s="43"/>
      <c r="E176" s="43"/>
      <c r="F176" s="43"/>
      <c r="G176" s="43"/>
      <c r="H176" s="43"/>
      <c r="I176" s="43"/>
      <c r="J176" s="43"/>
      <c r="K176" s="43"/>
      <c r="L176" s="43"/>
      <c r="M176" s="43"/>
      <c r="N176" s="43"/>
      <c r="O176" s="43"/>
      <c r="P176" s="43"/>
      <c r="Q176" s="43"/>
      <c r="R176" s="43"/>
      <c r="S176" s="43"/>
      <c r="T176" s="43"/>
      <c r="U176" s="44"/>
      <c r="V176" s="61"/>
      <c r="W176" s="62"/>
      <c r="X176" s="252"/>
      <c r="Y176" s="253"/>
      <c r="Z176" s="131"/>
      <c r="AA176" s="80"/>
      <c r="AB176" s="80"/>
      <c r="AC176" s="80"/>
      <c r="AI176" s="80"/>
      <c r="AJ176" s="80"/>
      <c r="AK176" s="80"/>
      <c r="AL176" s="80"/>
      <c r="AM176" s="80"/>
      <c r="AW176" s="81"/>
      <c r="AZ176" s="82"/>
      <c r="BA176" s="92"/>
      <c r="BB176" s="154"/>
      <c r="BC176" s="92"/>
      <c r="BD176" s="81"/>
      <c r="BE176" s="81"/>
      <c r="BF176" s="81"/>
      <c r="BP176" s="81"/>
    </row>
    <row r="177" spans="1:68" s="3" customFormat="1" ht="40.5" customHeight="1" x14ac:dyDescent="0.2">
      <c r="A177" s="164"/>
      <c r="C177" s="149"/>
      <c r="D177" s="149"/>
      <c r="E177" s="149"/>
      <c r="F177" s="149"/>
      <c r="G177" s="149"/>
      <c r="H177" s="149"/>
      <c r="I177" s="149"/>
      <c r="J177" s="149"/>
      <c r="K177" s="149"/>
      <c r="L177" s="149"/>
      <c r="M177" s="149"/>
      <c r="N177" s="149"/>
      <c r="O177" s="80"/>
      <c r="P177" s="80"/>
      <c r="Q177" s="80"/>
      <c r="R177" s="80"/>
      <c r="S177" s="80"/>
      <c r="T177" s="80"/>
      <c r="X177" s="80"/>
      <c r="Y177" s="80"/>
      <c r="Z177" s="80"/>
      <c r="AF177" s="80"/>
      <c r="AG177" s="80"/>
      <c r="AH177" s="80"/>
      <c r="AI177" s="80"/>
      <c r="AJ177" s="80"/>
      <c r="AV177" s="82"/>
      <c r="AW177" s="150"/>
      <c r="BA177" s="73"/>
      <c r="BB177" s="73"/>
      <c r="BC177" s="73"/>
      <c r="BD177" s="73"/>
      <c r="BE177" s="73"/>
      <c r="BF177" s="73"/>
      <c r="BP177" s="81"/>
    </row>
    <row r="178" spans="1:68" s="3" customFormat="1" ht="18.75" customHeight="1" x14ac:dyDescent="0.15">
      <c r="A178" s="315"/>
      <c r="B178" s="312"/>
      <c r="C178" s="80"/>
      <c r="D178" s="80"/>
      <c r="E178" s="80"/>
      <c r="F178" s="80"/>
      <c r="G178" s="80"/>
      <c r="H178" s="80"/>
      <c r="I178" s="80"/>
      <c r="J178" s="80"/>
      <c r="P178" s="80"/>
      <c r="Q178" s="80"/>
      <c r="R178" s="80"/>
      <c r="S178" s="80"/>
      <c r="T178" s="80"/>
      <c r="AG178" s="165"/>
      <c r="AH178" s="165"/>
      <c r="AW178" s="81"/>
      <c r="BA178" s="73"/>
      <c r="BB178" s="73"/>
      <c r="BC178" s="73"/>
      <c r="BD178" s="73"/>
      <c r="BE178" s="73"/>
      <c r="BF178" s="73"/>
      <c r="BP178" s="81"/>
    </row>
    <row r="179" spans="1:68" s="3" customFormat="1" ht="15" customHeight="1" x14ac:dyDescent="0.15">
      <c r="A179" s="166"/>
      <c r="B179" s="36"/>
      <c r="C179" s="80"/>
      <c r="D179" s="80"/>
      <c r="E179" s="80"/>
      <c r="F179" s="80"/>
      <c r="G179" s="80"/>
      <c r="H179" s="80"/>
      <c r="I179" s="80"/>
      <c r="J179" s="80"/>
      <c r="T179" s="80"/>
      <c r="AG179" s="165"/>
      <c r="AH179" s="165"/>
      <c r="AK179" s="47"/>
      <c r="AL179" s="167"/>
      <c r="AM179" s="47"/>
      <c r="AN179" s="47"/>
      <c r="AO179" s="47"/>
      <c r="AP179" s="47"/>
      <c r="AW179" s="81"/>
      <c r="BA179" s="73"/>
      <c r="BB179" s="73"/>
      <c r="BC179" s="73"/>
      <c r="BD179" s="73"/>
      <c r="BE179" s="73"/>
      <c r="BF179" s="73"/>
      <c r="BP179" s="81"/>
    </row>
    <row r="180" spans="1:68" s="3" customFormat="1" ht="15" customHeight="1" x14ac:dyDescent="0.15">
      <c r="A180" s="152"/>
      <c r="B180" s="37"/>
      <c r="C180" s="80"/>
      <c r="D180" s="80"/>
      <c r="E180" s="80"/>
      <c r="F180" s="80"/>
      <c r="G180" s="80"/>
      <c r="H180" s="80"/>
      <c r="I180" s="80"/>
      <c r="J180" s="80"/>
      <c r="T180" s="80"/>
      <c r="AG180" s="165"/>
      <c r="AH180" s="165"/>
      <c r="AK180" s="47"/>
      <c r="AL180" s="167"/>
      <c r="AM180" s="47"/>
      <c r="AN180" s="47"/>
      <c r="AO180" s="47"/>
      <c r="AP180" s="47"/>
      <c r="AW180" s="81"/>
      <c r="BA180" s="73"/>
      <c r="BB180" s="73"/>
      <c r="BC180" s="73"/>
      <c r="BD180" s="73"/>
      <c r="BE180" s="73"/>
      <c r="BF180" s="73"/>
      <c r="BP180" s="81"/>
    </row>
    <row r="181" spans="1:68" s="3" customFormat="1" ht="15" customHeight="1" x14ac:dyDescent="0.15">
      <c r="A181" s="152"/>
      <c r="B181" s="37"/>
      <c r="C181" s="80"/>
      <c r="D181" s="80"/>
      <c r="E181" s="80"/>
      <c r="F181" s="80"/>
      <c r="G181" s="80"/>
      <c r="H181" s="80"/>
      <c r="I181" s="80"/>
      <c r="J181" s="80"/>
      <c r="T181" s="80"/>
      <c r="AG181" s="165"/>
      <c r="AH181" s="165"/>
      <c r="AK181" s="47"/>
      <c r="AL181" s="167"/>
      <c r="AM181" s="47"/>
      <c r="AN181" s="47"/>
      <c r="AO181" s="47"/>
      <c r="AP181" s="47"/>
      <c r="AW181" s="81"/>
      <c r="BA181" s="73"/>
      <c r="BB181" s="73"/>
      <c r="BC181" s="73"/>
      <c r="BD181" s="73"/>
      <c r="BE181" s="73"/>
      <c r="BF181" s="73"/>
      <c r="BP181" s="81"/>
    </row>
    <row r="182" spans="1:68" s="3" customFormat="1" ht="16.5" customHeight="1" x14ac:dyDescent="0.15">
      <c r="A182" s="155"/>
      <c r="B182" s="48"/>
      <c r="C182" s="80"/>
      <c r="D182" s="80"/>
      <c r="E182" s="80"/>
      <c r="F182" s="80"/>
      <c r="G182" s="80"/>
      <c r="H182" s="80"/>
      <c r="I182" s="80"/>
      <c r="J182" s="80"/>
      <c r="T182" s="80"/>
      <c r="AG182" s="165"/>
      <c r="AH182" s="165"/>
      <c r="AK182" s="47"/>
      <c r="AL182" s="167"/>
      <c r="AM182" s="47"/>
      <c r="AN182" s="47"/>
      <c r="AO182" s="47"/>
      <c r="AP182" s="47"/>
      <c r="AW182" s="81"/>
      <c r="BA182" s="73"/>
      <c r="BB182" s="73"/>
      <c r="BC182" s="73"/>
      <c r="BD182" s="73"/>
      <c r="BE182" s="73"/>
      <c r="BF182" s="73"/>
      <c r="BP182" s="81"/>
    </row>
    <row r="183" spans="1:68" s="3" customFormat="1" ht="16.5" customHeight="1" x14ac:dyDescent="0.15">
      <c r="A183" s="233"/>
      <c r="B183" s="23"/>
      <c r="C183" s="80"/>
      <c r="D183" s="80"/>
      <c r="E183" s="80"/>
      <c r="F183" s="80"/>
      <c r="G183" s="80"/>
      <c r="H183" s="80"/>
      <c r="I183" s="80"/>
      <c r="J183" s="80"/>
      <c r="T183" s="80"/>
      <c r="AG183" s="165"/>
      <c r="AH183" s="165"/>
      <c r="AK183" s="47"/>
      <c r="AL183" s="167"/>
      <c r="AM183" s="47"/>
      <c r="AN183" s="47"/>
      <c r="AO183" s="47"/>
      <c r="AP183" s="47"/>
      <c r="AW183" s="81"/>
      <c r="BA183" s="73"/>
      <c r="BB183" s="73"/>
      <c r="BC183" s="73"/>
      <c r="BD183" s="73"/>
      <c r="BE183" s="73"/>
      <c r="BF183" s="73"/>
      <c r="BP183" s="81"/>
    </row>
    <row r="184" spans="1:68" s="3" customFormat="1" ht="42" customHeight="1" x14ac:dyDescent="0.2">
      <c r="A184" s="164"/>
      <c r="B184" s="164"/>
      <c r="C184" s="80"/>
      <c r="D184" s="80"/>
      <c r="E184" s="80"/>
      <c r="F184" s="80"/>
      <c r="G184" s="80"/>
      <c r="H184" s="80"/>
      <c r="I184" s="80"/>
      <c r="J184" s="80"/>
      <c r="T184" s="80"/>
      <c r="AG184" s="165"/>
      <c r="AH184" s="165"/>
      <c r="AK184" s="47"/>
      <c r="AL184" s="167"/>
      <c r="AM184" s="47"/>
      <c r="AN184" s="47"/>
      <c r="AO184" s="47"/>
      <c r="AP184" s="47"/>
      <c r="AW184" s="81"/>
      <c r="BA184" s="73"/>
      <c r="BB184" s="73"/>
      <c r="BC184" s="73"/>
      <c r="BD184" s="73"/>
      <c r="BE184" s="73"/>
      <c r="BF184" s="73"/>
      <c r="BP184" s="81"/>
    </row>
    <row r="185" spans="1:68" s="3" customFormat="1" ht="15" customHeight="1" x14ac:dyDescent="0.15">
      <c r="A185" s="315"/>
      <c r="B185" s="114"/>
      <c r="C185" s="80"/>
      <c r="D185" s="80"/>
      <c r="E185" s="80"/>
      <c r="F185" s="80"/>
      <c r="G185" s="80"/>
      <c r="H185" s="80"/>
      <c r="I185" s="80"/>
      <c r="J185" s="80"/>
      <c r="T185" s="80"/>
      <c r="AG185" s="165"/>
      <c r="AH185" s="165"/>
      <c r="AK185" s="47"/>
      <c r="AL185" s="167"/>
      <c r="AM185" s="47"/>
      <c r="AN185" s="47"/>
      <c r="AO185" s="47"/>
      <c r="AP185" s="47"/>
      <c r="AW185" s="81"/>
      <c r="BA185" s="73"/>
      <c r="BB185" s="73"/>
      <c r="BC185" s="73"/>
      <c r="BD185" s="73"/>
      <c r="BE185" s="73"/>
      <c r="BF185" s="73"/>
      <c r="BP185" s="81"/>
    </row>
    <row r="186" spans="1:68" s="3" customFormat="1" ht="15" customHeight="1" x14ac:dyDescent="0.15">
      <c r="A186" s="166"/>
      <c r="B186" s="46"/>
      <c r="C186" s="80"/>
      <c r="D186" s="80"/>
      <c r="E186" s="80"/>
      <c r="F186" s="80"/>
      <c r="G186" s="80"/>
      <c r="H186" s="80"/>
      <c r="I186" s="80"/>
      <c r="J186" s="80"/>
      <c r="P186" s="80"/>
      <c r="Q186" s="80"/>
      <c r="R186" s="80"/>
      <c r="S186" s="80"/>
      <c r="T186" s="80"/>
      <c r="AG186" s="165"/>
      <c r="AH186" s="165"/>
      <c r="AK186" s="47"/>
      <c r="AL186" s="167"/>
      <c r="AM186" s="47"/>
      <c r="AN186" s="47"/>
      <c r="AO186" s="47"/>
      <c r="AP186" s="47"/>
      <c r="AW186" s="81"/>
      <c r="BA186" s="73"/>
      <c r="BB186" s="73"/>
      <c r="BC186" s="73"/>
      <c r="BD186" s="73"/>
      <c r="BE186" s="73"/>
      <c r="BF186" s="73"/>
      <c r="BP186" s="81"/>
    </row>
    <row r="187" spans="1:68" s="3" customFormat="1" ht="15" customHeight="1" x14ac:dyDescent="0.15">
      <c r="A187" s="152"/>
      <c r="B187" s="37"/>
      <c r="C187" s="80"/>
      <c r="D187" s="80"/>
      <c r="E187" s="80"/>
      <c r="F187" s="80"/>
      <c r="G187" s="80"/>
      <c r="H187" s="80"/>
      <c r="I187" s="80"/>
      <c r="J187" s="80"/>
      <c r="P187" s="80"/>
      <c r="Q187" s="80"/>
      <c r="R187" s="80"/>
      <c r="S187" s="80"/>
      <c r="T187" s="80"/>
      <c r="AG187" s="165"/>
      <c r="AH187" s="165"/>
      <c r="AK187" s="47"/>
      <c r="AL187" s="167"/>
      <c r="AM187" s="47"/>
      <c r="AN187" s="47"/>
      <c r="AO187" s="47"/>
      <c r="AP187" s="47"/>
      <c r="AW187" s="81"/>
      <c r="BA187" s="73"/>
      <c r="BB187" s="73"/>
      <c r="BC187" s="73"/>
      <c r="BD187" s="73"/>
      <c r="BE187" s="73"/>
      <c r="BF187" s="73"/>
      <c r="BP187" s="81"/>
    </row>
    <row r="188" spans="1:68" s="3" customFormat="1" ht="15" customHeight="1" x14ac:dyDescent="0.15">
      <c r="A188" s="152"/>
      <c r="B188" s="37"/>
      <c r="C188" s="80"/>
      <c r="D188" s="80"/>
      <c r="E188" s="80"/>
      <c r="F188" s="80"/>
      <c r="G188" s="80"/>
      <c r="H188" s="80"/>
      <c r="I188" s="80"/>
      <c r="J188" s="80"/>
      <c r="P188" s="80"/>
      <c r="Q188" s="80"/>
      <c r="R188" s="80"/>
      <c r="S188" s="80"/>
      <c r="T188" s="80"/>
      <c r="AG188" s="165"/>
      <c r="AH188" s="165"/>
      <c r="AK188" s="47"/>
      <c r="AL188" s="167"/>
      <c r="AM188" s="47"/>
      <c r="AN188" s="47"/>
      <c r="AO188" s="47"/>
      <c r="AP188" s="47"/>
      <c r="AW188" s="81"/>
      <c r="BA188" s="73"/>
      <c r="BB188" s="73"/>
      <c r="BC188" s="73"/>
      <c r="BD188" s="73"/>
      <c r="BE188" s="73"/>
      <c r="BF188" s="73"/>
      <c r="BP188" s="81"/>
    </row>
    <row r="189" spans="1:68" ht="15" customHeight="1" x14ac:dyDescent="0.2">
      <c r="A189" s="155"/>
      <c r="B189" s="48"/>
      <c r="K189" s="73"/>
      <c r="L189" s="73"/>
    </row>
    <row r="190" spans="1:68" ht="15" customHeight="1" x14ac:dyDescent="0.2">
      <c r="A190" s="233"/>
      <c r="B190" s="23"/>
      <c r="K190" s="73"/>
      <c r="L190" s="73"/>
    </row>
    <row r="191" spans="1:68" ht="41.25" customHeight="1" x14ac:dyDescent="0.2">
      <c r="A191" s="76"/>
      <c r="B191" s="79"/>
      <c r="C191" s="77"/>
      <c r="D191" s="77"/>
      <c r="E191" s="77"/>
      <c r="F191" s="77"/>
      <c r="G191" s="77"/>
      <c r="H191" s="77"/>
      <c r="I191" s="77"/>
      <c r="J191" s="77"/>
      <c r="K191" s="77"/>
      <c r="L191" s="77"/>
      <c r="M191" s="77"/>
      <c r="N191" s="77"/>
      <c r="O191" s="77"/>
      <c r="P191" s="77"/>
      <c r="Q191" s="77"/>
    </row>
    <row r="192" spans="1:68" ht="15.75" customHeight="1" x14ac:dyDescent="0.15">
      <c r="A192" s="64"/>
      <c r="B192" s="114"/>
      <c r="C192" s="73"/>
      <c r="D192" s="73"/>
      <c r="E192" s="73"/>
      <c r="F192" s="73"/>
      <c r="G192" s="73"/>
      <c r="H192" s="73"/>
      <c r="I192" s="73"/>
      <c r="J192" s="73"/>
      <c r="K192" s="73"/>
      <c r="L192" s="73"/>
      <c r="M192" s="73"/>
      <c r="N192" s="73"/>
    </row>
    <row r="193" spans="1:14" ht="16.5" customHeight="1" x14ac:dyDescent="0.15">
      <c r="A193" s="255"/>
      <c r="B193" s="46"/>
      <c r="C193" s="73"/>
      <c r="D193" s="73"/>
      <c r="E193" s="73"/>
      <c r="F193" s="73"/>
      <c r="G193" s="73"/>
      <c r="H193" s="73"/>
      <c r="I193" s="73"/>
      <c r="J193" s="73"/>
      <c r="K193" s="73"/>
      <c r="L193" s="73"/>
      <c r="M193" s="73"/>
      <c r="N193" s="73"/>
    </row>
    <row r="194" spans="1:14" ht="16.5" customHeight="1" x14ac:dyDescent="0.15">
      <c r="A194" s="256"/>
      <c r="B194" s="37"/>
      <c r="C194" s="73"/>
      <c r="D194" s="73"/>
      <c r="E194" s="73"/>
      <c r="F194" s="73"/>
      <c r="G194" s="73"/>
      <c r="H194" s="73"/>
      <c r="I194" s="73"/>
      <c r="J194" s="73"/>
      <c r="K194" s="73"/>
      <c r="L194" s="73"/>
      <c r="M194" s="73"/>
      <c r="N194" s="73"/>
    </row>
    <row r="195" spans="1:14" ht="16.5" customHeight="1" x14ac:dyDescent="0.15">
      <c r="A195" s="257"/>
      <c r="B195" s="48"/>
      <c r="C195" s="73"/>
      <c r="D195" s="73"/>
      <c r="E195" s="73"/>
      <c r="F195" s="73"/>
      <c r="G195" s="73"/>
      <c r="H195" s="73"/>
      <c r="I195" s="73"/>
      <c r="J195" s="73"/>
      <c r="K195" s="73"/>
      <c r="L195" s="73"/>
      <c r="M195" s="73"/>
      <c r="N195" s="73"/>
    </row>
    <row r="196" spans="1:14" ht="26.25" customHeight="1" x14ac:dyDescent="0.2">
      <c r="A196" s="258"/>
      <c r="B196" s="110"/>
      <c r="C196" s="110"/>
      <c r="D196" s="110"/>
    </row>
    <row r="197" spans="1:14" ht="31.5" customHeight="1" x14ac:dyDescent="0.2">
      <c r="A197" s="67"/>
      <c r="B197" s="114"/>
      <c r="N197" s="73"/>
    </row>
    <row r="198" spans="1:14" ht="15" customHeight="1" x14ac:dyDescent="0.2">
      <c r="A198" s="259"/>
      <c r="B198" s="36"/>
      <c r="M198" s="73"/>
      <c r="N198" s="73"/>
    </row>
    <row r="199" spans="1:14" ht="15" customHeight="1" x14ac:dyDescent="0.2">
      <c r="A199" s="176"/>
      <c r="B199" s="37"/>
      <c r="M199" s="73"/>
      <c r="N199" s="73"/>
    </row>
    <row r="200" spans="1:14" ht="15" customHeight="1" x14ac:dyDescent="0.2">
      <c r="A200" s="176"/>
      <c r="B200" s="37"/>
      <c r="M200" s="73"/>
      <c r="N200" s="73"/>
    </row>
    <row r="201" spans="1:14" ht="15" customHeight="1" x14ac:dyDescent="0.2">
      <c r="A201" s="260"/>
      <c r="B201" s="37"/>
      <c r="M201" s="73"/>
      <c r="N201" s="73"/>
    </row>
    <row r="202" spans="1:14" ht="15" customHeight="1" x14ac:dyDescent="0.2">
      <c r="A202" s="176"/>
      <c r="B202" s="37"/>
      <c r="M202" s="73"/>
      <c r="N202" s="73"/>
    </row>
    <row r="203" spans="1:14" ht="15" customHeight="1" x14ac:dyDescent="0.2">
      <c r="A203" s="176"/>
      <c r="B203" s="37"/>
      <c r="M203" s="73"/>
      <c r="N203" s="73"/>
    </row>
    <row r="204" spans="1:14" ht="15" customHeight="1" x14ac:dyDescent="0.2">
      <c r="A204" s="176"/>
      <c r="B204" s="37"/>
      <c r="M204" s="73"/>
      <c r="N204" s="73"/>
    </row>
    <row r="205" spans="1:14" ht="15" customHeight="1" x14ac:dyDescent="0.2">
      <c r="A205" s="176"/>
      <c r="B205" s="37"/>
      <c r="M205" s="73"/>
      <c r="N205" s="73"/>
    </row>
    <row r="206" spans="1:14" ht="15" customHeight="1" x14ac:dyDescent="0.2">
      <c r="A206" s="261"/>
      <c r="B206" s="37"/>
      <c r="M206" s="73"/>
      <c r="N206" s="73"/>
    </row>
    <row r="207" spans="1:14" ht="15" customHeight="1" x14ac:dyDescent="0.2">
      <c r="A207" s="260"/>
      <c r="B207" s="37"/>
      <c r="M207" s="73"/>
      <c r="N207" s="73"/>
    </row>
    <row r="208" spans="1:14" ht="15" customHeight="1" x14ac:dyDescent="0.2">
      <c r="A208" s="260"/>
      <c r="B208" s="37"/>
      <c r="M208" s="73"/>
      <c r="N208" s="73"/>
    </row>
    <row r="209" spans="1:14" ht="15" customHeight="1" x14ac:dyDescent="0.2">
      <c r="A209" s="176"/>
      <c r="B209" s="37"/>
      <c r="L209" s="73"/>
      <c r="M209" s="73"/>
      <c r="N209" s="73"/>
    </row>
    <row r="210" spans="1:14" ht="15" customHeight="1" x14ac:dyDescent="0.2">
      <c r="A210" s="261"/>
      <c r="B210" s="37"/>
      <c r="L210" s="73"/>
      <c r="M210" s="73"/>
      <c r="N210" s="73"/>
    </row>
    <row r="211" spans="1:14" ht="21.75" customHeight="1" x14ac:dyDescent="0.2">
      <c r="A211" s="260"/>
      <c r="B211" s="37"/>
      <c r="L211" s="73"/>
      <c r="M211" s="73"/>
      <c r="N211" s="73"/>
    </row>
    <row r="212" spans="1:14" ht="15" customHeight="1" x14ac:dyDescent="0.2">
      <c r="A212" s="261"/>
      <c r="B212" s="37"/>
      <c r="L212" s="73"/>
      <c r="M212" s="73"/>
      <c r="N212" s="73"/>
    </row>
    <row r="213" spans="1:14" ht="15" customHeight="1" x14ac:dyDescent="0.2">
      <c r="A213" s="262"/>
      <c r="B213" s="37"/>
      <c r="L213" s="73"/>
      <c r="M213" s="73"/>
      <c r="N213" s="73"/>
    </row>
    <row r="214" spans="1:14" ht="15" customHeight="1" x14ac:dyDescent="0.2">
      <c r="A214" s="176"/>
      <c r="B214" s="37"/>
      <c r="L214" s="73"/>
      <c r="M214" s="73"/>
      <c r="N214" s="73"/>
    </row>
    <row r="215" spans="1:14" ht="23.25" customHeight="1" x14ac:dyDescent="0.2">
      <c r="A215" s="260"/>
      <c r="B215" s="37"/>
      <c r="L215" s="73"/>
      <c r="M215" s="73"/>
      <c r="N215" s="73"/>
    </row>
    <row r="216" spans="1:14" ht="15" customHeight="1" x14ac:dyDescent="0.2">
      <c r="A216" s="176"/>
      <c r="B216" s="37"/>
      <c r="L216" s="73"/>
      <c r="M216" s="73"/>
      <c r="N216" s="73"/>
    </row>
    <row r="217" spans="1:14" ht="15" customHeight="1" x14ac:dyDescent="0.2">
      <c r="A217" s="260"/>
      <c r="B217" s="37"/>
      <c r="L217" s="73"/>
      <c r="M217" s="73"/>
      <c r="N217" s="73"/>
    </row>
    <row r="218" spans="1:14" ht="15" customHeight="1" x14ac:dyDescent="0.2">
      <c r="A218" s="176"/>
      <c r="B218" s="37"/>
      <c r="L218" s="73"/>
      <c r="M218" s="73"/>
      <c r="N218" s="73"/>
    </row>
    <row r="219" spans="1:14" ht="15" customHeight="1" x14ac:dyDescent="0.2">
      <c r="A219" s="176"/>
      <c r="B219" s="37"/>
      <c r="L219" s="73"/>
      <c r="M219" s="73"/>
      <c r="N219" s="73"/>
    </row>
    <row r="220" spans="1:14" ht="15" customHeight="1" x14ac:dyDescent="0.2">
      <c r="A220" s="261"/>
      <c r="B220" s="37"/>
      <c r="L220" s="73"/>
      <c r="M220" s="73"/>
      <c r="N220" s="73"/>
    </row>
    <row r="221" spans="1:14" ht="15" customHeight="1" x14ac:dyDescent="0.2">
      <c r="A221" s="263"/>
      <c r="B221" s="48"/>
      <c r="L221" s="73"/>
      <c r="M221" s="73"/>
      <c r="N221" s="73"/>
    </row>
    <row r="222" spans="1:14" ht="15" customHeight="1" x14ac:dyDescent="0.2">
      <c r="A222" s="233"/>
      <c r="B222" s="23"/>
    </row>
    <row r="227" spans="1:68" x14ac:dyDescent="0.2">
      <c r="A227" s="73"/>
    </row>
    <row r="228" spans="1:68" x14ac:dyDescent="0.2">
      <c r="A228" s="73"/>
    </row>
    <row r="229" spans="1:68" x14ac:dyDescent="0.2">
      <c r="A229" s="73"/>
    </row>
    <row r="230" spans="1:68" x14ac:dyDescent="0.2">
      <c r="A230" s="73"/>
    </row>
    <row r="231" spans="1:68" s="254" customFormat="1" x14ac:dyDescent="0.2">
      <c r="A231" s="73"/>
      <c r="AW231" s="264"/>
      <c r="BA231" s="73"/>
      <c r="BB231" s="73"/>
      <c r="BC231" s="73"/>
      <c r="BD231" s="73"/>
      <c r="BE231" s="73"/>
      <c r="BF231" s="73"/>
      <c r="BP231" s="264"/>
    </row>
    <row r="232" spans="1:68" s="254" customFormat="1" x14ac:dyDescent="0.2">
      <c r="A232" s="73"/>
      <c r="AW232" s="264"/>
      <c r="BA232" s="73"/>
      <c r="BB232" s="73"/>
      <c r="BC232" s="73"/>
      <c r="BD232" s="73"/>
      <c r="BE232" s="73"/>
      <c r="BF232" s="73"/>
      <c r="BP232" s="264"/>
    </row>
    <row r="233" spans="1:68" s="254" customFormat="1" x14ac:dyDescent="0.2">
      <c r="A233" s="73"/>
      <c r="AW233" s="264"/>
      <c r="BA233" s="73"/>
      <c r="BB233" s="73"/>
      <c r="BC233" s="73"/>
      <c r="BD233" s="73"/>
      <c r="BE233" s="73"/>
      <c r="BF233" s="73"/>
      <c r="BP233" s="264"/>
    </row>
    <row r="234" spans="1:68" s="254" customFormat="1" x14ac:dyDescent="0.2">
      <c r="A234" s="73"/>
      <c r="AW234" s="264"/>
      <c r="BA234" s="73"/>
      <c r="BB234" s="73"/>
      <c r="BC234" s="73"/>
      <c r="BD234" s="73"/>
      <c r="BE234" s="73"/>
      <c r="BF234" s="73"/>
      <c r="BP234" s="264"/>
    </row>
    <row r="235" spans="1:68" s="254" customFormat="1" hidden="1" x14ac:dyDescent="0.2">
      <c r="A235" s="73"/>
      <c r="AW235" s="264"/>
      <c r="BA235" s="73"/>
      <c r="BB235" s="73"/>
      <c r="BC235" s="73"/>
      <c r="BD235" s="73"/>
      <c r="BE235" s="73"/>
      <c r="BF235" s="73"/>
      <c r="BP235" s="264"/>
    </row>
    <row r="236" spans="1:68" s="254" customFormat="1" hidden="1" x14ac:dyDescent="0.2">
      <c r="A236" s="265"/>
      <c r="AW236" s="264"/>
      <c r="BA236" s="73"/>
      <c r="BB236" s="73"/>
      <c r="BC236" s="73"/>
      <c r="BD236" s="73"/>
      <c r="BE236" s="265"/>
      <c r="BF236" s="73"/>
      <c r="BP236" s="264"/>
    </row>
    <row r="237" spans="1:68" s="254" customFormat="1" hidden="1" x14ac:dyDescent="0.2">
      <c r="A237" s="73"/>
      <c r="AW237" s="264"/>
      <c r="BA237" s="73"/>
      <c r="BB237" s="73"/>
      <c r="BC237" s="73"/>
      <c r="BD237" s="73"/>
      <c r="BF237" s="73"/>
      <c r="BP237" s="264"/>
    </row>
    <row r="238" spans="1:68" s="254" customFormat="1" hidden="1" x14ac:dyDescent="0.2">
      <c r="A238" s="73"/>
      <c r="AW238" s="264"/>
      <c r="BA238" s="73"/>
      <c r="BB238" s="73"/>
      <c r="BC238" s="73"/>
      <c r="BD238" s="73"/>
      <c r="BE238" s="73"/>
      <c r="BF238" s="73"/>
      <c r="BP238" s="264"/>
    </row>
    <row r="239" spans="1:68" s="254" customFormat="1" x14ac:dyDescent="0.2">
      <c r="A239" s="73"/>
      <c r="AW239" s="264"/>
      <c r="BA239" s="73"/>
      <c r="BB239" s="73"/>
      <c r="BC239" s="73"/>
      <c r="BD239" s="73"/>
      <c r="BE239" s="73"/>
      <c r="BF239" s="73"/>
      <c r="BP239" s="264"/>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15" sqref="B15"/>
    </sheetView>
  </sheetViews>
  <sheetFormatPr baseColWidth="10" defaultRowHeight="14.25" x14ac:dyDescent="0.2"/>
  <cols>
    <col min="1" max="1" width="49.85546875" style="333" customWidth="1"/>
    <col min="2" max="2" width="29.85546875" style="333" customWidth="1"/>
    <col min="3" max="3" width="18.7109375" style="333" customWidth="1"/>
    <col min="4" max="4" width="17.28515625" style="333" customWidth="1"/>
    <col min="5" max="5" width="16.140625" style="333" customWidth="1"/>
    <col min="6" max="6" width="15.42578125" style="333" customWidth="1"/>
    <col min="7" max="11" width="14.7109375" style="333" customWidth="1"/>
    <col min="12" max="12" width="16.42578125" style="333" customWidth="1"/>
    <col min="13" max="39" width="11.42578125" style="333"/>
    <col min="40" max="40" width="12.7109375" style="333" customWidth="1"/>
    <col min="41" max="41" width="11.42578125" style="333"/>
    <col min="42" max="42" width="13" style="333" customWidth="1"/>
    <col min="43" max="43" width="15.85546875" style="333" customWidth="1"/>
    <col min="44" max="44" width="17.140625" style="333" customWidth="1"/>
    <col min="45" max="73" width="11.42578125" style="333"/>
    <col min="74" max="74" width="0" style="333" hidden="1" customWidth="1"/>
    <col min="75" max="76" width="49.140625" style="333" hidden="1" customWidth="1"/>
    <col min="77" max="94" width="49.140625" style="334" hidden="1" customWidth="1"/>
    <col min="95" max="96" width="0" style="334" hidden="1" customWidth="1"/>
    <col min="97" max="102" width="11.42578125" style="334"/>
    <col min="103" max="16384" width="11.42578125" style="333"/>
  </cols>
  <sheetData>
    <row r="1" spans="1:47" x14ac:dyDescent="0.2">
      <c r="A1" s="332" t="s">
        <v>0</v>
      </c>
    </row>
    <row r="2" spans="1:47" x14ac:dyDescent="0.2">
      <c r="A2" s="332" t="str">
        <f>CONCATENATE("COMUNA: ",[2]NOMBRE!B2," - ","( ",[2]NOMBRE!C2,[2]NOMBRE!D2,[2]NOMBRE!E2,[2]NOMBRE!F2,[2]NOMBRE!G2," )")</f>
        <v>COMUNA: Linares - ( 07401 )</v>
      </c>
    </row>
    <row r="3" spans="1:47" x14ac:dyDescent="0.2">
      <c r="A3" s="332" t="str">
        <f>CONCATENATE("ESTABLECIMIENTO/ESTRATEGIA: ",[2]NOMBRE!B3," - ","( ",[2]NOMBRE!C3,[2]NOMBRE!D3,[2]NOMBRE!E3,[2]NOMBRE!F3,[2]NOMBRE!G3,[2]NOMBRE!H3," )")</f>
        <v>ESTABLECIMIENTO/ESTRATEGIA: Hospital Presidente Carlos Ibáñez del Campo - ( 116108 )</v>
      </c>
    </row>
    <row r="4" spans="1:47" x14ac:dyDescent="0.2">
      <c r="A4" s="332" t="str">
        <f>CONCATENATE("MES: ",[2]NOMBRE!B6," - ","( ",[2]NOMBRE!C6,[2]NOMBRE!D6," )")</f>
        <v>MES: ENERO - ( 01 )</v>
      </c>
    </row>
    <row r="5" spans="1:47" x14ac:dyDescent="0.2">
      <c r="A5" s="332" t="str">
        <f>CONCATENATE("AÑO: ",[2]NOMBRE!B7)</f>
        <v>AÑO: 2017</v>
      </c>
    </row>
    <row r="6" spans="1:47" ht="15" x14ac:dyDescent="0.2">
      <c r="A6" s="822" t="s">
        <v>92</v>
      </c>
      <c r="B6" s="822"/>
      <c r="C6" s="822"/>
      <c r="D6" s="822"/>
      <c r="E6" s="822"/>
      <c r="F6" s="822"/>
      <c r="G6" s="822"/>
      <c r="H6" s="822"/>
      <c r="I6" s="822"/>
      <c r="J6" s="822"/>
      <c r="K6" s="822"/>
      <c r="L6" s="822"/>
      <c r="M6" s="822"/>
      <c r="N6" s="822"/>
      <c r="O6" s="75"/>
      <c r="P6" s="70"/>
      <c r="Q6" s="70"/>
      <c r="R6" s="70"/>
      <c r="S6" s="70"/>
      <c r="T6" s="70"/>
      <c r="U6" s="70"/>
      <c r="V6" s="70"/>
      <c r="W6" s="70"/>
      <c r="X6" s="70"/>
      <c r="Y6" s="70"/>
      <c r="Z6" s="70"/>
      <c r="AA6" s="70"/>
      <c r="AB6" s="70"/>
      <c r="AC6" s="70"/>
      <c r="AD6" s="70"/>
      <c r="AE6" s="70"/>
      <c r="AF6" s="70"/>
      <c r="AG6" s="70"/>
      <c r="AH6" s="70"/>
      <c r="AI6" s="70"/>
      <c r="AJ6" s="70"/>
      <c r="AK6" s="70"/>
      <c r="AL6" s="70"/>
      <c r="AM6" s="72"/>
      <c r="AN6" s="72"/>
      <c r="AO6" s="72"/>
    </row>
    <row r="7" spans="1:47" x14ac:dyDescent="0.2">
      <c r="A7" s="69"/>
      <c r="B7" s="69"/>
      <c r="C7" s="69"/>
      <c r="D7" s="69"/>
      <c r="E7" s="69"/>
      <c r="F7" s="69"/>
      <c r="G7" s="69"/>
      <c r="H7" s="69"/>
      <c r="I7" s="69"/>
      <c r="J7" s="69"/>
      <c r="K7" s="69"/>
      <c r="L7" s="69"/>
      <c r="M7" s="69"/>
      <c r="N7" s="69"/>
      <c r="O7" s="70"/>
      <c r="P7" s="70"/>
      <c r="Q7" s="70"/>
      <c r="R7" s="70"/>
      <c r="S7" s="70"/>
      <c r="T7" s="70"/>
      <c r="U7" s="70"/>
      <c r="V7" s="70"/>
      <c r="W7" s="70"/>
      <c r="X7" s="70"/>
      <c r="Y7" s="70"/>
      <c r="Z7" s="70"/>
      <c r="AA7" s="70"/>
      <c r="AB7" s="70"/>
      <c r="AC7" s="70"/>
      <c r="AD7" s="70"/>
      <c r="AE7" s="70"/>
      <c r="AF7" s="70"/>
      <c r="AG7" s="70"/>
      <c r="AH7" s="70"/>
      <c r="AI7" s="70"/>
      <c r="AJ7" s="70"/>
      <c r="AK7" s="70"/>
      <c r="AL7" s="70"/>
      <c r="AM7" s="72"/>
      <c r="AN7" s="72"/>
      <c r="AO7" s="72"/>
    </row>
    <row r="8" spans="1:47" x14ac:dyDescent="0.2">
      <c r="A8" s="76" t="s">
        <v>15</v>
      </c>
      <c r="B8" s="69"/>
      <c r="C8" s="69"/>
      <c r="D8" s="69"/>
      <c r="E8" s="69"/>
    </row>
    <row r="9" spans="1:47" x14ac:dyDescent="0.2">
      <c r="A9" s="78" t="s">
        <v>93</v>
      </c>
      <c r="B9" s="78"/>
      <c r="C9" s="3"/>
      <c r="AQ9" s="335"/>
      <c r="AR9" s="335"/>
      <c r="AS9" s="335"/>
      <c r="AT9" s="335"/>
      <c r="AU9" s="336"/>
    </row>
    <row r="10" spans="1:47" ht="14.25" customHeight="1" x14ac:dyDescent="0.2">
      <c r="A10" s="836" t="s">
        <v>16</v>
      </c>
      <c r="B10" s="839" t="s">
        <v>1</v>
      </c>
      <c r="C10" s="840"/>
      <c r="D10" s="841"/>
      <c r="E10" s="845" t="s">
        <v>17</v>
      </c>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847"/>
      <c r="AQ10" s="860" t="s">
        <v>33</v>
      </c>
      <c r="AR10" s="861"/>
      <c r="AS10" s="861"/>
      <c r="AT10" s="836" t="s">
        <v>13</v>
      </c>
      <c r="AU10" s="337"/>
    </row>
    <row r="11" spans="1:47" x14ac:dyDescent="0.2">
      <c r="A11" s="837"/>
      <c r="B11" s="842"/>
      <c r="C11" s="843"/>
      <c r="D11" s="844"/>
      <c r="E11" s="831" t="s">
        <v>19</v>
      </c>
      <c r="F11" s="832"/>
      <c r="G11" s="831" t="s">
        <v>20</v>
      </c>
      <c r="H11" s="832"/>
      <c r="I11" s="862" t="s">
        <v>21</v>
      </c>
      <c r="J11" s="863"/>
      <c r="K11" s="862" t="s">
        <v>22</v>
      </c>
      <c r="L11" s="863"/>
      <c r="M11" s="862" t="s">
        <v>23</v>
      </c>
      <c r="N11" s="863"/>
      <c r="O11" s="831" t="s">
        <v>24</v>
      </c>
      <c r="P11" s="832"/>
      <c r="Q11" s="831" t="s">
        <v>25</v>
      </c>
      <c r="R11" s="832"/>
      <c r="S11" s="831" t="s">
        <v>26</v>
      </c>
      <c r="T11" s="832"/>
      <c r="U11" s="831" t="s">
        <v>27</v>
      </c>
      <c r="V11" s="832"/>
      <c r="W11" s="831" t="s">
        <v>2</v>
      </c>
      <c r="X11" s="832"/>
      <c r="Y11" s="831" t="s">
        <v>3</v>
      </c>
      <c r="Z11" s="832"/>
      <c r="AA11" s="831" t="s">
        <v>28</v>
      </c>
      <c r="AB11" s="832"/>
      <c r="AC11" s="831" t="s">
        <v>4</v>
      </c>
      <c r="AD11" s="832"/>
      <c r="AE11" s="831" t="s">
        <v>5</v>
      </c>
      <c r="AF11" s="832"/>
      <c r="AG11" s="831" t="s">
        <v>6</v>
      </c>
      <c r="AH11" s="832"/>
      <c r="AI11" s="831" t="s">
        <v>7</v>
      </c>
      <c r="AJ11" s="832"/>
      <c r="AK11" s="831" t="s">
        <v>8</v>
      </c>
      <c r="AL11" s="832"/>
      <c r="AM11" s="831" t="s">
        <v>9</v>
      </c>
      <c r="AN11" s="832"/>
      <c r="AO11" s="845" t="s">
        <v>10</v>
      </c>
      <c r="AP11" s="847"/>
      <c r="AQ11" s="854" t="s">
        <v>35</v>
      </c>
      <c r="AR11" s="856" t="s">
        <v>36</v>
      </c>
      <c r="AS11" s="858" t="s">
        <v>37</v>
      </c>
      <c r="AT11" s="837"/>
    </row>
    <row r="12" spans="1:47" ht="21" customHeight="1" x14ac:dyDescent="0.2">
      <c r="A12" s="838"/>
      <c r="B12" s="324" t="s">
        <v>94</v>
      </c>
      <c r="C12" s="324" t="s">
        <v>11</v>
      </c>
      <c r="D12" s="324" t="s">
        <v>12</v>
      </c>
      <c r="E12" s="65" t="s">
        <v>11</v>
      </c>
      <c r="F12" s="68" t="s">
        <v>12</v>
      </c>
      <c r="G12" s="65" t="s">
        <v>11</v>
      </c>
      <c r="H12" s="68" t="s">
        <v>12</v>
      </c>
      <c r="I12" s="65" t="s">
        <v>11</v>
      </c>
      <c r="J12" s="68" t="s">
        <v>12</v>
      </c>
      <c r="K12" s="65" t="s">
        <v>11</v>
      </c>
      <c r="L12" s="68" t="s">
        <v>12</v>
      </c>
      <c r="M12" s="65" t="s">
        <v>11</v>
      </c>
      <c r="N12" s="68" t="s">
        <v>12</v>
      </c>
      <c r="O12" s="65" t="s">
        <v>11</v>
      </c>
      <c r="P12" s="68" t="s">
        <v>12</v>
      </c>
      <c r="Q12" s="65" t="s">
        <v>11</v>
      </c>
      <c r="R12" s="68" t="s">
        <v>12</v>
      </c>
      <c r="S12" s="65" t="s">
        <v>11</v>
      </c>
      <c r="T12" s="68" t="s">
        <v>12</v>
      </c>
      <c r="U12" s="65" t="s">
        <v>11</v>
      </c>
      <c r="V12" s="68" t="s">
        <v>12</v>
      </c>
      <c r="W12" s="65" t="s">
        <v>11</v>
      </c>
      <c r="X12" s="68" t="s">
        <v>12</v>
      </c>
      <c r="Y12" s="65" t="s">
        <v>11</v>
      </c>
      <c r="Z12" s="68" t="s">
        <v>12</v>
      </c>
      <c r="AA12" s="65" t="s">
        <v>11</v>
      </c>
      <c r="AB12" s="68" t="s">
        <v>12</v>
      </c>
      <c r="AC12" s="65" t="s">
        <v>11</v>
      </c>
      <c r="AD12" s="68" t="s">
        <v>12</v>
      </c>
      <c r="AE12" s="65" t="s">
        <v>11</v>
      </c>
      <c r="AF12" s="68" t="s">
        <v>12</v>
      </c>
      <c r="AG12" s="65" t="s">
        <v>11</v>
      </c>
      <c r="AH12" s="68" t="s">
        <v>12</v>
      </c>
      <c r="AI12" s="65" t="s">
        <v>11</v>
      </c>
      <c r="AJ12" s="68" t="s">
        <v>12</v>
      </c>
      <c r="AK12" s="65" t="s">
        <v>11</v>
      </c>
      <c r="AL12" s="68" t="s">
        <v>12</v>
      </c>
      <c r="AM12" s="65" t="s">
        <v>11</v>
      </c>
      <c r="AN12" s="68" t="s">
        <v>12</v>
      </c>
      <c r="AO12" s="65" t="s">
        <v>11</v>
      </c>
      <c r="AP12" s="68" t="s">
        <v>12</v>
      </c>
      <c r="AQ12" s="855"/>
      <c r="AR12" s="857"/>
      <c r="AS12" s="859"/>
      <c r="AT12" s="838"/>
    </row>
    <row r="13" spans="1:47" x14ac:dyDescent="0.2">
      <c r="A13" s="4" t="s">
        <v>29</v>
      </c>
      <c r="B13" s="338">
        <f t="shared" ref="B13:B20" si="0">SUM(C13+D13)</f>
        <v>0</v>
      </c>
      <c r="C13" s="338">
        <f t="shared" ref="C13:D19" si="1">SUM(E13+G13+I13+K13+M13+O13+Q13+S13+U13+W13+Y13+AA13+AC13+AE13+AG13+AI13+AK13+AM13+AO13)</f>
        <v>0</v>
      </c>
      <c r="D13" s="338">
        <f t="shared" si="1"/>
        <v>0</v>
      </c>
      <c r="E13" s="6"/>
      <c r="F13" s="90"/>
      <c r="G13" s="6"/>
      <c r="H13" s="7"/>
      <c r="I13" s="6"/>
      <c r="J13" s="7"/>
      <c r="K13" s="6"/>
      <c r="L13" s="7"/>
      <c r="M13" s="6"/>
      <c r="N13" s="7"/>
      <c r="O13" s="6"/>
      <c r="P13" s="7"/>
      <c r="Q13" s="6"/>
      <c r="R13" s="7"/>
      <c r="S13" s="6"/>
      <c r="T13" s="7"/>
      <c r="U13" s="6"/>
      <c r="V13" s="7"/>
      <c r="W13" s="6"/>
      <c r="X13" s="7"/>
      <c r="Y13" s="6"/>
      <c r="Z13" s="7"/>
      <c r="AA13" s="6"/>
      <c r="AB13" s="7"/>
      <c r="AC13" s="6"/>
      <c r="AD13" s="7"/>
      <c r="AE13" s="6"/>
      <c r="AF13" s="7"/>
      <c r="AG13" s="6"/>
      <c r="AH13" s="7"/>
      <c r="AI13" s="6"/>
      <c r="AJ13" s="7"/>
      <c r="AK13" s="6"/>
      <c r="AL13" s="7"/>
      <c r="AM13" s="6"/>
      <c r="AN13" s="7"/>
      <c r="AO13" s="339"/>
      <c r="AP13" s="7"/>
      <c r="AQ13" s="6"/>
      <c r="AR13" s="7"/>
      <c r="AS13" s="7"/>
      <c r="AT13" s="7"/>
      <c r="AU13" s="334"/>
    </row>
    <row r="14" spans="1:47" x14ac:dyDescent="0.2">
      <c r="A14" s="93" t="s">
        <v>30</v>
      </c>
      <c r="B14" s="340">
        <f t="shared" si="0"/>
        <v>0</v>
      </c>
      <c r="C14" s="340">
        <f t="shared" si="1"/>
        <v>0</v>
      </c>
      <c r="D14" s="341">
        <f t="shared" si="1"/>
        <v>0</v>
      </c>
      <c r="E14" s="12"/>
      <c r="F14" s="342"/>
      <c r="G14" s="12"/>
      <c r="H14" s="13"/>
      <c r="I14" s="12"/>
      <c r="J14" s="13"/>
      <c r="K14" s="12"/>
      <c r="L14" s="13"/>
      <c r="M14" s="12"/>
      <c r="N14" s="13"/>
      <c r="O14" s="12"/>
      <c r="P14" s="13"/>
      <c r="Q14" s="12"/>
      <c r="R14" s="13"/>
      <c r="S14" s="12"/>
      <c r="T14" s="13"/>
      <c r="U14" s="12"/>
      <c r="V14" s="13"/>
      <c r="W14" s="12"/>
      <c r="X14" s="13"/>
      <c r="Y14" s="12"/>
      <c r="Z14" s="13"/>
      <c r="AA14" s="12"/>
      <c r="AB14" s="13"/>
      <c r="AC14" s="12"/>
      <c r="AD14" s="13"/>
      <c r="AE14" s="12"/>
      <c r="AF14" s="13"/>
      <c r="AG14" s="12"/>
      <c r="AH14" s="13"/>
      <c r="AI14" s="12"/>
      <c r="AJ14" s="13"/>
      <c r="AK14" s="12"/>
      <c r="AL14" s="13"/>
      <c r="AM14" s="12"/>
      <c r="AN14" s="13"/>
      <c r="AO14" s="343"/>
      <c r="AP14" s="13"/>
      <c r="AQ14" s="12"/>
      <c r="AR14" s="13"/>
      <c r="AS14" s="13"/>
      <c r="AT14" s="13"/>
      <c r="AU14" s="334"/>
    </row>
    <row r="15" spans="1:47" ht="21" x14ac:dyDescent="0.2">
      <c r="A15" s="96" t="s">
        <v>95</v>
      </c>
      <c r="B15" s="344">
        <f t="shared" si="0"/>
        <v>0</v>
      </c>
      <c r="C15" s="344">
        <f t="shared" si="1"/>
        <v>0</v>
      </c>
      <c r="D15" s="345">
        <f t="shared" si="1"/>
        <v>0</v>
      </c>
      <c r="E15" s="346"/>
      <c r="F15" s="347"/>
      <c r="G15" s="346"/>
      <c r="H15" s="97"/>
      <c r="I15" s="346"/>
      <c r="J15" s="97"/>
      <c r="K15" s="346"/>
      <c r="L15" s="97"/>
      <c r="M15" s="346"/>
      <c r="N15" s="97"/>
      <c r="O15" s="346"/>
      <c r="P15" s="97"/>
      <c r="Q15" s="19"/>
      <c r="R15" s="20"/>
      <c r="S15" s="19"/>
      <c r="T15" s="20"/>
      <c r="U15" s="19"/>
      <c r="V15" s="20"/>
      <c r="W15" s="19"/>
      <c r="X15" s="20"/>
      <c r="Y15" s="19"/>
      <c r="Z15" s="20"/>
      <c r="AA15" s="19"/>
      <c r="AB15" s="20"/>
      <c r="AC15" s="19"/>
      <c r="AD15" s="20"/>
      <c r="AE15" s="19"/>
      <c r="AF15" s="20"/>
      <c r="AG15" s="19"/>
      <c r="AH15" s="20"/>
      <c r="AI15" s="19"/>
      <c r="AJ15" s="20"/>
      <c r="AK15" s="19"/>
      <c r="AL15" s="20"/>
      <c r="AM15" s="19"/>
      <c r="AN15" s="20"/>
      <c r="AO15" s="210"/>
      <c r="AP15" s="20"/>
      <c r="AQ15" s="19"/>
      <c r="AR15" s="20"/>
      <c r="AS15" s="20"/>
      <c r="AT15" s="20"/>
      <c r="AU15" s="334"/>
    </row>
    <row r="16" spans="1:47" x14ac:dyDescent="0.2">
      <c r="A16" s="98" t="s">
        <v>31</v>
      </c>
      <c r="B16" s="348">
        <f t="shared" si="0"/>
        <v>0</v>
      </c>
      <c r="C16" s="349">
        <f t="shared" si="1"/>
        <v>0</v>
      </c>
      <c r="D16" s="350">
        <f t="shared" si="1"/>
        <v>0</v>
      </c>
      <c r="E16" s="19"/>
      <c r="F16" s="49"/>
      <c r="G16" s="19"/>
      <c r="H16" s="20"/>
      <c r="I16" s="19"/>
      <c r="J16" s="20"/>
      <c r="K16" s="19"/>
      <c r="L16" s="20"/>
      <c r="M16" s="19"/>
      <c r="N16" s="20"/>
      <c r="O16" s="19"/>
      <c r="P16" s="20"/>
      <c r="Q16" s="19"/>
      <c r="R16" s="20"/>
      <c r="S16" s="19"/>
      <c r="T16" s="20"/>
      <c r="U16" s="19"/>
      <c r="V16" s="20"/>
      <c r="W16" s="19"/>
      <c r="X16" s="20"/>
      <c r="Y16" s="19"/>
      <c r="Z16" s="20"/>
      <c r="AA16" s="19"/>
      <c r="AB16" s="20"/>
      <c r="AC16" s="19"/>
      <c r="AD16" s="20"/>
      <c r="AE16" s="19"/>
      <c r="AF16" s="20"/>
      <c r="AG16" s="19"/>
      <c r="AH16" s="20"/>
      <c r="AI16" s="19"/>
      <c r="AJ16" s="20"/>
      <c r="AK16" s="19"/>
      <c r="AL16" s="20"/>
      <c r="AM16" s="19"/>
      <c r="AN16" s="20"/>
      <c r="AO16" s="210"/>
      <c r="AP16" s="20"/>
      <c r="AQ16" s="19"/>
      <c r="AR16" s="20"/>
      <c r="AS16" s="20"/>
      <c r="AT16" s="20"/>
      <c r="AU16" s="334"/>
    </row>
    <row r="17" spans="1:88" x14ac:dyDescent="0.2">
      <c r="A17" s="98" t="s">
        <v>32</v>
      </c>
      <c r="B17" s="351">
        <f t="shared" si="0"/>
        <v>0</v>
      </c>
      <c r="C17" s="349">
        <f t="shared" si="1"/>
        <v>0</v>
      </c>
      <c r="D17" s="350">
        <f t="shared" si="1"/>
        <v>0</v>
      </c>
      <c r="E17" s="352"/>
      <c r="F17" s="63"/>
      <c r="G17" s="352"/>
      <c r="H17" s="353"/>
      <c r="I17" s="352"/>
      <c r="J17" s="353"/>
      <c r="K17" s="352"/>
      <c r="L17" s="353"/>
      <c r="M17" s="352"/>
      <c r="N17" s="353"/>
      <c r="O17" s="352"/>
      <c r="P17" s="353"/>
      <c r="Q17" s="352"/>
      <c r="R17" s="353"/>
      <c r="S17" s="352"/>
      <c r="T17" s="353"/>
      <c r="U17" s="352"/>
      <c r="V17" s="353"/>
      <c r="W17" s="352"/>
      <c r="X17" s="353"/>
      <c r="Y17" s="352"/>
      <c r="Z17" s="353"/>
      <c r="AA17" s="352"/>
      <c r="AB17" s="353"/>
      <c r="AC17" s="352"/>
      <c r="AD17" s="353"/>
      <c r="AE17" s="352"/>
      <c r="AF17" s="353"/>
      <c r="AG17" s="352"/>
      <c r="AH17" s="353"/>
      <c r="AI17" s="352"/>
      <c r="AJ17" s="353"/>
      <c r="AK17" s="352"/>
      <c r="AL17" s="353"/>
      <c r="AM17" s="352"/>
      <c r="AN17" s="353"/>
      <c r="AO17" s="217"/>
      <c r="AP17" s="353"/>
      <c r="AQ17" s="352"/>
      <c r="AR17" s="353"/>
      <c r="AS17" s="37"/>
      <c r="AT17" s="353"/>
      <c r="AU17" s="334"/>
    </row>
    <row r="18" spans="1:88" x14ac:dyDescent="0.2">
      <c r="A18" s="96" t="s">
        <v>96</v>
      </c>
      <c r="B18" s="349">
        <f t="shared" si="0"/>
        <v>0</v>
      </c>
      <c r="C18" s="349">
        <f t="shared" si="1"/>
        <v>0</v>
      </c>
      <c r="D18" s="345">
        <f t="shared" si="1"/>
        <v>0</v>
      </c>
      <c r="E18" s="21"/>
      <c r="F18" s="49"/>
      <c r="G18" s="19"/>
      <c r="H18" s="20"/>
      <c r="I18" s="19"/>
      <c r="J18" s="20"/>
      <c r="K18" s="19"/>
      <c r="L18" s="20"/>
      <c r="M18" s="19"/>
      <c r="N18" s="20"/>
      <c r="O18" s="19"/>
      <c r="P18" s="20"/>
      <c r="Q18" s="19"/>
      <c r="R18" s="20"/>
      <c r="S18" s="19"/>
      <c r="T18" s="20"/>
      <c r="U18" s="19"/>
      <c r="V18" s="20"/>
      <c r="W18" s="19"/>
      <c r="X18" s="20"/>
      <c r="Y18" s="19"/>
      <c r="Z18" s="20"/>
      <c r="AA18" s="19"/>
      <c r="AB18" s="20"/>
      <c r="AC18" s="19"/>
      <c r="AD18" s="20"/>
      <c r="AE18" s="19"/>
      <c r="AF18" s="20"/>
      <c r="AG18" s="19"/>
      <c r="AH18" s="20"/>
      <c r="AI18" s="19"/>
      <c r="AJ18" s="20"/>
      <c r="AK18" s="19"/>
      <c r="AL18" s="20"/>
      <c r="AM18" s="19"/>
      <c r="AN18" s="20"/>
      <c r="AO18" s="210"/>
      <c r="AP18" s="20"/>
      <c r="AQ18" s="19"/>
      <c r="AR18" s="353"/>
      <c r="AS18" s="354"/>
      <c r="AT18" s="41"/>
      <c r="AU18" s="334"/>
    </row>
    <row r="19" spans="1:88" x14ac:dyDescent="0.2">
      <c r="A19" s="96" t="s">
        <v>97</v>
      </c>
      <c r="B19" s="349">
        <f t="shared" si="0"/>
        <v>0</v>
      </c>
      <c r="C19" s="348">
        <f t="shared" si="1"/>
        <v>0</v>
      </c>
      <c r="D19" s="355">
        <f t="shared" si="1"/>
        <v>0</v>
      </c>
      <c r="E19" s="356"/>
      <c r="F19" s="20"/>
      <c r="G19" s="19"/>
      <c r="H19" s="20"/>
      <c r="I19" s="19"/>
      <c r="J19" s="20"/>
      <c r="K19" s="19"/>
      <c r="L19" s="20"/>
      <c r="M19" s="19"/>
      <c r="N19" s="20"/>
      <c r="O19" s="19"/>
      <c r="P19" s="20"/>
      <c r="Q19" s="19"/>
      <c r="R19" s="20"/>
      <c r="S19" s="19"/>
      <c r="T19" s="20"/>
      <c r="U19" s="19"/>
      <c r="V19" s="20"/>
      <c r="W19" s="19"/>
      <c r="X19" s="20"/>
      <c r="Y19" s="19"/>
      <c r="Z19" s="20"/>
      <c r="AA19" s="19"/>
      <c r="AB19" s="20"/>
      <c r="AC19" s="19"/>
      <c r="AD19" s="20"/>
      <c r="AE19" s="19"/>
      <c r="AF19" s="20"/>
      <c r="AG19" s="19"/>
      <c r="AH19" s="20"/>
      <c r="AI19" s="19"/>
      <c r="AJ19" s="20"/>
      <c r="AK19" s="19"/>
      <c r="AL19" s="20"/>
      <c r="AM19" s="19"/>
      <c r="AN19" s="20"/>
      <c r="AO19" s="210"/>
      <c r="AP19" s="20"/>
      <c r="AQ19" s="19"/>
      <c r="AR19" s="17"/>
      <c r="AS19" s="63"/>
      <c r="AT19" s="41"/>
      <c r="AU19" s="334"/>
    </row>
    <row r="20" spans="1:88" x14ac:dyDescent="0.2">
      <c r="A20" s="96" t="s">
        <v>18</v>
      </c>
      <c r="B20" s="357">
        <f t="shared" si="0"/>
        <v>0</v>
      </c>
      <c r="C20" s="358">
        <f>SUM(O20+Q20+S20+U20+W20+Y20+AA20+AC20+AE20+AG20+AI20+AK20+AM20+AO20)</f>
        <v>0</v>
      </c>
      <c r="D20" s="359">
        <f>SUM(P20+R20+T20+V20+X20+Z20+AB20+AD20+AF20+AH20+AJ20+AL20+AN20+AP20)</f>
        <v>0</v>
      </c>
      <c r="E20" s="360"/>
      <c r="F20" s="361"/>
      <c r="G20" s="362"/>
      <c r="H20" s="363"/>
      <c r="I20" s="362"/>
      <c r="J20" s="363"/>
      <c r="K20" s="362"/>
      <c r="L20" s="363"/>
      <c r="M20" s="362"/>
      <c r="N20" s="363"/>
      <c r="O20" s="56"/>
      <c r="P20" s="58"/>
      <c r="Q20" s="56"/>
      <c r="R20" s="58"/>
      <c r="S20" s="56"/>
      <c r="T20" s="58"/>
      <c r="U20" s="56"/>
      <c r="V20" s="58"/>
      <c r="W20" s="56"/>
      <c r="X20" s="58"/>
      <c r="Y20" s="56"/>
      <c r="Z20" s="58"/>
      <c r="AA20" s="56"/>
      <c r="AB20" s="58"/>
      <c r="AC20" s="56"/>
      <c r="AD20" s="58"/>
      <c r="AE20" s="56"/>
      <c r="AF20" s="58"/>
      <c r="AG20" s="56"/>
      <c r="AH20" s="58"/>
      <c r="AI20" s="56"/>
      <c r="AJ20" s="58"/>
      <c r="AK20" s="56"/>
      <c r="AL20" s="58"/>
      <c r="AM20" s="56"/>
      <c r="AN20" s="58"/>
      <c r="AO20" s="364"/>
      <c r="AP20" s="58"/>
      <c r="AQ20" s="56"/>
      <c r="AR20" s="58"/>
      <c r="AS20" s="48"/>
      <c r="AT20" s="48"/>
      <c r="AU20" s="334"/>
    </row>
    <row r="21" spans="1:88" x14ac:dyDescent="0.2">
      <c r="A21" s="4" t="s">
        <v>98</v>
      </c>
      <c r="B21" s="357">
        <f>SUM(B22:B27)</f>
        <v>0</v>
      </c>
      <c r="C21" s="357">
        <f>SUM(C22:C27)</f>
        <v>0</v>
      </c>
      <c r="D21" s="338">
        <f>SUM(D22:D27)</f>
        <v>0</v>
      </c>
      <c r="E21" s="365">
        <f t="shared" ref="E21:AT21" si="2">SUM(E22:E24)</f>
        <v>0</v>
      </c>
      <c r="F21" s="366">
        <f t="shared" si="2"/>
        <v>0</v>
      </c>
      <c r="G21" s="365">
        <f t="shared" si="2"/>
        <v>0</v>
      </c>
      <c r="H21" s="367">
        <f t="shared" si="2"/>
        <v>0</v>
      </c>
      <c r="I21" s="365">
        <f t="shared" si="2"/>
        <v>0</v>
      </c>
      <c r="J21" s="367">
        <f t="shared" si="2"/>
        <v>0</v>
      </c>
      <c r="K21" s="365">
        <f t="shared" si="2"/>
        <v>0</v>
      </c>
      <c r="L21" s="367">
        <f t="shared" si="2"/>
        <v>0</v>
      </c>
      <c r="M21" s="365">
        <f t="shared" si="2"/>
        <v>0</v>
      </c>
      <c r="N21" s="367">
        <f t="shared" si="2"/>
        <v>0</v>
      </c>
      <c r="O21" s="365">
        <f t="shared" si="2"/>
        <v>0</v>
      </c>
      <c r="P21" s="367">
        <f t="shared" si="2"/>
        <v>0</v>
      </c>
      <c r="Q21" s="365">
        <f t="shared" si="2"/>
        <v>0</v>
      </c>
      <c r="R21" s="367">
        <f t="shared" si="2"/>
        <v>0</v>
      </c>
      <c r="S21" s="365">
        <f t="shared" si="2"/>
        <v>0</v>
      </c>
      <c r="T21" s="367">
        <f t="shared" si="2"/>
        <v>0</v>
      </c>
      <c r="U21" s="365">
        <f t="shared" si="2"/>
        <v>0</v>
      </c>
      <c r="V21" s="367">
        <f t="shared" si="2"/>
        <v>0</v>
      </c>
      <c r="W21" s="365">
        <f t="shared" si="2"/>
        <v>0</v>
      </c>
      <c r="X21" s="367">
        <f t="shared" si="2"/>
        <v>0</v>
      </c>
      <c r="Y21" s="365">
        <f t="shared" si="2"/>
        <v>0</v>
      </c>
      <c r="Z21" s="367">
        <f t="shared" si="2"/>
        <v>0</v>
      </c>
      <c r="AA21" s="365">
        <f t="shared" si="2"/>
        <v>0</v>
      </c>
      <c r="AB21" s="367">
        <f t="shared" si="2"/>
        <v>0</v>
      </c>
      <c r="AC21" s="365">
        <f t="shared" si="2"/>
        <v>0</v>
      </c>
      <c r="AD21" s="367">
        <f t="shared" si="2"/>
        <v>0</v>
      </c>
      <c r="AE21" s="365">
        <f t="shared" si="2"/>
        <v>0</v>
      </c>
      <c r="AF21" s="367">
        <f t="shared" si="2"/>
        <v>0</v>
      </c>
      <c r="AG21" s="365">
        <f t="shared" si="2"/>
        <v>0</v>
      </c>
      <c r="AH21" s="367">
        <f t="shared" si="2"/>
        <v>0</v>
      </c>
      <c r="AI21" s="365">
        <f t="shared" si="2"/>
        <v>0</v>
      </c>
      <c r="AJ21" s="367">
        <f t="shared" si="2"/>
        <v>0</v>
      </c>
      <c r="AK21" s="365">
        <f t="shared" si="2"/>
        <v>0</v>
      </c>
      <c r="AL21" s="367">
        <f t="shared" si="2"/>
        <v>0</v>
      </c>
      <c r="AM21" s="365">
        <f t="shared" si="2"/>
        <v>0</v>
      </c>
      <c r="AN21" s="367">
        <f t="shared" si="2"/>
        <v>0</v>
      </c>
      <c r="AO21" s="368">
        <f t="shared" si="2"/>
        <v>0</v>
      </c>
      <c r="AP21" s="367">
        <f t="shared" si="2"/>
        <v>0</v>
      </c>
      <c r="AQ21" s="365">
        <f t="shared" si="2"/>
        <v>0</v>
      </c>
      <c r="AR21" s="367">
        <f t="shared" si="2"/>
        <v>0</v>
      </c>
      <c r="AS21" s="367">
        <f t="shared" si="2"/>
        <v>0</v>
      </c>
      <c r="AT21" s="367">
        <f t="shared" si="2"/>
        <v>0</v>
      </c>
      <c r="AU21" s="334"/>
    </row>
    <row r="22" spans="1:88" x14ac:dyDescent="0.2">
      <c r="A22" s="103" t="s">
        <v>38</v>
      </c>
      <c r="B22" s="357">
        <f t="shared" ref="B22:B27" si="3">SUM(C22+D22)</f>
        <v>0</v>
      </c>
      <c r="C22" s="357">
        <f t="shared" ref="C22:D27" si="4">SUM(E22+G22+I22+K22+M22+O22+Q22+S22+U22+W22+Y22+AA22+AC22+AE22+AG22+AI22+AK22+AM22+AO22)</f>
        <v>0</v>
      </c>
      <c r="D22" s="369">
        <f t="shared" si="4"/>
        <v>0</v>
      </c>
      <c r="E22" s="352"/>
      <c r="F22" s="63"/>
      <c r="G22" s="352"/>
      <c r="H22" s="353"/>
      <c r="I22" s="352"/>
      <c r="J22" s="353"/>
      <c r="K22" s="352"/>
      <c r="L22" s="353"/>
      <c r="M22" s="352"/>
      <c r="N22" s="353"/>
      <c r="O22" s="352"/>
      <c r="P22" s="353"/>
      <c r="Q22" s="352"/>
      <c r="R22" s="353"/>
      <c r="S22" s="352"/>
      <c r="T22" s="353"/>
      <c r="U22" s="352"/>
      <c r="V22" s="353"/>
      <c r="W22" s="352"/>
      <c r="X22" s="353"/>
      <c r="Y22" s="352"/>
      <c r="Z22" s="353"/>
      <c r="AA22" s="352"/>
      <c r="AB22" s="353"/>
      <c r="AC22" s="352"/>
      <c r="AD22" s="353"/>
      <c r="AE22" s="352"/>
      <c r="AF22" s="353"/>
      <c r="AG22" s="352"/>
      <c r="AH22" s="353"/>
      <c r="AI22" s="352"/>
      <c r="AJ22" s="353"/>
      <c r="AK22" s="352"/>
      <c r="AL22" s="353"/>
      <c r="AM22" s="352"/>
      <c r="AN22" s="353"/>
      <c r="AO22" s="217"/>
      <c r="AP22" s="353"/>
      <c r="AQ22" s="353"/>
      <c r="AR22" s="353"/>
      <c r="AS22" s="353"/>
      <c r="AT22" s="370"/>
      <c r="AU22" s="334"/>
    </row>
    <row r="23" spans="1:88" x14ac:dyDescent="0.2">
      <c r="A23" s="96" t="s">
        <v>39</v>
      </c>
      <c r="B23" s="357">
        <f t="shared" si="3"/>
        <v>0</v>
      </c>
      <c r="C23" s="357">
        <f t="shared" si="4"/>
        <v>0</v>
      </c>
      <c r="D23" s="345">
        <f t="shared" si="4"/>
        <v>0</v>
      </c>
      <c r="E23" s="19"/>
      <c r="F23" s="49"/>
      <c r="G23" s="19"/>
      <c r="H23" s="20"/>
      <c r="I23" s="19"/>
      <c r="J23" s="20"/>
      <c r="K23" s="19"/>
      <c r="L23" s="20"/>
      <c r="M23" s="19"/>
      <c r="N23" s="20"/>
      <c r="O23" s="19"/>
      <c r="P23" s="20"/>
      <c r="Q23" s="19"/>
      <c r="R23" s="20"/>
      <c r="S23" s="19"/>
      <c r="T23" s="20"/>
      <c r="U23" s="19"/>
      <c r="V23" s="20"/>
      <c r="W23" s="19"/>
      <c r="X23" s="20"/>
      <c r="Y23" s="19"/>
      <c r="Z23" s="20"/>
      <c r="AA23" s="19"/>
      <c r="AB23" s="20"/>
      <c r="AC23" s="19"/>
      <c r="AD23" s="20"/>
      <c r="AE23" s="19"/>
      <c r="AF23" s="20"/>
      <c r="AG23" s="19"/>
      <c r="AH23" s="20"/>
      <c r="AI23" s="19"/>
      <c r="AJ23" s="20"/>
      <c r="AK23" s="19"/>
      <c r="AL23" s="20"/>
      <c r="AM23" s="19"/>
      <c r="AN23" s="20"/>
      <c r="AO23" s="210"/>
      <c r="AP23" s="20"/>
      <c r="AQ23" s="20"/>
      <c r="AR23" s="20"/>
      <c r="AS23" s="20"/>
      <c r="AT23" s="37"/>
      <c r="AU23" s="334"/>
    </row>
    <row r="24" spans="1:88" x14ac:dyDescent="0.2">
      <c r="A24" s="106" t="s">
        <v>40</v>
      </c>
      <c r="B24" s="351">
        <f t="shared" si="3"/>
        <v>0</v>
      </c>
      <c r="C24" s="351">
        <f t="shared" si="4"/>
        <v>0</v>
      </c>
      <c r="D24" s="355">
        <f t="shared" si="4"/>
        <v>0</v>
      </c>
      <c r="E24" s="356"/>
      <c r="F24" s="224"/>
      <c r="G24" s="356"/>
      <c r="H24" s="354"/>
      <c r="I24" s="356"/>
      <c r="J24" s="354"/>
      <c r="K24" s="356"/>
      <c r="L24" s="354"/>
      <c r="M24" s="356"/>
      <c r="N24" s="354"/>
      <c r="O24" s="356"/>
      <c r="P24" s="354"/>
      <c r="Q24" s="356"/>
      <c r="R24" s="354"/>
      <c r="S24" s="356"/>
      <c r="T24" s="354"/>
      <c r="U24" s="356"/>
      <c r="V24" s="354"/>
      <c r="W24" s="356"/>
      <c r="X24" s="354"/>
      <c r="Y24" s="356"/>
      <c r="Z24" s="354"/>
      <c r="AA24" s="356"/>
      <c r="AB24" s="354"/>
      <c r="AC24" s="356"/>
      <c r="AD24" s="354"/>
      <c r="AE24" s="356"/>
      <c r="AF24" s="354"/>
      <c r="AG24" s="356"/>
      <c r="AH24" s="354"/>
      <c r="AI24" s="356"/>
      <c r="AJ24" s="354"/>
      <c r="AK24" s="356"/>
      <c r="AL24" s="354"/>
      <c r="AM24" s="356"/>
      <c r="AN24" s="354"/>
      <c r="AO24" s="221"/>
      <c r="AP24" s="354"/>
      <c r="AQ24" s="354"/>
      <c r="AR24" s="354"/>
      <c r="AS24" s="354"/>
      <c r="AT24" s="220"/>
      <c r="AU24" s="334"/>
    </row>
    <row r="25" spans="1:88" x14ac:dyDescent="0.2">
      <c r="A25" s="371" t="s">
        <v>99</v>
      </c>
      <c r="B25" s="348">
        <f t="shared" si="3"/>
        <v>0</v>
      </c>
      <c r="C25" s="348">
        <f t="shared" si="4"/>
        <v>0</v>
      </c>
      <c r="D25" s="345">
        <f t="shared" si="4"/>
        <v>0</v>
      </c>
      <c r="E25" s="19"/>
      <c r="F25" s="49"/>
      <c r="G25" s="19"/>
      <c r="H25" s="20"/>
      <c r="I25" s="19"/>
      <c r="J25" s="20"/>
      <c r="K25" s="19"/>
      <c r="L25" s="20"/>
      <c r="M25" s="19"/>
      <c r="N25" s="20"/>
      <c r="O25" s="19"/>
      <c r="P25" s="20"/>
      <c r="Q25" s="19"/>
      <c r="R25" s="20"/>
      <c r="S25" s="19"/>
      <c r="T25" s="20"/>
      <c r="U25" s="19"/>
      <c r="V25" s="20"/>
      <c r="W25" s="19"/>
      <c r="X25" s="20"/>
      <c r="Y25" s="19"/>
      <c r="Z25" s="20"/>
      <c r="AA25" s="19"/>
      <c r="AB25" s="20"/>
      <c r="AC25" s="19"/>
      <c r="AD25" s="20"/>
      <c r="AE25" s="19"/>
      <c r="AF25" s="20"/>
      <c r="AG25" s="19"/>
      <c r="AH25" s="20"/>
      <c r="AI25" s="19"/>
      <c r="AJ25" s="20"/>
      <c r="AK25" s="19"/>
      <c r="AL25" s="20"/>
      <c r="AM25" s="19"/>
      <c r="AN25" s="20"/>
      <c r="AO25" s="210"/>
      <c r="AP25" s="20"/>
      <c r="AQ25" s="20"/>
      <c r="AR25" s="20"/>
      <c r="AS25" s="20"/>
      <c r="AT25" s="37"/>
      <c r="AU25" s="334"/>
    </row>
    <row r="26" spans="1:88" x14ac:dyDescent="0.2">
      <c r="A26" s="372" t="s">
        <v>13</v>
      </c>
      <c r="B26" s="348">
        <f t="shared" si="3"/>
        <v>0</v>
      </c>
      <c r="C26" s="348">
        <f t="shared" si="4"/>
        <v>0</v>
      </c>
      <c r="D26" s="345">
        <f t="shared" si="4"/>
        <v>0</v>
      </c>
      <c r="E26" s="19"/>
      <c r="F26" s="49"/>
      <c r="G26" s="19"/>
      <c r="H26" s="20"/>
      <c r="I26" s="19"/>
      <c r="J26" s="20"/>
      <c r="K26" s="19"/>
      <c r="L26" s="20"/>
      <c r="M26" s="19"/>
      <c r="N26" s="20"/>
      <c r="O26" s="19"/>
      <c r="P26" s="20"/>
      <c r="Q26" s="19"/>
      <c r="R26" s="20"/>
      <c r="S26" s="19"/>
      <c r="T26" s="20"/>
      <c r="U26" s="19"/>
      <c r="V26" s="20"/>
      <c r="W26" s="19"/>
      <c r="X26" s="20"/>
      <c r="Y26" s="19"/>
      <c r="Z26" s="20"/>
      <c r="AA26" s="19"/>
      <c r="AB26" s="20"/>
      <c r="AC26" s="19"/>
      <c r="AD26" s="20"/>
      <c r="AE26" s="19"/>
      <c r="AF26" s="20"/>
      <c r="AG26" s="19"/>
      <c r="AH26" s="20"/>
      <c r="AI26" s="19"/>
      <c r="AJ26" s="20"/>
      <c r="AK26" s="19"/>
      <c r="AL26" s="20"/>
      <c r="AM26" s="19"/>
      <c r="AN26" s="20"/>
      <c r="AO26" s="210"/>
      <c r="AP26" s="20"/>
      <c r="AQ26" s="20"/>
      <c r="AR26" s="20"/>
      <c r="AS26" s="20"/>
      <c r="AT26" s="37"/>
      <c r="AU26" s="334"/>
    </row>
    <row r="27" spans="1:88" x14ac:dyDescent="0.2">
      <c r="A27" s="373" t="s">
        <v>100</v>
      </c>
      <c r="B27" s="357">
        <f t="shared" si="3"/>
        <v>0</v>
      </c>
      <c r="C27" s="357">
        <f t="shared" si="4"/>
        <v>0</v>
      </c>
      <c r="D27" s="374">
        <f t="shared" si="4"/>
        <v>0</v>
      </c>
      <c r="E27" s="56"/>
      <c r="F27" s="375"/>
      <c r="G27" s="56"/>
      <c r="H27" s="58"/>
      <c r="I27" s="56"/>
      <c r="J27" s="58"/>
      <c r="K27" s="56"/>
      <c r="L27" s="58"/>
      <c r="M27" s="56"/>
      <c r="N27" s="58"/>
      <c r="O27" s="56"/>
      <c r="P27" s="58"/>
      <c r="Q27" s="56"/>
      <c r="R27" s="58"/>
      <c r="S27" s="56"/>
      <c r="T27" s="58"/>
      <c r="U27" s="56"/>
      <c r="V27" s="58"/>
      <c r="W27" s="56"/>
      <c r="X27" s="58"/>
      <c r="Y27" s="56"/>
      <c r="Z27" s="58"/>
      <c r="AA27" s="56"/>
      <c r="AB27" s="58"/>
      <c r="AC27" s="56"/>
      <c r="AD27" s="58"/>
      <c r="AE27" s="56"/>
      <c r="AF27" s="58"/>
      <c r="AG27" s="56"/>
      <c r="AH27" s="58"/>
      <c r="AI27" s="56"/>
      <c r="AJ27" s="58"/>
      <c r="AK27" s="56"/>
      <c r="AL27" s="58"/>
      <c r="AM27" s="56"/>
      <c r="AN27" s="58"/>
      <c r="AO27" s="364"/>
      <c r="AP27" s="58"/>
      <c r="AQ27" s="58"/>
      <c r="AR27" s="58"/>
      <c r="AS27" s="58"/>
      <c r="AT27" s="58"/>
      <c r="AU27" s="334"/>
    </row>
    <row r="28" spans="1:88" x14ac:dyDescent="0.2">
      <c r="A28" s="110" t="s">
        <v>101</v>
      </c>
      <c r="B28" s="110"/>
      <c r="C28" s="77"/>
      <c r="D28" s="110"/>
      <c r="E28" s="110"/>
      <c r="F28" s="77"/>
      <c r="G28" s="77"/>
      <c r="H28" s="77"/>
      <c r="I28" s="77"/>
    </row>
    <row r="29" spans="1:88" ht="31.5" x14ac:dyDescent="0.2">
      <c r="A29" s="325" t="s">
        <v>102</v>
      </c>
      <c r="B29" s="831" t="s">
        <v>41</v>
      </c>
      <c r="C29" s="832"/>
      <c r="D29" s="320" t="s">
        <v>1</v>
      </c>
      <c r="E29" s="114" t="s">
        <v>35</v>
      </c>
      <c r="F29" s="114" t="s">
        <v>42</v>
      </c>
      <c r="G29" s="114" t="s">
        <v>37</v>
      </c>
      <c r="H29" s="328" t="s">
        <v>13</v>
      </c>
      <c r="I29" s="329" t="s">
        <v>98</v>
      </c>
    </row>
    <row r="30" spans="1:88" x14ac:dyDescent="0.2">
      <c r="A30" s="833" t="s">
        <v>43</v>
      </c>
      <c r="B30" s="834"/>
      <c r="C30" s="835"/>
      <c r="D30" s="376">
        <f t="shared" ref="D30:D50" si="5">SUM(E30:H30)</f>
        <v>0</v>
      </c>
      <c r="E30" s="116"/>
      <c r="F30" s="117"/>
      <c r="G30" s="118"/>
      <c r="H30" s="119"/>
      <c r="I30" s="377"/>
      <c r="J30" s="378" t="s">
        <v>103</v>
      </c>
      <c r="CA30" s="334" t="str">
        <f>IF(E30&lt;MAX(E31:E49),"EN RBC existen patologías que son mayores a los Ingresos-personas","")</f>
        <v/>
      </c>
      <c r="CB30" s="334" t="str">
        <f>IF(F30&lt;MAX(F31:F49),"EN RI existen patologías que son mayores a los Ingresos-personas","")</f>
        <v/>
      </c>
      <c r="CC30" s="334" t="str">
        <f>IF(G30&lt;MAX(G31:G49),"EN RR existen patologías que son mayores a los Ingresos-personas","")</f>
        <v/>
      </c>
      <c r="CD30" s="334" t="str">
        <f>IF(H30&lt;MAX(H31:H49),"EN Otros existen patologías que son mayores a los Ingresos-personas","")</f>
        <v/>
      </c>
      <c r="CG30" s="334" t="str">
        <f>IF(E30&lt;MAX(E31:E49),1,"")</f>
        <v/>
      </c>
      <c r="CH30" s="334" t="str">
        <f>IF(F30&lt;MAX(F31:F49),1,"")</f>
        <v/>
      </c>
      <c r="CI30" s="334" t="str">
        <f>IF(G30&lt;MAX(G31:G49),1,"")</f>
        <v/>
      </c>
      <c r="CJ30" s="334" t="str">
        <f>IF(H30&lt;MAX(H31:H49),1,"")</f>
        <v/>
      </c>
    </row>
    <row r="31" spans="1:88" ht="14.25" customHeight="1" x14ac:dyDescent="0.2">
      <c r="A31" s="849" t="s">
        <v>104</v>
      </c>
      <c r="B31" s="825" t="s">
        <v>105</v>
      </c>
      <c r="C31" s="826"/>
      <c r="D31" s="379">
        <f t="shared" si="5"/>
        <v>0</v>
      </c>
      <c r="E31" s="127"/>
      <c r="F31" s="128"/>
      <c r="G31" s="129"/>
      <c r="H31" s="130"/>
      <c r="I31" s="130"/>
      <c r="J31" s="378"/>
      <c r="CA31" s="334" t="str">
        <f>IF(D30&lt;&gt;B13,"EL NÚMERO DE INGRESOS NO PUEDE SER DISTINTO AL TOTAL DE INGRESOS DE LA SECCION A.1","")</f>
        <v/>
      </c>
      <c r="CG31" s="334" t="str">
        <f>IF(D30&lt;&gt;B13,1,"")</f>
        <v/>
      </c>
    </row>
    <row r="32" spans="1:88" ht="14.25" customHeight="1" x14ac:dyDescent="0.2">
      <c r="A32" s="850"/>
      <c r="B32" s="823" t="s">
        <v>106</v>
      </c>
      <c r="C32" s="824"/>
      <c r="D32" s="380">
        <f t="shared" si="5"/>
        <v>0</v>
      </c>
      <c r="E32" s="127"/>
      <c r="F32" s="128"/>
      <c r="G32" s="129"/>
      <c r="H32" s="130"/>
      <c r="I32" s="130"/>
      <c r="J32" s="378"/>
    </row>
    <row r="33" spans="1:87" ht="14.25" customHeight="1" x14ac:dyDescent="0.2">
      <c r="A33" s="850"/>
      <c r="B33" s="827" t="s">
        <v>44</v>
      </c>
      <c r="C33" s="828"/>
      <c r="D33" s="380">
        <f t="shared" si="5"/>
        <v>0</v>
      </c>
      <c r="E33" s="127"/>
      <c r="F33" s="128"/>
      <c r="G33" s="129"/>
      <c r="H33" s="130"/>
      <c r="I33" s="130"/>
      <c r="J33" s="378"/>
    </row>
    <row r="34" spans="1:87" ht="14.25" customHeight="1" x14ac:dyDescent="0.2">
      <c r="A34" s="850"/>
      <c r="B34" s="823" t="s">
        <v>107</v>
      </c>
      <c r="C34" s="824"/>
      <c r="D34" s="380">
        <f t="shared" si="5"/>
        <v>0</v>
      </c>
      <c r="E34" s="127"/>
      <c r="F34" s="128"/>
      <c r="G34" s="129"/>
      <c r="H34" s="130"/>
      <c r="I34" s="130"/>
      <c r="J34" s="378"/>
    </row>
    <row r="35" spans="1:87" ht="14.25" customHeight="1" x14ac:dyDescent="0.2">
      <c r="A35" s="850"/>
      <c r="B35" s="823" t="s">
        <v>108</v>
      </c>
      <c r="C35" s="824"/>
      <c r="D35" s="380">
        <f t="shared" si="5"/>
        <v>0</v>
      </c>
      <c r="E35" s="127"/>
      <c r="F35" s="128"/>
      <c r="G35" s="129"/>
      <c r="H35" s="130"/>
      <c r="I35" s="130"/>
      <c r="J35" s="378"/>
    </row>
    <row r="36" spans="1:87" ht="14.25" customHeight="1" x14ac:dyDescent="0.2">
      <c r="A36" s="850"/>
      <c r="B36" s="823" t="s">
        <v>109</v>
      </c>
      <c r="C36" s="824"/>
      <c r="D36" s="380">
        <f t="shared" si="5"/>
        <v>0</v>
      </c>
      <c r="E36" s="127"/>
      <c r="F36" s="128"/>
      <c r="G36" s="129"/>
      <c r="H36" s="130"/>
      <c r="I36" s="130"/>
      <c r="J36" s="378"/>
    </row>
    <row r="37" spans="1:87" ht="14.25" customHeight="1" x14ac:dyDescent="0.2">
      <c r="A37" s="850"/>
      <c r="B37" s="823" t="s">
        <v>45</v>
      </c>
      <c r="C37" s="824"/>
      <c r="D37" s="380">
        <f t="shared" si="5"/>
        <v>0</v>
      </c>
      <c r="E37" s="127"/>
      <c r="F37" s="128"/>
      <c r="G37" s="129"/>
      <c r="H37" s="130"/>
      <c r="I37" s="130"/>
      <c r="J37" s="378"/>
    </row>
    <row r="38" spans="1:87" ht="14.25" customHeight="1" x14ac:dyDescent="0.2">
      <c r="A38" s="850"/>
      <c r="B38" s="823" t="s">
        <v>46</v>
      </c>
      <c r="C38" s="824"/>
      <c r="D38" s="380">
        <f t="shared" si="5"/>
        <v>0</v>
      </c>
      <c r="E38" s="127"/>
      <c r="F38" s="128"/>
      <c r="G38" s="129"/>
      <c r="H38" s="130"/>
      <c r="I38" s="130"/>
      <c r="J38" s="378"/>
    </row>
    <row r="39" spans="1:87" ht="25.5" customHeight="1" x14ac:dyDescent="0.2">
      <c r="A39" s="850"/>
      <c r="B39" s="823" t="s">
        <v>110</v>
      </c>
      <c r="C39" s="824"/>
      <c r="D39" s="380">
        <f t="shared" si="5"/>
        <v>0</v>
      </c>
      <c r="E39" s="127"/>
      <c r="F39" s="128"/>
      <c r="G39" s="129"/>
      <c r="H39" s="130"/>
      <c r="I39" s="130"/>
      <c r="J39" s="378"/>
    </row>
    <row r="40" spans="1:87" ht="27.75" customHeight="1" x14ac:dyDescent="0.2">
      <c r="A40" s="850"/>
      <c r="B40" s="823" t="s">
        <v>111</v>
      </c>
      <c r="C40" s="824"/>
      <c r="D40" s="380">
        <f t="shared" si="5"/>
        <v>0</v>
      </c>
      <c r="E40" s="127"/>
      <c r="F40" s="128"/>
      <c r="G40" s="129"/>
      <c r="H40" s="130"/>
      <c r="I40" s="130"/>
      <c r="J40" s="378"/>
    </row>
    <row r="41" spans="1:87" ht="26.25" customHeight="1" x14ac:dyDescent="0.2">
      <c r="A41" s="850"/>
      <c r="B41" s="823" t="s">
        <v>112</v>
      </c>
      <c r="C41" s="824"/>
      <c r="D41" s="380">
        <f t="shared" si="5"/>
        <v>0</v>
      </c>
      <c r="E41" s="127"/>
      <c r="F41" s="128"/>
      <c r="G41" s="129"/>
      <c r="H41" s="130"/>
      <c r="I41" s="130"/>
      <c r="J41" s="378"/>
    </row>
    <row r="42" spans="1:87" x14ac:dyDescent="0.2">
      <c r="A42" s="850"/>
      <c r="B42" s="823" t="s">
        <v>113</v>
      </c>
      <c r="C42" s="824"/>
      <c r="D42" s="380">
        <f t="shared" si="5"/>
        <v>0</v>
      </c>
      <c r="E42" s="127"/>
      <c r="F42" s="128"/>
      <c r="G42" s="129"/>
      <c r="H42" s="130"/>
      <c r="I42" s="130"/>
      <c r="J42" s="378"/>
      <c r="CG42" s="334">
        <v>0</v>
      </c>
      <c r="CH42" s="334">
        <v>0</v>
      </c>
      <c r="CI42" s="334">
        <v>0</v>
      </c>
    </row>
    <row r="43" spans="1:87" x14ac:dyDescent="0.2">
      <c r="A43" s="851"/>
      <c r="B43" s="852" t="s">
        <v>13</v>
      </c>
      <c r="C43" s="853"/>
      <c r="D43" s="380">
        <f t="shared" si="5"/>
        <v>0</v>
      </c>
      <c r="E43" s="381"/>
      <c r="F43" s="382"/>
      <c r="G43" s="383"/>
      <c r="H43" s="384"/>
      <c r="I43" s="384"/>
      <c r="J43" s="378"/>
    </row>
    <row r="44" spans="1:87" x14ac:dyDescent="0.2">
      <c r="A44" s="849" t="s">
        <v>114</v>
      </c>
      <c r="B44" s="825" t="s">
        <v>115</v>
      </c>
      <c r="C44" s="826"/>
      <c r="D44" s="379">
        <f t="shared" si="5"/>
        <v>0</v>
      </c>
      <c r="E44" s="139"/>
      <c r="F44" s="140"/>
      <c r="G44" s="141"/>
      <c r="H44" s="142"/>
      <c r="I44" s="142"/>
      <c r="J44" s="378"/>
    </row>
    <row r="45" spans="1:87" x14ac:dyDescent="0.2">
      <c r="A45" s="850"/>
      <c r="B45" s="823" t="s">
        <v>47</v>
      </c>
      <c r="C45" s="824"/>
      <c r="D45" s="380">
        <f t="shared" si="5"/>
        <v>0</v>
      </c>
      <c r="E45" s="127"/>
      <c r="F45" s="128"/>
      <c r="G45" s="129"/>
      <c r="H45" s="130"/>
      <c r="I45" s="130"/>
      <c r="J45" s="378"/>
    </row>
    <row r="46" spans="1:87" x14ac:dyDescent="0.2">
      <c r="A46" s="850"/>
      <c r="B46" s="829" t="s">
        <v>13</v>
      </c>
      <c r="C46" s="830"/>
      <c r="D46" s="385">
        <f t="shared" si="5"/>
        <v>0</v>
      </c>
      <c r="E46" s="127"/>
      <c r="F46" s="128"/>
      <c r="G46" s="129"/>
      <c r="H46" s="130"/>
      <c r="I46" s="130"/>
      <c r="J46" s="378"/>
    </row>
    <row r="47" spans="1:87" x14ac:dyDescent="0.2">
      <c r="A47" s="849" t="s">
        <v>116</v>
      </c>
      <c r="B47" s="825" t="s">
        <v>115</v>
      </c>
      <c r="C47" s="826"/>
      <c r="D47" s="379">
        <f t="shared" si="5"/>
        <v>0</v>
      </c>
      <c r="E47" s="139"/>
      <c r="F47" s="140"/>
      <c r="G47" s="141"/>
      <c r="H47" s="142"/>
      <c r="I47" s="142"/>
      <c r="J47" s="378"/>
    </row>
    <row r="48" spans="1:87" x14ac:dyDescent="0.2">
      <c r="A48" s="850"/>
      <c r="B48" s="823" t="s">
        <v>47</v>
      </c>
      <c r="C48" s="824"/>
      <c r="D48" s="380">
        <f t="shared" si="5"/>
        <v>0</v>
      </c>
      <c r="E48" s="127"/>
      <c r="F48" s="128"/>
      <c r="G48" s="129"/>
      <c r="H48" s="130"/>
      <c r="I48" s="130"/>
      <c r="J48" s="378"/>
    </row>
    <row r="49" spans="1:48" x14ac:dyDescent="0.2">
      <c r="A49" s="851"/>
      <c r="B49" s="852" t="s">
        <v>13</v>
      </c>
      <c r="C49" s="853"/>
      <c r="D49" s="385">
        <f t="shared" si="5"/>
        <v>0</v>
      </c>
      <c r="E49" s="135"/>
      <c r="F49" s="136"/>
      <c r="G49" s="137"/>
      <c r="H49" s="138"/>
      <c r="I49" s="138"/>
      <c r="J49" s="378"/>
    </row>
    <row r="50" spans="1:48" x14ac:dyDescent="0.2">
      <c r="A50" s="321" t="s">
        <v>117</v>
      </c>
      <c r="B50" s="864" t="s">
        <v>48</v>
      </c>
      <c r="C50" s="865"/>
      <c r="D50" s="386">
        <f t="shared" si="5"/>
        <v>0</v>
      </c>
      <c r="E50" s="145"/>
      <c r="F50" s="146"/>
      <c r="G50" s="147"/>
      <c r="H50" s="148"/>
      <c r="I50" s="148"/>
      <c r="J50" s="378"/>
    </row>
    <row r="51" spans="1:48" x14ac:dyDescent="0.2">
      <c r="A51" s="387" t="s">
        <v>118</v>
      </c>
      <c r="B51" s="149"/>
      <c r="C51" s="149"/>
      <c r="D51" s="149"/>
      <c r="E51" s="149"/>
      <c r="F51" s="149"/>
      <c r="G51" s="149"/>
      <c r="H51" s="77"/>
      <c r="I51" s="77"/>
    </row>
    <row r="52" spans="1:48" x14ac:dyDescent="0.2">
      <c r="A52" s="849" t="s">
        <v>49</v>
      </c>
      <c r="B52" s="867" t="s">
        <v>50</v>
      </c>
      <c r="C52" s="868"/>
      <c r="D52" s="868"/>
      <c r="E52" s="871" t="s">
        <v>14</v>
      </c>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3"/>
      <c r="AQ52" s="836" t="s">
        <v>119</v>
      </c>
      <c r="AR52" s="860" t="s">
        <v>33</v>
      </c>
      <c r="AS52" s="861"/>
      <c r="AT52" s="874"/>
      <c r="AU52" s="841" t="s">
        <v>13</v>
      </c>
    </row>
    <row r="53" spans="1:48" x14ac:dyDescent="0.2">
      <c r="A53" s="850"/>
      <c r="B53" s="869"/>
      <c r="C53" s="870"/>
      <c r="D53" s="870"/>
      <c r="E53" s="831" t="s">
        <v>19</v>
      </c>
      <c r="F53" s="832"/>
      <c r="G53" s="831" t="s">
        <v>20</v>
      </c>
      <c r="H53" s="832"/>
      <c r="I53" s="862" t="s">
        <v>21</v>
      </c>
      <c r="J53" s="863"/>
      <c r="K53" s="862" t="s">
        <v>22</v>
      </c>
      <c r="L53" s="863"/>
      <c r="M53" s="862" t="s">
        <v>23</v>
      </c>
      <c r="N53" s="863"/>
      <c r="O53" s="831" t="s">
        <v>24</v>
      </c>
      <c r="P53" s="832"/>
      <c r="Q53" s="831" t="s">
        <v>25</v>
      </c>
      <c r="R53" s="832"/>
      <c r="S53" s="831" t="s">
        <v>26</v>
      </c>
      <c r="T53" s="832"/>
      <c r="U53" s="831" t="s">
        <v>27</v>
      </c>
      <c r="V53" s="832"/>
      <c r="W53" s="831" t="s">
        <v>2</v>
      </c>
      <c r="X53" s="832"/>
      <c r="Y53" s="831" t="s">
        <v>3</v>
      </c>
      <c r="Z53" s="832"/>
      <c r="AA53" s="831" t="s">
        <v>28</v>
      </c>
      <c r="AB53" s="876"/>
      <c r="AC53" s="831" t="s">
        <v>4</v>
      </c>
      <c r="AD53" s="832"/>
      <c r="AE53" s="831" t="s">
        <v>5</v>
      </c>
      <c r="AF53" s="832"/>
      <c r="AG53" s="831" t="s">
        <v>6</v>
      </c>
      <c r="AH53" s="832"/>
      <c r="AI53" s="831" t="s">
        <v>7</v>
      </c>
      <c r="AJ53" s="832"/>
      <c r="AK53" s="831" t="s">
        <v>8</v>
      </c>
      <c r="AL53" s="832"/>
      <c r="AM53" s="831" t="s">
        <v>9</v>
      </c>
      <c r="AN53" s="832"/>
      <c r="AO53" s="846" t="s">
        <v>10</v>
      </c>
      <c r="AP53" s="847"/>
      <c r="AQ53" s="837"/>
      <c r="AR53" s="854" t="s">
        <v>35</v>
      </c>
      <c r="AS53" s="856" t="s">
        <v>36</v>
      </c>
      <c r="AT53" s="856" t="s">
        <v>37</v>
      </c>
      <c r="AU53" s="844"/>
    </row>
    <row r="54" spans="1:48" x14ac:dyDescent="0.2">
      <c r="A54" s="866"/>
      <c r="B54" s="325" t="s">
        <v>94</v>
      </c>
      <c r="C54" s="325" t="s">
        <v>11</v>
      </c>
      <c r="D54" s="388" t="s">
        <v>12</v>
      </c>
      <c r="E54" s="67" t="s">
        <v>11</v>
      </c>
      <c r="F54" s="389" t="s">
        <v>12</v>
      </c>
      <c r="G54" s="67" t="s">
        <v>11</v>
      </c>
      <c r="H54" s="389" t="s">
        <v>12</v>
      </c>
      <c r="I54" s="67" t="s">
        <v>11</v>
      </c>
      <c r="J54" s="389" t="s">
        <v>12</v>
      </c>
      <c r="K54" s="67" t="s">
        <v>11</v>
      </c>
      <c r="L54" s="389" t="s">
        <v>12</v>
      </c>
      <c r="M54" s="65" t="s">
        <v>11</v>
      </c>
      <c r="N54" s="68" t="s">
        <v>12</v>
      </c>
      <c r="O54" s="67" t="s">
        <v>11</v>
      </c>
      <c r="P54" s="389" t="s">
        <v>12</v>
      </c>
      <c r="Q54" s="65" t="s">
        <v>11</v>
      </c>
      <c r="R54" s="68" t="s">
        <v>12</v>
      </c>
      <c r="S54" s="65" t="s">
        <v>11</v>
      </c>
      <c r="T54" s="68" t="s">
        <v>12</v>
      </c>
      <c r="U54" s="67" t="s">
        <v>11</v>
      </c>
      <c r="V54" s="68" t="s">
        <v>12</v>
      </c>
      <c r="W54" s="67" t="s">
        <v>11</v>
      </c>
      <c r="X54" s="389" t="s">
        <v>12</v>
      </c>
      <c r="Y54" s="65" t="s">
        <v>11</v>
      </c>
      <c r="Z54" s="68" t="s">
        <v>12</v>
      </c>
      <c r="AA54" s="67" t="s">
        <v>11</v>
      </c>
      <c r="AB54" s="390" t="s">
        <v>12</v>
      </c>
      <c r="AC54" s="67" t="s">
        <v>11</v>
      </c>
      <c r="AD54" s="389" t="s">
        <v>12</v>
      </c>
      <c r="AE54" s="67" t="s">
        <v>11</v>
      </c>
      <c r="AF54" s="389" t="s">
        <v>12</v>
      </c>
      <c r="AG54" s="67" t="s">
        <v>11</v>
      </c>
      <c r="AH54" s="389" t="s">
        <v>12</v>
      </c>
      <c r="AI54" s="65" t="s">
        <v>11</v>
      </c>
      <c r="AJ54" s="68" t="s">
        <v>12</v>
      </c>
      <c r="AK54" s="67" t="s">
        <v>11</v>
      </c>
      <c r="AL54" s="389" t="s">
        <v>12</v>
      </c>
      <c r="AM54" s="65" t="s">
        <v>11</v>
      </c>
      <c r="AN54" s="68" t="s">
        <v>12</v>
      </c>
      <c r="AO54" s="151" t="s">
        <v>11</v>
      </c>
      <c r="AP54" s="68" t="s">
        <v>12</v>
      </c>
      <c r="AQ54" s="838"/>
      <c r="AR54" s="855"/>
      <c r="AS54" s="857"/>
      <c r="AT54" s="857"/>
      <c r="AU54" s="875"/>
    </row>
    <row r="55" spans="1:48" x14ac:dyDescent="0.2">
      <c r="A55" s="152" t="s">
        <v>51</v>
      </c>
      <c r="B55" s="391">
        <f>SUM(C55+D55)</f>
        <v>0</v>
      </c>
      <c r="C55" s="391">
        <f t="shared" ref="C55:D59" si="6">SUM(E55+G55+I55+K55+M55+O55+Q55+S55+U55+W55+Y55+AA55+AC55+AE55+AG55+AI55+AK55+AM55+AO55)</f>
        <v>0</v>
      </c>
      <c r="D55" s="392">
        <f t="shared" si="6"/>
        <v>0</v>
      </c>
      <c r="E55" s="12"/>
      <c r="F55" s="342"/>
      <c r="G55" s="12"/>
      <c r="H55" s="13"/>
      <c r="I55" s="12"/>
      <c r="J55" s="13"/>
      <c r="K55" s="12"/>
      <c r="L55" s="13"/>
      <c r="M55" s="12"/>
      <c r="N55" s="13"/>
      <c r="O55" s="12"/>
      <c r="P55" s="13"/>
      <c r="Q55" s="12"/>
      <c r="R55" s="13"/>
      <c r="S55" s="12"/>
      <c r="T55" s="13"/>
      <c r="U55" s="12"/>
      <c r="V55" s="13"/>
      <c r="W55" s="12"/>
      <c r="X55" s="13"/>
      <c r="Y55" s="343"/>
      <c r="Z55" s="13"/>
      <c r="AA55" s="343"/>
      <c r="AB55" s="11"/>
      <c r="AC55" s="343"/>
      <c r="AD55" s="13"/>
      <c r="AE55" s="343"/>
      <c r="AF55" s="13"/>
      <c r="AG55" s="343"/>
      <c r="AH55" s="13"/>
      <c r="AI55" s="343"/>
      <c r="AJ55" s="13"/>
      <c r="AK55" s="343"/>
      <c r="AL55" s="13"/>
      <c r="AM55" s="343"/>
      <c r="AN55" s="13"/>
      <c r="AO55" s="393"/>
      <c r="AP55" s="11"/>
      <c r="AQ55" s="394"/>
      <c r="AR55" s="153"/>
      <c r="AS55" s="153"/>
      <c r="AT55" s="153"/>
      <c r="AU55" s="153"/>
      <c r="AV55" s="378" t="s">
        <v>120</v>
      </c>
    </row>
    <row r="56" spans="1:48" x14ac:dyDescent="0.2">
      <c r="A56" s="152" t="s">
        <v>52</v>
      </c>
      <c r="B56" s="395">
        <f>SUM(C56+D56)</f>
        <v>0</v>
      </c>
      <c r="C56" s="395">
        <f t="shared" si="6"/>
        <v>0</v>
      </c>
      <c r="D56" s="396">
        <f t="shared" si="6"/>
        <v>0</v>
      </c>
      <c r="E56" s="19"/>
      <c r="F56" s="49"/>
      <c r="G56" s="19"/>
      <c r="H56" s="20"/>
      <c r="I56" s="19"/>
      <c r="J56" s="20"/>
      <c r="K56" s="19"/>
      <c r="L56" s="20"/>
      <c r="M56" s="19"/>
      <c r="N56" s="20"/>
      <c r="O56" s="19"/>
      <c r="P56" s="20"/>
      <c r="Q56" s="19"/>
      <c r="R56" s="20"/>
      <c r="S56" s="19"/>
      <c r="T56" s="20"/>
      <c r="U56" s="19"/>
      <c r="V56" s="20"/>
      <c r="W56" s="19"/>
      <c r="X56" s="20"/>
      <c r="Y56" s="210"/>
      <c r="Z56" s="20"/>
      <c r="AA56" s="210"/>
      <c r="AB56" s="22"/>
      <c r="AC56" s="210"/>
      <c r="AD56" s="20"/>
      <c r="AE56" s="210"/>
      <c r="AF56" s="20"/>
      <c r="AG56" s="210"/>
      <c r="AH56" s="20"/>
      <c r="AI56" s="210"/>
      <c r="AJ56" s="20"/>
      <c r="AK56" s="210"/>
      <c r="AL56" s="20"/>
      <c r="AM56" s="210"/>
      <c r="AN56" s="20"/>
      <c r="AO56" s="397"/>
      <c r="AP56" s="22"/>
      <c r="AQ56" s="153"/>
      <c r="AR56" s="153"/>
      <c r="AS56" s="153"/>
      <c r="AT56" s="153"/>
      <c r="AU56" s="153"/>
      <c r="AV56" s="378" t="s">
        <v>120</v>
      </c>
    </row>
    <row r="57" spans="1:48" x14ac:dyDescent="0.2">
      <c r="A57" s="152" t="s">
        <v>53</v>
      </c>
      <c r="B57" s="395">
        <f>SUM(C57+D57)</f>
        <v>0</v>
      </c>
      <c r="C57" s="395">
        <f t="shared" si="6"/>
        <v>0</v>
      </c>
      <c r="D57" s="396">
        <f t="shared" si="6"/>
        <v>0</v>
      </c>
      <c r="E57" s="19"/>
      <c r="F57" s="49"/>
      <c r="G57" s="19"/>
      <c r="H57" s="20"/>
      <c r="I57" s="19"/>
      <c r="J57" s="20"/>
      <c r="K57" s="19"/>
      <c r="L57" s="20"/>
      <c r="M57" s="19"/>
      <c r="N57" s="20"/>
      <c r="O57" s="19"/>
      <c r="P57" s="20"/>
      <c r="Q57" s="19"/>
      <c r="R57" s="20"/>
      <c r="S57" s="19"/>
      <c r="T57" s="20"/>
      <c r="U57" s="19"/>
      <c r="V57" s="20"/>
      <c r="W57" s="19"/>
      <c r="X57" s="20"/>
      <c r="Y57" s="210"/>
      <c r="Z57" s="20"/>
      <c r="AA57" s="210"/>
      <c r="AB57" s="22"/>
      <c r="AC57" s="210"/>
      <c r="AD57" s="20"/>
      <c r="AE57" s="210"/>
      <c r="AF57" s="20"/>
      <c r="AG57" s="210"/>
      <c r="AH57" s="20"/>
      <c r="AI57" s="210"/>
      <c r="AJ57" s="20"/>
      <c r="AK57" s="210"/>
      <c r="AL57" s="20"/>
      <c r="AM57" s="210"/>
      <c r="AN57" s="20"/>
      <c r="AO57" s="397"/>
      <c r="AP57" s="22"/>
      <c r="AQ57" s="153"/>
      <c r="AR57" s="153"/>
      <c r="AS57" s="153"/>
      <c r="AT57" s="153"/>
      <c r="AU57" s="153"/>
      <c r="AV57" s="378" t="s">
        <v>120</v>
      </c>
    </row>
    <row r="58" spans="1:48" x14ac:dyDescent="0.2">
      <c r="A58" s="152" t="s">
        <v>54</v>
      </c>
      <c r="B58" s="395">
        <f>SUM(C58+D58)</f>
        <v>0</v>
      </c>
      <c r="C58" s="395">
        <f t="shared" si="6"/>
        <v>0</v>
      </c>
      <c r="D58" s="396">
        <f t="shared" si="6"/>
        <v>0</v>
      </c>
      <c r="E58" s="19"/>
      <c r="F58" s="49"/>
      <c r="G58" s="19"/>
      <c r="H58" s="20"/>
      <c r="I58" s="19"/>
      <c r="J58" s="20"/>
      <c r="K58" s="19"/>
      <c r="L58" s="20"/>
      <c r="M58" s="19"/>
      <c r="N58" s="20"/>
      <c r="O58" s="19"/>
      <c r="P58" s="20"/>
      <c r="Q58" s="19"/>
      <c r="R58" s="20"/>
      <c r="S58" s="19"/>
      <c r="T58" s="20"/>
      <c r="U58" s="19"/>
      <c r="V58" s="20"/>
      <c r="W58" s="19"/>
      <c r="X58" s="20"/>
      <c r="Y58" s="210"/>
      <c r="Z58" s="20"/>
      <c r="AA58" s="210"/>
      <c r="AB58" s="22"/>
      <c r="AC58" s="210"/>
      <c r="AD58" s="20"/>
      <c r="AE58" s="210"/>
      <c r="AF58" s="20"/>
      <c r="AG58" s="210"/>
      <c r="AH58" s="20"/>
      <c r="AI58" s="210"/>
      <c r="AJ58" s="20"/>
      <c r="AK58" s="210"/>
      <c r="AL58" s="20"/>
      <c r="AM58" s="210"/>
      <c r="AN58" s="20"/>
      <c r="AO58" s="397"/>
      <c r="AP58" s="22"/>
      <c r="AQ58" s="153"/>
      <c r="AR58" s="153"/>
      <c r="AS58" s="153"/>
      <c r="AT58" s="153"/>
      <c r="AU58" s="153"/>
      <c r="AV58" s="378" t="s">
        <v>120</v>
      </c>
    </row>
    <row r="59" spans="1:48" x14ac:dyDescent="0.2">
      <c r="A59" s="155" t="s">
        <v>55</v>
      </c>
      <c r="B59" s="398">
        <f>SUM(C59+D59)</f>
        <v>0</v>
      </c>
      <c r="C59" s="398">
        <f t="shared" si="6"/>
        <v>0</v>
      </c>
      <c r="D59" s="399">
        <f t="shared" si="6"/>
        <v>0</v>
      </c>
      <c r="E59" s="27"/>
      <c r="F59" s="50"/>
      <c r="G59" s="27"/>
      <c r="H59" s="28"/>
      <c r="I59" s="27"/>
      <c r="J59" s="28"/>
      <c r="K59" s="27"/>
      <c r="L59" s="28"/>
      <c r="M59" s="27"/>
      <c r="N59" s="28"/>
      <c r="O59" s="27"/>
      <c r="P59" s="28"/>
      <c r="Q59" s="27"/>
      <c r="R59" s="28"/>
      <c r="S59" s="27"/>
      <c r="T59" s="28"/>
      <c r="U59" s="27"/>
      <c r="V59" s="28"/>
      <c r="W59" s="27"/>
      <c r="X59" s="28"/>
      <c r="Y59" s="213"/>
      <c r="Z59" s="28"/>
      <c r="AA59" s="213"/>
      <c r="AB59" s="26"/>
      <c r="AC59" s="213"/>
      <c r="AD59" s="28"/>
      <c r="AE59" s="213"/>
      <c r="AF59" s="28"/>
      <c r="AG59" s="213"/>
      <c r="AH59" s="28"/>
      <c r="AI59" s="213"/>
      <c r="AJ59" s="28"/>
      <c r="AK59" s="213"/>
      <c r="AL59" s="28"/>
      <c r="AM59" s="213"/>
      <c r="AN59" s="28"/>
      <c r="AO59" s="400"/>
      <c r="AP59" s="26"/>
      <c r="AQ59" s="156"/>
      <c r="AR59" s="156"/>
      <c r="AS59" s="156"/>
      <c r="AT59" s="156"/>
      <c r="AU59" s="156"/>
      <c r="AV59" s="378" t="s">
        <v>120</v>
      </c>
    </row>
    <row r="60" spans="1:48" x14ac:dyDescent="0.2">
      <c r="A60" s="157" t="s">
        <v>1</v>
      </c>
      <c r="B60" s="401">
        <f t="shared" ref="B60:AU60" si="7">SUM(B55:B59)</f>
        <v>0</v>
      </c>
      <c r="C60" s="402">
        <f t="shared" si="7"/>
        <v>0</v>
      </c>
      <c r="D60" s="402">
        <f t="shared" si="7"/>
        <v>0</v>
      </c>
      <c r="E60" s="403">
        <f t="shared" si="7"/>
        <v>0</v>
      </c>
      <c r="F60" s="404">
        <f t="shared" si="7"/>
        <v>0</v>
      </c>
      <c r="G60" s="403">
        <f t="shared" si="7"/>
        <v>0</v>
      </c>
      <c r="H60" s="405">
        <f t="shared" si="7"/>
        <v>0</v>
      </c>
      <c r="I60" s="403">
        <f t="shared" si="7"/>
        <v>0</v>
      </c>
      <c r="J60" s="405">
        <f t="shared" si="7"/>
        <v>0</v>
      </c>
      <c r="K60" s="403">
        <f t="shared" si="7"/>
        <v>0</v>
      </c>
      <c r="L60" s="405">
        <f t="shared" si="7"/>
        <v>0</v>
      </c>
      <c r="M60" s="403">
        <f t="shared" si="7"/>
        <v>0</v>
      </c>
      <c r="N60" s="405">
        <f t="shared" si="7"/>
        <v>0</v>
      </c>
      <c r="O60" s="403">
        <f t="shared" si="7"/>
        <v>0</v>
      </c>
      <c r="P60" s="405">
        <f t="shared" si="7"/>
        <v>0</v>
      </c>
      <c r="Q60" s="403">
        <f t="shared" si="7"/>
        <v>0</v>
      </c>
      <c r="R60" s="405">
        <f t="shared" si="7"/>
        <v>0</v>
      </c>
      <c r="S60" s="403">
        <f t="shared" si="7"/>
        <v>0</v>
      </c>
      <c r="T60" s="405">
        <f t="shared" si="7"/>
        <v>0</v>
      </c>
      <c r="U60" s="403">
        <f t="shared" si="7"/>
        <v>0</v>
      </c>
      <c r="V60" s="405">
        <f t="shared" si="7"/>
        <v>0</v>
      </c>
      <c r="W60" s="403">
        <f t="shared" si="7"/>
        <v>0</v>
      </c>
      <c r="X60" s="405">
        <f t="shared" si="7"/>
        <v>0</v>
      </c>
      <c r="Y60" s="406">
        <f t="shared" si="7"/>
        <v>0</v>
      </c>
      <c r="Z60" s="405">
        <f t="shared" si="7"/>
        <v>0</v>
      </c>
      <c r="AA60" s="407">
        <f t="shared" si="7"/>
        <v>0</v>
      </c>
      <c r="AB60" s="408">
        <f t="shared" si="7"/>
        <v>0</v>
      </c>
      <c r="AC60" s="406">
        <f t="shared" si="7"/>
        <v>0</v>
      </c>
      <c r="AD60" s="405">
        <f t="shared" si="7"/>
        <v>0</v>
      </c>
      <c r="AE60" s="406">
        <f t="shared" si="7"/>
        <v>0</v>
      </c>
      <c r="AF60" s="405">
        <f t="shared" si="7"/>
        <v>0</v>
      </c>
      <c r="AG60" s="406">
        <f t="shared" si="7"/>
        <v>0</v>
      </c>
      <c r="AH60" s="405">
        <f t="shared" si="7"/>
        <v>0</v>
      </c>
      <c r="AI60" s="406">
        <f t="shared" si="7"/>
        <v>0</v>
      </c>
      <c r="AJ60" s="405">
        <f t="shared" si="7"/>
        <v>0</v>
      </c>
      <c r="AK60" s="406">
        <f t="shared" si="7"/>
        <v>0</v>
      </c>
      <c r="AL60" s="405">
        <f t="shared" si="7"/>
        <v>0</v>
      </c>
      <c r="AM60" s="406">
        <f t="shared" si="7"/>
        <v>0</v>
      </c>
      <c r="AN60" s="405">
        <f t="shared" si="7"/>
        <v>0</v>
      </c>
      <c r="AO60" s="407">
        <f t="shared" si="7"/>
        <v>0</v>
      </c>
      <c r="AP60" s="408">
        <f t="shared" si="7"/>
        <v>0</v>
      </c>
      <c r="AQ60" s="409">
        <f t="shared" si="7"/>
        <v>0</v>
      </c>
      <c r="AR60" s="409">
        <f t="shared" si="7"/>
        <v>0</v>
      </c>
      <c r="AS60" s="409">
        <f t="shared" si="7"/>
        <v>0</v>
      </c>
      <c r="AT60" s="409">
        <f t="shared" si="7"/>
        <v>0</v>
      </c>
      <c r="AU60" s="409">
        <f t="shared" si="7"/>
        <v>0</v>
      </c>
      <c r="AV60" s="378"/>
    </row>
    <row r="61" spans="1:48" x14ac:dyDescent="0.2">
      <c r="A61" s="164" t="s">
        <v>121</v>
      </c>
      <c r="B61" s="3"/>
      <c r="C61" s="149"/>
      <c r="D61" s="149"/>
      <c r="E61" s="149"/>
      <c r="F61" s="149"/>
      <c r="G61" s="149"/>
      <c r="H61" s="149"/>
      <c r="I61" s="149"/>
      <c r="J61" s="149"/>
      <c r="K61" s="149"/>
    </row>
    <row r="62" spans="1:48" x14ac:dyDescent="0.2">
      <c r="A62" s="325" t="s">
        <v>49</v>
      </c>
      <c r="B62" s="114" t="s">
        <v>50</v>
      </c>
      <c r="C62" s="80"/>
      <c r="D62" s="80"/>
      <c r="E62" s="80"/>
      <c r="F62" s="80"/>
      <c r="G62" s="80"/>
      <c r="H62" s="80"/>
      <c r="I62" s="80"/>
      <c r="J62" s="80"/>
      <c r="K62" s="80"/>
    </row>
    <row r="63" spans="1:48" x14ac:dyDescent="0.2">
      <c r="A63" s="166" t="s">
        <v>52</v>
      </c>
      <c r="B63" s="46"/>
      <c r="C63" s="410"/>
      <c r="D63" s="80"/>
      <c r="E63" s="80"/>
      <c r="F63" s="80"/>
      <c r="G63" s="80"/>
      <c r="H63" s="80"/>
      <c r="I63" s="80"/>
      <c r="J63" s="80"/>
      <c r="K63" s="80"/>
    </row>
    <row r="64" spans="1:48" x14ac:dyDescent="0.2">
      <c r="A64" s="152" t="s">
        <v>53</v>
      </c>
      <c r="B64" s="37"/>
      <c r="C64" s="410"/>
      <c r="D64" s="80"/>
      <c r="E64" s="80"/>
      <c r="F64" s="80"/>
      <c r="G64" s="80"/>
      <c r="H64" s="80"/>
      <c r="I64" s="80"/>
      <c r="J64" s="80"/>
      <c r="K64" s="80"/>
    </row>
    <row r="65" spans="1:11" x14ac:dyDescent="0.2">
      <c r="A65" s="152" t="s">
        <v>54</v>
      </c>
      <c r="B65" s="37"/>
      <c r="C65" s="410"/>
      <c r="D65" s="80"/>
      <c r="E65" s="80"/>
      <c r="F65" s="80"/>
      <c r="G65" s="80"/>
      <c r="H65" s="80"/>
      <c r="I65" s="80"/>
      <c r="J65" s="80"/>
      <c r="K65" s="80"/>
    </row>
    <row r="66" spans="1:11" x14ac:dyDescent="0.2">
      <c r="A66" s="155" t="s">
        <v>55</v>
      </c>
      <c r="B66" s="48"/>
      <c r="C66" s="410"/>
      <c r="D66" s="80"/>
      <c r="E66" s="80"/>
      <c r="F66" s="80"/>
      <c r="G66" s="80"/>
      <c r="H66" s="80"/>
      <c r="I66" s="80"/>
      <c r="J66" s="80"/>
      <c r="K66" s="80"/>
    </row>
    <row r="67" spans="1:11" x14ac:dyDescent="0.2">
      <c r="A67" s="157" t="s">
        <v>1</v>
      </c>
      <c r="B67" s="411">
        <f>SUM(B63:B66)</f>
        <v>0</v>
      </c>
      <c r="C67" s="410"/>
      <c r="D67" s="80"/>
      <c r="E67" s="80"/>
      <c r="F67" s="80"/>
      <c r="G67" s="80"/>
      <c r="H67" s="80"/>
      <c r="I67" s="80"/>
      <c r="J67" s="80"/>
      <c r="K67" s="80"/>
    </row>
    <row r="68" spans="1:11" x14ac:dyDescent="0.2">
      <c r="A68" s="164" t="s">
        <v>122</v>
      </c>
      <c r="B68" s="164"/>
      <c r="C68" s="80"/>
      <c r="D68" s="80"/>
      <c r="E68" s="80"/>
      <c r="F68" s="80"/>
      <c r="G68" s="80"/>
      <c r="H68" s="80"/>
      <c r="I68" s="80"/>
      <c r="J68" s="80"/>
      <c r="K68" s="80"/>
    </row>
    <row r="69" spans="1:11" x14ac:dyDescent="0.2">
      <c r="A69" s="325" t="s">
        <v>49</v>
      </c>
      <c r="B69" s="114" t="s">
        <v>50</v>
      </c>
      <c r="C69" s="80"/>
      <c r="D69" s="80"/>
      <c r="E69" s="80"/>
      <c r="F69" s="80"/>
      <c r="G69" s="80"/>
      <c r="H69" s="80"/>
      <c r="I69" s="80"/>
      <c r="J69" s="80"/>
      <c r="K69" s="80"/>
    </row>
    <row r="70" spans="1:11" x14ac:dyDescent="0.2">
      <c r="A70" s="166" t="s">
        <v>52</v>
      </c>
      <c r="B70" s="46"/>
      <c r="C70" s="410"/>
      <c r="D70" s="80"/>
      <c r="E70" s="80"/>
      <c r="F70" s="80"/>
      <c r="G70" s="80"/>
      <c r="H70" s="80"/>
      <c r="I70" s="80"/>
      <c r="J70" s="80"/>
      <c r="K70" s="80"/>
    </row>
    <row r="71" spans="1:11" x14ac:dyDescent="0.2">
      <c r="A71" s="152" t="s">
        <v>53</v>
      </c>
      <c r="B71" s="37"/>
      <c r="C71" s="410"/>
      <c r="D71" s="80"/>
      <c r="E71" s="80"/>
      <c r="F71" s="80"/>
      <c r="G71" s="80"/>
      <c r="H71" s="80"/>
      <c r="I71" s="80"/>
      <c r="J71" s="80"/>
      <c r="K71" s="80"/>
    </row>
    <row r="72" spans="1:11" x14ac:dyDescent="0.2">
      <c r="A72" s="152" t="s">
        <v>54</v>
      </c>
      <c r="B72" s="37"/>
      <c r="C72" s="410"/>
      <c r="D72" s="80"/>
      <c r="E72" s="80"/>
      <c r="F72" s="80"/>
      <c r="G72" s="80"/>
      <c r="H72" s="80"/>
      <c r="I72" s="80"/>
      <c r="J72" s="80"/>
      <c r="K72" s="80"/>
    </row>
    <row r="73" spans="1:11" x14ac:dyDescent="0.2">
      <c r="A73" s="155" t="s">
        <v>55</v>
      </c>
      <c r="B73" s="48"/>
      <c r="C73" s="410"/>
      <c r="D73" s="80"/>
      <c r="E73" s="80"/>
      <c r="F73" s="80"/>
      <c r="G73" s="80"/>
      <c r="H73" s="80"/>
      <c r="I73" s="80"/>
      <c r="J73" s="80"/>
      <c r="K73" s="80"/>
    </row>
    <row r="74" spans="1:11" x14ac:dyDescent="0.2">
      <c r="A74" s="157" t="s">
        <v>1</v>
      </c>
      <c r="B74" s="411">
        <f>SUM(B70:B73)</f>
        <v>0</v>
      </c>
      <c r="C74" s="410"/>
      <c r="D74" s="80"/>
      <c r="E74" s="80"/>
      <c r="F74" s="80"/>
      <c r="G74" s="80"/>
      <c r="H74" s="80"/>
      <c r="I74" s="80"/>
      <c r="J74" s="80"/>
      <c r="K74" s="80"/>
    </row>
    <row r="75" spans="1:11" x14ac:dyDescent="0.2">
      <c r="A75" s="412" t="s">
        <v>123</v>
      </c>
      <c r="B75" s="170"/>
      <c r="C75" s="171"/>
      <c r="D75" s="77"/>
    </row>
    <row r="76" spans="1:11" ht="21" x14ac:dyDescent="0.2">
      <c r="A76" s="323" t="s">
        <v>56</v>
      </c>
      <c r="B76" s="172" t="s">
        <v>57</v>
      </c>
      <c r="C76" s="173" t="s">
        <v>58</v>
      </c>
      <c r="D76" s="173" t="s">
        <v>59</v>
      </c>
      <c r="E76" s="173" t="s">
        <v>13</v>
      </c>
    </row>
    <row r="77" spans="1:11" x14ac:dyDescent="0.2">
      <c r="A77" s="174" t="s">
        <v>124</v>
      </c>
      <c r="B77" s="46"/>
      <c r="C77" s="46"/>
      <c r="D77" s="46"/>
      <c r="E77" s="46"/>
      <c r="F77" s="334"/>
    </row>
    <row r="78" spans="1:11" x14ac:dyDescent="0.2">
      <c r="A78" s="175" t="s">
        <v>125</v>
      </c>
      <c r="B78" s="37"/>
      <c r="C78" s="37"/>
      <c r="D78" s="37"/>
      <c r="E78" s="37"/>
      <c r="F78" s="334"/>
    </row>
    <row r="79" spans="1:11" x14ac:dyDescent="0.2">
      <c r="A79" s="175" t="s">
        <v>126</v>
      </c>
      <c r="B79" s="37"/>
      <c r="C79" s="37"/>
      <c r="D79" s="37"/>
      <c r="E79" s="37"/>
      <c r="F79" s="334"/>
    </row>
    <row r="80" spans="1:11" x14ac:dyDescent="0.2">
      <c r="A80" s="175" t="s">
        <v>127</v>
      </c>
      <c r="B80" s="37"/>
      <c r="C80" s="37"/>
      <c r="D80" s="37"/>
      <c r="E80" s="37"/>
      <c r="F80" s="334"/>
    </row>
    <row r="81" spans="1:47" x14ac:dyDescent="0.2">
      <c r="A81" s="175" t="s">
        <v>128</v>
      </c>
      <c r="B81" s="37"/>
      <c r="C81" s="37"/>
      <c r="D81" s="37"/>
      <c r="E81" s="37"/>
      <c r="F81" s="334"/>
    </row>
    <row r="82" spans="1:47" x14ac:dyDescent="0.2">
      <c r="A82" s="176" t="s">
        <v>129</v>
      </c>
      <c r="B82" s="37"/>
      <c r="C82" s="37"/>
      <c r="D82" s="37"/>
      <c r="E82" s="37"/>
      <c r="F82" s="334"/>
    </row>
    <row r="83" spans="1:47" x14ac:dyDescent="0.2">
      <c r="A83" s="175" t="s">
        <v>130</v>
      </c>
      <c r="B83" s="37"/>
      <c r="C83" s="37"/>
      <c r="D83" s="37"/>
      <c r="E83" s="37"/>
      <c r="F83" s="334"/>
    </row>
    <row r="84" spans="1:47" x14ac:dyDescent="0.2">
      <c r="A84" s="175" t="s">
        <v>131</v>
      </c>
      <c r="B84" s="37"/>
      <c r="C84" s="37"/>
      <c r="D84" s="37"/>
      <c r="E84" s="37"/>
      <c r="F84" s="334"/>
    </row>
    <row r="85" spans="1:47" x14ac:dyDescent="0.2">
      <c r="A85" s="175" t="s">
        <v>132</v>
      </c>
      <c r="B85" s="37"/>
      <c r="C85" s="37"/>
      <c r="D85" s="37"/>
      <c r="E85" s="37"/>
      <c r="F85" s="334"/>
    </row>
    <row r="86" spans="1:47" x14ac:dyDescent="0.2">
      <c r="A86" s="175" t="s">
        <v>133</v>
      </c>
      <c r="B86" s="37"/>
      <c r="C86" s="37"/>
      <c r="D86" s="37"/>
      <c r="E86" s="37"/>
      <c r="F86" s="334"/>
    </row>
    <row r="87" spans="1:47" x14ac:dyDescent="0.2">
      <c r="A87" s="177" t="s">
        <v>134</v>
      </c>
      <c r="B87" s="37"/>
      <c r="C87" s="41"/>
      <c r="D87" s="41"/>
      <c r="E87" s="41"/>
      <c r="F87" s="334"/>
    </row>
    <row r="88" spans="1:47" x14ac:dyDescent="0.2">
      <c r="A88" s="413" t="s">
        <v>135</v>
      </c>
      <c r="B88" s="37"/>
      <c r="C88" s="41"/>
      <c r="D88" s="41"/>
      <c r="E88" s="41"/>
      <c r="F88" s="334"/>
    </row>
    <row r="89" spans="1:47" x14ac:dyDescent="0.2">
      <c r="A89" s="414" t="s">
        <v>136</v>
      </c>
      <c r="B89" s="220"/>
      <c r="C89" s="41"/>
      <c r="D89" s="41"/>
      <c r="E89" s="41"/>
      <c r="F89" s="334"/>
    </row>
    <row r="90" spans="1:47" x14ac:dyDescent="0.2">
      <c r="A90" s="414" t="s">
        <v>137</v>
      </c>
      <c r="B90" s="37"/>
      <c r="C90" s="41"/>
      <c r="D90" s="41"/>
      <c r="E90" s="41"/>
      <c r="F90" s="334"/>
    </row>
    <row r="91" spans="1:47" x14ac:dyDescent="0.2">
      <c r="A91" s="415" t="s">
        <v>138</v>
      </c>
      <c r="B91" s="416"/>
      <c r="C91" s="48"/>
      <c r="D91" s="48"/>
      <c r="E91" s="48"/>
      <c r="F91" s="334"/>
    </row>
    <row r="92" spans="1:47" x14ac:dyDescent="0.2">
      <c r="A92" s="327" t="s">
        <v>1</v>
      </c>
      <c r="B92" s="411">
        <f>SUM(B77:B91)</f>
        <v>0</v>
      </c>
      <c r="C92" s="411">
        <f>SUM(C77:C91)</f>
        <v>0</v>
      </c>
      <c r="D92" s="411">
        <f>SUM(D77:D91)</f>
        <v>0</v>
      </c>
      <c r="E92" s="411">
        <f>SUM(E77:E91)</f>
        <v>0</v>
      </c>
      <c r="F92" s="334"/>
    </row>
    <row r="93" spans="1:47" x14ac:dyDescent="0.2">
      <c r="A93" s="169" t="s">
        <v>139</v>
      </c>
      <c r="B93" s="178"/>
      <c r="C93" s="178"/>
      <c r="D93" s="69"/>
      <c r="E93" s="69"/>
      <c r="F93" s="69"/>
      <c r="G93" s="69"/>
      <c r="H93" s="69"/>
      <c r="I93" s="69"/>
      <c r="J93" s="69"/>
      <c r="K93" s="69"/>
      <c r="L93" s="69"/>
      <c r="M93" s="69"/>
      <c r="N93" s="69"/>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2"/>
      <c r="AT93" s="72"/>
      <c r="AU93" s="72"/>
    </row>
    <row r="94" spans="1:47" ht="24.75" x14ac:dyDescent="0.3">
      <c r="A94" s="179" t="s">
        <v>49</v>
      </c>
      <c r="B94" s="173" t="s">
        <v>57</v>
      </c>
      <c r="C94" s="173" t="s">
        <v>58</v>
      </c>
      <c r="D94" s="173" t="s">
        <v>59</v>
      </c>
      <c r="E94" s="173" t="s">
        <v>13</v>
      </c>
      <c r="F94" s="180"/>
      <c r="G94" s="180"/>
      <c r="H94" s="69"/>
      <c r="I94" s="69"/>
      <c r="J94" s="69"/>
      <c r="K94" s="69"/>
      <c r="L94" s="69"/>
      <c r="M94" s="69"/>
      <c r="N94" s="69"/>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2"/>
      <c r="AT94" s="72"/>
      <c r="AU94" s="72"/>
    </row>
    <row r="95" spans="1:47" x14ac:dyDescent="0.2">
      <c r="A95" s="181" t="s">
        <v>52</v>
      </c>
      <c r="B95" s="49"/>
      <c r="C95" s="49"/>
      <c r="D95" s="49"/>
      <c r="E95" s="49"/>
      <c r="F95" s="417"/>
      <c r="G95" s="69"/>
      <c r="H95" s="69"/>
      <c r="I95" s="69"/>
      <c r="J95" s="69"/>
      <c r="K95" s="69"/>
      <c r="L95" s="69"/>
      <c r="M95" s="69"/>
      <c r="N95" s="69"/>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2"/>
      <c r="AT95" s="72"/>
      <c r="AU95" s="72"/>
    </row>
    <row r="96" spans="1:47" x14ac:dyDescent="0.2">
      <c r="A96" s="182" t="s">
        <v>53</v>
      </c>
      <c r="B96" s="49"/>
      <c r="C96" s="49"/>
      <c r="D96" s="49"/>
      <c r="E96" s="49"/>
      <c r="F96" s="417"/>
      <c r="G96" s="69"/>
      <c r="H96" s="69"/>
      <c r="I96" s="69"/>
      <c r="J96" s="69"/>
      <c r="K96" s="69"/>
      <c r="L96" s="69"/>
      <c r="M96" s="69"/>
      <c r="N96" s="69"/>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2"/>
      <c r="AT96" s="72"/>
      <c r="AU96" s="72"/>
    </row>
    <row r="97" spans="1:47" x14ac:dyDescent="0.2">
      <c r="A97" s="182" t="s">
        <v>54</v>
      </c>
      <c r="B97" s="49"/>
      <c r="C97" s="49"/>
      <c r="D97" s="49"/>
      <c r="E97" s="49"/>
      <c r="F97" s="417"/>
      <c r="G97" s="69"/>
      <c r="H97" s="69"/>
      <c r="I97" s="69"/>
      <c r="J97" s="69"/>
      <c r="K97" s="69"/>
      <c r="L97" s="69"/>
      <c r="M97" s="69"/>
      <c r="N97" s="69"/>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2"/>
      <c r="AT97" s="72"/>
      <c r="AU97" s="72"/>
    </row>
    <row r="98" spans="1:47" x14ac:dyDescent="0.2">
      <c r="A98" s="182" t="s">
        <v>55</v>
      </c>
      <c r="B98" s="49"/>
      <c r="C98" s="49"/>
      <c r="D98" s="49"/>
      <c r="E98" s="49"/>
      <c r="F98" s="417"/>
      <c r="G98" s="69"/>
      <c r="H98" s="69"/>
      <c r="I98" s="69"/>
      <c r="J98" s="69"/>
      <c r="K98" s="69"/>
      <c r="L98" s="69"/>
      <c r="M98" s="69"/>
      <c r="N98" s="69"/>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2"/>
      <c r="AT98" s="72"/>
      <c r="AU98" s="72"/>
    </row>
    <row r="99" spans="1:47" x14ac:dyDescent="0.2">
      <c r="A99" s="183" t="s">
        <v>60</v>
      </c>
      <c r="B99" s="50"/>
      <c r="C99" s="50"/>
      <c r="D99" s="50"/>
      <c r="E99" s="50"/>
      <c r="F99" s="417"/>
      <c r="G99" s="69"/>
      <c r="H99" s="69"/>
      <c r="I99" s="69"/>
      <c r="J99" s="69"/>
      <c r="K99" s="69"/>
      <c r="L99" s="69"/>
      <c r="M99" s="69"/>
      <c r="N99" s="69"/>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2"/>
      <c r="AT99" s="72"/>
      <c r="AU99" s="72"/>
    </row>
    <row r="100" spans="1:47" x14ac:dyDescent="0.2">
      <c r="A100" s="157" t="s">
        <v>1</v>
      </c>
      <c r="B100" s="411">
        <f>SUM(B95:B99)</f>
        <v>0</v>
      </c>
      <c r="C100" s="411">
        <f>SUM(C95:C99)</f>
        <v>0</v>
      </c>
      <c r="D100" s="411">
        <f>SUM(D95:D99)</f>
        <v>0</v>
      </c>
      <c r="E100" s="411">
        <f>SUM(E95:E99)</f>
        <v>0</v>
      </c>
      <c r="F100" s="417"/>
      <c r="G100" s="69"/>
      <c r="H100" s="69"/>
      <c r="I100" s="69"/>
      <c r="J100" s="69"/>
      <c r="K100" s="69"/>
      <c r="L100" s="69"/>
      <c r="M100" s="69"/>
      <c r="N100" s="69"/>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2"/>
      <c r="AT100" s="72"/>
      <c r="AU100" s="72"/>
    </row>
    <row r="101" spans="1:47" x14ac:dyDescent="0.2">
      <c r="A101" s="169" t="s">
        <v>140</v>
      </c>
      <c r="B101" s="184"/>
      <c r="C101" s="185"/>
      <c r="D101" s="69"/>
      <c r="E101" s="69"/>
      <c r="F101" s="69"/>
      <c r="G101" s="69"/>
      <c r="H101" s="69"/>
      <c r="I101" s="69"/>
      <c r="J101" s="69"/>
      <c r="K101" s="69"/>
      <c r="L101" s="69"/>
      <c r="M101" s="69"/>
      <c r="N101" s="69"/>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2"/>
      <c r="AT101" s="72"/>
      <c r="AU101" s="72"/>
    </row>
    <row r="102" spans="1:47" ht="21" x14ac:dyDescent="0.2">
      <c r="A102" s="179" t="s">
        <v>49</v>
      </c>
      <c r="B102" s="173" t="s">
        <v>57</v>
      </c>
      <c r="C102" s="173" t="s">
        <v>58</v>
      </c>
      <c r="D102" s="173" t="s">
        <v>59</v>
      </c>
      <c r="E102" s="173" t="s">
        <v>13</v>
      </c>
      <c r="F102" s="69"/>
      <c r="G102" s="69"/>
      <c r="H102" s="69"/>
      <c r="I102" s="69"/>
      <c r="J102" s="69"/>
      <c r="K102" s="69"/>
      <c r="L102" s="69"/>
      <c r="M102" s="69"/>
      <c r="N102" s="69"/>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2"/>
      <c r="AT102" s="72"/>
      <c r="AU102" s="72"/>
    </row>
    <row r="103" spans="1:47" x14ac:dyDescent="0.2">
      <c r="A103" s="181" t="s">
        <v>52</v>
      </c>
      <c r="B103" s="49"/>
      <c r="C103" s="49"/>
      <c r="D103" s="49"/>
      <c r="E103" s="49"/>
      <c r="F103" s="417"/>
      <c r="G103" s="69"/>
      <c r="H103" s="69"/>
      <c r="I103" s="69"/>
      <c r="J103" s="69"/>
      <c r="K103" s="69"/>
      <c r="L103" s="69"/>
      <c r="M103" s="69"/>
      <c r="N103" s="69"/>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2"/>
      <c r="AT103" s="72"/>
      <c r="AU103" s="72"/>
    </row>
    <row r="104" spans="1:47" x14ac:dyDescent="0.2">
      <c r="A104" s="182" t="s">
        <v>53</v>
      </c>
      <c r="B104" s="49"/>
      <c r="C104" s="49"/>
      <c r="D104" s="49"/>
      <c r="E104" s="49"/>
      <c r="F104" s="417"/>
      <c r="G104" s="69"/>
      <c r="H104" s="69"/>
      <c r="I104" s="69"/>
      <c r="J104" s="69"/>
      <c r="K104" s="69"/>
      <c r="L104" s="69"/>
      <c r="M104" s="69"/>
      <c r="N104" s="69"/>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2"/>
      <c r="AT104" s="72"/>
      <c r="AU104" s="72"/>
    </row>
    <row r="105" spans="1:47" x14ac:dyDescent="0.2">
      <c r="A105" s="182" t="s">
        <v>54</v>
      </c>
      <c r="B105" s="49"/>
      <c r="C105" s="49"/>
      <c r="D105" s="49"/>
      <c r="E105" s="49"/>
      <c r="F105" s="417"/>
      <c r="G105" s="69"/>
      <c r="H105" s="69"/>
      <c r="I105" s="69"/>
      <c r="J105" s="69"/>
      <c r="K105" s="69"/>
      <c r="L105" s="69"/>
      <c r="M105" s="69"/>
      <c r="N105" s="69"/>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2"/>
      <c r="AT105" s="72"/>
      <c r="AU105" s="72"/>
    </row>
    <row r="106" spans="1:47" x14ac:dyDescent="0.2">
      <c r="A106" s="182" t="s">
        <v>55</v>
      </c>
      <c r="B106" s="49"/>
      <c r="C106" s="49"/>
      <c r="D106" s="49"/>
      <c r="E106" s="49"/>
      <c r="F106" s="417"/>
      <c r="G106" s="69"/>
      <c r="H106" s="69"/>
      <c r="I106" s="69"/>
      <c r="J106" s="69"/>
      <c r="K106" s="69"/>
      <c r="L106" s="69"/>
      <c r="M106" s="69"/>
      <c r="N106" s="69"/>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2"/>
      <c r="AT106" s="72"/>
      <c r="AU106" s="72"/>
    </row>
    <row r="107" spans="1:47" x14ac:dyDescent="0.2">
      <c r="A107" s="183" t="s">
        <v>60</v>
      </c>
      <c r="B107" s="50"/>
      <c r="C107" s="50"/>
      <c r="D107" s="50"/>
      <c r="E107" s="50"/>
      <c r="F107" s="417"/>
      <c r="G107" s="69"/>
      <c r="H107" s="69"/>
      <c r="I107" s="69"/>
      <c r="J107" s="69"/>
      <c r="K107" s="69"/>
      <c r="L107" s="69"/>
      <c r="M107" s="69"/>
      <c r="N107" s="69"/>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2"/>
      <c r="AT107" s="72"/>
      <c r="AU107" s="72"/>
    </row>
    <row r="108" spans="1:47" x14ac:dyDescent="0.2">
      <c r="A108" s="157" t="s">
        <v>1</v>
      </c>
      <c r="B108" s="411">
        <f>SUM(B103:B107)</f>
        <v>0</v>
      </c>
      <c r="C108" s="411">
        <f>SUM(C103:C107)</f>
        <v>0</v>
      </c>
      <c r="D108" s="411">
        <f>SUM(D103:D107)</f>
        <v>0</v>
      </c>
      <c r="E108" s="411">
        <f>SUM(E103:E107)</f>
        <v>0</v>
      </c>
      <c r="F108" s="417"/>
      <c r="G108" s="69"/>
      <c r="H108" s="69"/>
      <c r="I108" s="69"/>
      <c r="J108" s="69"/>
      <c r="K108" s="69"/>
      <c r="L108" s="69"/>
      <c r="M108" s="69"/>
      <c r="N108" s="69"/>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2"/>
      <c r="AT108" s="72"/>
      <c r="AU108" s="72"/>
    </row>
    <row r="109" spans="1:47" x14ac:dyDescent="0.2">
      <c r="A109" s="169" t="s">
        <v>141</v>
      </c>
      <c r="B109" s="184"/>
      <c r="C109" s="185"/>
      <c r="D109" s="69"/>
      <c r="E109" s="69"/>
      <c r="F109" s="69"/>
      <c r="G109" s="70"/>
      <c r="H109" s="70"/>
      <c r="I109" s="70"/>
      <c r="J109" s="70"/>
      <c r="K109" s="69"/>
      <c r="L109" s="69"/>
      <c r="M109" s="69"/>
      <c r="N109" s="69"/>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2"/>
      <c r="AT109" s="72"/>
      <c r="AU109" s="72"/>
    </row>
    <row r="110" spans="1:47" x14ac:dyDescent="0.2">
      <c r="A110" s="889" t="s">
        <v>61</v>
      </c>
      <c r="B110" s="890"/>
      <c r="C110" s="887" t="s">
        <v>1</v>
      </c>
      <c r="D110" s="860" t="s">
        <v>33</v>
      </c>
      <c r="E110" s="861"/>
      <c r="F110" s="861"/>
      <c r="G110" s="836" t="s">
        <v>34</v>
      </c>
      <c r="H110" s="70"/>
      <c r="I110" s="70"/>
      <c r="J110" s="70"/>
      <c r="K110" s="69"/>
      <c r="L110" s="69"/>
      <c r="M110" s="69"/>
      <c r="N110" s="69"/>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2"/>
      <c r="AT110" s="72"/>
      <c r="AU110" s="72"/>
    </row>
    <row r="111" spans="1:47" ht="21" x14ac:dyDescent="0.2">
      <c r="A111" s="891"/>
      <c r="B111" s="892"/>
      <c r="C111" s="888"/>
      <c r="D111" s="324" t="s">
        <v>35</v>
      </c>
      <c r="E111" s="324" t="s">
        <v>36</v>
      </c>
      <c r="F111" s="324" t="s">
        <v>37</v>
      </c>
      <c r="G111" s="838"/>
      <c r="H111" s="69"/>
      <c r="I111" s="69"/>
      <c r="J111" s="69"/>
      <c r="K111" s="69"/>
      <c r="L111" s="69"/>
      <c r="M111" s="69"/>
      <c r="N111" s="69"/>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2"/>
      <c r="AT111" s="72"/>
      <c r="AU111" s="72"/>
    </row>
    <row r="112" spans="1:47" x14ac:dyDescent="0.2">
      <c r="A112" s="877" t="s">
        <v>62</v>
      </c>
      <c r="B112" s="878"/>
      <c r="C112" s="411">
        <f>SUM(D112:G112)</f>
        <v>0</v>
      </c>
      <c r="D112" s="6"/>
      <c r="E112" s="5"/>
      <c r="F112" s="7"/>
      <c r="G112" s="7"/>
      <c r="H112" s="417"/>
      <c r="I112" s="69"/>
      <c r="J112" s="69"/>
      <c r="K112" s="69"/>
      <c r="L112" s="69"/>
      <c r="M112" s="69"/>
      <c r="N112" s="69"/>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2"/>
      <c r="AT112" s="72"/>
      <c r="AU112" s="72"/>
    </row>
    <row r="113" spans="1:47" x14ac:dyDescent="0.2">
      <c r="A113" s="879" t="s">
        <v>63</v>
      </c>
      <c r="B113" s="880"/>
      <c r="C113" s="338">
        <f>SUM(D113:G113)</f>
        <v>0</v>
      </c>
      <c r="D113" s="6"/>
      <c r="E113" s="5"/>
      <c r="F113" s="7"/>
      <c r="G113" s="7"/>
      <c r="H113" s="417"/>
      <c r="I113" s="69"/>
      <c r="J113" s="69"/>
      <c r="K113" s="69"/>
      <c r="L113" s="69"/>
      <c r="M113" s="69"/>
      <c r="N113" s="69"/>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2"/>
      <c r="AT113" s="72"/>
      <c r="AU113" s="72"/>
    </row>
    <row r="114" spans="1:47" ht="15" x14ac:dyDescent="0.2">
      <c r="A114" s="412" t="s">
        <v>142</v>
      </c>
      <c r="B114" s="331"/>
      <c r="C114" s="331"/>
      <c r="D114" s="331"/>
      <c r="E114" s="69"/>
      <c r="F114" s="69"/>
      <c r="G114" s="69"/>
      <c r="H114" s="69"/>
      <c r="I114" s="69"/>
      <c r="J114" s="69"/>
      <c r="K114" s="69"/>
      <c r="L114" s="69"/>
      <c r="M114" s="69"/>
      <c r="N114" s="69"/>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2"/>
      <c r="AT114" s="72"/>
      <c r="AU114" s="72"/>
    </row>
    <row r="115" spans="1:47" x14ac:dyDescent="0.2">
      <c r="A115" s="881" t="s">
        <v>64</v>
      </c>
      <c r="B115" s="882"/>
      <c r="C115" s="883"/>
      <c r="D115" s="887" t="s">
        <v>1</v>
      </c>
      <c r="E115" s="860" t="s">
        <v>33</v>
      </c>
      <c r="F115" s="861"/>
      <c r="G115" s="861"/>
      <c r="H115" s="836" t="s">
        <v>34</v>
      </c>
      <c r="I115" s="69"/>
      <c r="J115" s="69"/>
      <c r="K115" s="69"/>
      <c r="L115" s="69"/>
      <c r="M115" s="69"/>
      <c r="N115" s="69"/>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2"/>
      <c r="AT115" s="72"/>
      <c r="AU115" s="72"/>
    </row>
    <row r="116" spans="1:47" ht="31.5" x14ac:dyDescent="0.2">
      <c r="A116" s="884"/>
      <c r="B116" s="885"/>
      <c r="C116" s="886"/>
      <c r="D116" s="888"/>
      <c r="E116" s="324" t="s">
        <v>35</v>
      </c>
      <c r="F116" s="324" t="s">
        <v>36</v>
      </c>
      <c r="G116" s="324" t="s">
        <v>37</v>
      </c>
      <c r="H116" s="838"/>
      <c r="I116" s="69"/>
      <c r="J116" s="69"/>
      <c r="K116" s="69"/>
      <c r="L116" s="69"/>
      <c r="M116" s="69"/>
      <c r="N116" s="69"/>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2"/>
      <c r="AT116" s="72"/>
      <c r="AU116" s="72"/>
    </row>
    <row r="117" spans="1:47" x14ac:dyDescent="0.2">
      <c r="A117" s="188" t="s">
        <v>143</v>
      </c>
      <c r="B117" s="189"/>
      <c r="C117" s="190"/>
      <c r="D117" s="411">
        <f>SUM(E117:H117)</f>
        <v>0</v>
      </c>
      <c r="E117" s="6"/>
      <c r="F117" s="5"/>
      <c r="G117" s="7"/>
      <c r="H117" s="7"/>
      <c r="I117" s="417"/>
      <c r="J117" s="69"/>
      <c r="K117" s="69"/>
      <c r="L117" s="69"/>
      <c r="M117" s="69"/>
      <c r="N117" s="69"/>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2"/>
      <c r="AT117" s="72"/>
      <c r="AU117" s="72"/>
    </row>
    <row r="118" spans="1:47" x14ac:dyDescent="0.2">
      <c r="A118" s="188" t="s">
        <v>144</v>
      </c>
      <c r="B118" s="189"/>
      <c r="C118" s="418"/>
      <c r="D118" s="411">
        <f>SUM(E118:H118)</f>
        <v>0</v>
      </c>
      <c r="E118" s="6"/>
      <c r="F118" s="5"/>
      <c r="G118" s="7"/>
      <c r="H118" s="7"/>
      <c r="I118" s="417"/>
      <c r="J118" s="69"/>
      <c r="K118" s="69"/>
      <c r="L118" s="69"/>
      <c r="M118" s="69"/>
      <c r="N118" s="69"/>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2"/>
      <c r="AT118" s="72"/>
      <c r="AU118" s="72"/>
    </row>
    <row r="119" spans="1:47" x14ac:dyDescent="0.2">
      <c r="A119" s="78" t="s">
        <v>145</v>
      </c>
      <c r="B119" s="192"/>
      <c r="C119" s="419"/>
      <c r="D119" s="193"/>
      <c r="E119" s="420"/>
      <c r="F119" s="421"/>
      <c r="G119" s="422"/>
      <c r="H119" s="423"/>
      <c r="I119" s="424"/>
      <c r="J119" s="424"/>
      <c r="K119" s="424"/>
      <c r="L119" s="425"/>
    </row>
    <row r="120" spans="1:47" x14ac:dyDescent="0.2">
      <c r="A120" s="849" t="s">
        <v>65</v>
      </c>
      <c r="B120" s="903" t="s">
        <v>1</v>
      </c>
      <c r="C120" s="912" t="s">
        <v>66</v>
      </c>
      <c r="D120" s="912"/>
      <c r="E120" s="912"/>
      <c r="F120" s="912" t="s">
        <v>67</v>
      </c>
      <c r="G120" s="848" t="s">
        <v>68</v>
      </c>
      <c r="H120" s="874" t="s">
        <v>33</v>
      </c>
      <c r="I120" s="898"/>
      <c r="J120" s="898"/>
      <c r="K120" s="893" t="s">
        <v>13</v>
      </c>
      <c r="L120" s="899" t="s">
        <v>146</v>
      </c>
    </row>
    <row r="121" spans="1:47" ht="60.75" customHeight="1" x14ac:dyDescent="0.2">
      <c r="A121" s="851"/>
      <c r="B121" s="904"/>
      <c r="C121" s="195" t="s">
        <v>147</v>
      </c>
      <c r="D121" s="172" t="s">
        <v>148</v>
      </c>
      <c r="E121" s="206" t="s">
        <v>149</v>
      </c>
      <c r="F121" s="912"/>
      <c r="G121" s="848"/>
      <c r="H121" s="68" t="s">
        <v>35</v>
      </c>
      <c r="I121" s="324" t="s">
        <v>36</v>
      </c>
      <c r="J121" s="324" t="s">
        <v>37</v>
      </c>
      <c r="K121" s="893"/>
      <c r="L121" s="900"/>
    </row>
    <row r="122" spans="1:47" x14ac:dyDescent="0.2">
      <c r="A122" s="196" t="s">
        <v>104</v>
      </c>
      <c r="B122" s="426">
        <f>SUM(C122:G122)</f>
        <v>0</v>
      </c>
      <c r="C122" s="52"/>
      <c r="D122" s="36"/>
      <c r="E122" s="54"/>
      <c r="F122" s="36"/>
      <c r="G122" s="197"/>
      <c r="H122" s="54"/>
      <c r="I122" s="36"/>
      <c r="J122" s="36"/>
      <c r="K122" s="36"/>
      <c r="L122" s="54"/>
      <c r="M122" s="334"/>
    </row>
    <row r="123" spans="1:47" x14ac:dyDescent="0.2">
      <c r="A123" s="198" t="s">
        <v>114</v>
      </c>
      <c r="B123" s="345">
        <f>SUM(C123:G123)</f>
        <v>0</v>
      </c>
      <c r="C123" s="19"/>
      <c r="D123" s="37"/>
      <c r="E123" s="49"/>
      <c r="F123" s="37"/>
      <c r="G123" s="199"/>
      <c r="H123" s="49"/>
      <c r="I123" s="37"/>
      <c r="J123" s="37"/>
      <c r="K123" s="37"/>
      <c r="L123" s="49"/>
      <c r="M123" s="334"/>
    </row>
    <row r="124" spans="1:47" x14ac:dyDescent="0.2">
      <c r="A124" s="200" t="s">
        <v>116</v>
      </c>
      <c r="B124" s="359">
        <f>SUM(C124:G124)</f>
        <v>0</v>
      </c>
      <c r="C124" s="27"/>
      <c r="D124" s="48"/>
      <c r="E124" s="50"/>
      <c r="F124" s="48"/>
      <c r="G124" s="201"/>
      <c r="H124" s="50"/>
      <c r="I124" s="48"/>
      <c r="J124" s="48"/>
      <c r="K124" s="48"/>
      <c r="L124" s="50"/>
      <c r="M124" s="334"/>
    </row>
    <row r="125" spans="1:47" ht="15" x14ac:dyDescent="0.2">
      <c r="A125" s="169" t="s">
        <v>150</v>
      </c>
      <c r="B125" s="331"/>
      <c r="C125" s="331"/>
      <c r="D125" s="331"/>
      <c r="E125" s="331"/>
      <c r="F125" s="331"/>
      <c r="G125" s="331"/>
      <c r="H125" s="331"/>
      <c r="I125" s="331"/>
      <c r="J125" s="331"/>
      <c r="K125" s="331"/>
      <c r="L125" s="331"/>
    </row>
    <row r="126" spans="1:47" ht="15" x14ac:dyDescent="0.2">
      <c r="A126" s="901" t="s">
        <v>69</v>
      </c>
      <c r="B126" s="903" t="s">
        <v>70</v>
      </c>
      <c r="C126" s="905" t="s">
        <v>151</v>
      </c>
      <c r="D126" s="906"/>
      <c r="E126" s="907" t="s">
        <v>152</v>
      </c>
      <c r="F126" s="906"/>
      <c r="G126" s="907" t="s">
        <v>153</v>
      </c>
      <c r="H126" s="906"/>
      <c r="I126" s="907" t="s">
        <v>154</v>
      </c>
      <c r="J126" s="906"/>
      <c r="K126" s="331"/>
      <c r="L126" s="331"/>
      <c r="M126" s="331"/>
      <c r="N126" s="69"/>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2"/>
      <c r="AT126" s="72"/>
      <c r="AU126" s="72"/>
    </row>
    <row r="127" spans="1:47" ht="15" x14ac:dyDescent="0.2">
      <c r="A127" s="902"/>
      <c r="B127" s="904"/>
      <c r="C127" s="326" t="s">
        <v>155</v>
      </c>
      <c r="D127" s="427" t="s">
        <v>156</v>
      </c>
      <c r="E127" s="206" t="s">
        <v>155</v>
      </c>
      <c r="F127" s="203" t="s">
        <v>156</v>
      </c>
      <c r="G127" s="204" t="s">
        <v>155</v>
      </c>
      <c r="H127" s="427" t="s">
        <v>156</v>
      </c>
      <c r="I127" s="206" t="s">
        <v>155</v>
      </c>
      <c r="J127" s="427" t="s">
        <v>156</v>
      </c>
      <c r="K127" s="331"/>
      <c r="L127" s="331"/>
      <c r="M127" s="331"/>
      <c r="N127" s="69"/>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2"/>
      <c r="AT127" s="72"/>
      <c r="AU127" s="72"/>
    </row>
    <row r="128" spans="1:47" ht="18.75" customHeight="1" x14ac:dyDescent="0.2">
      <c r="A128" s="836" t="s">
        <v>157</v>
      </c>
      <c r="B128" s="196" t="s">
        <v>71</v>
      </c>
      <c r="C128" s="36"/>
      <c r="D128" s="207"/>
      <c r="E128" s="208"/>
      <c r="F128" s="209"/>
      <c r="G128" s="54"/>
      <c r="H128" s="209"/>
      <c r="I128" s="54"/>
      <c r="J128" s="209"/>
      <c r="K128" s="428"/>
      <c r="L128" s="331"/>
      <c r="M128" s="331"/>
      <c r="N128" s="69"/>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2"/>
      <c r="AT128" s="72"/>
      <c r="AU128" s="72"/>
    </row>
    <row r="129" spans="1:47" ht="21" customHeight="1" x14ac:dyDescent="0.2">
      <c r="A129" s="837"/>
      <c r="B129" s="198" t="s">
        <v>72</v>
      </c>
      <c r="C129" s="37"/>
      <c r="D129" s="210"/>
      <c r="E129" s="211"/>
      <c r="F129" s="212"/>
      <c r="G129" s="49"/>
      <c r="H129" s="212"/>
      <c r="I129" s="49"/>
      <c r="J129" s="212"/>
      <c r="K129" s="428"/>
      <c r="L129" s="331"/>
      <c r="M129" s="331"/>
      <c r="N129" s="69"/>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2"/>
      <c r="AT129" s="72"/>
      <c r="AU129" s="72"/>
    </row>
    <row r="130" spans="1:47" ht="18.75" customHeight="1" x14ac:dyDescent="0.2">
      <c r="A130" s="837"/>
      <c r="B130" s="198" t="s">
        <v>73</v>
      </c>
      <c r="C130" s="37"/>
      <c r="D130" s="210"/>
      <c r="E130" s="211"/>
      <c r="F130" s="212"/>
      <c r="G130" s="49"/>
      <c r="H130" s="212"/>
      <c r="I130" s="49"/>
      <c r="J130" s="212"/>
      <c r="K130" s="428"/>
      <c r="L130" s="331"/>
      <c r="M130" s="331"/>
      <c r="N130" s="69"/>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2"/>
      <c r="AT130" s="72"/>
      <c r="AU130" s="72"/>
    </row>
    <row r="131" spans="1:47" ht="18.75" customHeight="1" x14ac:dyDescent="0.2">
      <c r="A131" s="838"/>
      <c r="B131" s="198" t="s">
        <v>74</v>
      </c>
      <c r="C131" s="48"/>
      <c r="D131" s="213"/>
      <c r="E131" s="214"/>
      <c r="F131" s="215"/>
      <c r="G131" s="50"/>
      <c r="H131" s="215"/>
      <c r="I131" s="50"/>
      <c r="J131" s="215"/>
      <c r="K131" s="428"/>
      <c r="L131" s="331"/>
      <c r="M131" s="331"/>
      <c r="N131" s="69"/>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2"/>
      <c r="AT131" s="72"/>
      <c r="AU131" s="72"/>
    </row>
    <row r="132" spans="1:47" ht="15" x14ac:dyDescent="0.2">
      <c r="A132" s="893" t="s">
        <v>75</v>
      </c>
      <c r="B132" s="196" t="s">
        <v>76</v>
      </c>
      <c r="C132" s="36"/>
      <c r="D132" s="207"/>
      <c r="E132" s="208"/>
      <c r="F132" s="209"/>
      <c r="G132" s="54"/>
      <c r="H132" s="209"/>
      <c r="I132" s="54"/>
      <c r="J132" s="209"/>
      <c r="K132" s="428"/>
      <c r="L132" s="331"/>
      <c r="M132" s="331"/>
      <c r="N132" s="69"/>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2"/>
      <c r="AT132" s="72"/>
      <c r="AU132" s="72"/>
    </row>
    <row r="133" spans="1:47" ht="21.75" customHeight="1" x14ac:dyDescent="0.2">
      <c r="A133" s="894"/>
      <c r="B133" s="198" t="s">
        <v>77</v>
      </c>
      <c r="C133" s="37"/>
      <c r="D133" s="210"/>
      <c r="E133" s="211"/>
      <c r="F133" s="212"/>
      <c r="G133" s="49"/>
      <c r="H133" s="212"/>
      <c r="I133" s="49"/>
      <c r="J133" s="212"/>
      <c r="K133" s="428"/>
      <c r="L133" s="331"/>
      <c r="M133" s="331"/>
      <c r="N133" s="69"/>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2"/>
      <c r="AT133" s="72"/>
      <c r="AU133" s="72"/>
    </row>
    <row r="134" spans="1:47" ht="15" x14ac:dyDescent="0.2">
      <c r="A134" s="894"/>
      <c r="B134" s="198" t="s">
        <v>74</v>
      </c>
      <c r="C134" s="37"/>
      <c r="D134" s="210"/>
      <c r="E134" s="211"/>
      <c r="F134" s="212"/>
      <c r="G134" s="49"/>
      <c r="H134" s="212"/>
      <c r="I134" s="49"/>
      <c r="J134" s="212"/>
      <c r="K134" s="428"/>
      <c r="L134" s="331"/>
      <c r="M134" s="331"/>
      <c r="N134" s="69"/>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2"/>
      <c r="AT134" s="72"/>
      <c r="AU134" s="72"/>
    </row>
    <row r="135" spans="1:47" ht="15" x14ac:dyDescent="0.2">
      <c r="A135" s="894"/>
      <c r="B135" s="216" t="s">
        <v>78</v>
      </c>
      <c r="C135" s="41"/>
      <c r="D135" s="217"/>
      <c r="E135" s="218"/>
      <c r="F135" s="219"/>
      <c r="G135" s="63"/>
      <c r="H135" s="219"/>
      <c r="I135" s="63"/>
      <c r="J135" s="219"/>
      <c r="K135" s="428"/>
      <c r="L135" s="331"/>
      <c r="M135" s="331"/>
      <c r="N135" s="69"/>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2"/>
      <c r="AT135" s="72"/>
      <c r="AU135" s="72"/>
    </row>
    <row r="136" spans="1:47" ht="15" x14ac:dyDescent="0.2">
      <c r="A136" s="894"/>
      <c r="B136" s="200" t="s">
        <v>48</v>
      </c>
      <c r="C136" s="48"/>
      <c r="D136" s="213"/>
      <c r="E136" s="214"/>
      <c r="F136" s="215"/>
      <c r="G136" s="50"/>
      <c r="H136" s="215"/>
      <c r="I136" s="50"/>
      <c r="J136" s="215"/>
      <c r="K136" s="428"/>
      <c r="L136" s="331"/>
      <c r="M136" s="331"/>
      <c r="N136" s="69"/>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2"/>
      <c r="AT136" s="72"/>
      <c r="AU136" s="72"/>
    </row>
    <row r="137" spans="1:47" ht="15" x14ac:dyDescent="0.2">
      <c r="A137" s="836" t="s">
        <v>79</v>
      </c>
      <c r="B137" s="196" t="s">
        <v>80</v>
      </c>
      <c r="C137" s="36"/>
      <c r="D137" s="207"/>
      <c r="E137" s="208"/>
      <c r="F137" s="209"/>
      <c r="G137" s="54"/>
      <c r="H137" s="209"/>
      <c r="I137" s="54"/>
      <c r="J137" s="209"/>
      <c r="K137" s="428"/>
      <c r="L137" s="331"/>
      <c r="M137" s="331"/>
      <c r="N137" s="69"/>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2"/>
      <c r="AT137" s="72"/>
      <c r="AU137" s="72"/>
    </row>
    <row r="138" spans="1:47" ht="20.25" customHeight="1" x14ac:dyDescent="0.2">
      <c r="A138" s="837"/>
      <c r="B138" s="198" t="s">
        <v>77</v>
      </c>
      <c r="C138" s="37"/>
      <c r="D138" s="210"/>
      <c r="E138" s="211"/>
      <c r="F138" s="212"/>
      <c r="G138" s="49"/>
      <c r="H138" s="212"/>
      <c r="I138" s="49"/>
      <c r="J138" s="212"/>
      <c r="K138" s="428"/>
      <c r="L138" s="331"/>
      <c r="M138" s="331"/>
      <c r="N138" s="69"/>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2"/>
      <c r="AT138" s="72"/>
      <c r="AU138" s="72"/>
    </row>
    <row r="139" spans="1:47" x14ac:dyDescent="0.2">
      <c r="A139" s="837"/>
      <c r="B139" s="198" t="s">
        <v>74</v>
      </c>
      <c r="C139" s="37"/>
      <c r="D139" s="210"/>
      <c r="E139" s="211"/>
      <c r="F139" s="212"/>
      <c r="G139" s="49"/>
      <c r="H139" s="212"/>
      <c r="I139" s="49"/>
      <c r="J139" s="212"/>
      <c r="K139" s="417"/>
      <c r="L139" s="69"/>
      <c r="M139" s="69"/>
      <c r="N139" s="69"/>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2"/>
      <c r="AT139" s="72"/>
      <c r="AU139" s="72"/>
    </row>
    <row r="140" spans="1:47" x14ac:dyDescent="0.2">
      <c r="A140" s="837"/>
      <c r="B140" s="216" t="s">
        <v>81</v>
      </c>
      <c r="C140" s="37"/>
      <c r="D140" s="210"/>
      <c r="E140" s="211"/>
      <c r="F140" s="212"/>
      <c r="G140" s="49"/>
      <c r="H140" s="212"/>
      <c r="I140" s="49"/>
      <c r="J140" s="212"/>
      <c r="K140" s="417"/>
      <c r="L140" s="69"/>
      <c r="M140" s="69"/>
      <c r="N140" s="69"/>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2"/>
      <c r="AT140" s="72"/>
      <c r="AU140" s="72"/>
    </row>
    <row r="141" spans="1:47" x14ac:dyDescent="0.2">
      <c r="A141" s="837"/>
      <c r="B141" s="216" t="s">
        <v>78</v>
      </c>
      <c r="C141" s="37"/>
      <c r="D141" s="210"/>
      <c r="E141" s="211"/>
      <c r="F141" s="212"/>
      <c r="G141" s="49"/>
      <c r="H141" s="212"/>
      <c r="I141" s="49"/>
      <c r="J141" s="212"/>
      <c r="K141" s="417"/>
      <c r="L141" s="69"/>
      <c r="M141" s="69"/>
      <c r="N141" s="69"/>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2"/>
      <c r="AT141" s="72"/>
      <c r="AU141" s="72"/>
    </row>
    <row r="142" spans="1:47" x14ac:dyDescent="0.2">
      <c r="A142" s="838"/>
      <c r="B142" s="200" t="s">
        <v>48</v>
      </c>
      <c r="C142" s="220"/>
      <c r="D142" s="221"/>
      <c r="E142" s="222"/>
      <c r="F142" s="223"/>
      <c r="G142" s="224"/>
      <c r="H142" s="223"/>
      <c r="I142" s="224"/>
      <c r="J142" s="223"/>
      <c r="K142" s="417"/>
      <c r="L142" s="69"/>
      <c r="M142" s="69"/>
      <c r="N142" s="69"/>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2"/>
      <c r="AT142" s="72"/>
      <c r="AU142" s="72"/>
    </row>
    <row r="143" spans="1:47" x14ac:dyDescent="0.2">
      <c r="A143" s="893" t="s">
        <v>82</v>
      </c>
      <c r="B143" s="196" t="s">
        <v>83</v>
      </c>
      <c r="C143" s="36"/>
      <c r="D143" s="207"/>
      <c r="E143" s="208"/>
      <c r="F143" s="209"/>
      <c r="G143" s="54"/>
      <c r="H143" s="209"/>
      <c r="I143" s="54"/>
      <c r="J143" s="209"/>
      <c r="K143" s="417"/>
      <c r="L143" s="69"/>
      <c r="M143" s="69"/>
      <c r="N143" s="69"/>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2"/>
      <c r="AT143" s="72"/>
      <c r="AU143" s="72"/>
    </row>
    <row r="144" spans="1:47" ht="21" x14ac:dyDescent="0.2">
      <c r="A144" s="894"/>
      <c r="B144" s="200" t="s">
        <v>84</v>
      </c>
      <c r="C144" s="48"/>
      <c r="D144" s="213"/>
      <c r="E144" s="214"/>
      <c r="F144" s="215"/>
      <c r="G144" s="50"/>
      <c r="H144" s="215"/>
      <c r="I144" s="50"/>
      <c r="J144" s="215"/>
      <c r="K144" s="417"/>
      <c r="L144" s="69"/>
      <c r="M144" s="69"/>
      <c r="N144" s="69"/>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2"/>
      <c r="AT144" s="72"/>
      <c r="AU144" s="72"/>
    </row>
    <row r="145" spans="1:102" x14ac:dyDescent="0.2">
      <c r="A145" s="225" t="s">
        <v>158</v>
      </c>
      <c r="B145" s="226"/>
      <c r="C145" s="227"/>
      <c r="D145" s="227"/>
      <c r="E145" s="227"/>
      <c r="F145" s="227"/>
      <c r="G145" s="227"/>
      <c r="H145" s="227"/>
      <c r="I145" s="227"/>
      <c r="J145" s="227"/>
      <c r="K145" s="227"/>
      <c r="L145" s="227"/>
      <c r="M145" s="227"/>
      <c r="N145" s="227"/>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BY145" s="333"/>
      <c r="BZ145" s="333"/>
      <c r="CA145" s="333"/>
      <c r="CB145" s="333"/>
      <c r="CC145" s="333"/>
      <c r="CD145" s="333"/>
      <c r="CE145" s="333"/>
      <c r="CF145" s="333"/>
      <c r="CG145" s="333"/>
    </row>
    <row r="146" spans="1:102" s="436" customFormat="1" x14ac:dyDescent="0.2">
      <c r="A146" s="78" t="s">
        <v>159</v>
      </c>
      <c r="B146" s="429"/>
      <c r="C146" s="254"/>
      <c r="D146" s="254"/>
      <c r="E146" s="430"/>
      <c r="F146" s="254"/>
      <c r="G146" s="430"/>
      <c r="H146" s="430"/>
      <c r="I146" s="254"/>
      <c r="J146" s="431"/>
      <c r="K146" s="431"/>
      <c r="L146" s="431"/>
      <c r="M146" s="431"/>
      <c r="N146" s="431"/>
      <c r="O146" s="432"/>
      <c r="P146" s="432"/>
      <c r="Q146" s="432"/>
      <c r="R146" s="433"/>
      <c r="S146" s="73"/>
      <c r="T146" s="432"/>
      <c r="U146" s="432"/>
      <c r="V146" s="433"/>
      <c r="W146" s="433"/>
      <c r="X146" s="73"/>
      <c r="Y146" s="432"/>
      <c r="Z146" s="433"/>
      <c r="AA146" s="433"/>
      <c r="AB146" s="73"/>
      <c r="AC146" s="432"/>
      <c r="AD146" s="432"/>
      <c r="AE146" s="432"/>
      <c r="AF146" s="432"/>
      <c r="AG146" s="433"/>
      <c r="AH146" s="434"/>
      <c r="AI146" s="73"/>
      <c r="AJ146" s="433"/>
      <c r="AK146" s="433"/>
      <c r="AL146" s="433"/>
      <c r="AM146" s="433"/>
      <c r="AN146" s="433"/>
      <c r="AO146" s="434"/>
      <c r="AP146" s="73"/>
      <c r="AQ146" s="433"/>
      <c r="AR146" s="433"/>
      <c r="AS146" s="4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435"/>
      <c r="CI146" s="435"/>
      <c r="CJ146" s="435"/>
      <c r="CK146" s="435"/>
      <c r="CL146" s="435"/>
      <c r="CM146" s="435"/>
      <c r="CN146" s="435"/>
      <c r="CO146" s="435"/>
      <c r="CP146" s="435"/>
      <c r="CQ146" s="435"/>
      <c r="CR146" s="435"/>
      <c r="CS146" s="435"/>
      <c r="CT146" s="435"/>
      <c r="CU146" s="435"/>
      <c r="CV146" s="435"/>
      <c r="CW146" s="435"/>
      <c r="CX146" s="435"/>
    </row>
    <row r="147" spans="1:102" x14ac:dyDescent="0.2">
      <c r="A147" s="895" t="s">
        <v>29</v>
      </c>
      <c r="B147" s="839" t="s">
        <v>1</v>
      </c>
      <c r="C147" s="840"/>
      <c r="D147" s="841"/>
      <c r="E147" s="871" t="s">
        <v>14</v>
      </c>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2"/>
      <c r="AK147" s="872"/>
      <c r="AL147" s="872"/>
      <c r="AM147" s="919"/>
      <c r="AN147" s="872"/>
      <c r="AO147" s="872"/>
      <c r="AP147" s="873"/>
      <c r="AQ147" s="920" t="s">
        <v>85</v>
      </c>
      <c r="AR147" s="913"/>
      <c r="AS147" s="914"/>
      <c r="BY147" s="333"/>
      <c r="BZ147" s="333"/>
      <c r="CA147" s="333"/>
      <c r="CB147" s="333"/>
      <c r="CC147" s="333"/>
      <c r="CD147" s="333"/>
      <c r="CE147" s="333"/>
      <c r="CF147" s="333"/>
      <c r="CG147" s="333"/>
    </row>
    <row r="148" spans="1:102" x14ac:dyDescent="0.2">
      <c r="A148" s="896"/>
      <c r="B148" s="908"/>
      <c r="C148" s="909"/>
      <c r="D148" s="875"/>
      <c r="E148" s="831" t="s">
        <v>19</v>
      </c>
      <c r="F148" s="832"/>
      <c r="G148" s="831" t="s">
        <v>20</v>
      </c>
      <c r="H148" s="832"/>
      <c r="I148" s="862" t="s">
        <v>21</v>
      </c>
      <c r="J148" s="863"/>
      <c r="K148" s="862" t="s">
        <v>22</v>
      </c>
      <c r="L148" s="863"/>
      <c r="M148" s="862" t="s">
        <v>23</v>
      </c>
      <c r="N148" s="863"/>
      <c r="O148" s="831" t="s">
        <v>24</v>
      </c>
      <c r="P148" s="832"/>
      <c r="Q148" s="831" t="s">
        <v>25</v>
      </c>
      <c r="R148" s="832"/>
      <c r="S148" s="831" t="s">
        <v>26</v>
      </c>
      <c r="T148" s="832"/>
      <c r="U148" s="831" t="s">
        <v>27</v>
      </c>
      <c r="V148" s="832"/>
      <c r="W148" s="831" t="s">
        <v>2</v>
      </c>
      <c r="X148" s="832"/>
      <c r="Y148" s="831" t="s">
        <v>3</v>
      </c>
      <c r="Z148" s="832"/>
      <c r="AA148" s="831" t="s">
        <v>28</v>
      </c>
      <c r="AB148" s="832"/>
      <c r="AC148" s="831" t="s">
        <v>4</v>
      </c>
      <c r="AD148" s="832"/>
      <c r="AE148" s="831" t="s">
        <v>5</v>
      </c>
      <c r="AF148" s="832"/>
      <c r="AG148" s="831" t="s">
        <v>6</v>
      </c>
      <c r="AH148" s="832"/>
      <c r="AI148" s="831" t="s">
        <v>7</v>
      </c>
      <c r="AJ148" s="832"/>
      <c r="AK148" s="831" t="s">
        <v>8</v>
      </c>
      <c r="AL148" s="832"/>
      <c r="AM148" s="831" t="s">
        <v>9</v>
      </c>
      <c r="AN148" s="832"/>
      <c r="AO148" s="845" t="s">
        <v>10</v>
      </c>
      <c r="AP148" s="847"/>
      <c r="AQ148" s="849" t="s">
        <v>160</v>
      </c>
      <c r="AR148" s="845" t="s">
        <v>161</v>
      </c>
      <c r="AS148" s="846"/>
      <c r="AT148" s="437"/>
      <c r="AU148" s="438"/>
    </row>
    <row r="149" spans="1:102" ht="31.5" x14ac:dyDescent="0.2">
      <c r="A149" s="897"/>
      <c r="B149" s="439" t="s">
        <v>94</v>
      </c>
      <c r="C149" s="440" t="s">
        <v>11</v>
      </c>
      <c r="D149" s="441" t="s">
        <v>12</v>
      </c>
      <c r="E149" s="31" t="s">
        <v>11</v>
      </c>
      <c r="F149" s="329" t="s">
        <v>12</v>
      </c>
      <c r="G149" s="31" t="s">
        <v>11</v>
      </c>
      <c r="H149" s="329" t="s">
        <v>12</v>
      </c>
      <c r="I149" s="31" t="s">
        <v>11</v>
      </c>
      <c r="J149" s="329" t="s">
        <v>12</v>
      </c>
      <c r="K149" s="31" t="s">
        <v>11</v>
      </c>
      <c r="L149" s="329" t="s">
        <v>12</v>
      </c>
      <c r="M149" s="31" t="s">
        <v>11</v>
      </c>
      <c r="N149" s="329" t="s">
        <v>12</v>
      </c>
      <c r="O149" s="31" t="s">
        <v>11</v>
      </c>
      <c r="P149" s="329" t="s">
        <v>12</v>
      </c>
      <c r="Q149" s="31" t="s">
        <v>11</v>
      </c>
      <c r="R149" s="329" t="s">
        <v>12</v>
      </c>
      <c r="S149" s="31" t="s">
        <v>11</v>
      </c>
      <c r="T149" s="329" t="s">
        <v>12</v>
      </c>
      <c r="U149" s="31" t="s">
        <v>11</v>
      </c>
      <c r="V149" s="329" t="s">
        <v>12</v>
      </c>
      <c r="W149" s="31" t="s">
        <v>11</v>
      </c>
      <c r="X149" s="329" t="s">
        <v>12</v>
      </c>
      <c r="Y149" s="31" t="s">
        <v>11</v>
      </c>
      <c r="Z149" s="329" t="s">
        <v>12</v>
      </c>
      <c r="AA149" s="31" t="s">
        <v>11</v>
      </c>
      <c r="AB149" s="329" t="s">
        <v>12</v>
      </c>
      <c r="AC149" s="31" t="s">
        <v>11</v>
      </c>
      <c r="AD149" s="329" t="s">
        <v>12</v>
      </c>
      <c r="AE149" s="31" t="s">
        <v>11</v>
      </c>
      <c r="AF149" s="329" t="s">
        <v>12</v>
      </c>
      <c r="AG149" s="31" t="s">
        <v>11</v>
      </c>
      <c r="AH149" s="329" t="s">
        <v>12</v>
      </c>
      <c r="AI149" s="31" t="s">
        <v>11</v>
      </c>
      <c r="AJ149" s="329" t="s">
        <v>12</v>
      </c>
      <c r="AK149" s="31" t="s">
        <v>11</v>
      </c>
      <c r="AL149" s="329" t="s">
        <v>12</v>
      </c>
      <c r="AM149" s="31" t="s">
        <v>11</v>
      </c>
      <c r="AN149" s="329" t="s">
        <v>12</v>
      </c>
      <c r="AO149" s="31" t="s">
        <v>11</v>
      </c>
      <c r="AP149" s="329" t="s">
        <v>12</v>
      </c>
      <c r="AQ149" s="921"/>
      <c r="AR149" s="324" t="s">
        <v>162</v>
      </c>
      <c r="AS149" s="68" t="s">
        <v>163</v>
      </c>
      <c r="AT149" s="77"/>
      <c r="AU149" s="79"/>
    </row>
    <row r="150" spans="1:102" x14ac:dyDescent="0.2">
      <c r="A150" s="233" t="s">
        <v>43</v>
      </c>
      <c r="B150" s="401">
        <f t="shared" ref="B150:B168" si="8">SUM(C150+D150)</f>
        <v>212</v>
      </c>
      <c r="C150" s="402">
        <f t="shared" ref="C150:D168" si="9">SUM(E150+G150+I150+K150+M150+O150+Q150+S150+U150+W150+Y150+AA150+AC150+AE150+AG150+AI150+AK150+AM150+AO150)</f>
        <v>60</v>
      </c>
      <c r="D150" s="442">
        <f t="shared" si="9"/>
        <v>152</v>
      </c>
      <c r="E150" s="6">
        <v>1</v>
      </c>
      <c r="F150" s="90">
        <v>1</v>
      </c>
      <c r="G150" s="6"/>
      <c r="H150" s="7">
        <v>2</v>
      </c>
      <c r="I150" s="6"/>
      <c r="J150" s="7">
        <v>2</v>
      </c>
      <c r="K150" s="6">
        <v>2</v>
      </c>
      <c r="L150" s="7">
        <v>4</v>
      </c>
      <c r="M150" s="6"/>
      <c r="N150" s="7">
        <v>1</v>
      </c>
      <c r="O150" s="6">
        <v>1</v>
      </c>
      <c r="P150" s="7">
        <v>3</v>
      </c>
      <c r="Q150" s="6">
        <v>1</v>
      </c>
      <c r="R150" s="7">
        <v>1</v>
      </c>
      <c r="S150" s="6">
        <v>2</v>
      </c>
      <c r="T150" s="7">
        <v>3</v>
      </c>
      <c r="U150" s="6">
        <v>1</v>
      </c>
      <c r="V150" s="7">
        <v>3</v>
      </c>
      <c r="W150" s="6">
        <v>2</v>
      </c>
      <c r="X150" s="7">
        <v>2</v>
      </c>
      <c r="Y150" s="6">
        <v>3</v>
      </c>
      <c r="Z150" s="7">
        <v>9</v>
      </c>
      <c r="AA150" s="6">
        <v>4</v>
      </c>
      <c r="AB150" s="7">
        <v>10</v>
      </c>
      <c r="AC150" s="6">
        <v>5</v>
      </c>
      <c r="AD150" s="7">
        <v>12</v>
      </c>
      <c r="AE150" s="6">
        <v>3</v>
      </c>
      <c r="AF150" s="7">
        <v>14</v>
      </c>
      <c r="AG150" s="6">
        <v>7</v>
      </c>
      <c r="AH150" s="7">
        <v>11</v>
      </c>
      <c r="AI150" s="6">
        <v>6</v>
      </c>
      <c r="AJ150" s="7">
        <v>18</v>
      </c>
      <c r="AK150" s="6">
        <v>4</v>
      </c>
      <c r="AL150" s="7">
        <v>16</v>
      </c>
      <c r="AM150" s="6">
        <v>5</v>
      </c>
      <c r="AN150" s="7">
        <v>12</v>
      </c>
      <c r="AO150" s="339">
        <v>13</v>
      </c>
      <c r="AP150" s="7">
        <v>28</v>
      </c>
      <c r="AQ150" s="443">
        <v>121</v>
      </c>
      <c r="AR150" s="191">
        <v>58</v>
      </c>
      <c r="AS150" s="90">
        <v>33</v>
      </c>
      <c r="AT150" s="444"/>
      <c r="AU150" s="80"/>
      <c r="CA150" s="334" t="str">
        <f t="shared" ref="CA150:CA168" si="10">IF(B150&lt;&gt;SUM(AQ150+AR150+AS150)," El número de consultas según tipo atención NO puede ser diferente al Total.","")</f>
        <v/>
      </c>
      <c r="CG150" s="334">
        <f>IF(B150&lt;&gt;SUM(AQ150+AR150+AS150),1,0)</f>
        <v>0</v>
      </c>
    </row>
    <row r="151" spans="1:102" x14ac:dyDescent="0.2">
      <c r="A151" s="234" t="s">
        <v>30</v>
      </c>
      <c r="B151" s="445">
        <f t="shared" si="8"/>
        <v>212</v>
      </c>
      <c r="C151" s="446">
        <f t="shared" si="9"/>
        <v>60</v>
      </c>
      <c r="D151" s="447">
        <f t="shared" si="9"/>
        <v>152</v>
      </c>
      <c r="E151" s="56">
        <v>1</v>
      </c>
      <c r="F151" s="375">
        <v>1</v>
      </c>
      <c r="G151" s="56"/>
      <c r="H151" s="58">
        <v>2</v>
      </c>
      <c r="I151" s="56"/>
      <c r="J151" s="58">
        <v>2</v>
      </c>
      <c r="K151" s="56">
        <v>2</v>
      </c>
      <c r="L151" s="58">
        <v>4</v>
      </c>
      <c r="M151" s="56"/>
      <c r="N151" s="58">
        <v>1</v>
      </c>
      <c r="O151" s="56">
        <v>1</v>
      </c>
      <c r="P151" s="58">
        <v>3</v>
      </c>
      <c r="Q151" s="56">
        <v>1</v>
      </c>
      <c r="R151" s="58">
        <v>1</v>
      </c>
      <c r="S151" s="56">
        <v>2</v>
      </c>
      <c r="T151" s="58">
        <v>3</v>
      </c>
      <c r="U151" s="56">
        <v>1</v>
      </c>
      <c r="V151" s="58">
        <v>3</v>
      </c>
      <c r="W151" s="56">
        <v>2</v>
      </c>
      <c r="X151" s="58">
        <v>2</v>
      </c>
      <c r="Y151" s="56">
        <v>3</v>
      </c>
      <c r="Z151" s="58">
        <v>9</v>
      </c>
      <c r="AA151" s="56">
        <v>4</v>
      </c>
      <c r="AB151" s="58">
        <v>10</v>
      </c>
      <c r="AC151" s="56">
        <v>5</v>
      </c>
      <c r="AD151" s="58">
        <v>12</v>
      </c>
      <c r="AE151" s="56">
        <v>3</v>
      </c>
      <c r="AF151" s="58">
        <v>14</v>
      </c>
      <c r="AG151" s="56">
        <v>7</v>
      </c>
      <c r="AH151" s="58">
        <v>11</v>
      </c>
      <c r="AI151" s="56">
        <v>6</v>
      </c>
      <c r="AJ151" s="58">
        <v>18</v>
      </c>
      <c r="AK151" s="56">
        <v>4</v>
      </c>
      <c r="AL151" s="58">
        <v>16</v>
      </c>
      <c r="AM151" s="56">
        <v>5</v>
      </c>
      <c r="AN151" s="58">
        <v>12</v>
      </c>
      <c r="AO151" s="364">
        <v>13</v>
      </c>
      <c r="AP151" s="58">
        <v>28</v>
      </c>
      <c r="AQ151" s="448">
        <v>121</v>
      </c>
      <c r="AR151" s="416">
        <v>58</v>
      </c>
      <c r="AS151" s="375">
        <v>33</v>
      </c>
      <c r="AT151" s="444"/>
      <c r="AU151" s="80"/>
      <c r="CA151" s="334" t="str">
        <f t="shared" si="10"/>
        <v/>
      </c>
      <c r="CG151" s="334">
        <f>IF(B151&lt;&gt;SUM(AQ151+AR151+AS151),1,0)</f>
        <v>0</v>
      </c>
    </row>
    <row r="152" spans="1:102" ht="21.75" x14ac:dyDescent="0.2">
      <c r="A152" s="235" t="s">
        <v>164</v>
      </c>
      <c r="B152" s="449">
        <f t="shared" si="8"/>
        <v>0</v>
      </c>
      <c r="C152" s="450">
        <f t="shared" si="9"/>
        <v>0</v>
      </c>
      <c r="D152" s="451">
        <f t="shared" si="9"/>
        <v>0</v>
      </c>
      <c r="E152" s="12"/>
      <c r="F152" s="342"/>
      <c r="G152" s="12"/>
      <c r="H152" s="13"/>
      <c r="I152" s="12"/>
      <c r="J152" s="13"/>
      <c r="K152" s="12"/>
      <c r="L152" s="13"/>
      <c r="M152" s="12"/>
      <c r="N152" s="13"/>
      <c r="O152" s="12"/>
      <c r="P152" s="13"/>
      <c r="Q152" s="12"/>
      <c r="R152" s="13"/>
      <c r="S152" s="12"/>
      <c r="T152" s="13"/>
      <c r="U152" s="12"/>
      <c r="V152" s="13"/>
      <c r="W152" s="12"/>
      <c r="X152" s="13"/>
      <c r="Y152" s="12"/>
      <c r="Z152" s="13"/>
      <c r="AA152" s="12"/>
      <c r="AB152" s="13"/>
      <c r="AC152" s="12"/>
      <c r="AD152" s="13"/>
      <c r="AE152" s="12"/>
      <c r="AF152" s="13"/>
      <c r="AG152" s="12"/>
      <c r="AH152" s="13"/>
      <c r="AI152" s="12"/>
      <c r="AJ152" s="13"/>
      <c r="AK152" s="12"/>
      <c r="AL152" s="13"/>
      <c r="AM152" s="12"/>
      <c r="AN152" s="13"/>
      <c r="AO152" s="343"/>
      <c r="AP152" s="13"/>
      <c r="AQ152" s="393"/>
      <c r="AR152" s="46"/>
      <c r="AS152" s="342"/>
      <c r="AT152" s="444"/>
      <c r="AU152" s="80"/>
      <c r="CA152" s="334" t="str">
        <f t="shared" si="10"/>
        <v/>
      </c>
      <c r="CG152" s="334">
        <f>IF(B152&lt;&gt;SUM(AQ152+AR152+AS152),1,0)</f>
        <v>0</v>
      </c>
    </row>
    <row r="153" spans="1:102" x14ac:dyDescent="0.2">
      <c r="A153" s="236" t="s">
        <v>165</v>
      </c>
      <c r="B153" s="452">
        <f t="shared" si="8"/>
        <v>0</v>
      </c>
      <c r="C153" s="453">
        <f t="shared" si="9"/>
        <v>0</v>
      </c>
      <c r="D153" s="454">
        <f t="shared" si="9"/>
        <v>0</v>
      </c>
      <c r="E153" s="19"/>
      <c r="F153" s="49"/>
      <c r="G153" s="19"/>
      <c r="H153" s="49"/>
      <c r="I153" s="19"/>
      <c r="J153" s="49"/>
      <c r="K153" s="19"/>
      <c r="L153" s="20"/>
      <c r="M153" s="19"/>
      <c r="N153" s="20"/>
      <c r="O153" s="19"/>
      <c r="P153" s="20"/>
      <c r="Q153" s="19"/>
      <c r="R153" s="20"/>
      <c r="S153" s="19"/>
      <c r="T153" s="20"/>
      <c r="U153" s="19"/>
      <c r="V153" s="20"/>
      <c r="W153" s="19"/>
      <c r="X153" s="20"/>
      <c r="Y153" s="19"/>
      <c r="Z153" s="20"/>
      <c r="AA153" s="19"/>
      <c r="AB153" s="49"/>
      <c r="AC153" s="19"/>
      <c r="AD153" s="49"/>
      <c r="AE153" s="19"/>
      <c r="AF153" s="20"/>
      <c r="AG153" s="19"/>
      <c r="AH153" s="20"/>
      <c r="AI153" s="19"/>
      <c r="AJ153" s="20"/>
      <c r="AK153" s="19"/>
      <c r="AL153" s="20"/>
      <c r="AM153" s="19"/>
      <c r="AN153" s="20"/>
      <c r="AO153" s="210"/>
      <c r="AP153" s="20"/>
      <c r="AQ153" s="397"/>
      <c r="AR153" s="37"/>
      <c r="AS153" s="49"/>
      <c r="AT153" s="444"/>
      <c r="AU153" s="80"/>
      <c r="CA153" s="334" t="str">
        <f t="shared" si="10"/>
        <v/>
      </c>
      <c r="CG153" s="334">
        <f>IF(B150&lt;&gt;SUM(AQ153+AR153+AS153),1,0)</f>
        <v>1</v>
      </c>
    </row>
    <row r="154" spans="1:102" x14ac:dyDescent="0.2">
      <c r="A154" s="236" t="s">
        <v>166</v>
      </c>
      <c r="B154" s="452">
        <f t="shared" si="8"/>
        <v>20</v>
      </c>
      <c r="C154" s="453">
        <f t="shared" si="9"/>
        <v>6</v>
      </c>
      <c r="D154" s="454">
        <f t="shared" si="9"/>
        <v>14</v>
      </c>
      <c r="E154" s="19"/>
      <c r="F154" s="49"/>
      <c r="G154" s="19"/>
      <c r="H154" s="49"/>
      <c r="I154" s="19"/>
      <c r="J154" s="49"/>
      <c r="K154" s="19"/>
      <c r="L154" s="20"/>
      <c r="M154" s="19"/>
      <c r="N154" s="20"/>
      <c r="O154" s="19"/>
      <c r="P154" s="20"/>
      <c r="Q154" s="19"/>
      <c r="R154" s="20"/>
      <c r="S154" s="19"/>
      <c r="T154" s="20"/>
      <c r="U154" s="19"/>
      <c r="V154" s="20"/>
      <c r="W154" s="19"/>
      <c r="X154" s="20"/>
      <c r="Y154" s="19"/>
      <c r="Z154" s="20">
        <v>1</v>
      </c>
      <c r="AA154" s="19"/>
      <c r="AB154" s="49">
        <v>1</v>
      </c>
      <c r="AC154" s="19">
        <v>1</v>
      </c>
      <c r="AD154" s="49">
        <v>1</v>
      </c>
      <c r="AE154" s="19"/>
      <c r="AF154" s="20">
        <v>1</v>
      </c>
      <c r="AG154" s="19">
        <v>1</v>
      </c>
      <c r="AH154" s="20">
        <v>1</v>
      </c>
      <c r="AI154" s="19"/>
      <c r="AJ154" s="20"/>
      <c r="AK154" s="19">
        <v>1</v>
      </c>
      <c r="AL154" s="20">
        <v>5</v>
      </c>
      <c r="AM154" s="19">
        <v>1</v>
      </c>
      <c r="AN154" s="20"/>
      <c r="AO154" s="210">
        <v>2</v>
      </c>
      <c r="AP154" s="20">
        <v>4</v>
      </c>
      <c r="AQ154" s="397">
        <v>2</v>
      </c>
      <c r="AR154" s="37">
        <v>18</v>
      </c>
      <c r="AS154" s="49"/>
      <c r="AT154" s="444"/>
      <c r="AU154" s="80"/>
      <c r="CA154" s="334" t="str">
        <f t="shared" si="10"/>
        <v/>
      </c>
      <c r="CG154" s="334">
        <f t="shared" ref="CG154:CG168" si="11">IF(B154&lt;&gt;SUM(AQ154+AR154+AS154),1,0)</f>
        <v>0</v>
      </c>
    </row>
    <row r="155" spans="1:102" x14ac:dyDescent="0.2">
      <c r="A155" s="236" t="s">
        <v>167</v>
      </c>
      <c r="B155" s="452">
        <f t="shared" si="8"/>
        <v>0</v>
      </c>
      <c r="C155" s="453">
        <f t="shared" si="9"/>
        <v>0</v>
      </c>
      <c r="D155" s="454">
        <f t="shared" si="9"/>
        <v>0</v>
      </c>
      <c r="E155" s="19"/>
      <c r="F155" s="49"/>
      <c r="G155" s="19"/>
      <c r="H155" s="49"/>
      <c r="I155" s="19"/>
      <c r="J155" s="49"/>
      <c r="K155" s="19"/>
      <c r="L155" s="20"/>
      <c r="M155" s="19"/>
      <c r="N155" s="20"/>
      <c r="O155" s="19"/>
      <c r="P155" s="20"/>
      <c r="Q155" s="19"/>
      <c r="R155" s="20"/>
      <c r="S155" s="19"/>
      <c r="T155" s="20"/>
      <c r="U155" s="19"/>
      <c r="V155" s="20"/>
      <c r="W155" s="19"/>
      <c r="X155" s="20"/>
      <c r="Y155" s="19"/>
      <c r="Z155" s="20"/>
      <c r="AA155" s="19"/>
      <c r="AB155" s="49"/>
      <c r="AC155" s="19"/>
      <c r="AD155" s="49"/>
      <c r="AE155" s="19"/>
      <c r="AF155" s="20"/>
      <c r="AG155" s="19"/>
      <c r="AH155" s="20"/>
      <c r="AI155" s="19"/>
      <c r="AJ155" s="20"/>
      <c r="AK155" s="19"/>
      <c r="AL155" s="20"/>
      <c r="AM155" s="19"/>
      <c r="AN155" s="20"/>
      <c r="AO155" s="210"/>
      <c r="AP155" s="20"/>
      <c r="AQ155" s="397"/>
      <c r="AR155" s="37"/>
      <c r="AS155" s="49"/>
      <c r="AT155" s="444"/>
      <c r="AU155" s="80"/>
      <c r="CA155" s="334" t="str">
        <f t="shared" si="10"/>
        <v/>
      </c>
      <c r="CG155" s="334">
        <f t="shared" si="11"/>
        <v>0</v>
      </c>
    </row>
    <row r="156" spans="1:102" x14ac:dyDescent="0.2">
      <c r="A156" s="236" t="s">
        <v>168</v>
      </c>
      <c r="B156" s="452">
        <f t="shared" si="8"/>
        <v>0</v>
      </c>
      <c r="C156" s="453">
        <f t="shared" si="9"/>
        <v>0</v>
      </c>
      <c r="D156" s="454">
        <f t="shared" si="9"/>
        <v>0</v>
      </c>
      <c r="E156" s="19"/>
      <c r="F156" s="49"/>
      <c r="G156" s="19"/>
      <c r="H156" s="49"/>
      <c r="I156" s="19"/>
      <c r="J156" s="49"/>
      <c r="K156" s="19"/>
      <c r="L156" s="20"/>
      <c r="M156" s="19"/>
      <c r="N156" s="20"/>
      <c r="O156" s="19"/>
      <c r="P156" s="20"/>
      <c r="Q156" s="19"/>
      <c r="R156" s="20"/>
      <c r="S156" s="19"/>
      <c r="T156" s="20"/>
      <c r="U156" s="19"/>
      <c r="V156" s="20"/>
      <c r="W156" s="19"/>
      <c r="X156" s="20"/>
      <c r="Y156" s="19"/>
      <c r="Z156" s="20"/>
      <c r="AA156" s="19"/>
      <c r="AB156" s="49"/>
      <c r="AC156" s="19"/>
      <c r="AD156" s="49"/>
      <c r="AE156" s="19"/>
      <c r="AF156" s="20"/>
      <c r="AG156" s="19"/>
      <c r="AH156" s="20"/>
      <c r="AI156" s="19"/>
      <c r="AJ156" s="20"/>
      <c r="AK156" s="19"/>
      <c r="AL156" s="20"/>
      <c r="AM156" s="19"/>
      <c r="AN156" s="20"/>
      <c r="AO156" s="210"/>
      <c r="AP156" s="20"/>
      <c r="AQ156" s="397"/>
      <c r="AR156" s="37"/>
      <c r="AS156" s="49"/>
      <c r="AT156" s="444"/>
      <c r="AU156" s="80"/>
      <c r="CA156" s="334" t="str">
        <f t="shared" si="10"/>
        <v/>
      </c>
      <c r="CG156" s="334">
        <f t="shared" si="11"/>
        <v>0</v>
      </c>
    </row>
    <row r="157" spans="1:102" x14ac:dyDescent="0.2">
      <c r="A157" s="236" t="s">
        <v>169</v>
      </c>
      <c r="B157" s="452">
        <f t="shared" si="8"/>
        <v>0</v>
      </c>
      <c r="C157" s="453">
        <f t="shared" si="9"/>
        <v>0</v>
      </c>
      <c r="D157" s="454">
        <f t="shared" si="9"/>
        <v>0</v>
      </c>
      <c r="E157" s="19"/>
      <c r="F157" s="49"/>
      <c r="G157" s="19"/>
      <c r="H157" s="49"/>
      <c r="I157" s="19"/>
      <c r="J157" s="49"/>
      <c r="K157" s="19"/>
      <c r="L157" s="20"/>
      <c r="M157" s="19"/>
      <c r="N157" s="20"/>
      <c r="O157" s="19"/>
      <c r="P157" s="20"/>
      <c r="Q157" s="19"/>
      <c r="R157" s="20"/>
      <c r="S157" s="19"/>
      <c r="T157" s="20"/>
      <c r="U157" s="19"/>
      <c r="V157" s="20"/>
      <c r="W157" s="19"/>
      <c r="X157" s="20"/>
      <c r="Y157" s="19"/>
      <c r="Z157" s="20"/>
      <c r="AA157" s="19"/>
      <c r="AB157" s="49"/>
      <c r="AC157" s="19"/>
      <c r="AD157" s="49"/>
      <c r="AE157" s="19"/>
      <c r="AF157" s="20"/>
      <c r="AG157" s="19"/>
      <c r="AH157" s="20"/>
      <c r="AI157" s="19"/>
      <c r="AJ157" s="20"/>
      <c r="AK157" s="19"/>
      <c r="AL157" s="20"/>
      <c r="AM157" s="19"/>
      <c r="AN157" s="20"/>
      <c r="AO157" s="210"/>
      <c r="AP157" s="20"/>
      <c r="AQ157" s="397"/>
      <c r="AR157" s="37"/>
      <c r="AS157" s="49"/>
      <c r="AT157" s="444"/>
      <c r="AU157" s="80"/>
      <c r="CA157" s="334" t="str">
        <f t="shared" si="10"/>
        <v/>
      </c>
      <c r="CG157" s="334">
        <f t="shared" si="11"/>
        <v>0</v>
      </c>
    </row>
    <row r="158" spans="1:102" x14ac:dyDescent="0.2">
      <c r="A158" s="236" t="s">
        <v>170</v>
      </c>
      <c r="B158" s="452">
        <f t="shared" si="8"/>
        <v>0</v>
      </c>
      <c r="C158" s="453">
        <f t="shared" si="9"/>
        <v>0</v>
      </c>
      <c r="D158" s="454">
        <f t="shared" si="9"/>
        <v>0</v>
      </c>
      <c r="E158" s="19"/>
      <c r="F158" s="49"/>
      <c r="G158" s="19"/>
      <c r="H158" s="49"/>
      <c r="I158" s="19"/>
      <c r="J158" s="49"/>
      <c r="K158" s="19"/>
      <c r="L158" s="20"/>
      <c r="M158" s="19"/>
      <c r="N158" s="20"/>
      <c r="O158" s="19"/>
      <c r="P158" s="20"/>
      <c r="Q158" s="19"/>
      <c r="R158" s="20"/>
      <c r="S158" s="19"/>
      <c r="T158" s="20"/>
      <c r="U158" s="19"/>
      <c r="V158" s="20"/>
      <c r="W158" s="19"/>
      <c r="X158" s="20"/>
      <c r="Y158" s="19"/>
      <c r="Z158" s="20"/>
      <c r="AA158" s="19"/>
      <c r="AB158" s="49"/>
      <c r="AC158" s="19"/>
      <c r="AD158" s="49"/>
      <c r="AE158" s="19"/>
      <c r="AF158" s="20"/>
      <c r="AG158" s="19"/>
      <c r="AH158" s="20"/>
      <c r="AI158" s="19"/>
      <c r="AJ158" s="20"/>
      <c r="AK158" s="19"/>
      <c r="AL158" s="20"/>
      <c r="AM158" s="19"/>
      <c r="AN158" s="20"/>
      <c r="AO158" s="210"/>
      <c r="AP158" s="20"/>
      <c r="AQ158" s="397"/>
      <c r="AR158" s="37"/>
      <c r="AS158" s="49"/>
      <c r="AT158" s="444"/>
      <c r="AU158" s="80"/>
      <c r="CA158" s="334" t="str">
        <f t="shared" si="10"/>
        <v/>
      </c>
      <c r="CG158" s="334">
        <f t="shared" si="11"/>
        <v>0</v>
      </c>
    </row>
    <row r="159" spans="1:102" x14ac:dyDescent="0.2">
      <c r="A159" s="236" t="s">
        <v>171</v>
      </c>
      <c r="B159" s="452">
        <f t="shared" si="8"/>
        <v>0</v>
      </c>
      <c r="C159" s="453">
        <f t="shared" si="9"/>
        <v>0</v>
      </c>
      <c r="D159" s="454">
        <f t="shared" si="9"/>
        <v>0</v>
      </c>
      <c r="E159" s="19"/>
      <c r="F159" s="49"/>
      <c r="G159" s="19"/>
      <c r="H159" s="49"/>
      <c r="I159" s="19"/>
      <c r="J159" s="49"/>
      <c r="K159" s="19"/>
      <c r="L159" s="20"/>
      <c r="M159" s="19"/>
      <c r="N159" s="20"/>
      <c r="O159" s="19"/>
      <c r="P159" s="20"/>
      <c r="Q159" s="19"/>
      <c r="R159" s="20"/>
      <c r="S159" s="19"/>
      <c r="T159" s="20"/>
      <c r="U159" s="19"/>
      <c r="V159" s="20"/>
      <c r="W159" s="19"/>
      <c r="X159" s="20"/>
      <c r="Y159" s="19"/>
      <c r="Z159" s="20"/>
      <c r="AA159" s="19"/>
      <c r="AB159" s="49"/>
      <c r="AC159" s="19"/>
      <c r="AD159" s="49"/>
      <c r="AE159" s="19"/>
      <c r="AF159" s="20"/>
      <c r="AG159" s="19"/>
      <c r="AH159" s="20"/>
      <c r="AI159" s="19"/>
      <c r="AJ159" s="20"/>
      <c r="AK159" s="19"/>
      <c r="AL159" s="20"/>
      <c r="AM159" s="19"/>
      <c r="AN159" s="20"/>
      <c r="AO159" s="210"/>
      <c r="AP159" s="20"/>
      <c r="AQ159" s="397"/>
      <c r="AR159" s="37"/>
      <c r="AS159" s="49"/>
      <c r="AT159" s="444"/>
      <c r="AU159" s="80"/>
      <c r="CA159" s="334" t="str">
        <f t="shared" si="10"/>
        <v/>
      </c>
      <c r="CG159" s="334">
        <f t="shared" si="11"/>
        <v>0</v>
      </c>
    </row>
    <row r="160" spans="1:102" x14ac:dyDescent="0.2">
      <c r="A160" s="236" t="s">
        <v>172</v>
      </c>
      <c r="B160" s="452">
        <f t="shared" si="8"/>
        <v>93</v>
      </c>
      <c r="C160" s="453">
        <f t="shared" si="9"/>
        <v>25</v>
      </c>
      <c r="D160" s="454">
        <f t="shared" si="9"/>
        <v>68</v>
      </c>
      <c r="E160" s="19"/>
      <c r="F160" s="49"/>
      <c r="G160" s="19"/>
      <c r="H160" s="49">
        <v>1</v>
      </c>
      <c r="I160" s="19"/>
      <c r="J160" s="49"/>
      <c r="K160" s="19">
        <v>1</v>
      </c>
      <c r="L160" s="20">
        <v>2</v>
      </c>
      <c r="M160" s="19"/>
      <c r="N160" s="20">
        <v>1</v>
      </c>
      <c r="O160" s="19">
        <v>1</v>
      </c>
      <c r="P160" s="20">
        <v>1</v>
      </c>
      <c r="Q160" s="19">
        <v>1</v>
      </c>
      <c r="R160" s="20">
        <v>1</v>
      </c>
      <c r="S160" s="19">
        <v>1</v>
      </c>
      <c r="T160" s="20">
        <v>2</v>
      </c>
      <c r="U160" s="19">
        <v>1</v>
      </c>
      <c r="V160" s="20">
        <v>3</v>
      </c>
      <c r="W160" s="19">
        <v>1</v>
      </c>
      <c r="X160" s="20">
        <v>1</v>
      </c>
      <c r="Y160" s="19">
        <v>2</v>
      </c>
      <c r="Z160" s="20">
        <v>6</v>
      </c>
      <c r="AA160" s="19">
        <v>3</v>
      </c>
      <c r="AB160" s="49">
        <v>6</v>
      </c>
      <c r="AC160" s="19">
        <v>3</v>
      </c>
      <c r="AD160" s="49">
        <v>8</v>
      </c>
      <c r="AE160" s="19">
        <v>2</v>
      </c>
      <c r="AF160" s="20">
        <v>6</v>
      </c>
      <c r="AG160" s="19">
        <v>3</v>
      </c>
      <c r="AH160" s="20">
        <v>5</v>
      </c>
      <c r="AI160" s="19">
        <v>3</v>
      </c>
      <c r="AJ160" s="20">
        <v>10</v>
      </c>
      <c r="AK160" s="19">
        <v>1</v>
      </c>
      <c r="AL160" s="20">
        <v>4</v>
      </c>
      <c r="AM160" s="19">
        <v>1</v>
      </c>
      <c r="AN160" s="20">
        <v>5</v>
      </c>
      <c r="AO160" s="210">
        <v>1</v>
      </c>
      <c r="AP160" s="20">
        <v>6</v>
      </c>
      <c r="AQ160" s="397">
        <v>89</v>
      </c>
      <c r="AR160" s="37"/>
      <c r="AS160" s="49">
        <v>4</v>
      </c>
      <c r="AT160" s="444"/>
      <c r="AU160" s="80"/>
      <c r="CA160" s="334" t="str">
        <f t="shared" si="10"/>
        <v/>
      </c>
      <c r="CG160" s="334">
        <f t="shared" si="11"/>
        <v>0</v>
      </c>
    </row>
    <row r="161" spans="1:85" x14ac:dyDescent="0.2">
      <c r="A161" s="236" t="s">
        <v>173</v>
      </c>
      <c r="B161" s="452">
        <f t="shared" si="8"/>
        <v>4</v>
      </c>
      <c r="C161" s="453">
        <f t="shared" si="9"/>
        <v>2</v>
      </c>
      <c r="D161" s="454">
        <f t="shared" si="9"/>
        <v>2</v>
      </c>
      <c r="E161" s="19"/>
      <c r="F161" s="49"/>
      <c r="G161" s="19"/>
      <c r="H161" s="49"/>
      <c r="I161" s="19"/>
      <c r="J161" s="49"/>
      <c r="K161" s="19"/>
      <c r="L161" s="20"/>
      <c r="M161" s="19"/>
      <c r="N161" s="20"/>
      <c r="O161" s="19"/>
      <c r="P161" s="20"/>
      <c r="Q161" s="19"/>
      <c r="R161" s="20"/>
      <c r="S161" s="19"/>
      <c r="T161" s="20"/>
      <c r="U161" s="19"/>
      <c r="V161" s="20"/>
      <c r="W161" s="19"/>
      <c r="X161" s="20"/>
      <c r="Y161" s="19"/>
      <c r="Z161" s="20"/>
      <c r="AA161" s="19"/>
      <c r="AB161" s="49"/>
      <c r="AC161" s="19"/>
      <c r="AD161" s="49"/>
      <c r="AE161" s="19"/>
      <c r="AF161" s="20"/>
      <c r="AG161" s="19"/>
      <c r="AH161" s="20"/>
      <c r="AI161" s="19"/>
      <c r="AJ161" s="20">
        <v>1</v>
      </c>
      <c r="AK161" s="19"/>
      <c r="AL161" s="20"/>
      <c r="AM161" s="19"/>
      <c r="AN161" s="20"/>
      <c r="AO161" s="210">
        <v>2</v>
      </c>
      <c r="AP161" s="20">
        <v>1</v>
      </c>
      <c r="AQ161" s="397">
        <v>3</v>
      </c>
      <c r="AR161" s="37"/>
      <c r="AS161" s="49">
        <v>1</v>
      </c>
      <c r="AT161" s="444"/>
      <c r="AU161" s="80"/>
      <c r="CA161" s="334" t="str">
        <f t="shared" si="10"/>
        <v/>
      </c>
      <c r="CG161" s="334">
        <f t="shared" si="11"/>
        <v>0</v>
      </c>
    </row>
    <row r="162" spans="1:85" x14ac:dyDescent="0.2">
      <c r="A162" s="236" t="s">
        <v>174</v>
      </c>
      <c r="B162" s="452">
        <f t="shared" si="8"/>
        <v>0</v>
      </c>
      <c r="C162" s="453">
        <f t="shared" si="9"/>
        <v>0</v>
      </c>
      <c r="D162" s="454">
        <f t="shared" si="9"/>
        <v>0</v>
      </c>
      <c r="E162" s="19"/>
      <c r="F162" s="49"/>
      <c r="G162" s="19"/>
      <c r="H162" s="49"/>
      <c r="I162" s="19"/>
      <c r="J162" s="49"/>
      <c r="K162" s="19"/>
      <c r="L162" s="20"/>
      <c r="M162" s="19"/>
      <c r="N162" s="20"/>
      <c r="O162" s="19"/>
      <c r="P162" s="20"/>
      <c r="Q162" s="19"/>
      <c r="R162" s="20"/>
      <c r="S162" s="19"/>
      <c r="T162" s="20"/>
      <c r="U162" s="19"/>
      <c r="V162" s="20"/>
      <c r="W162" s="19"/>
      <c r="X162" s="20"/>
      <c r="Y162" s="19"/>
      <c r="Z162" s="20"/>
      <c r="AA162" s="19"/>
      <c r="AB162" s="49"/>
      <c r="AC162" s="19"/>
      <c r="AD162" s="49"/>
      <c r="AE162" s="19"/>
      <c r="AF162" s="20"/>
      <c r="AG162" s="19"/>
      <c r="AH162" s="20"/>
      <c r="AI162" s="19"/>
      <c r="AJ162" s="20"/>
      <c r="AK162" s="19"/>
      <c r="AL162" s="20"/>
      <c r="AM162" s="19"/>
      <c r="AN162" s="20"/>
      <c r="AO162" s="210"/>
      <c r="AP162" s="20"/>
      <c r="AQ162" s="397"/>
      <c r="AR162" s="37"/>
      <c r="AS162" s="49"/>
      <c r="AT162" s="444"/>
      <c r="AU162" s="80"/>
      <c r="CA162" s="334" t="str">
        <f t="shared" si="10"/>
        <v/>
      </c>
      <c r="CG162" s="334">
        <f t="shared" si="11"/>
        <v>0</v>
      </c>
    </row>
    <row r="163" spans="1:85" x14ac:dyDescent="0.2">
      <c r="A163" s="236" t="s">
        <v>175</v>
      </c>
      <c r="B163" s="452">
        <f t="shared" si="8"/>
        <v>0</v>
      </c>
      <c r="C163" s="453">
        <f t="shared" si="9"/>
        <v>0</v>
      </c>
      <c r="D163" s="454">
        <f t="shared" si="9"/>
        <v>0</v>
      </c>
      <c r="E163" s="19"/>
      <c r="F163" s="49"/>
      <c r="G163" s="19"/>
      <c r="H163" s="49"/>
      <c r="I163" s="19"/>
      <c r="J163" s="49"/>
      <c r="K163" s="19"/>
      <c r="L163" s="20"/>
      <c r="M163" s="19"/>
      <c r="N163" s="20"/>
      <c r="O163" s="19"/>
      <c r="P163" s="20"/>
      <c r="Q163" s="19"/>
      <c r="R163" s="20"/>
      <c r="S163" s="19"/>
      <c r="T163" s="20"/>
      <c r="U163" s="19"/>
      <c r="V163" s="20"/>
      <c r="W163" s="19"/>
      <c r="X163" s="20"/>
      <c r="Y163" s="19"/>
      <c r="Z163" s="20"/>
      <c r="AA163" s="19"/>
      <c r="AB163" s="49"/>
      <c r="AC163" s="19"/>
      <c r="AD163" s="49"/>
      <c r="AE163" s="19"/>
      <c r="AF163" s="20"/>
      <c r="AG163" s="19"/>
      <c r="AH163" s="20"/>
      <c r="AI163" s="19"/>
      <c r="AJ163" s="20"/>
      <c r="AK163" s="19"/>
      <c r="AL163" s="20"/>
      <c r="AM163" s="19"/>
      <c r="AN163" s="20"/>
      <c r="AO163" s="210"/>
      <c r="AP163" s="20"/>
      <c r="AQ163" s="397"/>
      <c r="AR163" s="37"/>
      <c r="AS163" s="49"/>
      <c r="AT163" s="444"/>
      <c r="AU163" s="80"/>
      <c r="CA163" s="334" t="str">
        <f t="shared" si="10"/>
        <v/>
      </c>
      <c r="CG163" s="334">
        <f t="shared" si="11"/>
        <v>0</v>
      </c>
    </row>
    <row r="164" spans="1:85" x14ac:dyDescent="0.2">
      <c r="A164" s="236" t="s">
        <v>176</v>
      </c>
      <c r="B164" s="452">
        <f t="shared" si="8"/>
        <v>38</v>
      </c>
      <c r="C164" s="453">
        <f t="shared" si="9"/>
        <v>16</v>
      </c>
      <c r="D164" s="454">
        <f t="shared" si="9"/>
        <v>22</v>
      </c>
      <c r="E164" s="19">
        <v>1</v>
      </c>
      <c r="F164" s="49">
        <v>1</v>
      </c>
      <c r="G164" s="19"/>
      <c r="H164" s="49"/>
      <c r="I164" s="19"/>
      <c r="J164" s="49">
        <v>1</v>
      </c>
      <c r="K164" s="19"/>
      <c r="L164" s="20"/>
      <c r="M164" s="19"/>
      <c r="N164" s="20"/>
      <c r="O164" s="19"/>
      <c r="P164" s="20">
        <v>1</v>
      </c>
      <c r="Q164" s="19"/>
      <c r="R164" s="20"/>
      <c r="S164" s="19"/>
      <c r="T164" s="20"/>
      <c r="U164" s="19"/>
      <c r="V164" s="20"/>
      <c r="W164" s="19"/>
      <c r="X164" s="20"/>
      <c r="Y164" s="19">
        <v>1</v>
      </c>
      <c r="Z164" s="20"/>
      <c r="AA164" s="19"/>
      <c r="AB164" s="49">
        <v>1</v>
      </c>
      <c r="AC164" s="19"/>
      <c r="AD164" s="49"/>
      <c r="AE164" s="19"/>
      <c r="AF164" s="20">
        <v>1</v>
      </c>
      <c r="AG164" s="19">
        <v>2</v>
      </c>
      <c r="AH164" s="20">
        <v>3</v>
      </c>
      <c r="AI164" s="19">
        <v>2</v>
      </c>
      <c r="AJ164" s="20">
        <v>2</v>
      </c>
      <c r="AK164" s="19">
        <v>1</v>
      </c>
      <c r="AL164" s="20">
        <v>1</v>
      </c>
      <c r="AM164" s="19">
        <v>3</v>
      </c>
      <c r="AN164" s="20">
        <v>2</v>
      </c>
      <c r="AO164" s="210">
        <v>6</v>
      </c>
      <c r="AP164" s="20">
        <v>9</v>
      </c>
      <c r="AQ164" s="397">
        <v>11</v>
      </c>
      <c r="AR164" s="37">
        <v>20</v>
      </c>
      <c r="AS164" s="49">
        <v>7</v>
      </c>
      <c r="AT164" s="444"/>
      <c r="AU164" s="80"/>
      <c r="CA164" s="334" t="str">
        <f t="shared" si="10"/>
        <v/>
      </c>
      <c r="CG164" s="334">
        <f t="shared" si="11"/>
        <v>0</v>
      </c>
    </row>
    <row r="165" spans="1:85" x14ac:dyDescent="0.2">
      <c r="A165" s="236" t="s">
        <v>177</v>
      </c>
      <c r="B165" s="452">
        <f t="shared" si="8"/>
        <v>0</v>
      </c>
      <c r="C165" s="453">
        <f t="shared" si="9"/>
        <v>0</v>
      </c>
      <c r="D165" s="454">
        <f t="shared" si="9"/>
        <v>0</v>
      </c>
      <c r="E165" s="19"/>
      <c r="F165" s="49"/>
      <c r="G165" s="19"/>
      <c r="H165" s="49"/>
      <c r="I165" s="19"/>
      <c r="J165" s="49"/>
      <c r="K165" s="19"/>
      <c r="L165" s="20"/>
      <c r="M165" s="19"/>
      <c r="N165" s="20"/>
      <c r="O165" s="19"/>
      <c r="P165" s="20"/>
      <c r="Q165" s="19"/>
      <c r="R165" s="20"/>
      <c r="S165" s="19"/>
      <c r="T165" s="20"/>
      <c r="U165" s="19"/>
      <c r="V165" s="20"/>
      <c r="W165" s="19"/>
      <c r="X165" s="20"/>
      <c r="Y165" s="19"/>
      <c r="Z165" s="20"/>
      <c r="AA165" s="19"/>
      <c r="AB165" s="49"/>
      <c r="AC165" s="19"/>
      <c r="AD165" s="49"/>
      <c r="AE165" s="19"/>
      <c r="AF165" s="20"/>
      <c r="AG165" s="19"/>
      <c r="AH165" s="20"/>
      <c r="AI165" s="19"/>
      <c r="AJ165" s="20"/>
      <c r="AK165" s="19"/>
      <c r="AL165" s="20"/>
      <c r="AM165" s="19"/>
      <c r="AN165" s="20"/>
      <c r="AO165" s="210"/>
      <c r="AP165" s="20"/>
      <c r="AQ165" s="397"/>
      <c r="AR165" s="37"/>
      <c r="AS165" s="49"/>
      <c r="AT165" s="444"/>
      <c r="AU165" s="80"/>
      <c r="CA165" s="334" t="str">
        <f t="shared" si="10"/>
        <v/>
      </c>
      <c r="CG165" s="334">
        <f t="shared" si="11"/>
        <v>0</v>
      </c>
    </row>
    <row r="166" spans="1:85" x14ac:dyDescent="0.2">
      <c r="A166" s="236" t="s">
        <v>178</v>
      </c>
      <c r="B166" s="452">
        <f t="shared" si="8"/>
        <v>0</v>
      </c>
      <c r="C166" s="453">
        <f t="shared" si="9"/>
        <v>0</v>
      </c>
      <c r="D166" s="454">
        <f t="shared" si="9"/>
        <v>0</v>
      </c>
      <c r="E166" s="19"/>
      <c r="F166" s="49"/>
      <c r="G166" s="19"/>
      <c r="H166" s="49"/>
      <c r="I166" s="19"/>
      <c r="J166" s="49"/>
      <c r="K166" s="19"/>
      <c r="L166" s="20"/>
      <c r="M166" s="19"/>
      <c r="N166" s="20"/>
      <c r="O166" s="19"/>
      <c r="P166" s="20"/>
      <c r="Q166" s="19"/>
      <c r="R166" s="20"/>
      <c r="S166" s="19"/>
      <c r="T166" s="20"/>
      <c r="U166" s="19"/>
      <c r="V166" s="20"/>
      <c r="W166" s="19"/>
      <c r="X166" s="20"/>
      <c r="Y166" s="19"/>
      <c r="Z166" s="20"/>
      <c r="AA166" s="19"/>
      <c r="AB166" s="49"/>
      <c r="AC166" s="19"/>
      <c r="AD166" s="49"/>
      <c r="AE166" s="19"/>
      <c r="AF166" s="20"/>
      <c r="AG166" s="19"/>
      <c r="AH166" s="20"/>
      <c r="AI166" s="19"/>
      <c r="AJ166" s="20"/>
      <c r="AK166" s="19"/>
      <c r="AL166" s="20"/>
      <c r="AM166" s="19"/>
      <c r="AN166" s="20"/>
      <c r="AO166" s="210"/>
      <c r="AP166" s="20"/>
      <c r="AQ166" s="397"/>
      <c r="AR166" s="37"/>
      <c r="AS166" s="49"/>
      <c r="AT166" s="455"/>
      <c r="CA166" s="334" t="str">
        <f t="shared" si="10"/>
        <v/>
      </c>
      <c r="CG166" s="334">
        <f t="shared" si="11"/>
        <v>0</v>
      </c>
    </row>
    <row r="167" spans="1:85" x14ac:dyDescent="0.2">
      <c r="A167" s="236" t="s">
        <v>179</v>
      </c>
      <c r="B167" s="452">
        <f t="shared" si="8"/>
        <v>0</v>
      </c>
      <c r="C167" s="453">
        <f t="shared" si="9"/>
        <v>0</v>
      </c>
      <c r="D167" s="454">
        <f t="shared" si="9"/>
        <v>0</v>
      </c>
      <c r="E167" s="19"/>
      <c r="F167" s="49"/>
      <c r="G167" s="19"/>
      <c r="H167" s="49"/>
      <c r="I167" s="19"/>
      <c r="J167" s="49"/>
      <c r="K167" s="19"/>
      <c r="L167" s="20"/>
      <c r="M167" s="19"/>
      <c r="N167" s="20"/>
      <c r="O167" s="19"/>
      <c r="P167" s="20"/>
      <c r="Q167" s="19"/>
      <c r="R167" s="20"/>
      <c r="S167" s="19"/>
      <c r="T167" s="20"/>
      <c r="U167" s="19"/>
      <c r="V167" s="20"/>
      <c r="W167" s="19"/>
      <c r="X167" s="20"/>
      <c r="Y167" s="19"/>
      <c r="Z167" s="20"/>
      <c r="AA167" s="19"/>
      <c r="AB167" s="49"/>
      <c r="AC167" s="19"/>
      <c r="AD167" s="49"/>
      <c r="AE167" s="19"/>
      <c r="AF167" s="20"/>
      <c r="AG167" s="19"/>
      <c r="AH167" s="20"/>
      <c r="AI167" s="19"/>
      <c r="AJ167" s="20"/>
      <c r="AK167" s="19"/>
      <c r="AL167" s="20"/>
      <c r="AM167" s="19"/>
      <c r="AN167" s="20"/>
      <c r="AO167" s="210"/>
      <c r="AP167" s="20"/>
      <c r="AQ167" s="397"/>
      <c r="AR167" s="37"/>
      <c r="AS167" s="49"/>
      <c r="AT167" s="455"/>
      <c r="CA167" s="334" t="str">
        <f t="shared" si="10"/>
        <v/>
      </c>
      <c r="CG167" s="334">
        <f t="shared" si="11"/>
        <v>0</v>
      </c>
    </row>
    <row r="168" spans="1:85" x14ac:dyDescent="0.2">
      <c r="A168" s="243" t="s">
        <v>13</v>
      </c>
      <c r="B168" s="456">
        <f t="shared" si="8"/>
        <v>57</v>
      </c>
      <c r="C168" s="457">
        <f t="shared" si="9"/>
        <v>11</v>
      </c>
      <c r="D168" s="458">
        <f t="shared" si="9"/>
        <v>46</v>
      </c>
      <c r="E168" s="352"/>
      <c r="F168" s="63"/>
      <c r="G168" s="352"/>
      <c r="H168" s="353">
        <v>1</v>
      </c>
      <c r="I168" s="352"/>
      <c r="J168" s="353">
        <v>1</v>
      </c>
      <c r="K168" s="352">
        <v>1</v>
      </c>
      <c r="L168" s="353">
        <v>2</v>
      </c>
      <c r="M168" s="352"/>
      <c r="N168" s="353"/>
      <c r="O168" s="352"/>
      <c r="P168" s="353">
        <v>1</v>
      </c>
      <c r="Q168" s="352"/>
      <c r="R168" s="353"/>
      <c r="S168" s="352">
        <v>1</v>
      </c>
      <c r="T168" s="353">
        <v>1</v>
      </c>
      <c r="U168" s="352"/>
      <c r="V168" s="353"/>
      <c r="W168" s="352">
        <v>1</v>
      </c>
      <c r="X168" s="353">
        <v>1</v>
      </c>
      <c r="Y168" s="352"/>
      <c r="Z168" s="353">
        <v>2</v>
      </c>
      <c r="AA168" s="352">
        <v>1</v>
      </c>
      <c r="AB168" s="353">
        <v>2</v>
      </c>
      <c r="AC168" s="352">
        <v>1</v>
      </c>
      <c r="AD168" s="353">
        <v>3</v>
      </c>
      <c r="AE168" s="352">
        <v>1</v>
      </c>
      <c r="AF168" s="353">
        <v>6</v>
      </c>
      <c r="AG168" s="352">
        <v>1</v>
      </c>
      <c r="AH168" s="353">
        <v>2</v>
      </c>
      <c r="AI168" s="352">
        <v>1</v>
      </c>
      <c r="AJ168" s="353">
        <v>5</v>
      </c>
      <c r="AK168" s="352">
        <v>1</v>
      </c>
      <c r="AL168" s="353">
        <v>6</v>
      </c>
      <c r="AM168" s="352"/>
      <c r="AN168" s="353">
        <v>5</v>
      </c>
      <c r="AO168" s="217">
        <v>2</v>
      </c>
      <c r="AP168" s="353">
        <v>8</v>
      </c>
      <c r="AQ168" s="459">
        <v>16</v>
      </c>
      <c r="AR168" s="41">
        <v>20</v>
      </c>
      <c r="AS168" s="63">
        <v>21</v>
      </c>
      <c r="AT168" s="455"/>
      <c r="CA168" s="334" t="str">
        <f t="shared" si="10"/>
        <v/>
      </c>
      <c r="CG168" s="334">
        <f t="shared" si="11"/>
        <v>0</v>
      </c>
    </row>
    <row r="169" spans="1:85" x14ac:dyDescent="0.2">
      <c r="A169" s="460" t="s">
        <v>98</v>
      </c>
      <c r="B169" s="401">
        <f t="shared" ref="B169:AS169" si="12">SUM(B170:B174)</f>
        <v>86</v>
      </c>
      <c r="C169" s="402">
        <f t="shared" si="12"/>
        <v>22</v>
      </c>
      <c r="D169" s="442">
        <f t="shared" si="12"/>
        <v>64</v>
      </c>
      <c r="E169" s="461">
        <f t="shared" si="12"/>
        <v>0</v>
      </c>
      <c r="F169" s="461">
        <f t="shared" si="12"/>
        <v>0</v>
      </c>
      <c r="G169" s="461">
        <f t="shared" si="12"/>
        <v>0</v>
      </c>
      <c r="H169" s="367">
        <f t="shared" si="12"/>
        <v>2</v>
      </c>
      <c r="I169" s="365">
        <f t="shared" si="12"/>
        <v>0</v>
      </c>
      <c r="J169" s="367">
        <f t="shared" si="12"/>
        <v>2</v>
      </c>
      <c r="K169" s="365">
        <f t="shared" si="12"/>
        <v>1</v>
      </c>
      <c r="L169" s="367">
        <f t="shared" si="12"/>
        <v>3</v>
      </c>
      <c r="M169" s="365">
        <f t="shared" si="12"/>
        <v>0</v>
      </c>
      <c r="N169" s="367">
        <f t="shared" si="12"/>
        <v>1</v>
      </c>
      <c r="O169" s="365">
        <f t="shared" si="12"/>
        <v>1</v>
      </c>
      <c r="P169" s="367">
        <f t="shared" si="12"/>
        <v>2</v>
      </c>
      <c r="Q169" s="365">
        <f t="shared" si="12"/>
        <v>0</v>
      </c>
      <c r="R169" s="367">
        <f t="shared" si="12"/>
        <v>0</v>
      </c>
      <c r="S169" s="365">
        <f t="shared" si="12"/>
        <v>0</v>
      </c>
      <c r="T169" s="367">
        <f t="shared" si="12"/>
        <v>1</v>
      </c>
      <c r="U169" s="365">
        <f t="shared" si="12"/>
        <v>1</v>
      </c>
      <c r="V169" s="367">
        <f t="shared" si="12"/>
        <v>2</v>
      </c>
      <c r="W169" s="365">
        <f t="shared" si="12"/>
        <v>1</v>
      </c>
      <c r="X169" s="367">
        <f t="shared" si="12"/>
        <v>3</v>
      </c>
      <c r="Y169" s="365">
        <f t="shared" si="12"/>
        <v>1</v>
      </c>
      <c r="Z169" s="367">
        <f t="shared" si="12"/>
        <v>5</v>
      </c>
      <c r="AA169" s="365">
        <f t="shared" si="12"/>
        <v>2</v>
      </c>
      <c r="AB169" s="367">
        <f t="shared" si="12"/>
        <v>8</v>
      </c>
      <c r="AC169" s="365">
        <f t="shared" si="12"/>
        <v>3</v>
      </c>
      <c r="AD169" s="367">
        <f t="shared" si="12"/>
        <v>7</v>
      </c>
      <c r="AE169" s="365">
        <f t="shared" si="12"/>
        <v>0</v>
      </c>
      <c r="AF169" s="367">
        <f t="shared" si="12"/>
        <v>5</v>
      </c>
      <c r="AG169" s="365">
        <f t="shared" si="12"/>
        <v>1</v>
      </c>
      <c r="AH169" s="367">
        <f t="shared" si="12"/>
        <v>4</v>
      </c>
      <c r="AI169" s="365">
        <f t="shared" si="12"/>
        <v>2</v>
      </c>
      <c r="AJ169" s="367">
        <f t="shared" si="12"/>
        <v>5</v>
      </c>
      <c r="AK169" s="365">
        <f t="shared" si="12"/>
        <v>3</v>
      </c>
      <c r="AL169" s="367">
        <f t="shared" si="12"/>
        <v>5</v>
      </c>
      <c r="AM169" s="365">
        <f t="shared" si="12"/>
        <v>2</v>
      </c>
      <c r="AN169" s="367">
        <f t="shared" si="12"/>
        <v>3</v>
      </c>
      <c r="AO169" s="368">
        <f t="shared" si="12"/>
        <v>4</v>
      </c>
      <c r="AP169" s="367">
        <f t="shared" si="12"/>
        <v>6</v>
      </c>
      <c r="AQ169" s="368">
        <f t="shared" si="12"/>
        <v>25</v>
      </c>
      <c r="AR169" s="338">
        <f t="shared" si="12"/>
        <v>41</v>
      </c>
      <c r="AS169" s="366">
        <f t="shared" si="12"/>
        <v>20</v>
      </c>
      <c r="AT169" s="455"/>
    </row>
    <row r="170" spans="1:85" x14ac:dyDescent="0.2">
      <c r="A170" s="93" t="s">
        <v>38</v>
      </c>
      <c r="B170" s="462">
        <f>SUM(C170+D170)</f>
        <v>77</v>
      </c>
      <c r="C170" s="462">
        <f t="shared" ref="C170:D174" si="13">SUM(E170+G170+I170+K170+M170+O170+Q170+S170+U170+W170+Y170+AA170+AC170+AE170+AG170+AI170+AK170+AM170+AO170)</f>
        <v>18</v>
      </c>
      <c r="D170" s="463">
        <f t="shared" si="13"/>
        <v>59</v>
      </c>
      <c r="E170" s="356"/>
      <c r="F170" s="13"/>
      <c r="G170" s="356"/>
      <c r="H170" s="354">
        <v>2</v>
      </c>
      <c r="I170" s="356"/>
      <c r="J170" s="354">
        <v>2</v>
      </c>
      <c r="K170" s="356">
        <v>1</v>
      </c>
      <c r="L170" s="354">
        <v>3</v>
      </c>
      <c r="M170" s="356"/>
      <c r="N170" s="354">
        <v>1</v>
      </c>
      <c r="O170" s="356">
        <v>1</v>
      </c>
      <c r="P170" s="354">
        <v>2</v>
      </c>
      <c r="Q170" s="356"/>
      <c r="R170" s="354"/>
      <c r="S170" s="356"/>
      <c r="T170" s="354">
        <v>1</v>
      </c>
      <c r="U170" s="356">
        <v>1</v>
      </c>
      <c r="V170" s="354">
        <v>2</v>
      </c>
      <c r="W170" s="356">
        <v>1</v>
      </c>
      <c r="X170" s="354">
        <v>3</v>
      </c>
      <c r="Y170" s="356">
        <v>1</v>
      </c>
      <c r="Z170" s="354">
        <v>5</v>
      </c>
      <c r="AA170" s="356">
        <v>2</v>
      </c>
      <c r="AB170" s="354">
        <v>8</v>
      </c>
      <c r="AC170" s="356">
        <v>3</v>
      </c>
      <c r="AD170" s="354">
        <v>7</v>
      </c>
      <c r="AE170" s="356"/>
      <c r="AF170" s="354">
        <v>5</v>
      </c>
      <c r="AG170" s="356">
        <v>1</v>
      </c>
      <c r="AH170" s="354">
        <v>3</v>
      </c>
      <c r="AI170" s="356">
        <v>2</v>
      </c>
      <c r="AJ170" s="354">
        <v>4</v>
      </c>
      <c r="AK170" s="356">
        <v>2</v>
      </c>
      <c r="AL170" s="354">
        <v>4</v>
      </c>
      <c r="AM170" s="356">
        <v>1</v>
      </c>
      <c r="AN170" s="354">
        <v>2</v>
      </c>
      <c r="AO170" s="221">
        <v>2</v>
      </c>
      <c r="AP170" s="354">
        <v>5</v>
      </c>
      <c r="AQ170" s="354">
        <v>24</v>
      </c>
      <c r="AR170" s="354">
        <v>33</v>
      </c>
      <c r="AS170" s="354">
        <v>20</v>
      </c>
      <c r="AT170" s="455"/>
    </row>
    <row r="171" spans="1:85" x14ac:dyDescent="0.2">
      <c r="A171" s="96" t="s">
        <v>39</v>
      </c>
      <c r="B171" s="453">
        <f>SUM(C171+D171)</f>
        <v>0</v>
      </c>
      <c r="C171" s="453">
        <f t="shared" si="13"/>
        <v>0</v>
      </c>
      <c r="D171" s="454">
        <f t="shared" si="13"/>
        <v>0</v>
      </c>
      <c r="E171" s="352"/>
      <c r="F171" s="20"/>
      <c r="G171" s="19"/>
      <c r="H171" s="22"/>
      <c r="I171" s="19"/>
      <c r="J171" s="20"/>
      <c r="K171" s="19"/>
      <c r="L171" s="20"/>
      <c r="M171" s="19"/>
      <c r="N171" s="20"/>
      <c r="O171" s="19"/>
      <c r="P171" s="20"/>
      <c r="Q171" s="19"/>
      <c r="R171" s="20"/>
      <c r="S171" s="19"/>
      <c r="T171" s="20"/>
      <c r="U171" s="19"/>
      <c r="V171" s="20"/>
      <c r="W171" s="19"/>
      <c r="X171" s="20"/>
      <c r="Y171" s="19"/>
      <c r="Z171" s="20"/>
      <c r="AA171" s="19"/>
      <c r="AB171" s="20"/>
      <c r="AC171" s="19"/>
      <c r="AD171" s="20"/>
      <c r="AE171" s="19"/>
      <c r="AF171" s="20"/>
      <c r="AG171" s="19"/>
      <c r="AH171" s="20"/>
      <c r="AI171" s="19"/>
      <c r="AJ171" s="20"/>
      <c r="AK171" s="19"/>
      <c r="AL171" s="20"/>
      <c r="AM171" s="19"/>
      <c r="AN171" s="20"/>
      <c r="AO171" s="210"/>
      <c r="AP171" s="20"/>
      <c r="AQ171" s="20"/>
      <c r="AR171" s="20"/>
      <c r="AS171" s="22"/>
      <c r="AT171" s="464"/>
    </row>
    <row r="172" spans="1:85" x14ac:dyDescent="0.2">
      <c r="A172" s="106" t="s">
        <v>40</v>
      </c>
      <c r="B172" s="453">
        <f>SUM(C172+D172)</f>
        <v>9</v>
      </c>
      <c r="C172" s="453">
        <f t="shared" si="13"/>
        <v>4</v>
      </c>
      <c r="D172" s="454">
        <f t="shared" si="13"/>
        <v>5</v>
      </c>
      <c r="E172" s="19"/>
      <c r="F172" s="353"/>
      <c r="G172" s="352"/>
      <c r="H172" s="353"/>
      <c r="I172" s="356"/>
      <c r="J172" s="354"/>
      <c r="K172" s="356"/>
      <c r="L172" s="354"/>
      <c r="M172" s="356"/>
      <c r="N172" s="354"/>
      <c r="O172" s="356"/>
      <c r="P172" s="354"/>
      <c r="Q172" s="356"/>
      <c r="R172" s="354"/>
      <c r="S172" s="356"/>
      <c r="T172" s="354"/>
      <c r="U172" s="356"/>
      <c r="V172" s="354"/>
      <c r="W172" s="356"/>
      <c r="X172" s="354"/>
      <c r="Y172" s="356"/>
      <c r="Z172" s="354"/>
      <c r="AA172" s="356"/>
      <c r="AB172" s="354"/>
      <c r="AC172" s="356"/>
      <c r="AD172" s="354"/>
      <c r="AE172" s="356"/>
      <c r="AF172" s="354"/>
      <c r="AG172" s="356"/>
      <c r="AH172" s="354">
        <v>1</v>
      </c>
      <c r="AI172" s="356"/>
      <c r="AJ172" s="354">
        <v>1</v>
      </c>
      <c r="AK172" s="356">
        <v>1</v>
      </c>
      <c r="AL172" s="354">
        <v>1</v>
      </c>
      <c r="AM172" s="356">
        <v>1</v>
      </c>
      <c r="AN172" s="354">
        <v>1</v>
      </c>
      <c r="AO172" s="221">
        <v>2</v>
      </c>
      <c r="AP172" s="354">
        <v>1</v>
      </c>
      <c r="AQ172" s="354">
        <v>1</v>
      </c>
      <c r="AR172" s="354">
        <v>8</v>
      </c>
      <c r="AS172" s="354"/>
      <c r="AT172" s="455"/>
    </row>
    <row r="173" spans="1:85" x14ac:dyDescent="0.2">
      <c r="A173" s="465" t="s">
        <v>86</v>
      </c>
      <c r="B173" s="453">
        <f>SUM(C173+D173)</f>
        <v>0</v>
      </c>
      <c r="C173" s="453">
        <f t="shared" si="13"/>
        <v>0</v>
      </c>
      <c r="D173" s="466">
        <f t="shared" si="13"/>
        <v>0</v>
      </c>
      <c r="E173" s="356"/>
      <c r="F173" s="20"/>
      <c r="G173" s="19"/>
      <c r="H173" s="20"/>
      <c r="I173" s="19"/>
      <c r="J173" s="20"/>
      <c r="K173" s="19"/>
      <c r="L173" s="20"/>
      <c r="M173" s="19"/>
      <c r="N173" s="20"/>
      <c r="O173" s="19"/>
      <c r="P173" s="20"/>
      <c r="Q173" s="19"/>
      <c r="R173" s="20"/>
      <c r="S173" s="19"/>
      <c r="T173" s="20"/>
      <c r="U173" s="19"/>
      <c r="V173" s="20"/>
      <c r="W173" s="19"/>
      <c r="X173" s="20"/>
      <c r="Y173" s="19"/>
      <c r="Z173" s="20"/>
      <c r="AA173" s="19"/>
      <c r="AB173" s="20"/>
      <c r="AC173" s="19"/>
      <c r="AD173" s="20"/>
      <c r="AE173" s="19"/>
      <c r="AF173" s="20"/>
      <c r="AG173" s="19"/>
      <c r="AH173" s="20"/>
      <c r="AI173" s="19"/>
      <c r="AJ173" s="20"/>
      <c r="AK173" s="19"/>
      <c r="AL173" s="20"/>
      <c r="AM173" s="19"/>
      <c r="AN173" s="20"/>
      <c r="AO173" s="210"/>
      <c r="AP173" s="20"/>
      <c r="AQ173" s="20"/>
      <c r="AR173" s="20"/>
      <c r="AS173" s="22"/>
      <c r="AT173" s="464"/>
    </row>
    <row r="174" spans="1:85" x14ac:dyDescent="0.2">
      <c r="A174" s="108" t="s">
        <v>13</v>
      </c>
      <c r="B174" s="467">
        <f>SUM(C174+D174)</f>
        <v>0</v>
      </c>
      <c r="C174" s="468">
        <f t="shared" si="13"/>
        <v>0</v>
      </c>
      <c r="D174" s="469">
        <f t="shared" si="13"/>
        <v>0</v>
      </c>
      <c r="E174" s="27"/>
      <c r="F174" s="58"/>
      <c r="G174" s="56"/>
      <c r="H174" s="58"/>
      <c r="I174" s="56"/>
      <c r="J174" s="58"/>
      <c r="K174" s="56"/>
      <c r="L174" s="58"/>
      <c r="M174" s="56"/>
      <c r="N174" s="58"/>
      <c r="O174" s="56"/>
      <c r="P174" s="58"/>
      <c r="Q174" s="56"/>
      <c r="R174" s="58"/>
      <c r="S174" s="56"/>
      <c r="T174" s="58"/>
      <c r="U174" s="56"/>
      <c r="V174" s="58"/>
      <c r="W174" s="56"/>
      <c r="X174" s="58"/>
      <c r="Y174" s="56"/>
      <c r="Z174" s="58"/>
      <c r="AA174" s="56"/>
      <c r="AB174" s="58"/>
      <c r="AC174" s="56"/>
      <c r="AD174" s="58"/>
      <c r="AE174" s="56"/>
      <c r="AF174" s="58"/>
      <c r="AG174" s="56"/>
      <c r="AH174" s="58"/>
      <c r="AI174" s="56"/>
      <c r="AJ174" s="58"/>
      <c r="AK174" s="56"/>
      <c r="AL174" s="58"/>
      <c r="AM174" s="56"/>
      <c r="AN174" s="58"/>
      <c r="AO174" s="364"/>
      <c r="AP174" s="58"/>
      <c r="AQ174" s="58"/>
      <c r="AR174" s="58"/>
      <c r="AS174" s="58"/>
      <c r="AT174" s="455"/>
    </row>
    <row r="175" spans="1:85" x14ac:dyDescent="0.2">
      <c r="A175" s="149" t="s">
        <v>180</v>
      </c>
      <c r="B175" s="149"/>
      <c r="C175" s="149"/>
      <c r="D175" s="149"/>
      <c r="E175" s="149"/>
      <c r="F175" s="149"/>
      <c r="G175" s="149"/>
      <c r="H175" s="77"/>
      <c r="I175" s="77"/>
      <c r="J175" s="77"/>
      <c r="K175" s="77"/>
      <c r="L175" s="77"/>
      <c r="M175" s="149"/>
      <c r="N175" s="149"/>
      <c r="O175" s="80"/>
      <c r="P175" s="80"/>
      <c r="Q175" s="80"/>
      <c r="R175" s="77"/>
      <c r="S175" s="77"/>
      <c r="T175" s="80"/>
      <c r="U175" s="80"/>
      <c r="V175" s="80"/>
      <c r="W175" s="80"/>
      <c r="X175" s="80"/>
      <c r="Y175" s="80"/>
      <c r="Z175" s="80"/>
      <c r="AA175" s="80"/>
      <c r="AB175" s="80"/>
      <c r="AC175" s="80"/>
      <c r="AD175" s="80"/>
      <c r="AE175" s="80"/>
      <c r="AF175" s="80"/>
      <c r="AG175" s="80"/>
      <c r="AH175" s="80"/>
      <c r="AI175" s="80"/>
      <c r="AJ175" s="80"/>
      <c r="AK175" s="3"/>
      <c r="AL175" s="3"/>
      <c r="AM175" s="3"/>
      <c r="AN175" s="3"/>
      <c r="AO175" s="3"/>
      <c r="AP175" s="3"/>
      <c r="AQ175" s="80"/>
      <c r="AR175" s="80"/>
      <c r="AS175" s="80"/>
      <c r="AT175" s="80"/>
      <c r="AU175" s="80"/>
    </row>
    <row r="176" spans="1:85" ht="21" customHeight="1" x14ac:dyDescent="0.2">
      <c r="A176" s="849" t="s">
        <v>49</v>
      </c>
      <c r="B176" s="867" t="s">
        <v>50</v>
      </c>
      <c r="C176" s="868"/>
      <c r="D176" s="918"/>
      <c r="E176" s="871" t="s">
        <v>14</v>
      </c>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c r="AG176" s="872"/>
      <c r="AH176" s="872"/>
      <c r="AI176" s="872"/>
      <c r="AJ176" s="872"/>
      <c r="AK176" s="872"/>
      <c r="AL176" s="872"/>
      <c r="AM176" s="872"/>
      <c r="AN176" s="872"/>
      <c r="AO176" s="872"/>
      <c r="AP176" s="873"/>
      <c r="AQ176" s="841" t="s">
        <v>119</v>
      </c>
      <c r="AR176" s="841" t="s">
        <v>87</v>
      </c>
      <c r="AS176" s="80"/>
      <c r="AT176" s="80"/>
      <c r="AU176" s="80"/>
    </row>
    <row r="177" spans="1:86" ht="21.75" customHeight="1" x14ac:dyDescent="0.2">
      <c r="A177" s="850"/>
      <c r="B177" s="869"/>
      <c r="C177" s="870"/>
      <c r="D177" s="870"/>
      <c r="E177" s="831" t="s">
        <v>19</v>
      </c>
      <c r="F177" s="832"/>
      <c r="G177" s="831" t="s">
        <v>20</v>
      </c>
      <c r="H177" s="832"/>
      <c r="I177" s="862" t="s">
        <v>21</v>
      </c>
      <c r="J177" s="863"/>
      <c r="K177" s="862" t="s">
        <v>22</v>
      </c>
      <c r="L177" s="863"/>
      <c r="M177" s="862" t="s">
        <v>23</v>
      </c>
      <c r="N177" s="863"/>
      <c r="O177" s="831" t="s">
        <v>24</v>
      </c>
      <c r="P177" s="832"/>
      <c r="Q177" s="831" t="s">
        <v>25</v>
      </c>
      <c r="R177" s="832"/>
      <c r="S177" s="831" t="s">
        <v>26</v>
      </c>
      <c r="T177" s="832"/>
      <c r="U177" s="831" t="s">
        <v>27</v>
      </c>
      <c r="V177" s="832"/>
      <c r="W177" s="831" t="s">
        <v>2</v>
      </c>
      <c r="X177" s="832"/>
      <c r="Y177" s="831" t="s">
        <v>3</v>
      </c>
      <c r="Z177" s="832"/>
      <c r="AA177" s="831" t="s">
        <v>28</v>
      </c>
      <c r="AB177" s="832"/>
      <c r="AC177" s="831" t="s">
        <v>4</v>
      </c>
      <c r="AD177" s="832"/>
      <c r="AE177" s="831" t="s">
        <v>5</v>
      </c>
      <c r="AF177" s="832"/>
      <c r="AG177" s="831" t="s">
        <v>6</v>
      </c>
      <c r="AH177" s="832"/>
      <c r="AI177" s="831" t="s">
        <v>7</v>
      </c>
      <c r="AJ177" s="832"/>
      <c r="AK177" s="831" t="s">
        <v>8</v>
      </c>
      <c r="AL177" s="832"/>
      <c r="AM177" s="831" t="s">
        <v>9</v>
      </c>
      <c r="AN177" s="832"/>
      <c r="AO177" s="845" t="s">
        <v>10</v>
      </c>
      <c r="AP177" s="847"/>
      <c r="AQ177" s="844"/>
      <c r="AR177" s="844"/>
      <c r="AS177" s="80"/>
      <c r="AT177" s="80"/>
      <c r="AU177" s="80"/>
    </row>
    <row r="178" spans="1:86" ht="13.5" customHeight="1" x14ac:dyDescent="0.2">
      <c r="A178" s="917"/>
      <c r="B178" s="325" t="s">
        <v>94</v>
      </c>
      <c r="C178" s="324" t="s">
        <v>11</v>
      </c>
      <c r="D178" s="324" t="s">
        <v>12</v>
      </c>
      <c r="E178" s="65" t="s">
        <v>11</v>
      </c>
      <c r="F178" s="68" t="s">
        <v>12</v>
      </c>
      <c r="G178" s="65" t="s">
        <v>11</v>
      </c>
      <c r="H178" s="68" t="s">
        <v>12</v>
      </c>
      <c r="I178" s="65" t="s">
        <v>11</v>
      </c>
      <c r="J178" s="68" t="s">
        <v>12</v>
      </c>
      <c r="K178" s="65" t="s">
        <v>11</v>
      </c>
      <c r="L178" s="68" t="s">
        <v>12</v>
      </c>
      <c r="M178" s="65" t="s">
        <v>11</v>
      </c>
      <c r="N178" s="68" t="s">
        <v>12</v>
      </c>
      <c r="O178" s="65" t="s">
        <v>11</v>
      </c>
      <c r="P178" s="68" t="s">
        <v>12</v>
      </c>
      <c r="Q178" s="65" t="s">
        <v>11</v>
      </c>
      <c r="R178" s="68" t="s">
        <v>12</v>
      </c>
      <c r="S178" s="65" t="s">
        <v>11</v>
      </c>
      <c r="T178" s="68" t="s">
        <v>12</v>
      </c>
      <c r="U178" s="65" t="s">
        <v>11</v>
      </c>
      <c r="V178" s="68" t="s">
        <v>12</v>
      </c>
      <c r="W178" s="65" t="s">
        <v>11</v>
      </c>
      <c r="X178" s="68" t="s">
        <v>12</v>
      </c>
      <c r="Y178" s="65" t="s">
        <v>11</v>
      </c>
      <c r="Z178" s="68" t="s">
        <v>12</v>
      </c>
      <c r="AA178" s="65" t="s">
        <v>11</v>
      </c>
      <c r="AB178" s="68" t="s">
        <v>12</v>
      </c>
      <c r="AC178" s="65" t="s">
        <v>11</v>
      </c>
      <c r="AD178" s="68" t="s">
        <v>12</v>
      </c>
      <c r="AE178" s="65" t="s">
        <v>11</v>
      </c>
      <c r="AF178" s="68" t="s">
        <v>12</v>
      </c>
      <c r="AG178" s="65" t="s">
        <v>11</v>
      </c>
      <c r="AH178" s="68" t="s">
        <v>12</v>
      </c>
      <c r="AI178" s="65" t="s">
        <v>11</v>
      </c>
      <c r="AJ178" s="68" t="s">
        <v>12</v>
      </c>
      <c r="AK178" s="65" t="s">
        <v>11</v>
      </c>
      <c r="AL178" s="68" t="s">
        <v>12</v>
      </c>
      <c r="AM178" s="65" t="s">
        <v>11</v>
      </c>
      <c r="AN178" s="68" t="s">
        <v>12</v>
      </c>
      <c r="AO178" s="65" t="s">
        <v>11</v>
      </c>
      <c r="AP178" s="68" t="s">
        <v>12</v>
      </c>
      <c r="AQ178" s="875"/>
      <c r="AR178" s="875"/>
      <c r="AS178" s="470"/>
      <c r="AT178" s="80"/>
    </row>
    <row r="179" spans="1:86" x14ac:dyDescent="0.2">
      <c r="A179" s="152" t="s">
        <v>52</v>
      </c>
      <c r="B179" s="462">
        <f>SUM(C179+D179)</f>
        <v>121</v>
      </c>
      <c r="C179" s="462">
        <f t="shared" ref="C179:D183" si="14">SUM(E179+G179+I179+K179+M179+O179+Q179+S179+U179+W179+Y179+AA179+AC179+AE179+AG179+AI179+AK179+AM179+AO179)</f>
        <v>34</v>
      </c>
      <c r="D179" s="463">
        <f t="shared" si="14"/>
        <v>87</v>
      </c>
      <c r="E179" s="12"/>
      <c r="F179" s="342"/>
      <c r="G179" s="12"/>
      <c r="H179" s="13">
        <v>1</v>
      </c>
      <c r="I179" s="12"/>
      <c r="J179" s="13"/>
      <c r="K179" s="12">
        <v>1</v>
      </c>
      <c r="L179" s="13">
        <v>2</v>
      </c>
      <c r="M179" s="12"/>
      <c r="N179" s="13">
        <v>1</v>
      </c>
      <c r="O179" s="12">
        <v>1</v>
      </c>
      <c r="P179" s="13">
        <v>3</v>
      </c>
      <c r="Q179" s="12"/>
      <c r="R179" s="13">
        <v>2</v>
      </c>
      <c r="S179" s="12">
        <v>1</v>
      </c>
      <c r="T179" s="13">
        <v>2</v>
      </c>
      <c r="U179" s="12">
        <v>1</v>
      </c>
      <c r="V179" s="13">
        <v>3</v>
      </c>
      <c r="W179" s="12"/>
      <c r="X179" s="13">
        <v>2</v>
      </c>
      <c r="Y179" s="343">
        <v>2</v>
      </c>
      <c r="Z179" s="13">
        <v>8</v>
      </c>
      <c r="AA179" s="343">
        <v>5</v>
      </c>
      <c r="AB179" s="13">
        <v>6</v>
      </c>
      <c r="AC179" s="343">
        <v>5</v>
      </c>
      <c r="AD179" s="13">
        <v>7</v>
      </c>
      <c r="AE179" s="343">
        <v>5</v>
      </c>
      <c r="AF179" s="13">
        <v>6</v>
      </c>
      <c r="AG179" s="343">
        <v>2</v>
      </c>
      <c r="AH179" s="13">
        <v>10</v>
      </c>
      <c r="AI179" s="343">
        <v>3</v>
      </c>
      <c r="AJ179" s="13">
        <v>14</v>
      </c>
      <c r="AK179" s="343">
        <v>1</v>
      </c>
      <c r="AL179" s="13">
        <v>6</v>
      </c>
      <c r="AM179" s="343">
        <v>2</v>
      </c>
      <c r="AN179" s="13">
        <v>3</v>
      </c>
      <c r="AO179" s="343">
        <v>5</v>
      </c>
      <c r="AP179" s="13">
        <v>11</v>
      </c>
      <c r="AQ179" s="245">
        <v>121</v>
      </c>
      <c r="AR179" s="246"/>
      <c r="AS179" s="471" t="s">
        <v>120</v>
      </c>
      <c r="AT179" s="80"/>
      <c r="CA179" s="334" t="str">
        <f>IF(B179=0,"",IF(AQ179="",IF(B179="",""," No olvide escribir la columna Beneficiarios."),""))</f>
        <v/>
      </c>
      <c r="CB179" s="334" t="str">
        <f>IF(B179&lt;AQ179," El número de Beneficiarios NO puede ser mayor que el Total.","")</f>
        <v/>
      </c>
      <c r="CG179" s="334">
        <f>IF(B179&lt;AQ179,1,0)</f>
        <v>0</v>
      </c>
      <c r="CH179" s="334">
        <f>IF(B179=0,"",IF(AQ179="",IF(B179="","",1),0))</f>
        <v>0</v>
      </c>
    </row>
    <row r="180" spans="1:86" x14ac:dyDescent="0.2">
      <c r="A180" s="152" t="s">
        <v>53</v>
      </c>
      <c r="B180" s="453">
        <f>SUM(C180+D180)</f>
        <v>0</v>
      </c>
      <c r="C180" s="453">
        <f t="shared" si="14"/>
        <v>0</v>
      </c>
      <c r="D180" s="454">
        <f t="shared" si="14"/>
        <v>0</v>
      </c>
      <c r="E180" s="19"/>
      <c r="F180" s="49"/>
      <c r="G180" s="19"/>
      <c r="H180" s="20"/>
      <c r="I180" s="19"/>
      <c r="J180" s="20"/>
      <c r="K180" s="19"/>
      <c r="L180" s="20"/>
      <c r="M180" s="19"/>
      <c r="N180" s="20"/>
      <c r="O180" s="19"/>
      <c r="P180" s="20"/>
      <c r="Q180" s="19"/>
      <c r="R180" s="20"/>
      <c r="S180" s="19"/>
      <c r="T180" s="20"/>
      <c r="U180" s="19"/>
      <c r="V180" s="20"/>
      <c r="W180" s="19"/>
      <c r="X180" s="20"/>
      <c r="Y180" s="210"/>
      <c r="Z180" s="20"/>
      <c r="AA180" s="210"/>
      <c r="AB180" s="20"/>
      <c r="AC180" s="210"/>
      <c r="AD180" s="20"/>
      <c r="AE180" s="210"/>
      <c r="AF180" s="20"/>
      <c r="AG180" s="210"/>
      <c r="AH180" s="20"/>
      <c r="AI180" s="210"/>
      <c r="AJ180" s="20"/>
      <c r="AK180" s="210"/>
      <c r="AL180" s="20"/>
      <c r="AM180" s="210"/>
      <c r="AN180" s="20"/>
      <c r="AO180" s="210"/>
      <c r="AP180" s="20"/>
      <c r="AQ180" s="245"/>
      <c r="AR180" s="247"/>
      <c r="AS180" s="471" t="s">
        <v>120</v>
      </c>
      <c r="AT180" s="80"/>
      <c r="CA180" s="334" t="str">
        <f>IF(B180=0,"",IF(AQ180="",IF(B180="",""," No olvide escribir la columna Beneficiarios."),""))</f>
        <v/>
      </c>
      <c r="CB180" s="334" t="str">
        <f>IF(B180&lt;AQ180," El número de Beneficiarios NO puede ser mayor que el Total.","")</f>
        <v/>
      </c>
      <c r="CG180" s="334">
        <f>IF(B180&lt;AQ180,1,0)</f>
        <v>0</v>
      </c>
      <c r="CH180" s="334" t="str">
        <f>IF(B180=0,"",IF(AQ180="",IF(B180="","",1),0))</f>
        <v/>
      </c>
    </row>
    <row r="181" spans="1:86" x14ac:dyDescent="0.2">
      <c r="A181" s="152" t="s">
        <v>54</v>
      </c>
      <c r="B181" s="453">
        <f>SUM(C181+D181)</f>
        <v>0</v>
      </c>
      <c r="C181" s="453">
        <f t="shared" si="14"/>
        <v>0</v>
      </c>
      <c r="D181" s="454">
        <f t="shared" si="14"/>
        <v>0</v>
      </c>
      <c r="E181" s="19"/>
      <c r="F181" s="49"/>
      <c r="G181" s="19"/>
      <c r="H181" s="20"/>
      <c r="I181" s="19"/>
      <c r="J181" s="20"/>
      <c r="K181" s="19"/>
      <c r="L181" s="20"/>
      <c r="M181" s="19"/>
      <c r="N181" s="20"/>
      <c r="O181" s="19"/>
      <c r="P181" s="20"/>
      <c r="Q181" s="19"/>
      <c r="R181" s="20"/>
      <c r="S181" s="19"/>
      <c r="T181" s="20"/>
      <c r="U181" s="19"/>
      <c r="V181" s="20"/>
      <c r="W181" s="19"/>
      <c r="X181" s="20"/>
      <c r="Y181" s="210"/>
      <c r="Z181" s="20"/>
      <c r="AA181" s="210"/>
      <c r="AB181" s="20"/>
      <c r="AC181" s="210"/>
      <c r="AD181" s="20"/>
      <c r="AE181" s="210"/>
      <c r="AF181" s="20"/>
      <c r="AG181" s="210"/>
      <c r="AH181" s="20"/>
      <c r="AI181" s="210"/>
      <c r="AJ181" s="20"/>
      <c r="AK181" s="210"/>
      <c r="AL181" s="20"/>
      <c r="AM181" s="210"/>
      <c r="AN181" s="20"/>
      <c r="AO181" s="210"/>
      <c r="AP181" s="20"/>
      <c r="AQ181" s="245"/>
      <c r="AR181" s="247"/>
      <c r="AS181" s="471" t="s">
        <v>120</v>
      </c>
      <c r="AT181" s="80"/>
      <c r="CA181" s="334" t="str">
        <f>IF(B181=0,"",IF(AQ181="",IF(B181="",""," No olvide escribir la columna Beneficiarios."),""))</f>
        <v/>
      </c>
      <c r="CB181" s="334" t="str">
        <f>IF(B181&lt;AQ181," El número de Beneficiarios NO puede ser mayor que el Total.","")</f>
        <v/>
      </c>
      <c r="CG181" s="334">
        <f>IF(B181&lt;AQ181,1,0)</f>
        <v>0</v>
      </c>
      <c r="CH181" s="334" t="str">
        <f>IF(B181=0,"",IF(AQ181="",IF(B181="","",1),0))</f>
        <v/>
      </c>
    </row>
    <row r="182" spans="1:86" x14ac:dyDescent="0.2">
      <c r="A182" s="248" t="s">
        <v>55</v>
      </c>
      <c r="B182" s="453">
        <f>SUM(C182+D182)</f>
        <v>0</v>
      </c>
      <c r="C182" s="453">
        <f t="shared" si="14"/>
        <v>0</v>
      </c>
      <c r="D182" s="466">
        <f t="shared" si="14"/>
        <v>0</v>
      </c>
      <c r="E182" s="19"/>
      <c r="F182" s="49"/>
      <c r="G182" s="19"/>
      <c r="H182" s="20"/>
      <c r="I182" s="19"/>
      <c r="J182" s="20"/>
      <c r="K182" s="19"/>
      <c r="L182" s="20"/>
      <c r="M182" s="19"/>
      <c r="N182" s="20"/>
      <c r="O182" s="19"/>
      <c r="P182" s="20"/>
      <c r="Q182" s="19"/>
      <c r="R182" s="20"/>
      <c r="S182" s="19"/>
      <c r="T182" s="20"/>
      <c r="U182" s="19"/>
      <c r="V182" s="20"/>
      <c r="W182" s="19"/>
      <c r="X182" s="20"/>
      <c r="Y182" s="210"/>
      <c r="Z182" s="20"/>
      <c r="AA182" s="210"/>
      <c r="AB182" s="20"/>
      <c r="AC182" s="210"/>
      <c r="AD182" s="20"/>
      <c r="AE182" s="210"/>
      <c r="AF182" s="20"/>
      <c r="AG182" s="210"/>
      <c r="AH182" s="20"/>
      <c r="AI182" s="210"/>
      <c r="AJ182" s="20"/>
      <c r="AK182" s="210"/>
      <c r="AL182" s="20"/>
      <c r="AM182" s="210"/>
      <c r="AN182" s="20"/>
      <c r="AO182" s="210"/>
      <c r="AP182" s="20"/>
      <c r="AQ182" s="245"/>
      <c r="AR182" s="247"/>
      <c r="AS182" s="471" t="s">
        <v>120</v>
      </c>
      <c r="AT182" s="80"/>
      <c r="CA182" s="334" t="str">
        <f>IF(B182=0,"",IF(AQ182="",IF(B182="",""," No olvide escribir la columna Beneficiarios."),""))</f>
        <v/>
      </c>
      <c r="CB182" s="334" t="str">
        <f>IF(B182&lt;AQ182," El número de Beneficiarios NO puede ser mayor que el Total.","")</f>
        <v/>
      </c>
      <c r="CG182" s="334">
        <f>IF(B182&lt;AQ182,1,0)</f>
        <v>0</v>
      </c>
      <c r="CH182" s="334" t="str">
        <f>IF(B182=0,"",IF(AQ182="",IF(B182="","",1),0))</f>
        <v/>
      </c>
    </row>
    <row r="183" spans="1:86" x14ac:dyDescent="0.2">
      <c r="A183" s="249" t="s">
        <v>60</v>
      </c>
      <c r="B183" s="467">
        <f>SUM(C183+D183)</f>
        <v>0</v>
      </c>
      <c r="C183" s="468">
        <f t="shared" si="14"/>
        <v>0</v>
      </c>
      <c r="D183" s="469">
        <f t="shared" si="14"/>
        <v>0</v>
      </c>
      <c r="E183" s="27"/>
      <c r="F183" s="50"/>
      <c r="G183" s="27"/>
      <c r="H183" s="28"/>
      <c r="I183" s="27"/>
      <c r="J183" s="28"/>
      <c r="K183" s="27"/>
      <c r="L183" s="28"/>
      <c r="M183" s="27"/>
      <c r="N183" s="28"/>
      <c r="O183" s="27"/>
      <c r="P183" s="28"/>
      <c r="Q183" s="27"/>
      <c r="R183" s="28"/>
      <c r="S183" s="27"/>
      <c r="T183" s="28"/>
      <c r="U183" s="27"/>
      <c r="V183" s="28"/>
      <c r="W183" s="27"/>
      <c r="X183" s="28"/>
      <c r="Y183" s="213"/>
      <c r="Z183" s="28"/>
      <c r="AA183" s="213"/>
      <c r="AB183" s="28"/>
      <c r="AC183" s="213"/>
      <c r="AD183" s="28"/>
      <c r="AE183" s="213"/>
      <c r="AF183" s="28"/>
      <c r="AG183" s="213"/>
      <c r="AH183" s="28"/>
      <c r="AI183" s="213"/>
      <c r="AJ183" s="28"/>
      <c r="AK183" s="213"/>
      <c r="AL183" s="28"/>
      <c r="AM183" s="213"/>
      <c r="AN183" s="28"/>
      <c r="AO183" s="213"/>
      <c r="AP183" s="28"/>
      <c r="AQ183" s="250"/>
      <c r="AR183" s="251"/>
      <c r="AS183" s="471" t="s">
        <v>120</v>
      </c>
      <c r="AT183" s="80"/>
      <c r="CA183" s="334" t="str">
        <f>IF(B183=0,"",IF(AQ183="",IF(B183="",""," No olvide escribir la columna Beneficiarios."),""))</f>
        <v/>
      </c>
      <c r="CB183" s="334" t="str">
        <f>IF(B183&lt;AQ183," El número de Beneficiarios NO puede ser mayor que el Total.","")</f>
        <v/>
      </c>
      <c r="CG183" s="334">
        <f>IF(B183&lt;AQ183,1,0)</f>
        <v>0</v>
      </c>
      <c r="CH183" s="334" t="str">
        <f>IF(B183=0,"",IF(AQ183="",IF(B183="","",1),0))</f>
        <v/>
      </c>
    </row>
    <row r="184" spans="1:86" x14ac:dyDescent="0.2">
      <c r="A184" s="233" t="s">
        <v>1</v>
      </c>
      <c r="B184" s="365">
        <f t="shared" ref="B184:AR184" si="15">SUM(B179:B183)</f>
        <v>121</v>
      </c>
      <c r="C184" s="365">
        <f t="shared" si="15"/>
        <v>34</v>
      </c>
      <c r="D184" s="365">
        <f t="shared" si="15"/>
        <v>87</v>
      </c>
      <c r="E184" s="365">
        <f t="shared" si="15"/>
        <v>0</v>
      </c>
      <c r="F184" s="366">
        <f t="shared" si="15"/>
        <v>0</v>
      </c>
      <c r="G184" s="365">
        <f t="shared" si="15"/>
        <v>0</v>
      </c>
      <c r="H184" s="367">
        <f t="shared" si="15"/>
        <v>1</v>
      </c>
      <c r="I184" s="365">
        <f t="shared" si="15"/>
        <v>0</v>
      </c>
      <c r="J184" s="367">
        <f t="shared" si="15"/>
        <v>0</v>
      </c>
      <c r="K184" s="365">
        <f t="shared" si="15"/>
        <v>1</v>
      </c>
      <c r="L184" s="367">
        <f t="shared" si="15"/>
        <v>2</v>
      </c>
      <c r="M184" s="365">
        <f t="shared" si="15"/>
        <v>0</v>
      </c>
      <c r="N184" s="367">
        <f t="shared" si="15"/>
        <v>1</v>
      </c>
      <c r="O184" s="365">
        <f t="shared" si="15"/>
        <v>1</v>
      </c>
      <c r="P184" s="367">
        <f t="shared" si="15"/>
        <v>3</v>
      </c>
      <c r="Q184" s="365">
        <f t="shared" si="15"/>
        <v>0</v>
      </c>
      <c r="R184" s="367">
        <f t="shared" si="15"/>
        <v>2</v>
      </c>
      <c r="S184" s="365">
        <f t="shared" si="15"/>
        <v>1</v>
      </c>
      <c r="T184" s="367">
        <f t="shared" si="15"/>
        <v>2</v>
      </c>
      <c r="U184" s="365">
        <f t="shared" si="15"/>
        <v>1</v>
      </c>
      <c r="V184" s="367">
        <f t="shared" si="15"/>
        <v>3</v>
      </c>
      <c r="W184" s="365">
        <f t="shared" si="15"/>
        <v>0</v>
      </c>
      <c r="X184" s="367">
        <f t="shared" si="15"/>
        <v>2</v>
      </c>
      <c r="Y184" s="365">
        <f t="shared" si="15"/>
        <v>2</v>
      </c>
      <c r="Z184" s="367">
        <f t="shared" si="15"/>
        <v>8</v>
      </c>
      <c r="AA184" s="365">
        <f t="shared" si="15"/>
        <v>5</v>
      </c>
      <c r="AB184" s="367">
        <f t="shared" si="15"/>
        <v>6</v>
      </c>
      <c r="AC184" s="365">
        <f t="shared" si="15"/>
        <v>5</v>
      </c>
      <c r="AD184" s="367">
        <f t="shared" si="15"/>
        <v>7</v>
      </c>
      <c r="AE184" s="365">
        <f t="shared" si="15"/>
        <v>5</v>
      </c>
      <c r="AF184" s="367">
        <f t="shared" si="15"/>
        <v>6</v>
      </c>
      <c r="AG184" s="365">
        <f t="shared" si="15"/>
        <v>2</v>
      </c>
      <c r="AH184" s="367">
        <f t="shared" si="15"/>
        <v>10</v>
      </c>
      <c r="AI184" s="365">
        <f t="shared" si="15"/>
        <v>3</v>
      </c>
      <c r="AJ184" s="367">
        <f t="shared" si="15"/>
        <v>14</v>
      </c>
      <c r="AK184" s="365">
        <f t="shared" si="15"/>
        <v>1</v>
      </c>
      <c r="AL184" s="367">
        <f t="shared" si="15"/>
        <v>6</v>
      </c>
      <c r="AM184" s="365">
        <f t="shared" si="15"/>
        <v>2</v>
      </c>
      <c r="AN184" s="367">
        <f t="shared" si="15"/>
        <v>3</v>
      </c>
      <c r="AO184" s="368">
        <f t="shared" si="15"/>
        <v>5</v>
      </c>
      <c r="AP184" s="367">
        <f t="shared" si="15"/>
        <v>11</v>
      </c>
      <c r="AQ184" s="472">
        <f t="shared" si="15"/>
        <v>121</v>
      </c>
      <c r="AR184" s="473">
        <f t="shared" si="15"/>
        <v>0</v>
      </c>
      <c r="AS184" s="471"/>
      <c r="AT184" s="80"/>
    </row>
    <row r="185" spans="1:86" x14ac:dyDescent="0.2">
      <c r="A185" s="474" t="s">
        <v>181</v>
      </c>
      <c r="B185" s="3"/>
    </row>
    <row r="186" spans="1:86" x14ac:dyDescent="0.2">
      <c r="A186" s="325" t="s">
        <v>49</v>
      </c>
      <c r="B186" s="322" t="s">
        <v>50</v>
      </c>
      <c r="C186" s="334"/>
    </row>
    <row r="187" spans="1:86" x14ac:dyDescent="0.2">
      <c r="A187" s="166" t="s">
        <v>52</v>
      </c>
      <c r="B187" s="36">
        <v>347</v>
      </c>
      <c r="C187" s="334"/>
    </row>
    <row r="188" spans="1:86" x14ac:dyDescent="0.2">
      <c r="A188" s="152" t="s">
        <v>53</v>
      </c>
      <c r="B188" s="37"/>
      <c r="C188" s="334"/>
    </row>
    <row r="189" spans="1:86" x14ac:dyDescent="0.2">
      <c r="A189" s="152" t="s">
        <v>54</v>
      </c>
      <c r="B189" s="37"/>
      <c r="C189" s="334"/>
    </row>
    <row r="190" spans="1:86" x14ac:dyDescent="0.2">
      <c r="A190" s="155" t="s">
        <v>55</v>
      </c>
      <c r="B190" s="48"/>
      <c r="C190" s="334"/>
    </row>
    <row r="191" spans="1:86" x14ac:dyDescent="0.2">
      <c r="A191" s="233" t="s">
        <v>1</v>
      </c>
      <c r="B191" s="359">
        <f>SUM(B187:B190)</f>
        <v>347</v>
      </c>
      <c r="C191" s="334"/>
    </row>
    <row r="192" spans="1:86" x14ac:dyDescent="0.2">
      <c r="A192" s="164" t="s">
        <v>182</v>
      </c>
      <c r="B192" s="164"/>
      <c r="C192" s="334"/>
    </row>
    <row r="193" spans="1:3" x14ac:dyDescent="0.2">
      <c r="A193" s="325" t="s">
        <v>49</v>
      </c>
      <c r="B193" s="114" t="s">
        <v>50</v>
      </c>
      <c r="C193" s="334"/>
    </row>
    <row r="194" spans="1:3" x14ac:dyDescent="0.2">
      <c r="A194" s="166" t="s">
        <v>52</v>
      </c>
      <c r="B194" s="46">
        <v>1032</v>
      </c>
      <c r="C194" s="334"/>
    </row>
    <row r="195" spans="1:3" x14ac:dyDescent="0.2">
      <c r="A195" s="152" t="s">
        <v>53</v>
      </c>
      <c r="B195" s="37"/>
      <c r="C195" s="334"/>
    </row>
    <row r="196" spans="1:3" x14ac:dyDescent="0.2">
      <c r="A196" s="152" t="s">
        <v>54</v>
      </c>
      <c r="B196" s="37"/>
      <c r="C196" s="334"/>
    </row>
    <row r="197" spans="1:3" x14ac:dyDescent="0.2">
      <c r="A197" s="155" t="s">
        <v>55</v>
      </c>
      <c r="B197" s="48"/>
      <c r="C197" s="334"/>
    </row>
    <row r="198" spans="1:3" x14ac:dyDescent="0.2">
      <c r="A198" s="233" t="s">
        <v>1</v>
      </c>
      <c r="B198" s="359">
        <f>SUM(B194:B197)</f>
        <v>1032</v>
      </c>
      <c r="C198" s="334"/>
    </row>
    <row r="199" spans="1:3" x14ac:dyDescent="0.2">
      <c r="A199" s="76" t="s">
        <v>183</v>
      </c>
      <c r="B199" s="79"/>
      <c r="C199" s="334"/>
    </row>
    <row r="200" spans="1:3" x14ac:dyDescent="0.2">
      <c r="A200" s="64" t="s">
        <v>88</v>
      </c>
      <c r="B200" s="114" t="s">
        <v>50</v>
      </c>
      <c r="C200" s="334"/>
    </row>
    <row r="201" spans="1:3" x14ac:dyDescent="0.2">
      <c r="A201" s="255" t="s">
        <v>89</v>
      </c>
      <c r="B201" s="46"/>
      <c r="C201" s="334"/>
    </row>
    <row r="202" spans="1:3" x14ac:dyDescent="0.2">
      <c r="A202" s="256" t="s">
        <v>90</v>
      </c>
      <c r="B202" s="37"/>
      <c r="C202" s="334"/>
    </row>
    <row r="203" spans="1:3" x14ac:dyDescent="0.2">
      <c r="A203" s="257" t="s">
        <v>91</v>
      </c>
      <c r="B203" s="48"/>
      <c r="C203" s="334"/>
    </row>
    <row r="204" spans="1:3" x14ac:dyDescent="0.2">
      <c r="A204" s="258" t="s">
        <v>184</v>
      </c>
      <c r="B204" s="110"/>
      <c r="C204" s="334"/>
    </row>
    <row r="205" spans="1:3" x14ac:dyDescent="0.2">
      <c r="A205" s="67" t="s">
        <v>56</v>
      </c>
      <c r="B205" s="114" t="s">
        <v>1</v>
      </c>
      <c r="C205" s="334"/>
    </row>
    <row r="206" spans="1:3" x14ac:dyDescent="0.2">
      <c r="A206" s="259" t="s">
        <v>124</v>
      </c>
      <c r="B206" s="36">
        <v>347</v>
      </c>
      <c r="C206" s="334"/>
    </row>
    <row r="207" spans="1:3" x14ac:dyDescent="0.2">
      <c r="A207" s="475" t="s">
        <v>135</v>
      </c>
      <c r="B207" s="46"/>
      <c r="C207" s="334"/>
    </row>
    <row r="208" spans="1:3" x14ac:dyDescent="0.2">
      <c r="A208" s="176" t="s">
        <v>125</v>
      </c>
      <c r="B208" s="37">
        <v>645</v>
      </c>
      <c r="C208" s="334"/>
    </row>
    <row r="209" spans="1:3" x14ac:dyDescent="0.2">
      <c r="A209" s="176" t="s">
        <v>185</v>
      </c>
      <c r="B209" s="37">
        <v>121</v>
      </c>
      <c r="C209" s="334"/>
    </row>
    <row r="210" spans="1:3" x14ac:dyDescent="0.2">
      <c r="A210" s="260" t="s">
        <v>186</v>
      </c>
      <c r="B210" s="37">
        <v>8</v>
      </c>
      <c r="C210" s="334"/>
    </row>
    <row r="211" spans="1:3" x14ac:dyDescent="0.2">
      <c r="A211" s="176" t="s">
        <v>187</v>
      </c>
      <c r="B211" s="37"/>
      <c r="C211" s="334"/>
    </row>
    <row r="212" spans="1:3" x14ac:dyDescent="0.2">
      <c r="A212" s="176" t="s">
        <v>188</v>
      </c>
      <c r="B212" s="37"/>
      <c r="C212" s="334"/>
    </row>
    <row r="213" spans="1:3" x14ac:dyDescent="0.2">
      <c r="A213" s="176" t="s">
        <v>189</v>
      </c>
      <c r="B213" s="37"/>
      <c r="C213" s="334"/>
    </row>
    <row r="214" spans="1:3" x14ac:dyDescent="0.2">
      <c r="A214" s="176" t="s">
        <v>190</v>
      </c>
      <c r="B214" s="37"/>
      <c r="C214" s="334"/>
    </row>
    <row r="215" spans="1:3" x14ac:dyDescent="0.2">
      <c r="A215" s="261" t="s">
        <v>127</v>
      </c>
      <c r="B215" s="37">
        <v>1088</v>
      </c>
      <c r="C215" s="334"/>
    </row>
    <row r="216" spans="1:3" x14ac:dyDescent="0.2">
      <c r="A216" s="260" t="s">
        <v>191</v>
      </c>
      <c r="B216" s="37"/>
      <c r="C216" s="334"/>
    </row>
    <row r="217" spans="1:3" x14ac:dyDescent="0.2">
      <c r="A217" s="260" t="s">
        <v>192</v>
      </c>
      <c r="B217" s="37"/>
      <c r="C217" s="334"/>
    </row>
    <row r="218" spans="1:3" x14ac:dyDescent="0.2">
      <c r="A218" s="176" t="s">
        <v>193</v>
      </c>
      <c r="B218" s="37"/>
      <c r="C218" s="334"/>
    </row>
    <row r="219" spans="1:3" x14ac:dyDescent="0.2">
      <c r="A219" s="261" t="s">
        <v>194</v>
      </c>
      <c r="B219" s="37"/>
      <c r="C219" s="334"/>
    </row>
    <row r="220" spans="1:3" ht="21.75" x14ac:dyDescent="0.2">
      <c r="A220" s="260" t="s">
        <v>195</v>
      </c>
      <c r="B220" s="37"/>
      <c r="C220" s="334"/>
    </row>
    <row r="221" spans="1:3" x14ac:dyDescent="0.2">
      <c r="A221" s="261" t="s">
        <v>196</v>
      </c>
      <c r="B221" s="37"/>
      <c r="C221" s="334"/>
    </row>
    <row r="222" spans="1:3" x14ac:dyDescent="0.2">
      <c r="A222" s="262" t="s">
        <v>197</v>
      </c>
      <c r="B222" s="37"/>
      <c r="C222" s="334"/>
    </row>
    <row r="223" spans="1:3" x14ac:dyDescent="0.2">
      <c r="A223" s="176" t="s">
        <v>129</v>
      </c>
      <c r="B223" s="37"/>
      <c r="C223" s="334"/>
    </row>
    <row r="224" spans="1:3" ht="21.75" x14ac:dyDescent="0.2">
      <c r="A224" s="260" t="s">
        <v>198</v>
      </c>
      <c r="B224" s="37"/>
      <c r="C224" s="334"/>
    </row>
    <row r="225" spans="1:3" x14ac:dyDescent="0.2">
      <c r="A225" s="176" t="s">
        <v>199</v>
      </c>
      <c r="B225" s="37"/>
      <c r="C225" s="334"/>
    </row>
    <row r="226" spans="1:3" x14ac:dyDescent="0.2">
      <c r="A226" s="260" t="s">
        <v>200</v>
      </c>
      <c r="B226" s="37"/>
      <c r="C226" s="334"/>
    </row>
    <row r="227" spans="1:3" x14ac:dyDescent="0.2">
      <c r="A227" s="176" t="s">
        <v>132</v>
      </c>
      <c r="B227" s="37"/>
      <c r="C227" s="334"/>
    </row>
    <row r="228" spans="1:3" x14ac:dyDescent="0.2">
      <c r="A228" s="176" t="s">
        <v>133</v>
      </c>
      <c r="B228" s="37"/>
      <c r="C228" s="334"/>
    </row>
    <row r="229" spans="1:3" x14ac:dyDescent="0.2">
      <c r="A229" s="261" t="s">
        <v>201</v>
      </c>
      <c r="B229" s="37"/>
      <c r="C229" s="334"/>
    </row>
    <row r="230" spans="1:3" x14ac:dyDescent="0.2">
      <c r="A230" s="263" t="s">
        <v>202</v>
      </c>
      <c r="B230" s="48"/>
      <c r="C230" s="334"/>
    </row>
    <row r="231" spans="1:3" x14ac:dyDescent="0.2">
      <c r="A231" s="233" t="s">
        <v>1</v>
      </c>
      <c r="B231" s="359">
        <f>SUM(B206:B230)</f>
        <v>2209</v>
      </c>
      <c r="C231" s="334"/>
    </row>
    <row r="295" spans="1:2" hidden="1" x14ac:dyDescent="0.2">
      <c r="A295" s="476">
        <f>SUM(B13:B27,D30,B60,B67,B74,B92:E92,B100:E100,B108:E108,C112:C113,D117:D118,B122:B124,B150,B170:B174,B184,B191,B198,B231,C128:J144,B169:AS169,D31:D50)</f>
        <v>4351</v>
      </c>
      <c r="B295" s="333">
        <f>SUM(CG6:CT241)</f>
        <v>1</v>
      </c>
    </row>
  </sheetData>
  <mergeCells count="15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T53:AT54"/>
    <mergeCell ref="A110:B111"/>
    <mergeCell ref="C110:C111"/>
    <mergeCell ref="D110:F110"/>
    <mergeCell ref="G110:G111"/>
    <mergeCell ref="H115:H116"/>
    <mergeCell ref="A128:A131"/>
    <mergeCell ref="A132:A136"/>
    <mergeCell ref="A137:A14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B42:C42"/>
    <mergeCell ref="G120:G121"/>
    <mergeCell ref="A47:A49"/>
    <mergeCell ref="B47:C47"/>
    <mergeCell ref="B48:C48"/>
    <mergeCell ref="B43:C43"/>
    <mergeCell ref="B44:C44"/>
    <mergeCell ref="B45:C45"/>
    <mergeCell ref="B46:C46"/>
    <mergeCell ref="A44:A46"/>
    <mergeCell ref="B49:C49"/>
    <mergeCell ref="B50:C50"/>
    <mergeCell ref="A52:A54"/>
    <mergeCell ref="B52:D53"/>
    <mergeCell ref="E52:AP52"/>
    <mergeCell ref="A112:B112"/>
    <mergeCell ref="A113:B113"/>
    <mergeCell ref="A115:C116"/>
    <mergeCell ref="D115:D116"/>
    <mergeCell ref="E115:G115"/>
    <mergeCell ref="A6:N6"/>
    <mergeCell ref="B35:C35"/>
    <mergeCell ref="B31:C31"/>
    <mergeCell ref="B32:C32"/>
    <mergeCell ref="B33:C33"/>
    <mergeCell ref="B34:C34"/>
    <mergeCell ref="B38:C38"/>
    <mergeCell ref="B39:C39"/>
    <mergeCell ref="B36:C36"/>
    <mergeCell ref="B37:C37"/>
    <mergeCell ref="A10:A12"/>
    <mergeCell ref="B10:D11"/>
    <mergeCell ref="E10:AP10"/>
    <mergeCell ref="AG11:AH11"/>
    <mergeCell ref="AI11:AJ11"/>
    <mergeCell ref="AK11:AL11"/>
    <mergeCell ref="AM11:AN11"/>
    <mergeCell ref="AO11:AP11"/>
    <mergeCell ref="B29:C29"/>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24" sqref="C24"/>
    </sheetView>
  </sheetViews>
  <sheetFormatPr baseColWidth="10" defaultRowHeight="14.25" x14ac:dyDescent="0.2"/>
  <cols>
    <col min="1" max="1" width="49.85546875" style="333" customWidth="1"/>
    <col min="2" max="2" width="29.85546875" style="333" customWidth="1"/>
    <col min="3" max="3" width="18.7109375" style="333" customWidth="1"/>
    <col min="4" max="4" width="17.28515625" style="333" customWidth="1"/>
    <col min="5" max="5" width="16.140625" style="333" customWidth="1"/>
    <col min="6" max="6" width="15.42578125" style="333" customWidth="1"/>
    <col min="7" max="11" width="14.7109375" style="333" customWidth="1"/>
    <col min="12" max="12" width="16.42578125" style="333" customWidth="1"/>
    <col min="13" max="39" width="11.42578125" style="333"/>
    <col min="40" max="40" width="12.7109375" style="333" customWidth="1"/>
    <col min="41" max="41" width="11.42578125" style="333"/>
    <col min="42" max="42" width="13" style="333" customWidth="1"/>
    <col min="43" max="43" width="15.85546875" style="333" customWidth="1"/>
    <col min="44" max="44" width="17.140625" style="333" customWidth="1"/>
    <col min="45" max="73" width="11.42578125" style="333"/>
    <col min="74" max="74" width="0" style="333" hidden="1" customWidth="1"/>
    <col min="75" max="76" width="49.140625" style="333" hidden="1" customWidth="1"/>
    <col min="77" max="94" width="49.140625" style="334" hidden="1" customWidth="1"/>
    <col min="95" max="96" width="0" style="334" hidden="1" customWidth="1"/>
    <col min="97" max="102" width="11.42578125" style="334"/>
    <col min="103" max="16384" width="11.42578125" style="333"/>
  </cols>
  <sheetData>
    <row r="1" spans="1:47" x14ac:dyDescent="0.2">
      <c r="A1" s="332" t="s">
        <v>0</v>
      </c>
    </row>
    <row r="2" spans="1:47" x14ac:dyDescent="0.2">
      <c r="A2" s="332" t="str">
        <f>CONCATENATE("COMUNA: ",[3]NOMBRE!B2," - ","( ",[3]NOMBRE!C2,[3]NOMBRE!D2,[3]NOMBRE!E2,[3]NOMBRE!F2,[3]NOMBRE!G2," )")</f>
        <v>COMUNA: Linares - ( 07401 )</v>
      </c>
    </row>
    <row r="3" spans="1:47" x14ac:dyDescent="0.2">
      <c r="A3" s="332" t="str">
        <f>CONCATENATE("ESTABLECIMIENTO/ESTRATEGIA: ",[3]NOMBRE!B3," - ","( ",[3]NOMBRE!C3,[3]NOMBRE!D3,[3]NOMBRE!E3,[3]NOMBRE!F3,[3]NOMBRE!G3,[3]NOMBRE!H3," )")</f>
        <v>ESTABLECIMIENTO/ESTRATEGIA: Hospital Presidente Carlos Ibáñez del Campo - ( 116108 )</v>
      </c>
    </row>
    <row r="4" spans="1:47" x14ac:dyDescent="0.2">
      <c r="A4" s="332" t="str">
        <f>CONCATENATE("MES: ",[3]NOMBRE!B6," - ","( ",[3]NOMBRE!C6,[3]NOMBRE!D6," )")</f>
        <v>MES: FEBRERO - ( 02 )</v>
      </c>
    </row>
    <row r="5" spans="1:47" x14ac:dyDescent="0.2">
      <c r="A5" s="332" t="str">
        <f>CONCATENATE("AÑO: ",[3]NOMBRE!B7)</f>
        <v>AÑO: 2017</v>
      </c>
    </row>
    <row r="6" spans="1:47" ht="15" x14ac:dyDescent="0.2">
      <c r="A6" s="822" t="s">
        <v>92</v>
      </c>
      <c r="B6" s="822"/>
      <c r="C6" s="822"/>
      <c r="D6" s="822"/>
      <c r="E6" s="822"/>
      <c r="F6" s="822"/>
      <c r="G6" s="822"/>
      <c r="H6" s="822"/>
      <c r="I6" s="822"/>
      <c r="J6" s="822"/>
      <c r="K6" s="822"/>
      <c r="L6" s="822"/>
      <c r="M6" s="822"/>
      <c r="N6" s="822"/>
      <c r="O6" s="75"/>
      <c r="P6" s="70"/>
      <c r="Q6" s="70"/>
      <c r="R6" s="70"/>
      <c r="S6" s="70"/>
      <c r="T6" s="70"/>
      <c r="U6" s="70"/>
      <c r="V6" s="70"/>
      <c r="W6" s="70"/>
      <c r="X6" s="70"/>
      <c r="Y6" s="70"/>
      <c r="Z6" s="70"/>
      <c r="AA6" s="70"/>
      <c r="AB6" s="70"/>
      <c r="AC6" s="70"/>
      <c r="AD6" s="70"/>
      <c r="AE6" s="70"/>
      <c r="AF6" s="70"/>
      <c r="AG6" s="70"/>
      <c r="AH6" s="70"/>
      <c r="AI6" s="70"/>
      <c r="AJ6" s="70"/>
      <c r="AK6" s="70"/>
      <c r="AL6" s="70"/>
      <c r="AM6" s="72"/>
      <c r="AN6" s="72"/>
      <c r="AO6" s="72"/>
    </row>
    <row r="7" spans="1:47" x14ac:dyDescent="0.2">
      <c r="A7" s="69"/>
      <c r="B7" s="69"/>
      <c r="C7" s="69"/>
      <c r="D7" s="69"/>
      <c r="E7" s="69"/>
      <c r="F7" s="69"/>
      <c r="G7" s="69"/>
      <c r="H7" s="69"/>
      <c r="I7" s="69"/>
      <c r="J7" s="69"/>
      <c r="K7" s="69"/>
      <c r="L7" s="69"/>
      <c r="M7" s="69"/>
      <c r="N7" s="69"/>
      <c r="O7" s="70"/>
      <c r="P7" s="70"/>
      <c r="Q7" s="70"/>
      <c r="R7" s="70"/>
      <c r="S7" s="70"/>
      <c r="T7" s="70"/>
      <c r="U7" s="70"/>
      <c r="V7" s="70"/>
      <c r="W7" s="70"/>
      <c r="X7" s="70"/>
      <c r="Y7" s="70"/>
      <c r="Z7" s="70"/>
      <c r="AA7" s="70"/>
      <c r="AB7" s="70"/>
      <c r="AC7" s="70"/>
      <c r="AD7" s="70"/>
      <c r="AE7" s="70"/>
      <c r="AF7" s="70"/>
      <c r="AG7" s="70"/>
      <c r="AH7" s="70"/>
      <c r="AI7" s="70"/>
      <c r="AJ7" s="70"/>
      <c r="AK7" s="70"/>
      <c r="AL7" s="70"/>
      <c r="AM7" s="72"/>
      <c r="AN7" s="72"/>
      <c r="AO7" s="72"/>
    </row>
    <row r="8" spans="1:47" x14ac:dyDescent="0.2">
      <c r="A8" s="76" t="s">
        <v>15</v>
      </c>
      <c r="B8" s="69"/>
      <c r="C8" s="69"/>
      <c r="D8" s="69"/>
      <c r="E8" s="69"/>
    </row>
    <row r="9" spans="1:47" x14ac:dyDescent="0.2">
      <c r="A9" s="78" t="s">
        <v>93</v>
      </c>
      <c r="B9" s="78"/>
      <c r="C9" s="3"/>
      <c r="AQ9" s="335"/>
      <c r="AR9" s="335"/>
      <c r="AS9" s="335"/>
      <c r="AT9" s="335"/>
      <c r="AU9" s="336"/>
    </row>
    <row r="10" spans="1:47" ht="14.25" customHeight="1" x14ac:dyDescent="0.2">
      <c r="A10" s="836" t="s">
        <v>16</v>
      </c>
      <c r="B10" s="839" t="s">
        <v>1</v>
      </c>
      <c r="C10" s="840"/>
      <c r="D10" s="841"/>
      <c r="E10" s="845" t="s">
        <v>17</v>
      </c>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847"/>
      <c r="AQ10" s="860" t="s">
        <v>33</v>
      </c>
      <c r="AR10" s="861"/>
      <c r="AS10" s="861"/>
      <c r="AT10" s="836" t="s">
        <v>13</v>
      </c>
      <c r="AU10" s="337"/>
    </row>
    <row r="11" spans="1:47" x14ac:dyDescent="0.2">
      <c r="A11" s="837"/>
      <c r="B11" s="842"/>
      <c r="C11" s="843"/>
      <c r="D11" s="844"/>
      <c r="E11" s="831" t="s">
        <v>19</v>
      </c>
      <c r="F11" s="832"/>
      <c r="G11" s="831" t="s">
        <v>20</v>
      </c>
      <c r="H11" s="832"/>
      <c r="I11" s="862" t="s">
        <v>21</v>
      </c>
      <c r="J11" s="863"/>
      <c r="K11" s="862" t="s">
        <v>22</v>
      </c>
      <c r="L11" s="863"/>
      <c r="M11" s="862" t="s">
        <v>23</v>
      </c>
      <c r="N11" s="863"/>
      <c r="O11" s="831" t="s">
        <v>24</v>
      </c>
      <c r="P11" s="832"/>
      <c r="Q11" s="831" t="s">
        <v>25</v>
      </c>
      <c r="R11" s="832"/>
      <c r="S11" s="831" t="s">
        <v>26</v>
      </c>
      <c r="T11" s="832"/>
      <c r="U11" s="831" t="s">
        <v>27</v>
      </c>
      <c r="V11" s="832"/>
      <c r="W11" s="831" t="s">
        <v>2</v>
      </c>
      <c r="X11" s="832"/>
      <c r="Y11" s="831" t="s">
        <v>3</v>
      </c>
      <c r="Z11" s="832"/>
      <c r="AA11" s="831" t="s">
        <v>28</v>
      </c>
      <c r="AB11" s="832"/>
      <c r="AC11" s="831" t="s">
        <v>4</v>
      </c>
      <c r="AD11" s="832"/>
      <c r="AE11" s="831" t="s">
        <v>5</v>
      </c>
      <c r="AF11" s="832"/>
      <c r="AG11" s="831" t="s">
        <v>6</v>
      </c>
      <c r="AH11" s="832"/>
      <c r="AI11" s="831" t="s">
        <v>7</v>
      </c>
      <c r="AJ11" s="832"/>
      <c r="AK11" s="831" t="s">
        <v>8</v>
      </c>
      <c r="AL11" s="832"/>
      <c r="AM11" s="831" t="s">
        <v>9</v>
      </c>
      <c r="AN11" s="832"/>
      <c r="AO11" s="845" t="s">
        <v>10</v>
      </c>
      <c r="AP11" s="847"/>
      <c r="AQ11" s="854" t="s">
        <v>35</v>
      </c>
      <c r="AR11" s="856" t="s">
        <v>36</v>
      </c>
      <c r="AS11" s="858" t="s">
        <v>37</v>
      </c>
      <c r="AT11" s="837"/>
    </row>
    <row r="12" spans="1:47" ht="21" customHeight="1" x14ac:dyDescent="0.2">
      <c r="A12" s="838"/>
      <c r="B12" s="324" t="s">
        <v>94</v>
      </c>
      <c r="C12" s="324" t="s">
        <v>11</v>
      </c>
      <c r="D12" s="324" t="s">
        <v>12</v>
      </c>
      <c r="E12" s="65" t="s">
        <v>11</v>
      </c>
      <c r="F12" s="68" t="s">
        <v>12</v>
      </c>
      <c r="G12" s="65" t="s">
        <v>11</v>
      </c>
      <c r="H12" s="68" t="s">
        <v>12</v>
      </c>
      <c r="I12" s="65" t="s">
        <v>11</v>
      </c>
      <c r="J12" s="68" t="s">
        <v>12</v>
      </c>
      <c r="K12" s="65" t="s">
        <v>11</v>
      </c>
      <c r="L12" s="68" t="s">
        <v>12</v>
      </c>
      <c r="M12" s="65" t="s">
        <v>11</v>
      </c>
      <c r="N12" s="68" t="s">
        <v>12</v>
      </c>
      <c r="O12" s="65" t="s">
        <v>11</v>
      </c>
      <c r="P12" s="68" t="s">
        <v>12</v>
      </c>
      <c r="Q12" s="65" t="s">
        <v>11</v>
      </c>
      <c r="R12" s="68" t="s">
        <v>12</v>
      </c>
      <c r="S12" s="65" t="s">
        <v>11</v>
      </c>
      <c r="T12" s="68" t="s">
        <v>12</v>
      </c>
      <c r="U12" s="65" t="s">
        <v>11</v>
      </c>
      <c r="V12" s="68" t="s">
        <v>12</v>
      </c>
      <c r="W12" s="65" t="s">
        <v>11</v>
      </c>
      <c r="X12" s="68" t="s">
        <v>12</v>
      </c>
      <c r="Y12" s="65" t="s">
        <v>11</v>
      </c>
      <c r="Z12" s="68" t="s">
        <v>12</v>
      </c>
      <c r="AA12" s="65" t="s">
        <v>11</v>
      </c>
      <c r="AB12" s="68" t="s">
        <v>12</v>
      </c>
      <c r="AC12" s="65" t="s">
        <v>11</v>
      </c>
      <c r="AD12" s="68" t="s">
        <v>12</v>
      </c>
      <c r="AE12" s="65" t="s">
        <v>11</v>
      </c>
      <c r="AF12" s="68" t="s">
        <v>12</v>
      </c>
      <c r="AG12" s="65" t="s">
        <v>11</v>
      </c>
      <c r="AH12" s="68" t="s">
        <v>12</v>
      </c>
      <c r="AI12" s="65" t="s">
        <v>11</v>
      </c>
      <c r="AJ12" s="68" t="s">
        <v>12</v>
      </c>
      <c r="AK12" s="65" t="s">
        <v>11</v>
      </c>
      <c r="AL12" s="68" t="s">
        <v>12</v>
      </c>
      <c r="AM12" s="65" t="s">
        <v>11</v>
      </c>
      <c r="AN12" s="68" t="s">
        <v>12</v>
      </c>
      <c r="AO12" s="65" t="s">
        <v>11</v>
      </c>
      <c r="AP12" s="68" t="s">
        <v>12</v>
      </c>
      <c r="AQ12" s="855"/>
      <c r="AR12" s="857"/>
      <c r="AS12" s="859"/>
      <c r="AT12" s="838"/>
    </row>
    <row r="13" spans="1:47" x14ac:dyDescent="0.2">
      <c r="A13" s="4" t="s">
        <v>29</v>
      </c>
      <c r="B13" s="338">
        <f t="shared" ref="B13:B20" si="0">SUM(C13+D13)</f>
        <v>0</v>
      </c>
      <c r="C13" s="338">
        <f t="shared" ref="C13:D19" si="1">SUM(E13+G13+I13+K13+M13+O13+Q13+S13+U13+W13+Y13+AA13+AC13+AE13+AG13+AI13+AK13+AM13+AO13)</f>
        <v>0</v>
      </c>
      <c r="D13" s="338">
        <f t="shared" si="1"/>
        <v>0</v>
      </c>
      <c r="E13" s="6"/>
      <c r="F13" s="90"/>
      <c r="G13" s="6"/>
      <c r="H13" s="7"/>
      <c r="I13" s="6"/>
      <c r="J13" s="7"/>
      <c r="K13" s="6"/>
      <c r="L13" s="7"/>
      <c r="M13" s="6"/>
      <c r="N13" s="7"/>
      <c r="O13" s="6"/>
      <c r="P13" s="7"/>
      <c r="Q13" s="6"/>
      <c r="R13" s="7"/>
      <c r="S13" s="6"/>
      <c r="T13" s="7"/>
      <c r="U13" s="6"/>
      <c r="V13" s="7"/>
      <c r="W13" s="6"/>
      <c r="X13" s="7"/>
      <c r="Y13" s="6"/>
      <c r="Z13" s="7"/>
      <c r="AA13" s="6"/>
      <c r="AB13" s="7"/>
      <c r="AC13" s="6"/>
      <c r="AD13" s="7"/>
      <c r="AE13" s="6"/>
      <c r="AF13" s="7"/>
      <c r="AG13" s="6"/>
      <c r="AH13" s="7"/>
      <c r="AI13" s="6"/>
      <c r="AJ13" s="7"/>
      <c r="AK13" s="6"/>
      <c r="AL13" s="7"/>
      <c r="AM13" s="6"/>
      <c r="AN13" s="7"/>
      <c r="AO13" s="339"/>
      <c r="AP13" s="7"/>
      <c r="AQ13" s="6"/>
      <c r="AR13" s="7"/>
      <c r="AS13" s="7"/>
      <c r="AT13" s="7"/>
      <c r="AU13" s="334"/>
    </row>
    <row r="14" spans="1:47" x14ac:dyDescent="0.2">
      <c r="A14" s="93" t="s">
        <v>30</v>
      </c>
      <c r="B14" s="340">
        <f t="shared" si="0"/>
        <v>0</v>
      </c>
      <c r="C14" s="340">
        <f t="shared" si="1"/>
        <v>0</v>
      </c>
      <c r="D14" s="341">
        <f t="shared" si="1"/>
        <v>0</v>
      </c>
      <c r="E14" s="12"/>
      <c r="F14" s="342"/>
      <c r="G14" s="12"/>
      <c r="H14" s="13"/>
      <c r="I14" s="12"/>
      <c r="J14" s="13"/>
      <c r="K14" s="12"/>
      <c r="L14" s="13"/>
      <c r="M14" s="12"/>
      <c r="N14" s="13"/>
      <c r="O14" s="12"/>
      <c r="P14" s="13"/>
      <c r="Q14" s="12"/>
      <c r="R14" s="13"/>
      <c r="S14" s="12"/>
      <c r="T14" s="13"/>
      <c r="U14" s="12"/>
      <c r="V14" s="13"/>
      <c r="W14" s="12"/>
      <c r="X14" s="13"/>
      <c r="Y14" s="12"/>
      <c r="Z14" s="13"/>
      <c r="AA14" s="12"/>
      <c r="AB14" s="13"/>
      <c r="AC14" s="12"/>
      <c r="AD14" s="13"/>
      <c r="AE14" s="12"/>
      <c r="AF14" s="13"/>
      <c r="AG14" s="12"/>
      <c r="AH14" s="13"/>
      <c r="AI14" s="12"/>
      <c r="AJ14" s="13"/>
      <c r="AK14" s="12"/>
      <c r="AL14" s="13"/>
      <c r="AM14" s="12"/>
      <c r="AN14" s="13"/>
      <c r="AO14" s="343"/>
      <c r="AP14" s="13"/>
      <c r="AQ14" s="12"/>
      <c r="AR14" s="13"/>
      <c r="AS14" s="13"/>
      <c r="AT14" s="13"/>
      <c r="AU14" s="334"/>
    </row>
    <row r="15" spans="1:47" ht="21" x14ac:dyDescent="0.2">
      <c r="A15" s="96" t="s">
        <v>95</v>
      </c>
      <c r="B15" s="344">
        <f t="shared" si="0"/>
        <v>0</v>
      </c>
      <c r="C15" s="344">
        <f t="shared" si="1"/>
        <v>0</v>
      </c>
      <c r="D15" s="345">
        <f t="shared" si="1"/>
        <v>0</v>
      </c>
      <c r="E15" s="346"/>
      <c r="F15" s="347"/>
      <c r="G15" s="346"/>
      <c r="H15" s="97"/>
      <c r="I15" s="346"/>
      <c r="J15" s="97"/>
      <c r="K15" s="346"/>
      <c r="L15" s="97"/>
      <c r="M15" s="346"/>
      <c r="N15" s="97"/>
      <c r="O15" s="346"/>
      <c r="P15" s="97"/>
      <c r="Q15" s="19"/>
      <c r="R15" s="20"/>
      <c r="S15" s="19"/>
      <c r="T15" s="20"/>
      <c r="U15" s="19"/>
      <c r="V15" s="20"/>
      <c r="W15" s="19"/>
      <c r="X15" s="20"/>
      <c r="Y15" s="19"/>
      <c r="Z15" s="20"/>
      <c r="AA15" s="19"/>
      <c r="AB15" s="20"/>
      <c r="AC15" s="19"/>
      <c r="AD15" s="20"/>
      <c r="AE15" s="19"/>
      <c r="AF15" s="20"/>
      <c r="AG15" s="19"/>
      <c r="AH15" s="20"/>
      <c r="AI15" s="19"/>
      <c r="AJ15" s="20"/>
      <c r="AK15" s="19"/>
      <c r="AL15" s="20"/>
      <c r="AM15" s="19"/>
      <c r="AN15" s="20"/>
      <c r="AO15" s="210"/>
      <c r="AP15" s="20"/>
      <c r="AQ15" s="19"/>
      <c r="AR15" s="20"/>
      <c r="AS15" s="20"/>
      <c r="AT15" s="20"/>
      <c r="AU15" s="334"/>
    </row>
    <row r="16" spans="1:47" x14ac:dyDescent="0.2">
      <c r="A16" s="98" t="s">
        <v>31</v>
      </c>
      <c r="B16" s="348">
        <f t="shared" si="0"/>
        <v>0</v>
      </c>
      <c r="C16" s="349">
        <f t="shared" si="1"/>
        <v>0</v>
      </c>
      <c r="D16" s="350">
        <f t="shared" si="1"/>
        <v>0</v>
      </c>
      <c r="E16" s="19"/>
      <c r="F16" s="49"/>
      <c r="G16" s="19"/>
      <c r="H16" s="20"/>
      <c r="I16" s="19"/>
      <c r="J16" s="20"/>
      <c r="K16" s="19"/>
      <c r="L16" s="20"/>
      <c r="M16" s="19"/>
      <c r="N16" s="20"/>
      <c r="O16" s="19"/>
      <c r="P16" s="20"/>
      <c r="Q16" s="19"/>
      <c r="R16" s="20"/>
      <c r="S16" s="19"/>
      <c r="T16" s="20"/>
      <c r="U16" s="19"/>
      <c r="V16" s="20"/>
      <c r="W16" s="19"/>
      <c r="X16" s="20"/>
      <c r="Y16" s="19"/>
      <c r="Z16" s="20"/>
      <c r="AA16" s="19"/>
      <c r="AB16" s="20"/>
      <c r="AC16" s="19"/>
      <c r="AD16" s="20"/>
      <c r="AE16" s="19"/>
      <c r="AF16" s="20"/>
      <c r="AG16" s="19"/>
      <c r="AH16" s="20"/>
      <c r="AI16" s="19"/>
      <c r="AJ16" s="20"/>
      <c r="AK16" s="19"/>
      <c r="AL16" s="20"/>
      <c r="AM16" s="19"/>
      <c r="AN16" s="20"/>
      <c r="AO16" s="210"/>
      <c r="AP16" s="20"/>
      <c r="AQ16" s="19"/>
      <c r="AR16" s="20"/>
      <c r="AS16" s="20"/>
      <c r="AT16" s="20"/>
      <c r="AU16" s="334"/>
    </row>
    <row r="17" spans="1:88" x14ac:dyDescent="0.2">
      <c r="A17" s="98" t="s">
        <v>32</v>
      </c>
      <c r="B17" s="351">
        <f t="shared" si="0"/>
        <v>0</v>
      </c>
      <c r="C17" s="349">
        <f t="shared" si="1"/>
        <v>0</v>
      </c>
      <c r="D17" s="350">
        <f t="shared" si="1"/>
        <v>0</v>
      </c>
      <c r="E17" s="352"/>
      <c r="F17" s="63"/>
      <c r="G17" s="352"/>
      <c r="H17" s="353"/>
      <c r="I17" s="352"/>
      <c r="J17" s="353"/>
      <c r="K17" s="352"/>
      <c r="L17" s="353"/>
      <c r="M17" s="352"/>
      <c r="N17" s="353"/>
      <c r="O17" s="352"/>
      <c r="P17" s="353"/>
      <c r="Q17" s="352"/>
      <c r="R17" s="353"/>
      <c r="S17" s="352"/>
      <c r="T17" s="353"/>
      <c r="U17" s="352"/>
      <c r="V17" s="353"/>
      <c r="W17" s="352"/>
      <c r="X17" s="353"/>
      <c r="Y17" s="352"/>
      <c r="Z17" s="353"/>
      <c r="AA17" s="352"/>
      <c r="AB17" s="353"/>
      <c r="AC17" s="352"/>
      <c r="AD17" s="353"/>
      <c r="AE17" s="352"/>
      <c r="AF17" s="353"/>
      <c r="AG17" s="352"/>
      <c r="AH17" s="353"/>
      <c r="AI17" s="352"/>
      <c r="AJ17" s="353"/>
      <c r="AK17" s="352"/>
      <c r="AL17" s="353"/>
      <c r="AM17" s="352"/>
      <c r="AN17" s="353"/>
      <c r="AO17" s="217"/>
      <c r="AP17" s="353"/>
      <c r="AQ17" s="352"/>
      <c r="AR17" s="353"/>
      <c r="AS17" s="37"/>
      <c r="AT17" s="353"/>
      <c r="AU17" s="334"/>
    </row>
    <row r="18" spans="1:88" x14ac:dyDescent="0.2">
      <c r="A18" s="96" t="s">
        <v>96</v>
      </c>
      <c r="B18" s="349">
        <f t="shared" si="0"/>
        <v>0</v>
      </c>
      <c r="C18" s="349">
        <f t="shared" si="1"/>
        <v>0</v>
      </c>
      <c r="D18" s="345">
        <f t="shared" si="1"/>
        <v>0</v>
      </c>
      <c r="E18" s="21"/>
      <c r="F18" s="49"/>
      <c r="G18" s="19"/>
      <c r="H18" s="20"/>
      <c r="I18" s="19"/>
      <c r="J18" s="20"/>
      <c r="K18" s="19"/>
      <c r="L18" s="20"/>
      <c r="M18" s="19"/>
      <c r="N18" s="20"/>
      <c r="O18" s="19"/>
      <c r="P18" s="20"/>
      <c r="Q18" s="19"/>
      <c r="R18" s="20"/>
      <c r="S18" s="19"/>
      <c r="T18" s="20"/>
      <c r="U18" s="19"/>
      <c r="V18" s="20"/>
      <c r="W18" s="19"/>
      <c r="X18" s="20"/>
      <c r="Y18" s="19"/>
      <c r="Z18" s="20"/>
      <c r="AA18" s="19"/>
      <c r="AB18" s="20"/>
      <c r="AC18" s="19"/>
      <c r="AD18" s="20"/>
      <c r="AE18" s="19"/>
      <c r="AF18" s="20"/>
      <c r="AG18" s="19"/>
      <c r="AH18" s="20"/>
      <c r="AI18" s="19"/>
      <c r="AJ18" s="20"/>
      <c r="AK18" s="19"/>
      <c r="AL18" s="20"/>
      <c r="AM18" s="19"/>
      <c r="AN18" s="20"/>
      <c r="AO18" s="210"/>
      <c r="AP18" s="20"/>
      <c r="AQ18" s="19"/>
      <c r="AR18" s="353"/>
      <c r="AS18" s="354"/>
      <c r="AT18" s="41"/>
      <c r="AU18" s="334"/>
    </row>
    <row r="19" spans="1:88" x14ac:dyDescent="0.2">
      <c r="A19" s="96" t="s">
        <v>97</v>
      </c>
      <c r="B19" s="349">
        <f t="shared" si="0"/>
        <v>0</v>
      </c>
      <c r="C19" s="348">
        <f t="shared" si="1"/>
        <v>0</v>
      </c>
      <c r="D19" s="355">
        <f t="shared" si="1"/>
        <v>0</v>
      </c>
      <c r="E19" s="356"/>
      <c r="F19" s="20"/>
      <c r="G19" s="19"/>
      <c r="H19" s="20"/>
      <c r="I19" s="19"/>
      <c r="J19" s="20"/>
      <c r="K19" s="19"/>
      <c r="L19" s="20"/>
      <c r="M19" s="19"/>
      <c r="N19" s="20"/>
      <c r="O19" s="19"/>
      <c r="P19" s="20"/>
      <c r="Q19" s="19"/>
      <c r="R19" s="20"/>
      <c r="S19" s="19"/>
      <c r="T19" s="20"/>
      <c r="U19" s="19"/>
      <c r="V19" s="20"/>
      <c r="W19" s="19"/>
      <c r="X19" s="20"/>
      <c r="Y19" s="19"/>
      <c r="Z19" s="20"/>
      <c r="AA19" s="19"/>
      <c r="AB19" s="20"/>
      <c r="AC19" s="19"/>
      <c r="AD19" s="20"/>
      <c r="AE19" s="19"/>
      <c r="AF19" s="20"/>
      <c r="AG19" s="19"/>
      <c r="AH19" s="20"/>
      <c r="AI19" s="19"/>
      <c r="AJ19" s="20"/>
      <c r="AK19" s="19"/>
      <c r="AL19" s="20"/>
      <c r="AM19" s="19"/>
      <c r="AN19" s="20"/>
      <c r="AO19" s="210"/>
      <c r="AP19" s="20"/>
      <c r="AQ19" s="19"/>
      <c r="AR19" s="17"/>
      <c r="AS19" s="63"/>
      <c r="AT19" s="41"/>
      <c r="AU19" s="334"/>
    </row>
    <row r="20" spans="1:88" x14ac:dyDescent="0.2">
      <c r="A20" s="96" t="s">
        <v>18</v>
      </c>
      <c r="B20" s="357">
        <f t="shared" si="0"/>
        <v>0</v>
      </c>
      <c r="C20" s="358">
        <f>SUM(O20+Q20+S20+U20+W20+Y20+AA20+AC20+AE20+AG20+AI20+AK20+AM20+AO20)</f>
        <v>0</v>
      </c>
      <c r="D20" s="359">
        <f>SUM(P20+R20+T20+V20+X20+Z20+AB20+AD20+AF20+AH20+AJ20+AL20+AN20+AP20)</f>
        <v>0</v>
      </c>
      <c r="E20" s="360"/>
      <c r="F20" s="361"/>
      <c r="G20" s="362"/>
      <c r="H20" s="363"/>
      <c r="I20" s="362"/>
      <c r="J20" s="363"/>
      <c r="K20" s="362"/>
      <c r="L20" s="363"/>
      <c r="M20" s="362"/>
      <c r="N20" s="363"/>
      <c r="O20" s="56"/>
      <c r="P20" s="58"/>
      <c r="Q20" s="56"/>
      <c r="R20" s="58"/>
      <c r="S20" s="56"/>
      <c r="T20" s="58"/>
      <c r="U20" s="56"/>
      <c r="V20" s="58"/>
      <c r="W20" s="56"/>
      <c r="X20" s="58"/>
      <c r="Y20" s="56"/>
      <c r="Z20" s="58"/>
      <c r="AA20" s="56"/>
      <c r="AB20" s="58"/>
      <c r="AC20" s="56"/>
      <c r="AD20" s="58"/>
      <c r="AE20" s="56"/>
      <c r="AF20" s="58"/>
      <c r="AG20" s="56"/>
      <c r="AH20" s="58"/>
      <c r="AI20" s="56"/>
      <c r="AJ20" s="58"/>
      <c r="AK20" s="56"/>
      <c r="AL20" s="58"/>
      <c r="AM20" s="56"/>
      <c r="AN20" s="58"/>
      <c r="AO20" s="364"/>
      <c r="AP20" s="58"/>
      <c r="AQ20" s="56"/>
      <c r="AR20" s="58"/>
      <c r="AS20" s="48"/>
      <c r="AT20" s="48"/>
      <c r="AU20" s="334"/>
    </row>
    <row r="21" spans="1:88" x14ac:dyDescent="0.2">
      <c r="A21" s="4" t="s">
        <v>98</v>
      </c>
      <c r="B21" s="357">
        <f>SUM(B22:B27)</f>
        <v>0</v>
      </c>
      <c r="C21" s="357">
        <f>SUM(C22:C27)</f>
        <v>0</v>
      </c>
      <c r="D21" s="338">
        <f>SUM(D22:D27)</f>
        <v>0</v>
      </c>
      <c r="E21" s="365">
        <f t="shared" ref="E21:AT21" si="2">SUM(E22:E24)</f>
        <v>0</v>
      </c>
      <c r="F21" s="366">
        <f t="shared" si="2"/>
        <v>0</v>
      </c>
      <c r="G21" s="365">
        <f t="shared" si="2"/>
        <v>0</v>
      </c>
      <c r="H21" s="367">
        <f t="shared" si="2"/>
        <v>0</v>
      </c>
      <c r="I21" s="365">
        <f t="shared" si="2"/>
        <v>0</v>
      </c>
      <c r="J21" s="367">
        <f t="shared" si="2"/>
        <v>0</v>
      </c>
      <c r="K21" s="365">
        <f t="shared" si="2"/>
        <v>0</v>
      </c>
      <c r="L21" s="367">
        <f t="shared" si="2"/>
        <v>0</v>
      </c>
      <c r="M21" s="365">
        <f t="shared" si="2"/>
        <v>0</v>
      </c>
      <c r="N21" s="367">
        <f t="shared" si="2"/>
        <v>0</v>
      </c>
      <c r="O21" s="365">
        <f t="shared" si="2"/>
        <v>0</v>
      </c>
      <c r="P21" s="367">
        <f t="shared" si="2"/>
        <v>0</v>
      </c>
      <c r="Q21" s="365">
        <f t="shared" si="2"/>
        <v>0</v>
      </c>
      <c r="R21" s="367">
        <f t="shared" si="2"/>
        <v>0</v>
      </c>
      <c r="S21" s="365">
        <f t="shared" si="2"/>
        <v>0</v>
      </c>
      <c r="T21" s="367">
        <f t="shared" si="2"/>
        <v>0</v>
      </c>
      <c r="U21" s="365">
        <f t="shared" si="2"/>
        <v>0</v>
      </c>
      <c r="V21" s="367">
        <f t="shared" si="2"/>
        <v>0</v>
      </c>
      <c r="W21" s="365">
        <f t="shared" si="2"/>
        <v>0</v>
      </c>
      <c r="X21" s="367">
        <f t="shared" si="2"/>
        <v>0</v>
      </c>
      <c r="Y21" s="365">
        <f t="shared" si="2"/>
        <v>0</v>
      </c>
      <c r="Z21" s="367">
        <f t="shared" si="2"/>
        <v>0</v>
      </c>
      <c r="AA21" s="365">
        <f t="shared" si="2"/>
        <v>0</v>
      </c>
      <c r="AB21" s="367">
        <f t="shared" si="2"/>
        <v>0</v>
      </c>
      <c r="AC21" s="365">
        <f t="shared" si="2"/>
        <v>0</v>
      </c>
      <c r="AD21" s="367">
        <f t="shared" si="2"/>
        <v>0</v>
      </c>
      <c r="AE21" s="365">
        <f t="shared" si="2"/>
        <v>0</v>
      </c>
      <c r="AF21" s="367">
        <f t="shared" si="2"/>
        <v>0</v>
      </c>
      <c r="AG21" s="365">
        <f t="shared" si="2"/>
        <v>0</v>
      </c>
      <c r="AH21" s="367">
        <f t="shared" si="2"/>
        <v>0</v>
      </c>
      <c r="AI21" s="365">
        <f t="shared" si="2"/>
        <v>0</v>
      </c>
      <c r="AJ21" s="367">
        <f t="shared" si="2"/>
        <v>0</v>
      </c>
      <c r="AK21" s="365">
        <f t="shared" si="2"/>
        <v>0</v>
      </c>
      <c r="AL21" s="367">
        <f t="shared" si="2"/>
        <v>0</v>
      </c>
      <c r="AM21" s="365">
        <f t="shared" si="2"/>
        <v>0</v>
      </c>
      <c r="AN21" s="367">
        <f t="shared" si="2"/>
        <v>0</v>
      </c>
      <c r="AO21" s="368">
        <f t="shared" si="2"/>
        <v>0</v>
      </c>
      <c r="AP21" s="367">
        <f t="shared" si="2"/>
        <v>0</v>
      </c>
      <c r="AQ21" s="365">
        <f t="shared" si="2"/>
        <v>0</v>
      </c>
      <c r="AR21" s="367">
        <f t="shared" si="2"/>
        <v>0</v>
      </c>
      <c r="AS21" s="367">
        <f t="shared" si="2"/>
        <v>0</v>
      </c>
      <c r="AT21" s="367">
        <f t="shared" si="2"/>
        <v>0</v>
      </c>
      <c r="AU21" s="334"/>
    </row>
    <row r="22" spans="1:88" x14ac:dyDescent="0.2">
      <c r="A22" s="103" t="s">
        <v>38</v>
      </c>
      <c r="B22" s="357">
        <f t="shared" ref="B22:B27" si="3">SUM(C22+D22)</f>
        <v>0</v>
      </c>
      <c r="C22" s="357">
        <f t="shared" ref="C22:D27" si="4">SUM(E22+G22+I22+K22+M22+O22+Q22+S22+U22+W22+Y22+AA22+AC22+AE22+AG22+AI22+AK22+AM22+AO22)</f>
        <v>0</v>
      </c>
      <c r="D22" s="369">
        <f t="shared" si="4"/>
        <v>0</v>
      </c>
      <c r="E22" s="352"/>
      <c r="F22" s="63"/>
      <c r="G22" s="352"/>
      <c r="H22" s="353"/>
      <c r="I22" s="352"/>
      <c r="J22" s="353"/>
      <c r="K22" s="352"/>
      <c r="L22" s="353"/>
      <c r="M22" s="352"/>
      <c r="N22" s="353"/>
      <c r="O22" s="352"/>
      <c r="P22" s="353"/>
      <c r="Q22" s="352"/>
      <c r="R22" s="353"/>
      <c r="S22" s="352"/>
      <c r="T22" s="353"/>
      <c r="U22" s="352"/>
      <c r="V22" s="353"/>
      <c r="W22" s="352"/>
      <c r="X22" s="353"/>
      <c r="Y22" s="352"/>
      <c r="Z22" s="353"/>
      <c r="AA22" s="352"/>
      <c r="AB22" s="353"/>
      <c r="AC22" s="352"/>
      <c r="AD22" s="353"/>
      <c r="AE22" s="352"/>
      <c r="AF22" s="353"/>
      <c r="AG22" s="352"/>
      <c r="AH22" s="353"/>
      <c r="AI22" s="352"/>
      <c r="AJ22" s="353"/>
      <c r="AK22" s="352"/>
      <c r="AL22" s="353"/>
      <c r="AM22" s="352"/>
      <c r="AN22" s="353"/>
      <c r="AO22" s="217"/>
      <c r="AP22" s="353"/>
      <c r="AQ22" s="353"/>
      <c r="AR22" s="353"/>
      <c r="AS22" s="353"/>
      <c r="AT22" s="370"/>
      <c r="AU22" s="334"/>
    </row>
    <row r="23" spans="1:88" x14ac:dyDescent="0.2">
      <c r="A23" s="96" t="s">
        <v>39</v>
      </c>
      <c r="B23" s="357">
        <f t="shared" si="3"/>
        <v>0</v>
      </c>
      <c r="C23" s="357">
        <f t="shared" si="4"/>
        <v>0</v>
      </c>
      <c r="D23" s="345">
        <f t="shared" si="4"/>
        <v>0</v>
      </c>
      <c r="E23" s="19"/>
      <c r="F23" s="49"/>
      <c r="G23" s="19"/>
      <c r="H23" s="20"/>
      <c r="I23" s="19"/>
      <c r="J23" s="20"/>
      <c r="K23" s="19"/>
      <c r="L23" s="20"/>
      <c r="M23" s="19"/>
      <c r="N23" s="20"/>
      <c r="O23" s="19"/>
      <c r="P23" s="20"/>
      <c r="Q23" s="19"/>
      <c r="R23" s="20"/>
      <c r="S23" s="19"/>
      <c r="T23" s="20"/>
      <c r="U23" s="19"/>
      <c r="V23" s="20"/>
      <c r="W23" s="19"/>
      <c r="X23" s="20"/>
      <c r="Y23" s="19"/>
      <c r="Z23" s="20"/>
      <c r="AA23" s="19"/>
      <c r="AB23" s="20"/>
      <c r="AC23" s="19"/>
      <c r="AD23" s="20"/>
      <c r="AE23" s="19"/>
      <c r="AF23" s="20"/>
      <c r="AG23" s="19"/>
      <c r="AH23" s="20"/>
      <c r="AI23" s="19"/>
      <c r="AJ23" s="20"/>
      <c r="AK23" s="19"/>
      <c r="AL23" s="20"/>
      <c r="AM23" s="19"/>
      <c r="AN23" s="20"/>
      <c r="AO23" s="210"/>
      <c r="AP23" s="20"/>
      <c r="AQ23" s="20"/>
      <c r="AR23" s="20"/>
      <c r="AS23" s="20"/>
      <c r="AT23" s="37"/>
      <c r="AU23" s="334"/>
    </row>
    <row r="24" spans="1:88" x14ac:dyDescent="0.2">
      <c r="A24" s="106" t="s">
        <v>40</v>
      </c>
      <c r="B24" s="351">
        <f t="shared" si="3"/>
        <v>0</v>
      </c>
      <c r="C24" s="351">
        <f t="shared" si="4"/>
        <v>0</v>
      </c>
      <c r="D24" s="355">
        <f t="shared" si="4"/>
        <v>0</v>
      </c>
      <c r="E24" s="356"/>
      <c r="F24" s="224"/>
      <c r="G24" s="356"/>
      <c r="H24" s="354"/>
      <c r="I24" s="356"/>
      <c r="J24" s="354"/>
      <c r="K24" s="356"/>
      <c r="L24" s="354"/>
      <c r="M24" s="356"/>
      <c r="N24" s="354"/>
      <c r="O24" s="356"/>
      <c r="P24" s="354"/>
      <c r="Q24" s="356"/>
      <c r="R24" s="354"/>
      <c r="S24" s="356"/>
      <c r="T24" s="354"/>
      <c r="U24" s="356"/>
      <c r="V24" s="354"/>
      <c r="W24" s="356"/>
      <c r="X24" s="354"/>
      <c r="Y24" s="356"/>
      <c r="Z24" s="354"/>
      <c r="AA24" s="356"/>
      <c r="AB24" s="354"/>
      <c r="AC24" s="356"/>
      <c r="AD24" s="354"/>
      <c r="AE24" s="356"/>
      <c r="AF24" s="354"/>
      <c r="AG24" s="356"/>
      <c r="AH24" s="354"/>
      <c r="AI24" s="356"/>
      <c r="AJ24" s="354"/>
      <c r="AK24" s="356"/>
      <c r="AL24" s="354"/>
      <c r="AM24" s="356"/>
      <c r="AN24" s="354"/>
      <c r="AO24" s="221"/>
      <c r="AP24" s="354"/>
      <c r="AQ24" s="354"/>
      <c r="AR24" s="354"/>
      <c r="AS24" s="354"/>
      <c r="AT24" s="220"/>
      <c r="AU24" s="334"/>
    </row>
    <row r="25" spans="1:88" x14ac:dyDescent="0.2">
      <c r="A25" s="371" t="s">
        <v>99</v>
      </c>
      <c r="B25" s="348">
        <f t="shared" si="3"/>
        <v>0</v>
      </c>
      <c r="C25" s="348">
        <f t="shared" si="4"/>
        <v>0</v>
      </c>
      <c r="D25" s="345">
        <f t="shared" si="4"/>
        <v>0</v>
      </c>
      <c r="E25" s="19"/>
      <c r="F25" s="49"/>
      <c r="G25" s="19"/>
      <c r="H25" s="20"/>
      <c r="I25" s="19"/>
      <c r="J25" s="20"/>
      <c r="K25" s="19"/>
      <c r="L25" s="20"/>
      <c r="M25" s="19"/>
      <c r="N25" s="20"/>
      <c r="O25" s="19"/>
      <c r="P25" s="20"/>
      <c r="Q25" s="19"/>
      <c r="R25" s="20"/>
      <c r="S25" s="19"/>
      <c r="T25" s="20"/>
      <c r="U25" s="19"/>
      <c r="V25" s="20"/>
      <c r="W25" s="19"/>
      <c r="X25" s="20"/>
      <c r="Y25" s="19"/>
      <c r="Z25" s="20"/>
      <c r="AA25" s="19"/>
      <c r="AB25" s="20"/>
      <c r="AC25" s="19"/>
      <c r="AD25" s="20"/>
      <c r="AE25" s="19"/>
      <c r="AF25" s="20"/>
      <c r="AG25" s="19"/>
      <c r="AH25" s="20"/>
      <c r="AI25" s="19"/>
      <c r="AJ25" s="20"/>
      <c r="AK25" s="19"/>
      <c r="AL25" s="20"/>
      <c r="AM25" s="19"/>
      <c r="AN25" s="20"/>
      <c r="AO25" s="210"/>
      <c r="AP25" s="20"/>
      <c r="AQ25" s="20"/>
      <c r="AR25" s="20"/>
      <c r="AS25" s="20"/>
      <c r="AT25" s="37"/>
      <c r="AU25" s="334"/>
    </row>
    <row r="26" spans="1:88" x14ac:dyDescent="0.2">
      <c r="A26" s="372" t="s">
        <v>13</v>
      </c>
      <c r="B26" s="348">
        <f t="shared" si="3"/>
        <v>0</v>
      </c>
      <c r="C26" s="348">
        <f t="shared" si="4"/>
        <v>0</v>
      </c>
      <c r="D26" s="345">
        <f t="shared" si="4"/>
        <v>0</v>
      </c>
      <c r="E26" s="19"/>
      <c r="F26" s="49"/>
      <c r="G26" s="19"/>
      <c r="H26" s="20"/>
      <c r="I26" s="19"/>
      <c r="J26" s="20"/>
      <c r="K26" s="19"/>
      <c r="L26" s="20"/>
      <c r="M26" s="19"/>
      <c r="N26" s="20"/>
      <c r="O26" s="19"/>
      <c r="P26" s="20"/>
      <c r="Q26" s="19"/>
      <c r="R26" s="20"/>
      <c r="S26" s="19"/>
      <c r="T26" s="20"/>
      <c r="U26" s="19"/>
      <c r="V26" s="20"/>
      <c r="W26" s="19"/>
      <c r="X26" s="20"/>
      <c r="Y26" s="19"/>
      <c r="Z26" s="20"/>
      <c r="AA26" s="19"/>
      <c r="AB26" s="20"/>
      <c r="AC26" s="19"/>
      <c r="AD26" s="20"/>
      <c r="AE26" s="19"/>
      <c r="AF26" s="20"/>
      <c r="AG26" s="19"/>
      <c r="AH26" s="20"/>
      <c r="AI26" s="19"/>
      <c r="AJ26" s="20"/>
      <c r="AK26" s="19"/>
      <c r="AL26" s="20"/>
      <c r="AM26" s="19"/>
      <c r="AN26" s="20"/>
      <c r="AO26" s="210"/>
      <c r="AP26" s="20"/>
      <c r="AQ26" s="20"/>
      <c r="AR26" s="20"/>
      <c r="AS26" s="20"/>
      <c r="AT26" s="37"/>
      <c r="AU26" s="334"/>
    </row>
    <row r="27" spans="1:88" x14ac:dyDescent="0.2">
      <c r="A27" s="373" t="s">
        <v>100</v>
      </c>
      <c r="B27" s="357">
        <f t="shared" si="3"/>
        <v>0</v>
      </c>
      <c r="C27" s="357">
        <f t="shared" si="4"/>
        <v>0</v>
      </c>
      <c r="D27" s="374">
        <f t="shared" si="4"/>
        <v>0</v>
      </c>
      <c r="E27" s="56"/>
      <c r="F27" s="375"/>
      <c r="G27" s="56"/>
      <c r="H27" s="58"/>
      <c r="I27" s="56"/>
      <c r="J27" s="58"/>
      <c r="K27" s="56"/>
      <c r="L27" s="58"/>
      <c r="M27" s="56"/>
      <c r="N27" s="58"/>
      <c r="O27" s="56"/>
      <c r="P27" s="58"/>
      <c r="Q27" s="56"/>
      <c r="R27" s="58"/>
      <c r="S27" s="56"/>
      <c r="T27" s="58"/>
      <c r="U27" s="56"/>
      <c r="V27" s="58"/>
      <c r="W27" s="56"/>
      <c r="X27" s="58"/>
      <c r="Y27" s="56"/>
      <c r="Z27" s="58"/>
      <c r="AA27" s="56"/>
      <c r="AB27" s="58"/>
      <c r="AC27" s="56"/>
      <c r="AD27" s="58"/>
      <c r="AE27" s="56"/>
      <c r="AF27" s="58"/>
      <c r="AG27" s="56"/>
      <c r="AH27" s="58"/>
      <c r="AI27" s="56"/>
      <c r="AJ27" s="58"/>
      <c r="AK27" s="56"/>
      <c r="AL27" s="58"/>
      <c r="AM27" s="56"/>
      <c r="AN27" s="58"/>
      <c r="AO27" s="364"/>
      <c r="AP27" s="58"/>
      <c r="AQ27" s="58"/>
      <c r="AR27" s="58"/>
      <c r="AS27" s="58"/>
      <c r="AT27" s="58"/>
      <c r="AU27" s="334"/>
    </row>
    <row r="28" spans="1:88" x14ac:dyDescent="0.2">
      <c r="A28" s="110" t="s">
        <v>101</v>
      </c>
      <c r="B28" s="110"/>
      <c r="C28" s="77"/>
      <c r="D28" s="110"/>
      <c r="E28" s="110"/>
      <c r="F28" s="77"/>
      <c r="G28" s="77"/>
      <c r="H28" s="77"/>
      <c r="I28" s="77"/>
    </row>
    <row r="29" spans="1:88" ht="31.5" x14ac:dyDescent="0.2">
      <c r="A29" s="325" t="s">
        <v>102</v>
      </c>
      <c r="B29" s="831" t="s">
        <v>41</v>
      </c>
      <c r="C29" s="832"/>
      <c r="D29" s="320" t="s">
        <v>1</v>
      </c>
      <c r="E29" s="114" t="s">
        <v>35</v>
      </c>
      <c r="F29" s="114" t="s">
        <v>42</v>
      </c>
      <c r="G29" s="114" t="s">
        <v>37</v>
      </c>
      <c r="H29" s="328" t="s">
        <v>13</v>
      </c>
      <c r="I29" s="329" t="s">
        <v>98</v>
      </c>
    </row>
    <row r="30" spans="1:88" x14ac:dyDescent="0.2">
      <c r="A30" s="833" t="s">
        <v>43</v>
      </c>
      <c r="B30" s="834"/>
      <c r="C30" s="835"/>
      <c r="D30" s="376">
        <f t="shared" ref="D30:D50" si="5">SUM(E30:H30)</f>
        <v>0</v>
      </c>
      <c r="E30" s="116"/>
      <c r="F30" s="117"/>
      <c r="G30" s="118"/>
      <c r="H30" s="119"/>
      <c r="I30" s="377"/>
      <c r="J30" s="378" t="s">
        <v>103</v>
      </c>
      <c r="CA30" s="334" t="str">
        <f>IF(E30&lt;MAX(E31:E49),"EN RBC existen patologías que son mayores a los Ingresos-personas","")</f>
        <v/>
      </c>
      <c r="CB30" s="334" t="str">
        <f>IF(F30&lt;MAX(F31:F49),"EN RI existen patologías que son mayores a los Ingresos-personas","")</f>
        <v/>
      </c>
      <c r="CC30" s="334" t="str">
        <f>IF(G30&lt;MAX(G31:G49),"EN RR existen patologías que son mayores a los Ingresos-personas","")</f>
        <v/>
      </c>
      <c r="CD30" s="334" t="str">
        <f>IF(H30&lt;MAX(H31:H49),"EN Otros existen patologías que son mayores a los Ingresos-personas","")</f>
        <v/>
      </c>
      <c r="CG30" s="334" t="str">
        <f>IF(E30&lt;MAX(E31:E49),1,"")</f>
        <v/>
      </c>
      <c r="CH30" s="334" t="str">
        <f>IF(F30&lt;MAX(F31:F49),1,"")</f>
        <v/>
      </c>
      <c r="CI30" s="334" t="str">
        <f>IF(G30&lt;MAX(G31:G49),1,"")</f>
        <v/>
      </c>
      <c r="CJ30" s="334" t="str">
        <f>IF(H30&lt;MAX(H31:H49),1,"")</f>
        <v/>
      </c>
    </row>
    <row r="31" spans="1:88" ht="14.25" customHeight="1" x14ac:dyDescent="0.2">
      <c r="A31" s="849" t="s">
        <v>104</v>
      </c>
      <c r="B31" s="825" t="s">
        <v>105</v>
      </c>
      <c r="C31" s="826"/>
      <c r="D31" s="379">
        <f t="shared" si="5"/>
        <v>0</v>
      </c>
      <c r="E31" s="127"/>
      <c r="F31" s="128"/>
      <c r="G31" s="129"/>
      <c r="H31" s="130"/>
      <c r="I31" s="130"/>
      <c r="J31" s="378"/>
      <c r="CA31" s="334" t="str">
        <f>IF(D30&lt;&gt;B13,"EL NÚMERO DE INGRESOS NO PUEDE SER DISTINTO AL TOTAL DE INGRESOS DE LA SECCION A.1","")</f>
        <v/>
      </c>
      <c r="CG31" s="334" t="str">
        <f>IF(D30&lt;&gt;B13,1,"")</f>
        <v/>
      </c>
    </row>
    <row r="32" spans="1:88" ht="14.25" customHeight="1" x14ac:dyDescent="0.2">
      <c r="A32" s="850"/>
      <c r="B32" s="823" t="s">
        <v>106</v>
      </c>
      <c r="C32" s="824"/>
      <c r="D32" s="380">
        <f t="shared" si="5"/>
        <v>0</v>
      </c>
      <c r="E32" s="127"/>
      <c r="F32" s="128"/>
      <c r="G32" s="129"/>
      <c r="H32" s="130"/>
      <c r="I32" s="130"/>
      <c r="J32" s="378"/>
    </row>
    <row r="33" spans="1:87" ht="14.25" customHeight="1" x14ac:dyDescent="0.2">
      <c r="A33" s="850"/>
      <c r="B33" s="827" t="s">
        <v>44</v>
      </c>
      <c r="C33" s="828"/>
      <c r="D33" s="380">
        <f t="shared" si="5"/>
        <v>0</v>
      </c>
      <c r="E33" s="127"/>
      <c r="F33" s="128"/>
      <c r="G33" s="129"/>
      <c r="H33" s="130"/>
      <c r="I33" s="130"/>
      <c r="J33" s="378"/>
    </row>
    <row r="34" spans="1:87" ht="14.25" customHeight="1" x14ac:dyDescent="0.2">
      <c r="A34" s="850"/>
      <c r="B34" s="823" t="s">
        <v>107</v>
      </c>
      <c r="C34" s="824"/>
      <c r="D34" s="380">
        <f t="shared" si="5"/>
        <v>0</v>
      </c>
      <c r="E34" s="127"/>
      <c r="F34" s="128"/>
      <c r="G34" s="129"/>
      <c r="H34" s="130"/>
      <c r="I34" s="130"/>
      <c r="J34" s="378"/>
    </row>
    <row r="35" spans="1:87" ht="14.25" customHeight="1" x14ac:dyDescent="0.2">
      <c r="A35" s="850"/>
      <c r="B35" s="823" t="s">
        <v>108</v>
      </c>
      <c r="C35" s="824"/>
      <c r="D35" s="380">
        <f t="shared" si="5"/>
        <v>0</v>
      </c>
      <c r="E35" s="127"/>
      <c r="F35" s="128"/>
      <c r="G35" s="129"/>
      <c r="H35" s="130"/>
      <c r="I35" s="130"/>
      <c r="J35" s="378"/>
    </row>
    <row r="36" spans="1:87" ht="14.25" customHeight="1" x14ac:dyDescent="0.2">
      <c r="A36" s="850"/>
      <c r="B36" s="823" t="s">
        <v>109</v>
      </c>
      <c r="C36" s="824"/>
      <c r="D36" s="380">
        <f t="shared" si="5"/>
        <v>0</v>
      </c>
      <c r="E36" s="127"/>
      <c r="F36" s="128"/>
      <c r="G36" s="129"/>
      <c r="H36" s="130"/>
      <c r="I36" s="130"/>
      <c r="J36" s="378"/>
    </row>
    <row r="37" spans="1:87" ht="14.25" customHeight="1" x14ac:dyDescent="0.2">
      <c r="A37" s="850"/>
      <c r="B37" s="823" t="s">
        <v>45</v>
      </c>
      <c r="C37" s="824"/>
      <c r="D37" s="380">
        <f t="shared" si="5"/>
        <v>0</v>
      </c>
      <c r="E37" s="127"/>
      <c r="F37" s="128"/>
      <c r="G37" s="129"/>
      <c r="H37" s="130"/>
      <c r="I37" s="130"/>
      <c r="J37" s="378"/>
    </row>
    <row r="38" spans="1:87" ht="14.25" customHeight="1" x14ac:dyDescent="0.2">
      <c r="A38" s="850"/>
      <c r="B38" s="823" t="s">
        <v>46</v>
      </c>
      <c r="C38" s="824"/>
      <c r="D38" s="380">
        <f t="shared" si="5"/>
        <v>0</v>
      </c>
      <c r="E38" s="127"/>
      <c r="F38" s="128"/>
      <c r="G38" s="129"/>
      <c r="H38" s="130"/>
      <c r="I38" s="130"/>
      <c r="J38" s="378"/>
    </row>
    <row r="39" spans="1:87" ht="25.5" customHeight="1" x14ac:dyDescent="0.2">
      <c r="A39" s="850"/>
      <c r="B39" s="823" t="s">
        <v>110</v>
      </c>
      <c r="C39" s="824"/>
      <c r="D39" s="380">
        <f t="shared" si="5"/>
        <v>0</v>
      </c>
      <c r="E39" s="127"/>
      <c r="F39" s="128"/>
      <c r="G39" s="129"/>
      <c r="H39" s="130"/>
      <c r="I39" s="130"/>
      <c r="J39" s="378"/>
    </row>
    <row r="40" spans="1:87" ht="27.75" customHeight="1" x14ac:dyDescent="0.2">
      <c r="A40" s="850"/>
      <c r="B40" s="823" t="s">
        <v>111</v>
      </c>
      <c r="C40" s="824"/>
      <c r="D40" s="380">
        <f t="shared" si="5"/>
        <v>0</v>
      </c>
      <c r="E40" s="127"/>
      <c r="F40" s="128"/>
      <c r="G40" s="129"/>
      <c r="H40" s="130"/>
      <c r="I40" s="130"/>
      <c r="J40" s="378"/>
    </row>
    <row r="41" spans="1:87" ht="26.25" customHeight="1" x14ac:dyDescent="0.2">
      <c r="A41" s="850"/>
      <c r="B41" s="823" t="s">
        <v>112</v>
      </c>
      <c r="C41" s="824"/>
      <c r="D41" s="380">
        <f t="shared" si="5"/>
        <v>0</v>
      </c>
      <c r="E41" s="127"/>
      <c r="F41" s="128"/>
      <c r="G41" s="129"/>
      <c r="H41" s="130"/>
      <c r="I41" s="130"/>
      <c r="J41" s="378"/>
    </row>
    <row r="42" spans="1:87" x14ac:dyDescent="0.2">
      <c r="A42" s="850"/>
      <c r="B42" s="823" t="s">
        <v>113</v>
      </c>
      <c r="C42" s="824"/>
      <c r="D42" s="380">
        <f t="shared" si="5"/>
        <v>0</v>
      </c>
      <c r="E42" s="127"/>
      <c r="F42" s="128"/>
      <c r="G42" s="129"/>
      <c r="H42" s="130"/>
      <c r="I42" s="130"/>
      <c r="J42" s="378"/>
      <c r="CG42" s="334">
        <v>0</v>
      </c>
      <c r="CH42" s="334">
        <v>0</v>
      </c>
      <c r="CI42" s="334">
        <v>0</v>
      </c>
    </row>
    <row r="43" spans="1:87" x14ac:dyDescent="0.2">
      <c r="A43" s="851"/>
      <c r="B43" s="852" t="s">
        <v>13</v>
      </c>
      <c r="C43" s="853"/>
      <c r="D43" s="380">
        <f t="shared" si="5"/>
        <v>0</v>
      </c>
      <c r="E43" s="381"/>
      <c r="F43" s="382"/>
      <c r="G43" s="383"/>
      <c r="H43" s="384"/>
      <c r="I43" s="384"/>
      <c r="J43" s="378"/>
    </row>
    <row r="44" spans="1:87" x14ac:dyDescent="0.2">
      <c r="A44" s="849" t="s">
        <v>114</v>
      </c>
      <c r="B44" s="825" t="s">
        <v>115</v>
      </c>
      <c r="C44" s="826"/>
      <c r="D44" s="379">
        <f t="shared" si="5"/>
        <v>0</v>
      </c>
      <c r="E44" s="139"/>
      <c r="F44" s="140"/>
      <c r="G44" s="141"/>
      <c r="H44" s="142"/>
      <c r="I44" s="142"/>
      <c r="J44" s="378"/>
    </row>
    <row r="45" spans="1:87" x14ac:dyDescent="0.2">
      <c r="A45" s="850"/>
      <c r="B45" s="823" t="s">
        <v>47</v>
      </c>
      <c r="C45" s="824"/>
      <c r="D45" s="380">
        <f t="shared" si="5"/>
        <v>0</v>
      </c>
      <c r="E45" s="127"/>
      <c r="F45" s="128"/>
      <c r="G45" s="129"/>
      <c r="H45" s="130"/>
      <c r="I45" s="130"/>
      <c r="J45" s="378"/>
    </row>
    <row r="46" spans="1:87" x14ac:dyDescent="0.2">
      <c r="A46" s="850"/>
      <c r="B46" s="829" t="s">
        <v>13</v>
      </c>
      <c r="C46" s="830"/>
      <c r="D46" s="385">
        <f t="shared" si="5"/>
        <v>0</v>
      </c>
      <c r="E46" s="127"/>
      <c r="F46" s="128"/>
      <c r="G46" s="129"/>
      <c r="H46" s="130"/>
      <c r="I46" s="130"/>
      <c r="J46" s="378"/>
    </row>
    <row r="47" spans="1:87" x14ac:dyDescent="0.2">
      <c r="A47" s="849" t="s">
        <v>116</v>
      </c>
      <c r="B47" s="825" t="s">
        <v>115</v>
      </c>
      <c r="C47" s="826"/>
      <c r="D47" s="379">
        <f t="shared" si="5"/>
        <v>0</v>
      </c>
      <c r="E47" s="139"/>
      <c r="F47" s="140"/>
      <c r="G47" s="141"/>
      <c r="H47" s="142"/>
      <c r="I47" s="142"/>
      <c r="J47" s="378"/>
    </row>
    <row r="48" spans="1:87" x14ac:dyDescent="0.2">
      <c r="A48" s="850"/>
      <c r="B48" s="823" t="s">
        <v>47</v>
      </c>
      <c r="C48" s="824"/>
      <c r="D48" s="380">
        <f t="shared" si="5"/>
        <v>0</v>
      </c>
      <c r="E48" s="127"/>
      <c r="F48" s="128"/>
      <c r="G48" s="129"/>
      <c r="H48" s="130"/>
      <c r="I48" s="130"/>
      <c r="J48" s="378"/>
    </row>
    <row r="49" spans="1:48" x14ac:dyDescent="0.2">
      <c r="A49" s="851"/>
      <c r="B49" s="852" t="s">
        <v>13</v>
      </c>
      <c r="C49" s="853"/>
      <c r="D49" s="385">
        <f t="shared" si="5"/>
        <v>0</v>
      </c>
      <c r="E49" s="135"/>
      <c r="F49" s="136"/>
      <c r="G49" s="137"/>
      <c r="H49" s="138"/>
      <c r="I49" s="138"/>
      <c r="J49" s="378"/>
    </row>
    <row r="50" spans="1:48" x14ac:dyDescent="0.2">
      <c r="A50" s="321" t="s">
        <v>117</v>
      </c>
      <c r="B50" s="864" t="s">
        <v>48</v>
      </c>
      <c r="C50" s="865"/>
      <c r="D50" s="386">
        <f t="shared" si="5"/>
        <v>0</v>
      </c>
      <c r="E50" s="145"/>
      <c r="F50" s="146"/>
      <c r="G50" s="147"/>
      <c r="H50" s="148"/>
      <c r="I50" s="148"/>
      <c r="J50" s="378"/>
    </row>
    <row r="51" spans="1:48" x14ac:dyDescent="0.2">
      <c r="A51" s="387" t="s">
        <v>118</v>
      </c>
      <c r="B51" s="149"/>
      <c r="C51" s="149"/>
      <c r="D51" s="149"/>
      <c r="E51" s="149"/>
      <c r="F51" s="149"/>
      <c r="G51" s="149"/>
      <c r="H51" s="77"/>
      <c r="I51" s="77"/>
    </row>
    <row r="52" spans="1:48" x14ac:dyDescent="0.2">
      <c r="A52" s="849" t="s">
        <v>49</v>
      </c>
      <c r="B52" s="867" t="s">
        <v>50</v>
      </c>
      <c r="C52" s="868"/>
      <c r="D52" s="868"/>
      <c r="E52" s="871" t="s">
        <v>14</v>
      </c>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3"/>
      <c r="AQ52" s="836" t="s">
        <v>119</v>
      </c>
      <c r="AR52" s="860" t="s">
        <v>33</v>
      </c>
      <c r="AS52" s="861"/>
      <c r="AT52" s="874"/>
      <c r="AU52" s="841" t="s">
        <v>13</v>
      </c>
    </row>
    <row r="53" spans="1:48" x14ac:dyDescent="0.2">
      <c r="A53" s="850"/>
      <c r="B53" s="869"/>
      <c r="C53" s="870"/>
      <c r="D53" s="870"/>
      <c r="E53" s="831" t="s">
        <v>19</v>
      </c>
      <c r="F53" s="832"/>
      <c r="G53" s="831" t="s">
        <v>20</v>
      </c>
      <c r="H53" s="832"/>
      <c r="I53" s="862" t="s">
        <v>21</v>
      </c>
      <c r="J53" s="863"/>
      <c r="K53" s="862" t="s">
        <v>22</v>
      </c>
      <c r="L53" s="863"/>
      <c r="M53" s="862" t="s">
        <v>23</v>
      </c>
      <c r="N53" s="863"/>
      <c r="O53" s="831" t="s">
        <v>24</v>
      </c>
      <c r="P53" s="832"/>
      <c r="Q53" s="831" t="s">
        <v>25</v>
      </c>
      <c r="R53" s="832"/>
      <c r="S53" s="831" t="s">
        <v>26</v>
      </c>
      <c r="T53" s="832"/>
      <c r="U53" s="831" t="s">
        <v>27</v>
      </c>
      <c r="V53" s="832"/>
      <c r="W53" s="831" t="s">
        <v>2</v>
      </c>
      <c r="X53" s="832"/>
      <c r="Y53" s="831" t="s">
        <v>3</v>
      </c>
      <c r="Z53" s="832"/>
      <c r="AA53" s="831" t="s">
        <v>28</v>
      </c>
      <c r="AB53" s="876"/>
      <c r="AC53" s="831" t="s">
        <v>4</v>
      </c>
      <c r="AD53" s="832"/>
      <c r="AE53" s="831" t="s">
        <v>5</v>
      </c>
      <c r="AF53" s="832"/>
      <c r="AG53" s="831" t="s">
        <v>6</v>
      </c>
      <c r="AH53" s="832"/>
      <c r="AI53" s="831" t="s">
        <v>7</v>
      </c>
      <c r="AJ53" s="832"/>
      <c r="AK53" s="831" t="s">
        <v>8</v>
      </c>
      <c r="AL53" s="832"/>
      <c r="AM53" s="831" t="s">
        <v>9</v>
      </c>
      <c r="AN53" s="832"/>
      <c r="AO53" s="846" t="s">
        <v>10</v>
      </c>
      <c r="AP53" s="847"/>
      <c r="AQ53" s="837"/>
      <c r="AR53" s="854" t="s">
        <v>35</v>
      </c>
      <c r="AS53" s="856" t="s">
        <v>36</v>
      </c>
      <c r="AT53" s="856" t="s">
        <v>37</v>
      </c>
      <c r="AU53" s="844"/>
    </row>
    <row r="54" spans="1:48" x14ac:dyDescent="0.2">
      <c r="A54" s="866"/>
      <c r="B54" s="325" t="s">
        <v>94</v>
      </c>
      <c r="C54" s="325" t="s">
        <v>11</v>
      </c>
      <c r="D54" s="388" t="s">
        <v>12</v>
      </c>
      <c r="E54" s="67" t="s">
        <v>11</v>
      </c>
      <c r="F54" s="389" t="s">
        <v>12</v>
      </c>
      <c r="G54" s="67" t="s">
        <v>11</v>
      </c>
      <c r="H54" s="389" t="s">
        <v>12</v>
      </c>
      <c r="I54" s="67" t="s">
        <v>11</v>
      </c>
      <c r="J54" s="389" t="s">
        <v>12</v>
      </c>
      <c r="K54" s="67" t="s">
        <v>11</v>
      </c>
      <c r="L54" s="389" t="s">
        <v>12</v>
      </c>
      <c r="M54" s="65" t="s">
        <v>11</v>
      </c>
      <c r="N54" s="68" t="s">
        <v>12</v>
      </c>
      <c r="O54" s="67" t="s">
        <v>11</v>
      </c>
      <c r="P54" s="389" t="s">
        <v>12</v>
      </c>
      <c r="Q54" s="65" t="s">
        <v>11</v>
      </c>
      <c r="R54" s="68" t="s">
        <v>12</v>
      </c>
      <c r="S54" s="65" t="s">
        <v>11</v>
      </c>
      <c r="T54" s="68" t="s">
        <v>12</v>
      </c>
      <c r="U54" s="67" t="s">
        <v>11</v>
      </c>
      <c r="V54" s="68" t="s">
        <v>12</v>
      </c>
      <c r="W54" s="67" t="s">
        <v>11</v>
      </c>
      <c r="X54" s="389" t="s">
        <v>12</v>
      </c>
      <c r="Y54" s="65" t="s">
        <v>11</v>
      </c>
      <c r="Z54" s="68" t="s">
        <v>12</v>
      </c>
      <c r="AA54" s="67" t="s">
        <v>11</v>
      </c>
      <c r="AB54" s="390" t="s">
        <v>12</v>
      </c>
      <c r="AC54" s="67" t="s">
        <v>11</v>
      </c>
      <c r="AD54" s="389" t="s">
        <v>12</v>
      </c>
      <c r="AE54" s="67" t="s">
        <v>11</v>
      </c>
      <c r="AF54" s="389" t="s">
        <v>12</v>
      </c>
      <c r="AG54" s="67" t="s">
        <v>11</v>
      </c>
      <c r="AH54" s="389" t="s">
        <v>12</v>
      </c>
      <c r="AI54" s="65" t="s">
        <v>11</v>
      </c>
      <c r="AJ54" s="68" t="s">
        <v>12</v>
      </c>
      <c r="AK54" s="67" t="s">
        <v>11</v>
      </c>
      <c r="AL54" s="389" t="s">
        <v>12</v>
      </c>
      <c r="AM54" s="65" t="s">
        <v>11</v>
      </c>
      <c r="AN54" s="68" t="s">
        <v>12</v>
      </c>
      <c r="AO54" s="151" t="s">
        <v>11</v>
      </c>
      <c r="AP54" s="68" t="s">
        <v>12</v>
      </c>
      <c r="AQ54" s="838"/>
      <c r="AR54" s="855"/>
      <c r="AS54" s="857"/>
      <c r="AT54" s="857"/>
      <c r="AU54" s="875"/>
    </row>
    <row r="55" spans="1:48" x14ac:dyDescent="0.2">
      <c r="A55" s="152" t="s">
        <v>51</v>
      </c>
      <c r="B55" s="391">
        <f>SUM(C55+D55)</f>
        <v>0</v>
      </c>
      <c r="C55" s="391">
        <f t="shared" ref="C55:D59" si="6">SUM(E55+G55+I55+K55+M55+O55+Q55+S55+U55+W55+Y55+AA55+AC55+AE55+AG55+AI55+AK55+AM55+AO55)</f>
        <v>0</v>
      </c>
      <c r="D55" s="392">
        <f t="shared" si="6"/>
        <v>0</v>
      </c>
      <c r="E55" s="12"/>
      <c r="F55" s="342"/>
      <c r="G55" s="12"/>
      <c r="H55" s="13"/>
      <c r="I55" s="12"/>
      <c r="J55" s="13"/>
      <c r="K55" s="12"/>
      <c r="L55" s="13"/>
      <c r="M55" s="12"/>
      <c r="N55" s="13"/>
      <c r="O55" s="12"/>
      <c r="P55" s="13"/>
      <c r="Q55" s="12"/>
      <c r="R55" s="13"/>
      <c r="S55" s="12"/>
      <c r="T55" s="13"/>
      <c r="U55" s="12"/>
      <c r="V55" s="13"/>
      <c r="W55" s="12"/>
      <c r="X55" s="13"/>
      <c r="Y55" s="343"/>
      <c r="Z55" s="13"/>
      <c r="AA55" s="343"/>
      <c r="AB55" s="11"/>
      <c r="AC55" s="343"/>
      <c r="AD55" s="13"/>
      <c r="AE55" s="343"/>
      <c r="AF55" s="13"/>
      <c r="AG55" s="343"/>
      <c r="AH55" s="13"/>
      <c r="AI55" s="343"/>
      <c r="AJ55" s="13"/>
      <c r="AK55" s="343"/>
      <c r="AL55" s="13"/>
      <c r="AM55" s="343"/>
      <c r="AN55" s="13"/>
      <c r="AO55" s="393"/>
      <c r="AP55" s="11"/>
      <c r="AQ55" s="394"/>
      <c r="AR55" s="153"/>
      <c r="AS55" s="153"/>
      <c r="AT55" s="153"/>
      <c r="AU55" s="153"/>
      <c r="AV55" s="378" t="s">
        <v>120</v>
      </c>
    </row>
    <row r="56" spans="1:48" x14ac:dyDescent="0.2">
      <c r="A56" s="152" t="s">
        <v>52</v>
      </c>
      <c r="B56" s="395">
        <f>SUM(C56+D56)</f>
        <v>0</v>
      </c>
      <c r="C56" s="395">
        <f t="shared" si="6"/>
        <v>0</v>
      </c>
      <c r="D56" s="396">
        <f t="shared" si="6"/>
        <v>0</v>
      </c>
      <c r="E56" s="19"/>
      <c r="F56" s="49"/>
      <c r="G56" s="19"/>
      <c r="H56" s="20"/>
      <c r="I56" s="19"/>
      <c r="J56" s="20"/>
      <c r="K56" s="19"/>
      <c r="L56" s="20"/>
      <c r="M56" s="19"/>
      <c r="N56" s="20"/>
      <c r="O56" s="19"/>
      <c r="P56" s="20"/>
      <c r="Q56" s="19"/>
      <c r="R56" s="20"/>
      <c r="S56" s="19"/>
      <c r="T56" s="20"/>
      <c r="U56" s="19"/>
      <c r="V56" s="20"/>
      <c r="W56" s="19"/>
      <c r="X56" s="20"/>
      <c r="Y56" s="210"/>
      <c r="Z56" s="20"/>
      <c r="AA56" s="210"/>
      <c r="AB56" s="22"/>
      <c r="AC56" s="210"/>
      <c r="AD56" s="20"/>
      <c r="AE56" s="210"/>
      <c r="AF56" s="20"/>
      <c r="AG56" s="210"/>
      <c r="AH56" s="20"/>
      <c r="AI56" s="210"/>
      <c r="AJ56" s="20"/>
      <c r="AK56" s="210"/>
      <c r="AL56" s="20"/>
      <c r="AM56" s="210"/>
      <c r="AN56" s="20"/>
      <c r="AO56" s="397"/>
      <c r="AP56" s="22"/>
      <c r="AQ56" s="153"/>
      <c r="AR56" s="153"/>
      <c r="AS56" s="153"/>
      <c r="AT56" s="153"/>
      <c r="AU56" s="153"/>
      <c r="AV56" s="378" t="s">
        <v>120</v>
      </c>
    </row>
    <row r="57" spans="1:48" x14ac:dyDescent="0.2">
      <c r="A57" s="152" t="s">
        <v>53</v>
      </c>
      <c r="B57" s="395">
        <f>SUM(C57+D57)</f>
        <v>0</v>
      </c>
      <c r="C57" s="395">
        <f t="shared" si="6"/>
        <v>0</v>
      </c>
      <c r="D57" s="396">
        <f t="shared" si="6"/>
        <v>0</v>
      </c>
      <c r="E57" s="19"/>
      <c r="F57" s="49"/>
      <c r="G57" s="19"/>
      <c r="H57" s="20"/>
      <c r="I57" s="19"/>
      <c r="J57" s="20"/>
      <c r="K57" s="19"/>
      <c r="L57" s="20"/>
      <c r="M57" s="19"/>
      <c r="N57" s="20"/>
      <c r="O57" s="19"/>
      <c r="P57" s="20"/>
      <c r="Q57" s="19"/>
      <c r="R57" s="20"/>
      <c r="S57" s="19"/>
      <c r="T57" s="20"/>
      <c r="U57" s="19"/>
      <c r="V57" s="20"/>
      <c r="W57" s="19"/>
      <c r="X57" s="20"/>
      <c r="Y57" s="210"/>
      <c r="Z57" s="20"/>
      <c r="AA57" s="210"/>
      <c r="AB57" s="22"/>
      <c r="AC57" s="210"/>
      <c r="AD57" s="20"/>
      <c r="AE57" s="210"/>
      <c r="AF57" s="20"/>
      <c r="AG57" s="210"/>
      <c r="AH57" s="20"/>
      <c r="AI57" s="210"/>
      <c r="AJ57" s="20"/>
      <c r="AK57" s="210"/>
      <c r="AL57" s="20"/>
      <c r="AM57" s="210"/>
      <c r="AN57" s="20"/>
      <c r="AO57" s="397"/>
      <c r="AP57" s="22"/>
      <c r="AQ57" s="153"/>
      <c r="AR57" s="153"/>
      <c r="AS57" s="153"/>
      <c r="AT57" s="153"/>
      <c r="AU57" s="153"/>
      <c r="AV57" s="378" t="s">
        <v>120</v>
      </c>
    </row>
    <row r="58" spans="1:48" x14ac:dyDescent="0.2">
      <c r="A58" s="152" t="s">
        <v>54</v>
      </c>
      <c r="B58" s="395">
        <f>SUM(C58+D58)</f>
        <v>0</v>
      </c>
      <c r="C58" s="395">
        <f t="shared" si="6"/>
        <v>0</v>
      </c>
      <c r="D58" s="396">
        <f t="shared" si="6"/>
        <v>0</v>
      </c>
      <c r="E58" s="19"/>
      <c r="F58" s="49"/>
      <c r="G58" s="19"/>
      <c r="H58" s="20"/>
      <c r="I58" s="19"/>
      <c r="J58" s="20"/>
      <c r="K58" s="19"/>
      <c r="L58" s="20"/>
      <c r="M58" s="19"/>
      <c r="N58" s="20"/>
      <c r="O58" s="19"/>
      <c r="P58" s="20"/>
      <c r="Q58" s="19"/>
      <c r="R58" s="20"/>
      <c r="S58" s="19"/>
      <c r="T58" s="20"/>
      <c r="U58" s="19"/>
      <c r="V58" s="20"/>
      <c r="W58" s="19"/>
      <c r="X58" s="20"/>
      <c r="Y58" s="210"/>
      <c r="Z58" s="20"/>
      <c r="AA58" s="210"/>
      <c r="AB58" s="22"/>
      <c r="AC58" s="210"/>
      <c r="AD58" s="20"/>
      <c r="AE58" s="210"/>
      <c r="AF58" s="20"/>
      <c r="AG58" s="210"/>
      <c r="AH58" s="20"/>
      <c r="AI58" s="210"/>
      <c r="AJ58" s="20"/>
      <c r="AK58" s="210"/>
      <c r="AL58" s="20"/>
      <c r="AM58" s="210"/>
      <c r="AN58" s="20"/>
      <c r="AO58" s="397"/>
      <c r="AP58" s="22"/>
      <c r="AQ58" s="153"/>
      <c r="AR58" s="153"/>
      <c r="AS58" s="153"/>
      <c r="AT58" s="153"/>
      <c r="AU58" s="153"/>
      <c r="AV58" s="378" t="s">
        <v>120</v>
      </c>
    </row>
    <row r="59" spans="1:48" x14ac:dyDescent="0.2">
      <c r="A59" s="155" t="s">
        <v>55</v>
      </c>
      <c r="B59" s="398">
        <f>SUM(C59+D59)</f>
        <v>0</v>
      </c>
      <c r="C59" s="398">
        <f t="shared" si="6"/>
        <v>0</v>
      </c>
      <c r="D59" s="399">
        <f t="shared" si="6"/>
        <v>0</v>
      </c>
      <c r="E59" s="27"/>
      <c r="F59" s="50"/>
      <c r="G59" s="27"/>
      <c r="H59" s="28"/>
      <c r="I59" s="27"/>
      <c r="J59" s="28"/>
      <c r="K59" s="27"/>
      <c r="L59" s="28"/>
      <c r="M59" s="27"/>
      <c r="N59" s="28"/>
      <c r="O59" s="27"/>
      <c r="P59" s="28"/>
      <c r="Q59" s="27"/>
      <c r="R59" s="28"/>
      <c r="S59" s="27"/>
      <c r="T59" s="28"/>
      <c r="U59" s="27"/>
      <c r="V59" s="28"/>
      <c r="W59" s="27"/>
      <c r="X59" s="28"/>
      <c r="Y59" s="213"/>
      <c r="Z59" s="28"/>
      <c r="AA59" s="213"/>
      <c r="AB59" s="26"/>
      <c r="AC59" s="213"/>
      <c r="AD59" s="28"/>
      <c r="AE59" s="213"/>
      <c r="AF59" s="28"/>
      <c r="AG59" s="213"/>
      <c r="AH59" s="28"/>
      <c r="AI59" s="213"/>
      <c r="AJ59" s="28"/>
      <c r="AK59" s="213"/>
      <c r="AL59" s="28"/>
      <c r="AM59" s="213"/>
      <c r="AN59" s="28"/>
      <c r="AO59" s="400"/>
      <c r="AP59" s="26"/>
      <c r="AQ59" s="156"/>
      <c r="AR59" s="156"/>
      <c r="AS59" s="156"/>
      <c r="AT59" s="156"/>
      <c r="AU59" s="156"/>
      <c r="AV59" s="378" t="s">
        <v>120</v>
      </c>
    </row>
    <row r="60" spans="1:48" x14ac:dyDescent="0.2">
      <c r="A60" s="157" t="s">
        <v>1</v>
      </c>
      <c r="B60" s="401">
        <f t="shared" ref="B60:AU60" si="7">SUM(B55:B59)</f>
        <v>0</v>
      </c>
      <c r="C60" s="402">
        <f t="shared" si="7"/>
        <v>0</v>
      </c>
      <c r="D60" s="402">
        <f t="shared" si="7"/>
        <v>0</v>
      </c>
      <c r="E60" s="403">
        <f t="shared" si="7"/>
        <v>0</v>
      </c>
      <c r="F60" s="404">
        <f t="shared" si="7"/>
        <v>0</v>
      </c>
      <c r="G60" s="403">
        <f t="shared" si="7"/>
        <v>0</v>
      </c>
      <c r="H60" s="405">
        <f t="shared" si="7"/>
        <v>0</v>
      </c>
      <c r="I60" s="403">
        <f t="shared" si="7"/>
        <v>0</v>
      </c>
      <c r="J60" s="405">
        <f t="shared" si="7"/>
        <v>0</v>
      </c>
      <c r="K60" s="403">
        <f t="shared" si="7"/>
        <v>0</v>
      </c>
      <c r="L60" s="405">
        <f t="shared" si="7"/>
        <v>0</v>
      </c>
      <c r="M60" s="403">
        <f t="shared" si="7"/>
        <v>0</v>
      </c>
      <c r="N60" s="405">
        <f t="shared" si="7"/>
        <v>0</v>
      </c>
      <c r="O60" s="403">
        <f t="shared" si="7"/>
        <v>0</v>
      </c>
      <c r="P60" s="405">
        <f t="shared" si="7"/>
        <v>0</v>
      </c>
      <c r="Q60" s="403">
        <f t="shared" si="7"/>
        <v>0</v>
      </c>
      <c r="R60" s="405">
        <f t="shared" si="7"/>
        <v>0</v>
      </c>
      <c r="S60" s="403">
        <f t="shared" si="7"/>
        <v>0</v>
      </c>
      <c r="T60" s="405">
        <f t="shared" si="7"/>
        <v>0</v>
      </c>
      <c r="U60" s="403">
        <f t="shared" si="7"/>
        <v>0</v>
      </c>
      <c r="V60" s="405">
        <f t="shared" si="7"/>
        <v>0</v>
      </c>
      <c r="W60" s="403">
        <f t="shared" si="7"/>
        <v>0</v>
      </c>
      <c r="X60" s="405">
        <f t="shared" si="7"/>
        <v>0</v>
      </c>
      <c r="Y60" s="406">
        <f t="shared" si="7"/>
        <v>0</v>
      </c>
      <c r="Z60" s="405">
        <f t="shared" si="7"/>
        <v>0</v>
      </c>
      <c r="AA60" s="407">
        <f t="shared" si="7"/>
        <v>0</v>
      </c>
      <c r="AB60" s="408">
        <f t="shared" si="7"/>
        <v>0</v>
      </c>
      <c r="AC60" s="406">
        <f t="shared" si="7"/>
        <v>0</v>
      </c>
      <c r="AD60" s="405">
        <f t="shared" si="7"/>
        <v>0</v>
      </c>
      <c r="AE60" s="406">
        <f t="shared" si="7"/>
        <v>0</v>
      </c>
      <c r="AF60" s="405">
        <f t="shared" si="7"/>
        <v>0</v>
      </c>
      <c r="AG60" s="406">
        <f t="shared" si="7"/>
        <v>0</v>
      </c>
      <c r="AH60" s="405">
        <f t="shared" si="7"/>
        <v>0</v>
      </c>
      <c r="AI60" s="406">
        <f t="shared" si="7"/>
        <v>0</v>
      </c>
      <c r="AJ60" s="405">
        <f t="shared" si="7"/>
        <v>0</v>
      </c>
      <c r="AK60" s="406">
        <f t="shared" si="7"/>
        <v>0</v>
      </c>
      <c r="AL60" s="405">
        <f t="shared" si="7"/>
        <v>0</v>
      </c>
      <c r="AM60" s="406">
        <f t="shared" si="7"/>
        <v>0</v>
      </c>
      <c r="AN60" s="405">
        <f t="shared" si="7"/>
        <v>0</v>
      </c>
      <c r="AO60" s="407">
        <f t="shared" si="7"/>
        <v>0</v>
      </c>
      <c r="AP60" s="408">
        <f t="shared" si="7"/>
        <v>0</v>
      </c>
      <c r="AQ60" s="409">
        <f t="shared" si="7"/>
        <v>0</v>
      </c>
      <c r="AR60" s="409">
        <f t="shared" si="7"/>
        <v>0</v>
      </c>
      <c r="AS60" s="409">
        <f t="shared" si="7"/>
        <v>0</v>
      </c>
      <c r="AT60" s="409">
        <f t="shared" si="7"/>
        <v>0</v>
      </c>
      <c r="AU60" s="409">
        <f t="shared" si="7"/>
        <v>0</v>
      </c>
      <c r="AV60" s="378"/>
    </row>
    <row r="61" spans="1:48" x14ac:dyDescent="0.2">
      <c r="A61" s="164" t="s">
        <v>121</v>
      </c>
      <c r="B61" s="3"/>
      <c r="C61" s="149"/>
      <c r="D61" s="149"/>
      <c r="E61" s="149"/>
      <c r="F61" s="149"/>
      <c r="G61" s="149"/>
      <c r="H61" s="149"/>
      <c r="I61" s="149"/>
      <c r="J61" s="149"/>
      <c r="K61" s="149"/>
    </row>
    <row r="62" spans="1:48" x14ac:dyDescent="0.2">
      <c r="A62" s="325" t="s">
        <v>49</v>
      </c>
      <c r="B62" s="114" t="s">
        <v>50</v>
      </c>
      <c r="C62" s="80"/>
      <c r="D62" s="80"/>
      <c r="E62" s="80"/>
      <c r="F62" s="80"/>
      <c r="G62" s="80"/>
      <c r="H62" s="80"/>
      <c r="I62" s="80"/>
      <c r="J62" s="80"/>
      <c r="K62" s="80"/>
    </row>
    <row r="63" spans="1:48" x14ac:dyDescent="0.2">
      <c r="A63" s="166" t="s">
        <v>52</v>
      </c>
      <c r="B63" s="46"/>
      <c r="C63" s="410"/>
      <c r="D63" s="80"/>
      <c r="E63" s="80"/>
      <c r="F63" s="80"/>
      <c r="G63" s="80"/>
      <c r="H63" s="80"/>
      <c r="I63" s="80"/>
      <c r="J63" s="80"/>
      <c r="K63" s="80"/>
    </row>
    <row r="64" spans="1:48" x14ac:dyDescent="0.2">
      <c r="A64" s="152" t="s">
        <v>53</v>
      </c>
      <c r="B64" s="37"/>
      <c r="C64" s="410"/>
      <c r="D64" s="80"/>
      <c r="E64" s="80"/>
      <c r="F64" s="80"/>
      <c r="G64" s="80"/>
      <c r="H64" s="80"/>
      <c r="I64" s="80"/>
      <c r="J64" s="80"/>
      <c r="K64" s="80"/>
    </row>
    <row r="65" spans="1:11" x14ac:dyDescent="0.2">
      <c r="A65" s="152" t="s">
        <v>54</v>
      </c>
      <c r="B65" s="37"/>
      <c r="C65" s="410"/>
      <c r="D65" s="80"/>
      <c r="E65" s="80"/>
      <c r="F65" s="80"/>
      <c r="G65" s="80"/>
      <c r="H65" s="80"/>
      <c r="I65" s="80"/>
      <c r="J65" s="80"/>
      <c r="K65" s="80"/>
    </row>
    <row r="66" spans="1:11" x14ac:dyDescent="0.2">
      <c r="A66" s="155" t="s">
        <v>55</v>
      </c>
      <c r="B66" s="48"/>
      <c r="C66" s="410"/>
      <c r="D66" s="80"/>
      <c r="E66" s="80"/>
      <c r="F66" s="80"/>
      <c r="G66" s="80"/>
      <c r="H66" s="80"/>
      <c r="I66" s="80"/>
      <c r="J66" s="80"/>
      <c r="K66" s="80"/>
    </row>
    <row r="67" spans="1:11" x14ac:dyDescent="0.2">
      <c r="A67" s="157" t="s">
        <v>1</v>
      </c>
      <c r="B67" s="411">
        <f>SUM(B63:B66)</f>
        <v>0</v>
      </c>
      <c r="C67" s="410"/>
      <c r="D67" s="80"/>
      <c r="E67" s="80"/>
      <c r="F67" s="80"/>
      <c r="G67" s="80"/>
      <c r="H67" s="80"/>
      <c r="I67" s="80"/>
      <c r="J67" s="80"/>
      <c r="K67" s="80"/>
    </row>
    <row r="68" spans="1:11" x14ac:dyDescent="0.2">
      <c r="A68" s="164" t="s">
        <v>122</v>
      </c>
      <c r="B68" s="164"/>
      <c r="C68" s="80"/>
      <c r="D68" s="80"/>
      <c r="E68" s="80"/>
      <c r="F68" s="80"/>
      <c r="G68" s="80"/>
      <c r="H68" s="80"/>
      <c r="I68" s="80"/>
      <c r="J68" s="80"/>
      <c r="K68" s="80"/>
    </row>
    <row r="69" spans="1:11" x14ac:dyDescent="0.2">
      <c r="A69" s="325" t="s">
        <v>49</v>
      </c>
      <c r="B69" s="114" t="s">
        <v>50</v>
      </c>
      <c r="C69" s="80"/>
      <c r="D69" s="80"/>
      <c r="E69" s="80"/>
      <c r="F69" s="80"/>
      <c r="G69" s="80"/>
      <c r="H69" s="80"/>
      <c r="I69" s="80"/>
      <c r="J69" s="80"/>
      <c r="K69" s="80"/>
    </row>
    <row r="70" spans="1:11" x14ac:dyDescent="0.2">
      <c r="A70" s="166" t="s">
        <v>52</v>
      </c>
      <c r="B70" s="46"/>
      <c r="C70" s="410"/>
      <c r="D70" s="80"/>
      <c r="E70" s="80"/>
      <c r="F70" s="80"/>
      <c r="G70" s="80"/>
      <c r="H70" s="80"/>
      <c r="I70" s="80"/>
      <c r="J70" s="80"/>
      <c r="K70" s="80"/>
    </row>
    <row r="71" spans="1:11" x14ac:dyDescent="0.2">
      <c r="A71" s="152" t="s">
        <v>53</v>
      </c>
      <c r="B71" s="37"/>
      <c r="C71" s="410"/>
      <c r="D71" s="80"/>
      <c r="E71" s="80"/>
      <c r="F71" s="80"/>
      <c r="G71" s="80"/>
      <c r="H71" s="80"/>
      <c r="I71" s="80"/>
      <c r="J71" s="80"/>
      <c r="K71" s="80"/>
    </row>
    <row r="72" spans="1:11" x14ac:dyDescent="0.2">
      <c r="A72" s="152" t="s">
        <v>54</v>
      </c>
      <c r="B72" s="37"/>
      <c r="C72" s="410"/>
      <c r="D72" s="80"/>
      <c r="E72" s="80"/>
      <c r="F72" s="80"/>
      <c r="G72" s="80"/>
      <c r="H72" s="80"/>
      <c r="I72" s="80"/>
      <c r="J72" s="80"/>
      <c r="K72" s="80"/>
    </row>
    <row r="73" spans="1:11" x14ac:dyDescent="0.2">
      <c r="A73" s="155" t="s">
        <v>55</v>
      </c>
      <c r="B73" s="48"/>
      <c r="C73" s="410"/>
      <c r="D73" s="80"/>
      <c r="E73" s="80"/>
      <c r="F73" s="80"/>
      <c r="G73" s="80"/>
      <c r="H73" s="80"/>
      <c r="I73" s="80"/>
      <c r="J73" s="80"/>
      <c r="K73" s="80"/>
    </row>
    <row r="74" spans="1:11" x14ac:dyDescent="0.2">
      <c r="A74" s="157" t="s">
        <v>1</v>
      </c>
      <c r="B74" s="411">
        <f>SUM(B70:B73)</f>
        <v>0</v>
      </c>
      <c r="C74" s="410"/>
      <c r="D74" s="80"/>
      <c r="E74" s="80"/>
      <c r="F74" s="80"/>
      <c r="G74" s="80"/>
      <c r="H74" s="80"/>
      <c r="I74" s="80"/>
      <c r="J74" s="80"/>
      <c r="K74" s="80"/>
    </row>
    <row r="75" spans="1:11" x14ac:dyDescent="0.2">
      <c r="A75" s="412" t="s">
        <v>123</v>
      </c>
      <c r="B75" s="170"/>
      <c r="C75" s="171"/>
      <c r="D75" s="77"/>
    </row>
    <row r="76" spans="1:11" ht="21" x14ac:dyDescent="0.2">
      <c r="A76" s="323" t="s">
        <v>56</v>
      </c>
      <c r="B76" s="172" t="s">
        <v>57</v>
      </c>
      <c r="C76" s="173" t="s">
        <v>58</v>
      </c>
      <c r="D76" s="173" t="s">
        <v>59</v>
      </c>
      <c r="E76" s="173" t="s">
        <v>13</v>
      </c>
    </row>
    <row r="77" spans="1:11" x14ac:dyDescent="0.2">
      <c r="A77" s="174" t="s">
        <v>124</v>
      </c>
      <c r="B77" s="46"/>
      <c r="C77" s="46"/>
      <c r="D77" s="46"/>
      <c r="E77" s="46"/>
      <c r="F77" s="334"/>
    </row>
    <row r="78" spans="1:11" x14ac:dyDescent="0.2">
      <c r="A78" s="175" t="s">
        <v>125</v>
      </c>
      <c r="B78" s="37"/>
      <c r="C78" s="37"/>
      <c r="D78" s="37"/>
      <c r="E78" s="37"/>
      <c r="F78" s="334"/>
    </row>
    <row r="79" spans="1:11" x14ac:dyDescent="0.2">
      <c r="A79" s="175" t="s">
        <v>126</v>
      </c>
      <c r="B79" s="37"/>
      <c r="C79" s="37"/>
      <c r="D79" s="37"/>
      <c r="E79" s="37"/>
      <c r="F79" s="334"/>
    </row>
    <row r="80" spans="1:11" x14ac:dyDescent="0.2">
      <c r="A80" s="175" t="s">
        <v>127</v>
      </c>
      <c r="B80" s="37"/>
      <c r="C80" s="37"/>
      <c r="D80" s="37"/>
      <c r="E80" s="37"/>
      <c r="F80" s="334"/>
    </row>
    <row r="81" spans="1:47" x14ac:dyDescent="0.2">
      <c r="A81" s="175" t="s">
        <v>128</v>
      </c>
      <c r="B81" s="37"/>
      <c r="C81" s="37"/>
      <c r="D81" s="37"/>
      <c r="E81" s="37"/>
      <c r="F81" s="334"/>
    </row>
    <row r="82" spans="1:47" x14ac:dyDescent="0.2">
      <c r="A82" s="176" t="s">
        <v>129</v>
      </c>
      <c r="B82" s="37"/>
      <c r="C82" s="37"/>
      <c r="D82" s="37"/>
      <c r="E82" s="37"/>
      <c r="F82" s="334"/>
    </row>
    <row r="83" spans="1:47" x14ac:dyDescent="0.2">
      <c r="A83" s="175" t="s">
        <v>130</v>
      </c>
      <c r="B83" s="37"/>
      <c r="C83" s="37"/>
      <c r="D83" s="37"/>
      <c r="E83" s="37"/>
      <c r="F83" s="334"/>
    </row>
    <row r="84" spans="1:47" x14ac:dyDescent="0.2">
      <c r="A84" s="175" t="s">
        <v>131</v>
      </c>
      <c r="B84" s="37"/>
      <c r="C84" s="37"/>
      <c r="D84" s="37"/>
      <c r="E84" s="37"/>
      <c r="F84" s="334"/>
    </row>
    <row r="85" spans="1:47" x14ac:dyDescent="0.2">
      <c r="A85" s="175" t="s">
        <v>132</v>
      </c>
      <c r="B85" s="37"/>
      <c r="C85" s="37"/>
      <c r="D85" s="37"/>
      <c r="E85" s="37"/>
      <c r="F85" s="334"/>
    </row>
    <row r="86" spans="1:47" x14ac:dyDescent="0.2">
      <c r="A86" s="175" t="s">
        <v>133</v>
      </c>
      <c r="B86" s="37"/>
      <c r="C86" s="37"/>
      <c r="D86" s="37"/>
      <c r="E86" s="37"/>
      <c r="F86" s="334"/>
    </row>
    <row r="87" spans="1:47" x14ac:dyDescent="0.2">
      <c r="A87" s="177" t="s">
        <v>134</v>
      </c>
      <c r="B87" s="37"/>
      <c r="C87" s="41"/>
      <c r="D87" s="41"/>
      <c r="E87" s="41"/>
      <c r="F87" s="334"/>
    </row>
    <row r="88" spans="1:47" x14ac:dyDescent="0.2">
      <c r="A88" s="413" t="s">
        <v>135</v>
      </c>
      <c r="B88" s="37"/>
      <c r="C88" s="41"/>
      <c r="D88" s="41"/>
      <c r="E88" s="41"/>
      <c r="F88" s="334"/>
    </row>
    <row r="89" spans="1:47" x14ac:dyDescent="0.2">
      <c r="A89" s="414" t="s">
        <v>136</v>
      </c>
      <c r="B89" s="220"/>
      <c r="C89" s="41"/>
      <c r="D89" s="41"/>
      <c r="E89" s="41"/>
      <c r="F89" s="334"/>
    </row>
    <row r="90" spans="1:47" x14ac:dyDescent="0.2">
      <c r="A90" s="414" t="s">
        <v>137</v>
      </c>
      <c r="B90" s="37"/>
      <c r="C90" s="41"/>
      <c r="D90" s="41"/>
      <c r="E90" s="41"/>
      <c r="F90" s="334"/>
    </row>
    <row r="91" spans="1:47" x14ac:dyDescent="0.2">
      <c r="A91" s="415" t="s">
        <v>138</v>
      </c>
      <c r="B91" s="416"/>
      <c r="C91" s="48"/>
      <c r="D91" s="48"/>
      <c r="E91" s="48"/>
      <c r="F91" s="334"/>
    </row>
    <row r="92" spans="1:47" x14ac:dyDescent="0.2">
      <c r="A92" s="327" t="s">
        <v>1</v>
      </c>
      <c r="B92" s="411">
        <f>SUM(B77:B91)</f>
        <v>0</v>
      </c>
      <c r="C92" s="411">
        <f>SUM(C77:C91)</f>
        <v>0</v>
      </c>
      <c r="D92" s="411">
        <f>SUM(D77:D91)</f>
        <v>0</v>
      </c>
      <c r="E92" s="411">
        <f>SUM(E77:E91)</f>
        <v>0</v>
      </c>
      <c r="F92" s="334"/>
    </row>
    <row r="93" spans="1:47" x14ac:dyDescent="0.2">
      <c r="A93" s="169" t="s">
        <v>139</v>
      </c>
      <c r="B93" s="178"/>
      <c r="C93" s="178"/>
      <c r="D93" s="69"/>
      <c r="E93" s="69"/>
      <c r="F93" s="69"/>
      <c r="G93" s="69"/>
      <c r="H93" s="69"/>
      <c r="I93" s="69"/>
      <c r="J93" s="69"/>
      <c r="K93" s="69"/>
      <c r="L93" s="69"/>
      <c r="M93" s="69"/>
      <c r="N93" s="69"/>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2"/>
      <c r="AT93" s="72"/>
      <c r="AU93" s="72"/>
    </row>
    <row r="94" spans="1:47" ht="24.75" x14ac:dyDescent="0.3">
      <c r="A94" s="179" t="s">
        <v>49</v>
      </c>
      <c r="B94" s="173" t="s">
        <v>57</v>
      </c>
      <c r="C94" s="173" t="s">
        <v>58</v>
      </c>
      <c r="D94" s="173" t="s">
        <v>59</v>
      </c>
      <c r="E94" s="173" t="s">
        <v>13</v>
      </c>
      <c r="F94" s="180"/>
      <c r="G94" s="180"/>
      <c r="H94" s="69"/>
      <c r="I94" s="69"/>
      <c r="J94" s="69"/>
      <c r="K94" s="69"/>
      <c r="L94" s="69"/>
      <c r="M94" s="69"/>
      <c r="N94" s="69"/>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2"/>
      <c r="AT94" s="72"/>
      <c r="AU94" s="72"/>
    </row>
    <row r="95" spans="1:47" x14ac:dyDescent="0.2">
      <c r="A95" s="181" t="s">
        <v>52</v>
      </c>
      <c r="B95" s="49"/>
      <c r="C95" s="49"/>
      <c r="D95" s="49"/>
      <c r="E95" s="49"/>
      <c r="F95" s="417"/>
      <c r="G95" s="69"/>
      <c r="H95" s="69"/>
      <c r="I95" s="69"/>
      <c r="J95" s="69"/>
      <c r="K95" s="69"/>
      <c r="L95" s="69"/>
      <c r="M95" s="69"/>
      <c r="N95" s="69"/>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2"/>
      <c r="AT95" s="72"/>
      <c r="AU95" s="72"/>
    </row>
    <row r="96" spans="1:47" x14ac:dyDescent="0.2">
      <c r="A96" s="182" t="s">
        <v>53</v>
      </c>
      <c r="B96" s="49"/>
      <c r="C96" s="49"/>
      <c r="D96" s="49"/>
      <c r="E96" s="49"/>
      <c r="F96" s="417"/>
      <c r="G96" s="69"/>
      <c r="H96" s="69"/>
      <c r="I96" s="69"/>
      <c r="J96" s="69"/>
      <c r="K96" s="69"/>
      <c r="L96" s="69"/>
      <c r="M96" s="69"/>
      <c r="N96" s="69"/>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2"/>
      <c r="AT96" s="72"/>
      <c r="AU96" s="72"/>
    </row>
    <row r="97" spans="1:47" x14ac:dyDescent="0.2">
      <c r="A97" s="182" t="s">
        <v>54</v>
      </c>
      <c r="B97" s="49"/>
      <c r="C97" s="49"/>
      <c r="D97" s="49"/>
      <c r="E97" s="49"/>
      <c r="F97" s="417"/>
      <c r="G97" s="69"/>
      <c r="H97" s="69"/>
      <c r="I97" s="69"/>
      <c r="J97" s="69"/>
      <c r="K97" s="69"/>
      <c r="L97" s="69"/>
      <c r="M97" s="69"/>
      <c r="N97" s="69"/>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2"/>
      <c r="AT97" s="72"/>
      <c r="AU97" s="72"/>
    </row>
    <row r="98" spans="1:47" x14ac:dyDescent="0.2">
      <c r="A98" s="182" t="s">
        <v>55</v>
      </c>
      <c r="B98" s="49"/>
      <c r="C98" s="49"/>
      <c r="D98" s="49"/>
      <c r="E98" s="49"/>
      <c r="F98" s="417"/>
      <c r="G98" s="69"/>
      <c r="H98" s="69"/>
      <c r="I98" s="69"/>
      <c r="J98" s="69"/>
      <c r="K98" s="69"/>
      <c r="L98" s="69"/>
      <c r="M98" s="69"/>
      <c r="N98" s="69"/>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2"/>
      <c r="AT98" s="72"/>
      <c r="AU98" s="72"/>
    </row>
    <row r="99" spans="1:47" x14ac:dyDescent="0.2">
      <c r="A99" s="183" t="s">
        <v>60</v>
      </c>
      <c r="B99" s="50"/>
      <c r="C99" s="50"/>
      <c r="D99" s="50"/>
      <c r="E99" s="50"/>
      <c r="F99" s="417"/>
      <c r="G99" s="69"/>
      <c r="H99" s="69"/>
      <c r="I99" s="69"/>
      <c r="J99" s="69"/>
      <c r="K99" s="69"/>
      <c r="L99" s="69"/>
      <c r="M99" s="69"/>
      <c r="N99" s="69"/>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2"/>
      <c r="AT99" s="72"/>
      <c r="AU99" s="72"/>
    </row>
    <row r="100" spans="1:47" x14ac:dyDescent="0.2">
      <c r="A100" s="157" t="s">
        <v>1</v>
      </c>
      <c r="B100" s="411">
        <f>SUM(B95:B99)</f>
        <v>0</v>
      </c>
      <c r="C100" s="411">
        <f>SUM(C95:C99)</f>
        <v>0</v>
      </c>
      <c r="D100" s="411">
        <f>SUM(D95:D99)</f>
        <v>0</v>
      </c>
      <c r="E100" s="411">
        <f>SUM(E95:E99)</f>
        <v>0</v>
      </c>
      <c r="F100" s="417"/>
      <c r="G100" s="69"/>
      <c r="H100" s="69"/>
      <c r="I100" s="69"/>
      <c r="J100" s="69"/>
      <c r="K100" s="69"/>
      <c r="L100" s="69"/>
      <c r="M100" s="69"/>
      <c r="N100" s="69"/>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2"/>
      <c r="AT100" s="72"/>
      <c r="AU100" s="72"/>
    </row>
    <row r="101" spans="1:47" x14ac:dyDescent="0.2">
      <c r="A101" s="169" t="s">
        <v>140</v>
      </c>
      <c r="B101" s="184"/>
      <c r="C101" s="185"/>
      <c r="D101" s="69"/>
      <c r="E101" s="69"/>
      <c r="F101" s="69"/>
      <c r="G101" s="69"/>
      <c r="H101" s="69"/>
      <c r="I101" s="69"/>
      <c r="J101" s="69"/>
      <c r="K101" s="69"/>
      <c r="L101" s="69"/>
      <c r="M101" s="69"/>
      <c r="N101" s="69"/>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2"/>
      <c r="AT101" s="72"/>
      <c r="AU101" s="72"/>
    </row>
    <row r="102" spans="1:47" ht="21" x14ac:dyDescent="0.2">
      <c r="A102" s="179" t="s">
        <v>49</v>
      </c>
      <c r="B102" s="173" t="s">
        <v>57</v>
      </c>
      <c r="C102" s="173" t="s">
        <v>58</v>
      </c>
      <c r="D102" s="173" t="s">
        <v>59</v>
      </c>
      <c r="E102" s="173" t="s">
        <v>13</v>
      </c>
      <c r="F102" s="69"/>
      <c r="G102" s="69"/>
      <c r="H102" s="69"/>
      <c r="I102" s="69"/>
      <c r="J102" s="69"/>
      <c r="K102" s="69"/>
      <c r="L102" s="69"/>
      <c r="M102" s="69"/>
      <c r="N102" s="69"/>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2"/>
      <c r="AT102" s="72"/>
      <c r="AU102" s="72"/>
    </row>
    <row r="103" spans="1:47" x14ac:dyDescent="0.2">
      <c r="A103" s="181" t="s">
        <v>52</v>
      </c>
      <c r="B103" s="49"/>
      <c r="C103" s="49"/>
      <c r="D103" s="49"/>
      <c r="E103" s="49"/>
      <c r="F103" s="417"/>
      <c r="G103" s="69"/>
      <c r="H103" s="69"/>
      <c r="I103" s="69"/>
      <c r="J103" s="69"/>
      <c r="K103" s="69"/>
      <c r="L103" s="69"/>
      <c r="M103" s="69"/>
      <c r="N103" s="69"/>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2"/>
      <c r="AT103" s="72"/>
      <c r="AU103" s="72"/>
    </row>
    <row r="104" spans="1:47" x14ac:dyDescent="0.2">
      <c r="A104" s="182" t="s">
        <v>53</v>
      </c>
      <c r="B104" s="49"/>
      <c r="C104" s="49"/>
      <c r="D104" s="49"/>
      <c r="E104" s="49"/>
      <c r="F104" s="417"/>
      <c r="G104" s="69"/>
      <c r="H104" s="69"/>
      <c r="I104" s="69"/>
      <c r="J104" s="69"/>
      <c r="K104" s="69"/>
      <c r="L104" s="69"/>
      <c r="M104" s="69"/>
      <c r="N104" s="69"/>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2"/>
      <c r="AT104" s="72"/>
      <c r="AU104" s="72"/>
    </row>
    <row r="105" spans="1:47" x14ac:dyDescent="0.2">
      <c r="A105" s="182" t="s">
        <v>54</v>
      </c>
      <c r="B105" s="49"/>
      <c r="C105" s="49"/>
      <c r="D105" s="49"/>
      <c r="E105" s="49"/>
      <c r="F105" s="417"/>
      <c r="G105" s="69"/>
      <c r="H105" s="69"/>
      <c r="I105" s="69"/>
      <c r="J105" s="69"/>
      <c r="K105" s="69"/>
      <c r="L105" s="69"/>
      <c r="M105" s="69"/>
      <c r="N105" s="69"/>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2"/>
      <c r="AT105" s="72"/>
      <c r="AU105" s="72"/>
    </row>
    <row r="106" spans="1:47" x14ac:dyDescent="0.2">
      <c r="A106" s="182" t="s">
        <v>55</v>
      </c>
      <c r="B106" s="49"/>
      <c r="C106" s="49"/>
      <c r="D106" s="49"/>
      <c r="E106" s="49"/>
      <c r="F106" s="417"/>
      <c r="G106" s="69"/>
      <c r="H106" s="69"/>
      <c r="I106" s="69"/>
      <c r="J106" s="69"/>
      <c r="K106" s="69"/>
      <c r="L106" s="69"/>
      <c r="M106" s="69"/>
      <c r="N106" s="69"/>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2"/>
      <c r="AT106" s="72"/>
      <c r="AU106" s="72"/>
    </row>
    <row r="107" spans="1:47" x14ac:dyDescent="0.2">
      <c r="A107" s="183" t="s">
        <v>60</v>
      </c>
      <c r="B107" s="50"/>
      <c r="C107" s="50"/>
      <c r="D107" s="50"/>
      <c r="E107" s="50"/>
      <c r="F107" s="417"/>
      <c r="G107" s="69"/>
      <c r="H107" s="69"/>
      <c r="I107" s="69"/>
      <c r="J107" s="69"/>
      <c r="K107" s="69"/>
      <c r="L107" s="69"/>
      <c r="M107" s="69"/>
      <c r="N107" s="69"/>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2"/>
      <c r="AT107" s="72"/>
      <c r="AU107" s="72"/>
    </row>
    <row r="108" spans="1:47" x14ac:dyDescent="0.2">
      <c r="A108" s="157" t="s">
        <v>1</v>
      </c>
      <c r="B108" s="411">
        <f>SUM(B103:B107)</f>
        <v>0</v>
      </c>
      <c r="C108" s="411">
        <f>SUM(C103:C107)</f>
        <v>0</v>
      </c>
      <c r="D108" s="411">
        <f>SUM(D103:D107)</f>
        <v>0</v>
      </c>
      <c r="E108" s="411">
        <f>SUM(E103:E107)</f>
        <v>0</v>
      </c>
      <c r="F108" s="417"/>
      <c r="G108" s="69"/>
      <c r="H108" s="69"/>
      <c r="I108" s="69"/>
      <c r="J108" s="69"/>
      <c r="K108" s="69"/>
      <c r="L108" s="69"/>
      <c r="M108" s="69"/>
      <c r="N108" s="69"/>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2"/>
      <c r="AT108" s="72"/>
      <c r="AU108" s="72"/>
    </row>
    <row r="109" spans="1:47" x14ac:dyDescent="0.2">
      <c r="A109" s="169" t="s">
        <v>141</v>
      </c>
      <c r="B109" s="184"/>
      <c r="C109" s="185"/>
      <c r="D109" s="69"/>
      <c r="E109" s="69"/>
      <c r="F109" s="69"/>
      <c r="G109" s="70"/>
      <c r="H109" s="70"/>
      <c r="I109" s="70"/>
      <c r="J109" s="70"/>
      <c r="K109" s="69"/>
      <c r="L109" s="69"/>
      <c r="M109" s="69"/>
      <c r="N109" s="69"/>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2"/>
      <c r="AT109" s="72"/>
      <c r="AU109" s="72"/>
    </row>
    <row r="110" spans="1:47" x14ac:dyDescent="0.2">
      <c r="A110" s="889" t="s">
        <v>61</v>
      </c>
      <c r="B110" s="890"/>
      <c r="C110" s="887" t="s">
        <v>1</v>
      </c>
      <c r="D110" s="860" t="s">
        <v>33</v>
      </c>
      <c r="E110" s="861"/>
      <c r="F110" s="861"/>
      <c r="G110" s="836" t="s">
        <v>34</v>
      </c>
      <c r="H110" s="70"/>
      <c r="I110" s="70"/>
      <c r="J110" s="70"/>
      <c r="K110" s="69"/>
      <c r="L110" s="69"/>
      <c r="M110" s="69"/>
      <c r="N110" s="69"/>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2"/>
      <c r="AT110" s="72"/>
      <c r="AU110" s="72"/>
    </row>
    <row r="111" spans="1:47" ht="21" x14ac:dyDescent="0.2">
      <c r="A111" s="891"/>
      <c r="B111" s="892"/>
      <c r="C111" s="888"/>
      <c r="D111" s="324" t="s">
        <v>35</v>
      </c>
      <c r="E111" s="324" t="s">
        <v>36</v>
      </c>
      <c r="F111" s="324" t="s">
        <v>37</v>
      </c>
      <c r="G111" s="838"/>
      <c r="H111" s="69"/>
      <c r="I111" s="69"/>
      <c r="J111" s="69"/>
      <c r="K111" s="69"/>
      <c r="L111" s="69"/>
      <c r="M111" s="69"/>
      <c r="N111" s="69"/>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2"/>
      <c r="AT111" s="72"/>
      <c r="AU111" s="72"/>
    </row>
    <row r="112" spans="1:47" x14ac:dyDescent="0.2">
      <c r="A112" s="877" t="s">
        <v>62</v>
      </c>
      <c r="B112" s="878"/>
      <c r="C112" s="411">
        <f>SUM(D112:G112)</f>
        <v>0</v>
      </c>
      <c r="D112" s="6"/>
      <c r="E112" s="5"/>
      <c r="F112" s="7"/>
      <c r="G112" s="7"/>
      <c r="H112" s="417"/>
      <c r="I112" s="69"/>
      <c r="J112" s="69"/>
      <c r="K112" s="69"/>
      <c r="L112" s="69"/>
      <c r="M112" s="69"/>
      <c r="N112" s="69"/>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2"/>
      <c r="AT112" s="72"/>
      <c r="AU112" s="72"/>
    </row>
    <row r="113" spans="1:47" x14ac:dyDescent="0.2">
      <c r="A113" s="879" t="s">
        <v>63</v>
      </c>
      <c r="B113" s="880"/>
      <c r="C113" s="338">
        <f>SUM(D113:G113)</f>
        <v>0</v>
      </c>
      <c r="D113" s="6"/>
      <c r="E113" s="5"/>
      <c r="F113" s="7"/>
      <c r="G113" s="7"/>
      <c r="H113" s="417"/>
      <c r="I113" s="69"/>
      <c r="J113" s="69"/>
      <c r="K113" s="69"/>
      <c r="L113" s="69"/>
      <c r="M113" s="69"/>
      <c r="N113" s="69"/>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2"/>
      <c r="AT113" s="72"/>
      <c r="AU113" s="72"/>
    </row>
    <row r="114" spans="1:47" ht="15" x14ac:dyDescent="0.2">
      <c r="A114" s="412" t="s">
        <v>142</v>
      </c>
      <c r="B114" s="331"/>
      <c r="C114" s="331"/>
      <c r="D114" s="331"/>
      <c r="E114" s="69"/>
      <c r="F114" s="69"/>
      <c r="G114" s="69"/>
      <c r="H114" s="69"/>
      <c r="I114" s="69"/>
      <c r="J114" s="69"/>
      <c r="K114" s="69"/>
      <c r="L114" s="69"/>
      <c r="M114" s="69"/>
      <c r="N114" s="69"/>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2"/>
      <c r="AT114" s="72"/>
      <c r="AU114" s="72"/>
    </row>
    <row r="115" spans="1:47" x14ac:dyDescent="0.2">
      <c r="A115" s="881" t="s">
        <v>64</v>
      </c>
      <c r="B115" s="882"/>
      <c r="C115" s="883"/>
      <c r="D115" s="887" t="s">
        <v>1</v>
      </c>
      <c r="E115" s="860" t="s">
        <v>33</v>
      </c>
      <c r="F115" s="861"/>
      <c r="G115" s="861"/>
      <c r="H115" s="836" t="s">
        <v>34</v>
      </c>
      <c r="I115" s="69"/>
      <c r="J115" s="69"/>
      <c r="K115" s="69"/>
      <c r="L115" s="69"/>
      <c r="M115" s="69"/>
      <c r="N115" s="69"/>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2"/>
      <c r="AT115" s="72"/>
      <c r="AU115" s="72"/>
    </row>
    <row r="116" spans="1:47" ht="31.5" x14ac:dyDescent="0.2">
      <c r="A116" s="884"/>
      <c r="B116" s="885"/>
      <c r="C116" s="886"/>
      <c r="D116" s="888"/>
      <c r="E116" s="324" t="s">
        <v>35</v>
      </c>
      <c r="F116" s="324" t="s">
        <v>36</v>
      </c>
      <c r="G116" s="324" t="s">
        <v>37</v>
      </c>
      <c r="H116" s="838"/>
      <c r="I116" s="69"/>
      <c r="J116" s="69"/>
      <c r="K116" s="69"/>
      <c r="L116" s="69"/>
      <c r="M116" s="69"/>
      <c r="N116" s="69"/>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2"/>
      <c r="AT116" s="72"/>
      <c r="AU116" s="72"/>
    </row>
    <row r="117" spans="1:47" x14ac:dyDescent="0.2">
      <c r="A117" s="188" t="s">
        <v>143</v>
      </c>
      <c r="B117" s="189"/>
      <c r="C117" s="190"/>
      <c r="D117" s="411">
        <f>SUM(E117:H117)</f>
        <v>0</v>
      </c>
      <c r="E117" s="6"/>
      <c r="F117" s="5"/>
      <c r="G117" s="7"/>
      <c r="H117" s="7"/>
      <c r="I117" s="417"/>
      <c r="J117" s="69"/>
      <c r="K117" s="69"/>
      <c r="L117" s="69"/>
      <c r="M117" s="69"/>
      <c r="N117" s="69"/>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2"/>
      <c r="AT117" s="72"/>
      <c r="AU117" s="72"/>
    </row>
    <row r="118" spans="1:47" x14ac:dyDescent="0.2">
      <c r="A118" s="188" t="s">
        <v>144</v>
      </c>
      <c r="B118" s="189"/>
      <c r="C118" s="418"/>
      <c r="D118" s="411">
        <f>SUM(E118:H118)</f>
        <v>0</v>
      </c>
      <c r="E118" s="6"/>
      <c r="F118" s="5"/>
      <c r="G118" s="7"/>
      <c r="H118" s="7"/>
      <c r="I118" s="417"/>
      <c r="J118" s="69"/>
      <c r="K118" s="69"/>
      <c r="L118" s="69"/>
      <c r="M118" s="69"/>
      <c r="N118" s="69"/>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2"/>
      <c r="AT118" s="72"/>
      <c r="AU118" s="72"/>
    </row>
    <row r="119" spans="1:47" x14ac:dyDescent="0.2">
      <c r="A119" s="78" t="s">
        <v>145</v>
      </c>
      <c r="B119" s="192"/>
      <c r="C119" s="419"/>
      <c r="D119" s="193"/>
      <c r="E119" s="420"/>
      <c r="F119" s="421"/>
      <c r="G119" s="422"/>
      <c r="H119" s="423"/>
      <c r="I119" s="424"/>
      <c r="J119" s="424"/>
      <c r="K119" s="424"/>
      <c r="L119" s="425"/>
    </row>
    <row r="120" spans="1:47" x14ac:dyDescent="0.2">
      <c r="A120" s="849" t="s">
        <v>65</v>
      </c>
      <c r="B120" s="903" t="s">
        <v>1</v>
      </c>
      <c r="C120" s="912" t="s">
        <v>66</v>
      </c>
      <c r="D120" s="912"/>
      <c r="E120" s="912"/>
      <c r="F120" s="912" t="s">
        <v>67</v>
      </c>
      <c r="G120" s="848" t="s">
        <v>68</v>
      </c>
      <c r="H120" s="874" t="s">
        <v>33</v>
      </c>
      <c r="I120" s="898"/>
      <c r="J120" s="898"/>
      <c r="K120" s="893" t="s">
        <v>13</v>
      </c>
      <c r="L120" s="899" t="s">
        <v>146</v>
      </c>
    </row>
    <row r="121" spans="1:47" ht="60.75" customHeight="1" x14ac:dyDescent="0.2">
      <c r="A121" s="851"/>
      <c r="B121" s="904"/>
      <c r="C121" s="195" t="s">
        <v>147</v>
      </c>
      <c r="D121" s="172" t="s">
        <v>148</v>
      </c>
      <c r="E121" s="206" t="s">
        <v>149</v>
      </c>
      <c r="F121" s="912"/>
      <c r="G121" s="848"/>
      <c r="H121" s="68" t="s">
        <v>35</v>
      </c>
      <c r="I121" s="324" t="s">
        <v>36</v>
      </c>
      <c r="J121" s="324" t="s">
        <v>37</v>
      </c>
      <c r="K121" s="893"/>
      <c r="L121" s="900"/>
    </row>
    <row r="122" spans="1:47" x14ac:dyDescent="0.2">
      <c r="A122" s="196" t="s">
        <v>104</v>
      </c>
      <c r="B122" s="426">
        <f>SUM(C122:G122)</f>
        <v>0</v>
      </c>
      <c r="C122" s="52"/>
      <c r="D122" s="36"/>
      <c r="E122" s="54"/>
      <c r="F122" s="36"/>
      <c r="G122" s="197"/>
      <c r="H122" s="54"/>
      <c r="I122" s="36"/>
      <c r="J122" s="36"/>
      <c r="K122" s="36"/>
      <c r="L122" s="54"/>
      <c r="M122" s="334"/>
    </row>
    <row r="123" spans="1:47" x14ac:dyDescent="0.2">
      <c r="A123" s="198" t="s">
        <v>114</v>
      </c>
      <c r="B123" s="345">
        <f>SUM(C123:G123)</f>
        <v>0</v>
      </c>
      <c r="C123" s="19"/>
      <c r="D123" s="37"/>
      <c r="E123" s="49"/>
      <c r="F123" s="37"/>
      <c r="G123" s="199"/>
      <c r="H123" s="49"/>
      <c r="I123" s="37"/>
      <c r="J123" s="37"/>
      <c r="K123" s="37"/>
      <c r="L123" s="49"/>
      <c r="M123" s="334"/>
    </row>
    <row r="124" spans="1:47" x14ac:dyDescent="0.2">
      <c r="A124" s="200" t="s">
        <v>116</v>
      </c>
      <c r="B124" s="359">
        <f>SUM(C124:G124)</f>
        <v>0</v>
      </c>
      <c r="C124" s="27"/>
      <c r="D124" s="48"/>
      <c r="E124" s="50"/>
      <c r="F124" s="48"/>
      <c r="G124" s="201"/>
      <c r="H124" s="50"/>
      <c r="I124" s="48"/>
      <c r="J124" s="48"/>
      <c r="K124" s="48"/>
      <c r="L124" s="50"/>
      <c r="M124" s="334"/>
    </row>
    <row r="125" spans="1:47" ht="15" x14ac:dyDescent="0.2">
      <c r="A125" s="169" t="s">
        <v>150</v>
      </c>
      <c r="B125" s="331"/>
      <c r="C125" s="331"/>
      <c r="D125" s="331"/>
      <c r="E125" s="331"/>
      <c r="F125" s="331"/>
      <c r="G125" s="331"/>
      <c r="H125" s="331"/>
      <c r="I125" s="331"/>
      <c r="J125" s="331"/>
      <c r="K125" s="331"/>
      <c r="L125" s="331"/>
    </row>
    <row r="126" spans="1:47" ht="15" x14ac:dyDescent="0.2">
      <c r="A126" s="901" t="s">
        <v>69</v>
      </c>
      <c r="B126" s="903" t="s">
        <v>70</v>
      </c>
      <c r="C126" s="905" t="s">
        <v>151</v>
      </c>
      <c r="D126" s="906"/>
      <c r="E126" s="907" t="s">
        <v>152</v>
      </c>
      <c r="F126" s="906"/>
      <c r="G126" s="907" t="s">
        <v>153</v>
      </c>
      <c r="H126" s="906"/>
      <c r="I126" s="907" t="s">
        <v>154</v>
      </c>
      <c r="J126" s="906"/>
      <c r="K126" s="331"/>
      <c r="L126" s="331"/>
      <c r="M126" s="331"/>
      <c r="N126" s="69"/>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2"/>
      <c r="AT126" s="72"/>
      <c r="AU126" s="72"/>
    </row>
    <row r="127" spans="1:47" ht="15" x14ac:dyDescent="0.2">
      <c r="A127" s="902"/>
      <c r="B127" s="904"/>
      <c r="C127" s="326" t="s">
        <v>155</v>
      </c>
      <c r="D127" s="427" t="s">
        <v>156</v>
      </c>
      <c r="E127" s="206" t="s">
        <v>155</v>
      </c>
      <c r="F127" s="203" t="s">
        <v>156</v>
      </c>
      <c r="G127" s="204" t="s">
        <v>155</v>
      </c>
      <c r="H127" s="427" t="s">
        <v>156</v>
      </c>
      <c r="I127" s="206" t="s">
        <v>155</v>
      </c>
      <c r="J127" s="427" t="s">
        <v>156</v>
      </c>
      <c r="K127" s="331"/>
      <c r="L127" s="331"/>
      <c r="M127" s="331"/>
      <c r="N127" s="69"/>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2"/>
      <c r="AT127" s="72"/>
      <c r="AU127" s="72"/>
    </row>
    <row r="128" spans="1:47" ht="18.75" customHeight="1" x14ac:dyDescent="0.2">
      <c r="A128" s="836" t="s">
        <v>157</v>
      </c>
      <c r="B128" s="196" t="s">
        <v>71</v>
      </c>
      <c r="C128" s="36"/>
      <c r="D128" s="207"/>
      <c r="E128" s="208"/>
      <c r="F128" s="209"/>
      <c r="G128" s="54"/>
      <c r="H128" s="209"/>
      <c r="I128" s="54"/>
      <c r="J128" s="209"/>
      <c r="K128" s="428"/>
      <c r="L128" s="331"/>
      <c r="M128" s="331"/>
      <c r="N128" s="69"/>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2"/>
      <c r="AT128" s="72"/>
      <c r="AU128" s="72"/>
    </row>
    <row r="129" spans="1:47" ht="21" customHeight="1" x14ac:dyDescent="0.2">
      <c r="A129" s="837"/>
      <c r="B129" s="198" t="s">
        <v>72</v>
      </c>
      <c r="C129" s="37"/>
      <c r="D129" s="210"/>
      <c r="E129" s="211"/>
      <c r="F129" s="212"/>
      <c r="G129" s="49"/>
      <c r="H129" s="212"/>
      <c r="I129" s="49"/>
      <c r="J129" s="212"/>
      <c r="K129" s="428"/>
      <c r="L129" s="331"/>
      <c r="M129" s="331"/>
      <c r="N129" s="69"/>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2"/>
      <c r="AT129" s="72"/>
      <c r="AU129" s="72"/>
    </row>
    <row r="130" spans="1:47" ht="18.75" customHeight="1" x14ac:dyDescent="0.2">
      <c r="A130" s="837"/>
      <c r="B130" s="198" t="s">
        <v>73</v>
      </c>
      <c r="C130" s="37"/>
      <c r="D130" s="210"/>
      <c r="E130" s="211"/>
      <c r="F130" s="212"/>
      <c r="G130" s="49"/>
      <c r="H130" s="212"/>
      <c r="I130" s="49"/>
      <c r="J130" s="212"/>
      <c r="K130" s="428"/>
      <c r="L130" s="331"/>
      <c r="M130" s="331"/>
      <c r="N130" s="69"/>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2"/>
      <c r="AT130" s="72"/>
      <c r="AU130" s="72"/>
    </row>
    <row r="131" spans="1:47" ht="18.75" customHeight="1" x14ac:dyDescent="0.2">
      <c r="A131" s="838"/>
      <c r="B131" s="198" t="s">
        <v>74</v>
      </c>
      <c r="C131" s="48"/>
      <c r="D131" s="213"/>
      <c r="E131" s="214"/>
      <c r="F131" s="215"/>
      <c r="G131" s="50"/>
      <c r="H131" s="215"/>
      <c r="I131" s="50"/>
      <c r="J131" s="215"/>
      <c r="K131" s="428"/>
      <c r="L131" s="331"/>
      <c r="M131" s="331"/>
      <c r="N131" s="69"/>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2"/>
      <c r="AT131" s="72"/>
      <c r="AU131" s="72"/>
    </row>
    <row r="132" spans="1:47" ht="15" x14ac:dyDescent="0.2">
      <c r="A132" s="893" t="s">
        <v>75</v>
      </c>
      <c r="B132" s="196" t="s">
        <v>76</v>
      </c>
      <c r="C132" s="36"/>
      <c r="D132" s="207"/>
      <c r="E132" s="208"/>
      <c r="F132" s="209"/>
      <c r="G132" s="54"/>
      <c r="H132" s="209"/>
      <c r="I132" s="54"/>
      <c r="J132" s="209"/>
      <c r="K132" s="428"/>
      <c r="L132" s="331"/>
      <c r="M132" s="331"/>
      <c r="N132" s="69"/>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2"/>
      <c r="AT132" s="72"/>
      <c r="AU132" s="72"/>
    </row>
    <row r="133" spans="1:47" ht="21.75" customHeight="1" x14ac:dyDescent="0.2">
      <c r="A133" s="894"/>
      <c r="B133" s="198" t="s">
        <v>77</v>
      </c>
      <c r="C133" s="37"/>
      <c r="D133" s="210"/>
      <c r="E133" s="211"/>
      <c r="F133" s="212"/>
      <c r="G133" s="49"/>
      <c r="H133" s="212"/>
      <c r="I133" s="49"/>
      <c r="J133" s="212"/>
      <c r="K133" s="428"/>
      <c r="L133" s="331"/>
      <c r="M133" s="331"/>
      <c r="N133" s="69"/>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2"/>
      <c r="AT133" s="72"/>
      <c r="AU133" s="72"/>
    </row>
    <row r="134" spans="1:47" ht="15" x14ac:dyDescent="0.2">
      <c r="A134" s="894"/>
      <c r="B134" s="198" t="s">
        <v>74</v>
      </c>
      <c r="C134" s="37"/>
      <c r="D134" s="210"/>
      <c r="E134" s="211"/>
      <c r="F134" s="212"/>
      <c r="G134" s="49"/>
      <c r="H134" s="212"/>
      <c r="I134" s="49"/>
      <c r="J134" s="212"/>
      <c r="K134" s="428"/>
      <c r="L134" s="331"/>
      <c r="M134" s="331"/>
      <c r="N134" s="69"/>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2"/>
      <c r="AT134" s="72"/>
      <c r="AU134" s="72"/>
    </row>
    <row r="135" spans="1:47" ht="15" x14ac:dyDescent="0.2">
      <c r="A135" s="894"/>
      <c r="B135" s="216" t="s">
        <v>78</v>
      </c>
      <c r="C135" s="41"/>
      <c r="D135" s="217"/>
      <c r="E135" s="218"/>
      <c r="F135" s="219"/>
      <c r="G135" s="63"/>
      <c r="H135" s="219"/>
      <c r="I135" s="63"/>
      <c r="J135" s="219"/>
      <c r="K135" s="428"/>
      <c r="L135" s="331"/>
      <c r="M135" s="331"/>
      <c r="N135" s="69"/>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2"/>
      <c r="AT135" s="72"/>
      <c r="AU135" s="72"/>
    </row>
    <row r="136" spans="1:47" ht="15" x14ac:dyDescent="0.2">
      <c r="A136" s="894"/>
      <c r="B136" s="200" t="s">
        <v>48</v>
      </c>
      <c r="C136" s="48"/>
      <c r="D136" s="213"/>
      <c r="E136" s="214"/>
      <c r="F136" s="215"/>
      <c r="G136" s="50"/>
      <c r="H136" s="215"/>
      <c r="I136" s="50"/>
      <c r="J136" s="215"/>
      <c r="K136" s="428"/>
      <c r="L136" s="331"/>
      <c r="M136" s="331"/>
      <c r="N136" s="69"/>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2"/>
      <c r="AT136" s="72"/>
      <c r="AU136" s="72"/>
    </row>
    <row r="137" spans="1:47" ht="15" x14ac:dyDescent="0.2">
      <c r="A137" s="836" t="s">
        <v>79</v>
      </c>
      <c r="B137" s="196" t="s">
        <v>80</v>
      </c>
      <c r="C137" s="36"/>
      <c r="D137" s="207"/>
      <c r="E137" s="208"/>
      <c r="F137" s="209"/>
      <c r="G137" s="54"/>
      <c r="H137" s="209"/>
      <c r="I137" s="54"/>
      <c r="J137" s="209"/>
      <c r="K137" s="428"/>
      <c r="L137" s="331"/>
      <c r="M137" s="331"/>
      <c r="N137" s="69"/>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2"/>
      <c r="AT137" s="72"/>
      <c r="AU137" s="72"/>
    </row>
    <row r="138" spans="1:47" ht="20.25" customHeight="1" x14ac:dyDescent="0.2">
      <c r="A138" s="837"/>
      <c r="B138" s="198" t="s">
        <v>77</v>
      </c>
      <c r="C138" s="37"/>
      <c r="D138" s="210"/>
      <c r="E138" s="211"/>
      <c r="F138" s="212"/>
      <c r="G138" s="49"/>
      <c r="H138" s="212"/>
      <c r="I138" s="49"/>
      <c r="J138" s="212"/>
      <c r="K138" s="428"/>
      <c r="L138" s="331"/>
      <c r="M138" s="331"/>
      <c r="N138" s="69"/>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2"/>
      <c r="AT138" s="72"/>
      <c r="AU138" s="72"/>
    </row>
    <row r="139" spans="1:47" x14ac:dyDescent="0.2">
      <c r="A139" s="837"/>
      <c r="B139" s="198" t="s">
        <v>74</v>
      </c>
      <c r="C139" s="37"/>
      <c r="D139" s="210"/>
      <c r="E139" s="211"/>
      <c r="F139" s="212"/>
      <c r="G139" s="49"/>
      <c r="H139" s="212"/>
      <c r="I139" s="49"/>
      <c r="J139" s="212"/>
      <c r="K139" s="417"/>
      <c r="L139" s="69"/>
      <c r="M139" s="69"/>
      <c r="N139" s="69"/>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2"/>
      <c r="AT139" s="72"/>
      <c r="AU139" s="72"/>
    </row>
    <row r="140" spans="1:47" x14ac:dyDescent="0.2">
      <c r="A140" s="837"/>
      <c r="B140" s="216" t="s">
        <v>81</v>
      </c>
      <c r="C140" s="37"/>
      <c r="D140" s="210"/>
      <c r="E140" s="211"/>
      <c r="F140" s="212"/>
      <c r="G140" s="49"/>
      <c r="H140" s="212"/>
      <c r="I140" s="49"/>
      <c r="J140" s="212"/>
      <c r="K140" s="417"/>
      <c r="L140" s="69"/>
      <c r="M140" s="69"/>
      <c r="N140" s="69"/>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2"/>
      <c r="AT140" s="72"/>
      <c r="AU140" s="72"/>
    </row>
    <row r="141" spans="1:47" x14ac:dyDescent="0.2">
      <c r="A141" s="837"/>
      <c r="B141" s="216" t="s">
        <v>78</v>
      </c>
      <c r="C141" s="37"/>
      <c r="D141" s="210"/>
      <c r="E141" s="211"/>
      <c r="F141" s="212"/>
      <c r="G141" s="49"/>
      <c r="H141" s="212"/>
      <c r="I141" s="49"/>
      <c r="J141" s="212"/>
      <c r="K141" s="417"/>
      <c r="L141" s="69"/>
      <c r="M141" s="69"/>
      <c r="N141" s="69"/>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2"/>
      <c r="AT141" s="72"/>
      <c r="AU141" s="72"/>
    </row>
    <row r="142" spans="1:47" x14ac:dyDescent="0.2">
      <c r="A142" s="838"/>
      <c r="B142" s="200" t="s">
        <v>48</v>
      </c>
      <c r="C142" s="220"/>
      <c r="D142" s="221"/>
      <c r="E142" s="222"/>
      <c r="F142" s="223"/>
      <c r="G142" s="224"/>
      <c r="H142" s="223"/>
      <c r="I142" s="224"/>
      <c r="J142" s="223"/>
      <c r="K142" s="417"/>
      <c r="L142" s="69"/>
      <c r="M142" s="69"/>
      <c r="N142" s="69"/>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2"/>
      <c r="AT142" s="72"/>
      <c r="AU142" s="72"/>
    </row>
    <row r="143" spans="1:47" x14ac:dyDescent="0.2">
      <c r="A143" s="893" t="s">
        <v>82</v>
      </c>
      <c r="B143" s="196" t="s">
        <v>83</v>
      </c>
      <c r="C143" s="36"/>
      <c r="D143" s="207"/>
      <c r="E143" s="208"/>
      <c r="F143" s="209"/>
      <c r="G143" s="54"/>
      <c r="H143" s="209"/>
      <c r="I143" s="54"/>
      <c r="J143" s="209"/>
      <c r="K143" s="417"/>
      <c r="L143" s="69"/>
      <c r="M143" s="69"/>
      <c r="N143" s="69"/>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2"/>
      <c r="AT143" s="72"/>
      <c r="AU143" s="72"/>
    </row>
    <row r="144" spans="1:47" ht="21" x14ac:dyDescent="0.2">
      <c r="A144" s="894"/>
      <c r="B144" s="200" t="s">
        <v>84</v>
      </c>
      <c r="C144" s="48"/>
      <c r="D144" s="213"/>
      <c r="E144" s="214"/>
      <c r="F144" s="215"/>
      <c r="G144" s="50"/>
      <c r="H144" s="215"/>
      <c r="I144" s="50"/>
      <c r="J144" s="215"/>
      <c r="K144" s="417"/>
      <c r="L144" s="69"/>
      <c r="M144" s="69"/>
      <c r="N144" s="69"/>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2"/>
      <c r="AT144" s="72"/>
      <c r="AU144" s="72"/>
    </row>
    <row r="145" spans="1:102" x14ac:dyDescent="0.2">
      <c r="A145" s="225" t="s">
        <v>158</v>
      </c>
      <c r="B145" s="226"/>
      <c r="C145" s="227"/>
      <c r="D145" s="227"/>
      <c r="E145" s="227"/>
      <c r="F145" s="227"/>
      <c r="G145" s="227"/>
      <c r="H145" s="227"/>
      <c r="I145" s="227"/>
      <c r="J145" s="227"/>
      <c r="K145" s="227"/>
      <c r="L145" s="227"/>
      <c r="M145" s="227"/>
      <c r="N145" s="227"/>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BY145" s="333"/>
      <c r="BZ145" s="333"/>
      <c r="CA145" s="333"/>
      <c r="CB145" s="333"/>
      <c r="CC145" s="333"/>
      <c r="CD145" s="333"/>
      <c r="CE145" s="333"/>
      <c r="CF145" s="333"/>
      <c r="CG145" s="333"/>
    </row>
    <row r="146" spans="1:102" s="436" customFormat="1" x14ac:dyDescent="0.2">
      <c r="A146" s="78" t="s">
        <v>159</v>
      </c>
      <c r="B146" s="429"/>
      <c r="C146" s="254"/>
      <c r="D146" s="254"/>
      <c r="E146" s="430"/>
      <c r="F146" s="254"/>
      <c r="G146" s="430"/>
      <c r="H146" s="430"/>
      <c r="I146" s="254"/>
      <c r="J146" s="431"/>
      <c r="K146" s="431"/>
      <c r="L146" s="431"/>
      <c r="M146" s="431"/>
      <c r="N146" s="431"/>
      <c r="O146" s="432"/>
      <c r="P146" s="432"/>
      <c r="Q146" s="432"/>
      <c r="R146" s="433"/>
      <c r="S146" s="73"/>
      <c r="T146" s="432"/>
      <c r="U146" s="432"/>
      <c r="V146" s="433"/>
      <c r="W146" s="433"/>
      <c r="X146" s="73"/>
      <c r="Y146" s="432"/>
      <c r="Z146" s="433"/>
      <c r="AA146" s="433"/>
      <c r="AB146" s="73"/>
      <c r="AC146" s="432"/>
      <c r="AD146" s="432"/>
      <c r="AE146" s="432"/>
      <c r="AF146" s="432"/>
      <c r="AG146" s="433"/>
      <c r="AH146" s="434"/>
      <c r="AI146" s="73"/>
      <c r="AJ146" s="433"/>
      <c r="AK146" s="433"/>
      <c r="AL146" s="433"/>
      <c r="AM146" s="433"/>
      <c r="AN146" s="433"/>
      <c r="AO146" s="434"/>
      <c r="AP146" s="73"/>
      <c r="AQ146" s="433"/>
      <c r="AR146" s="433"/>
      <c r="AS146" s="4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435"/>
      <c r="CI146" s="435"/>
      <c r="CJ146" s="435"/>
      <c r="CK146" s="435"/>
      <c r="CL146" s="435"/>
      <c r="CM146" s="435"/>
      <c r="CN146" s="435"/>
      <c r="CO146" s="435"/>
      <c r="CP146" s="435"/>
      <c r="CQ146" s="435"/>
      <c r="CR146" s="435"/>
      <c r="CS146" s="435"/>
      <c r="CT146" s="435"/>
      <c r="CU146" s="435"/>
      <c r="CV146" s="435"/>
      <c r="CW146" s="435"/>
      <c r="CX146" s="435"/>
    </row>
    <row r="147" spans="1:102" x14ac:dyDescent="0.2">
      <c r="A147" s="895" t="s">
        <v>29</v>
      </c>
      <c r="B147" s="839" t="s">
        <v>1</v>
      </c>
      <c r="C147" s="840"/>
      <c r="D147" s="841"/>
      <c r="E147" s="871" t="s">
        <v>14</v>
      </c>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2"/>
      <c r="AK147" s="872"/>
      <c r="AL147" s="872"/>
      <c r="AM147" s="919"/>
      <c r="AN147" s="872"/>
      <c r="AO147" s="872"/>
      <c r="AP147" s="873"/>
      <c r="AQ147" s="920" t="s">
        <v>85</v>
      </c>
      <c r="AR147" s="913"/>
      <c r="AS147" s="914"/>
      <c r="BY147" s="333"/>
      <c r="BZ147" s="333"/>
      <c r="CA147" s="333"/>
      <c r="CB147" s="333"/>
      <c r="CC147" s="333"/>
      <c r="CD147" s="333"/>
      <c r="CE147" s="333"/>
      <c r="CF147" s="333"/>
      <c r="CG147" s="333"/>
    </row>
    <row r="148" spans="1:102" x14ac:dyDescent="0.2">
      <c r="A148" s="896"/>
      <c r="B148" s="908"/>
      <c r="C148" s="909"/>
      <c r="D148" s="875"/>
      <c r="E148" s="831" t="s">
        <v>19</v>
      </c>
      <c r="F148" s="832"/>
      <c r="G148" s="831" t="s">
        <v>20</v>
      </c>
      <c r="H148" s="832"/>
      <c r="I148" s="862" t="s">
        <v>21</v>
      </c>
      <c r="J148" s="863"/>
      <c r="K148" s="862" t="s">
        <v>22</v>
      </c>
      <c r="L148" s="863"/>
      <c r="M148" s="862" t="s">
        <v>23</v>
      </c>
      <c r="N148" s="863"/>
      <c r="O148" s="831" t="s">
        <v>24</v>
      </c>
      <c r="P148" s="832"/>
      <c r="Q148" s="831" t="s">
        <v>25</v>
      </c>
      <c r="R148" s="832"/>
      <c r="S148" s="831" t="s">
        <v>26</v>
      </c>
      <c r="T148" s="832"/>
      <c r="U148" s="831" t="s">
        <v>27</v>
      </c>
      <c r="V148" s="832"/>
      <c r="W148" s="831" t="s">
        <v>2</v>
      </c>
      <c r="X148" s="832"/>
      <c r="Y148" s="831" t="s">
        <v>3</v>
      </c>
      <c r="Z148" s="832"/>
      <c r="AA148" s="831" t="s">
        <v>28</v>
      </c>
      <c r="AB148" s="832"/>
      <c r="AC148" s="831" t="s">
        <v>4</v>
      </c>
      <c r="AD148" s="832"/>
      <c r="AE148" s="831" t="s">
        <v>5</v>
      </c>
      <c r="AF148" s="832"/>
      <c r="AG148" s="831" t="s">
        <v>6</v>
      </c>
      <c r="AH148" s="832"/>
      <c r="AI148" s="831" t="s">
        <v>7</v>
      </c>
      <c r="AJ148" s="832"/>
      <c r="AK148" s="831" t="s">
        <v>8</v>
      </c>
      <c r="AL148" s="832"/>
      <c r="AM148" s="831" t="s">
        <v>9</v>
      </c>
      <c r="AN148" s="832"/>
      <c r="AO148" s="845" t="s">
        <v>10</v>
      </c>
      <c r="AP148" s="847"/>
      <c r="AQ148" s="849" t="s">
        <v>160</v>
      </c>
      <c r="AR148" s="845" t="s">
        <v>161</v>
      </c>
      <c r="AS148" s="846"/>
      <c r="AT148" s="437"/>
      <c r="AU148" s="438"/>
    </row>
    <row r="149" spans="1:102" ht="31.5" x14ac:dyDescent="0.2">
      <c r="A149" s="897"/>
      <c r="B149" s="439" t="s">
        <v>94</v>
      </c>
      <c r="C149" s="440" t="s">
        <v>11</v>
      </c>
      <c r="D149" s="441" t="s">
        <v>12</v>
      </c>
      <c r="E149" s="31" t="s">
        <v>11</v>
      </c>
      <c r="F149" s="329" t="s">
        <v>12</v>
      </c>
      <c r="G149" s="31" t="s">
        <v>11</v>
      </c>
      <c r="H149" s="329" t="s">
        <v>12</v>
      </c>
      <c r="I149" s="31" t="s">
        <v>11</v>
      </c>
      <c r="J149" s="329" t="s">
        <v>12</v>
      </c>
      <c r="K149" s="31" t="s">
        <v>11</v>
      </c>
      <c r="L149" s="329" t="s">
        <v>12</v>
      </c>
      <c r="M149" s="31" t="s">
        <v>11</v>
      </c>
      <c r="N149" s="329" t="s">
        <v>12</v>
      </c>
      <c r="O149" s="31" t="s">
        <v>11</v>
      </c>
      <c r="P149" s="329" t="s">
        <v>12</v>
      </c>
      <c r="Q149" s="31" t="s">
        <v>11</v>
      </c>
      <c r="R149" s="329" t="s">
        <v>12</v>
      </c>
      <c r="S149" s="31" t="s">
        <v>11</v>
      </c>
      <c r="T149" s="329" t="s">
        <v>12</v>
      </c>
      <c r="U149" s="31" t="s">
        <v>11</v>
      </c>
      <c r="V149" s="329" t="s">
        <v>12</v>
      </c>
      <c r="W149" s="31" t="s">
        <v>11</v>
      </c>
      <c r="X149" s="329" t="s">
        <v>12</v>
      </c>
      <c r="Y149" s="31" t="s">
        <v>11</v>
      </c>
      <c r="Z149" s="329" t="s">
        <v>12</v>
      </c>
      <c r="AA149" s="31" t="s">
        <v>11</v>
      </c>
      <c r="AB149" s="329" t="s">
        <v>12</v>
      </c>
      <c r="AC149" s="31" t="s">
        <v>11</v>
      </c>
      <c r="AD149" s="329" t="s">
        <v>12</v>
      </c>
      <c r="AE149" s="31" t="s">
        <v>11</v>
      </c>
      <c r="AF149" s="329" t="s">
        <v>12</v>
      </c>
      <c r="AG149" s="31" t="s">
        <v>11</v>
      </c>
      <c r="AH149" s="329" t="s">
        <v>12</v>
      </c>
      <c r="AI149" s="31" t="s">
        <v>11</v>
      </c>
      <c r="AJ149" s="329" t="s">
        <v>12</v>
      </c>
      <c r="AK149" s="31" t="s">
        <v>11</v>
      </c>
      <c r="AL149" s="329" t="s">
        <v>12</v>
      </c>
      <c r="AM149" s="31" t="s">
        <v>11</v>
      </c>
      <c r="AN149" s="329" t="s">
        <v>12</v>
      </c>
      <c r="AO149" s="31" t="s">
        <v>11</v>
      </c>
      <c r="AP149" s="329" t="s">
        <v>12</v>
      </c>
      <c r="AQ149" s="921"/>
      <c r="AR149" s="324" t="s">
        <v>162</v>
      </c>
      <c r="AS149" s="68" t="s">
        <v>163</v>
      </c>
      <c r="AT149" s="77"/>
      <c r="AU149" s="79"/>
    </row>
    <row r="150" spans="1:102" x14ac:dyDescent="0.2">
      <c r="A150" s="233" t="s">
        <v>43</v>
      </c>
      <c r="B150" s="401">
        <f t="shared" ref="B150:B168" si="8">SUM(C150+D150)</f>
        <v>165</v>
      </c>
      <c r="C150" s="402">
        <f t="shared" ref="C150:D168" si="9">SUM(E150+G150+I150+K150+M150+O150+Q150+S150+U150+W150+Y150+AA150+AC150+AE150+AG150+AI150+AK150+AM150+AO150)</f>
        <v>66</v>
      </c>
      <c r="D150" s="442">
        <f t="shared" si="9"/>
        <v>99</v>
      </c>
      <c r="E150" s="6"/>
      <c r="F150" s="90">
        <v>1</v>
      </c>
      <c r="G150" s="6"/>
      <c r="H150" s="7">
        <v>1</v>
      </c>
      <c r="I150" s="6">
        <v>1</v>
      </c>
      <c r="J150" s="7">
        <v>1</v>
      </c>
      <c r="K150" s="6">
        <v>1</v>
      </c>
      <c r="L150" s="7">
        <v>2</v>
      </c>
      <c r="M150" s="6"/>
      <c r="N150" s="7"/>
      <c r="O150" s="6">
        <v>2</v>
      </c>
      <c r="P150" s="7">
        <v>3</v>
      </c>
      <c r="Q150" s="6">
        <v>2</v>
      </c>
      <c r="R150" s="7">
        <v>2</v>
      </c>
      <c r="S150" s="6">
        <v>1</v>
      </c>
      <c r="T150" s="7">
        <v>2</v>
      </c>
      <c r="U150" s="6">
        <v>1</v>
      </c>
      <c r="V150" s="7">
        <v>2</v>
      </c>
      <c r="W150" s="6">
        <v>1</v>
      </c>
      <c r="X150" s="7">
        <v>3</v>
      </c>
      <c r="Y150" s="6">
        <v>1</v>
      </c>
      <c r="Z150" s="7">
        <v>4</v>
      </c>
      <c r="AA150" s="6">
        <v>1</v>
      </c>
      <c r="AB150" s="7">
        <v>4</v>
      </c>
      <c r="AC150" s="6">
        <v>5</v>
      </c>
      <c r="AD150" s="7">
        <v>11</v>
      </c>
      <c r="AE150" s="6">
        <v>5</v>
      </c>
      <c r="AF150" s="7">
        <v>7</v>
      </c>
      <c r="AG150" s="6">
        <v>7</v>
      </c>
      <c r="AH150" s="7">
        <v>14</v>
      </c>
      <c r="AI150" s="6">
        <v>6</v>
      </c>
      <c r="AJ150" s="7">
        <v>10</v>
      </c>
      <c r="AK150" s="6">
        <v>9</v>
      </c>
      <c r="AL150" s="7">
        <v>9</v>
      </c>
      <c r="AM150" s="6">
        <v>7</v>
      </c>
      <c r="AN150" s="7">
        <v>7</v>
      </c>
      <c r="AO150" s="339">
        <v>16</v>
      </c>
      <c r="AP150" s="7">
        <v>16</v>
      </c>
      <c r="AQ150" s="443">
        <v>74</v>
      </c>
      <c r="AR150" s="191">
        <v>61</v>
      </c>
      <c r="AS150" s="90">
        <v>30</v>
      </c>
      <c r="AT150" s="444"/>
      <c r="AU150" s="80"/>
      <c r="CA150" s="334" t="str">
        <f t="shared" ref="CA150:CA168" si="10">IF(B150&lt;&gt;SUM(AQ150+AR150+AS150)," El número de consultas según tipo atención NO puede ser diferente al Total.","")</f>
        <v/>
      </c>
      <c r="CG150" s="334">
        <f>IF(B150&lt;&gt;SUM(AQ150+AR150+AS150),1,0)</f>
        <v>0</v>
      </c>
    </row>
    <row r="151" spans="1:102" x14ac:dyDescent="0.2">
      <c r="A151" s="234" t="s">
        <v>30</v>
      </c>
      <c r="B151" s="445">
        <f t="shared" si="8"/>
        <v>0</v>
      </c>
      <c r="C151" s="446">
        <f t="shared" si="9"/>
        <v>0</v>
      </c>
      <c r="D151" s="447">
        <f t="shared" si="9"/>
        <v>0</v>
      </c>
      <c r="E151" s="56"/>
      <c r="F151" s="375"/>
      <c r="G151" s="56"/>
      <c r="H151" s="58"/>
      <c r="I151" s="56"/>
      <c r="J151" s="58"/>
      <c r="K151" s="56"/>
      <c r="L151" s="58"/>
      <c r="M151" s="56"/>
      <c r="N151" s="58"/>
      <c r="O151" s="56"/>
      <c r="P151" s="58"/>
      <c r="Q151" s="56"/>
      <c r="R151" s="58"/>
      <c r="S151" s="56"/>
      <c r="T151" s="58"/>
      <c r="U151" s="56"/>
      <c r="V151" s="58"/>
      <c r="W151" s="56"/>
      <c r="X151" s="58"/>
      <c r="Y151" s="56"/>
      <c r="Z151" s="58"/>
      <c r="AA151" s="56"/>
      <c r="AB151" s="58"/>
      <c r="AC151" s="56"/>
      <c r="AD151" s="58"/>
      <c r="AE151" s="56"/>
      <c r="AF151" s="58"/>
      <c r="AG151" s="56"/>
      <c r="AH151" s="58"/>
      <c r="AI151" s="56"/>
      <c r="AJ151" s="58"/>
      <c r="AK151" s="56"/>
      <c r="AL151" s="58"/>
      <c r="AM151" s="56"/>
      <c r="AN151" s="58"/>
      <c r="AO151" s="364"/>
      <c r="AP151" s="58"/>
      <c r="AQ151" s="448"/>
      <c r="AR151" s="416"/>
      <c r="AS151" s="375"/>
      <c r="AT151" s="444"/>
      <c r="AU151" s="80"/>
      <c r="CA151" s="334" t="str">
        <f t="shared" si="10"/>
        <v/>
      </c>
      <c r="CG151" s="334">
        <f>IF(B151&lt;&gt;SUM(AQ151+AR151+AS151),1,0)</f>
        <v>0</v>
      </c>
    </row>
    <row r="152" spans="1:102" ht="21.75" x14ac:dyDescent="0.2">
      <c r="A152" s="235" t="s">
        <v>164</v>
      </c>
      <c r="B152" s="449">
        <f t="shared" si="8"/>
        <v>0</v>
      </c>
      <c r="C152" s="450">
        <f t="shared" si="9"/>
        <v>0</v>
      </c>
      <c r="D152" s="451">
        <f t="shared" si="9"/>
        <v>0</v>
      </c>
      <c r="E152" s="12"/>
      <c r="F152" s="342"/>
      <c r="G152" s="12"/>
      <c r="H152" s="13"/>
      <c r="I152" s="12"/>
      <c r="J152" s="13"/>
      <c r="K152" s="12"/>
      <c r="L152" s="13"/>
      <c r="M152" s="12"/>
      <c r="N152" s="13"/>
      <c r="O152" s="12"/>
      <c r="P152" s="13"/>
      <c r="Q152" s="12"/>
      <c r="R152" s="13"/>
      <c r="S152" s="12"/>
      <c r="T152" s="13"/>
      <c r="U152" s="12"/>
      <c r="V152" s="13"/>
      <c r="W152" s="12"/>
      <c r="X152" s="13"/>
      <c r="Y152" s="12"/>
      <c r="Z152" s="13"/>
      <c r="AA152" s="12"/>
      <c r="AB152" s="13"/>
      <c r="AC152" s="12"/>
      <c r="AD152" s="13"/>
      <c r="AE152" s="12"/>
      <c r="AF152" s="13"/>
      <c r="AG152" s="12"/>
      <c r="AH152" s="13"/>
      <c r="AI152" s="12"/>
      <c r="AJ152" s="13"/>
      <c r="AK152" s="12"/>
      <c r="AL152" s="13"/>
      <c r="AM152" s="12"/>
      <c r="AN152" s="13"/>
      <c r="AO152" s="343"/>
      <c r="AP152" s="13"/>
      <c r="AQ152" s="393"/>
      <c r="AR152" s="46"/>
      <c r="AS152" s="342"/>
      <c r="AT152" s="444"/>
      <c r="AU152" s="80"/>
      <c r="CA152" s="334" t="str">
        <f t="shared" si="10"/>
        <v/>
      </c>
      <c r="CG152" s="334">
        <f>IF(B152&lt;&gt;SUM(AQ152+AR152+AS152),1,0)</f>
        <v>0</v>
      </c>
    </row>
    <row r="153" spans="1:102" x14ac:dyDescent="0.2">
      <c r="A153" s="236" t="s">
        <v>165</v>
      </c>
      <c r="B153" s="452">
        <f t="shared" si="8"/>
        <v>0</v>
      </c>
      <c r="C153" s="453">
        <f t="shared" si="9"/>
        <v>0</v>
      </c>
      <c r="D153" s="454">
        <f t="shared" si="9"/>
        <v>0</v>
      </c>
      <c r="E153" s="19"/>
      <c r="F153" s="49"/>
      <c r="G153" s="19"/>
      <c r="H153" s="49"/>
      <c r="I153" s="19"/>
      <c r="J153" s="49"/>
      <c r="K153" s="19"/>
      <c r="L153" s="20"/>
      <c r="M153" s="19"/>
      <c r="N153" s="20"/>
      <c r="O153" s="19"/>
      <c r="P153" s="20"/>
      <c r="Q153" s="19"/>
      <c r="R153" s="20"/>
      <c r="S153" s="19"/>
      <c r="T153" s="20"/>
      <c r="U153" s="19"/>
      <c r="V153" s="20"/>
      <c r="W153" s="19"/>
      <c r="X153" s="20"/>
      <c r="Y153" s="19"/>
      <c r="Z153" s="20"/>
      <c r="AA153" s="19"/>
      <c r="AB153" s="49"/>
      <c r="AC153" s="19"/>
      <c r="AD153" s="49"/>
      <c r="AE153" s="19"/>
      <c r="AF153" s="20"/>
      <c r="AG153" s="19"/>
      <c r="AH153" s="20"/>
      <c r="AI153" s="19"/>
      <c r="AJ153" s="20"/>
      <c r="AK153" s="19"/>
      <c r="AL153" s="20"/>
      <c r="AM153" s="19"/>
      <c r="AN153" s="20"/>
      <c r="AO153" s="210"/>
      <c r="AP153" s="20"/>
      <c r="AQ153" s="397"/>
      <c r="AR153" s="37"/>
      <c r="AS153" s="49"/>
      <c r="AT153" s="444"/>
      <c r="AU153" s="80"/>
      <c r="CA153" s="334" t="str">
        <f t="shared" si="10"/>
        <v/>
      </c>
      <c r="CG153" s="334">
        <f>IF(B150&lt;&gt;SUM(AQ153+AR153+AS153),1,0)</f>
        <v>1</v>
      </c>
    </row>
    <row r="154" spans="1:102" x14ac:dyDescent="0.2">
      <c r="A154" s="236" t="s">
        <v>166</v>
      </c>
      <c r="B154" s="452">
        <f t="shared" si="8"/>
        <v>37</v>
      </c>
      <c r="C154" s="453">
        <f t="shared" si="9"/>
        <v>20</v>
      </c>
      <c r="D154" s="454">
        <f t="shared" si="9"/>
        <v>17</v>
      </c>
      <c r="E154" s="19"/>
      <c r="F154" s="49"/>
      <c r="G154" s="19"/>
      <c r="H154" s="49"/>
      <c r="I154" s="19"/>
      <c r="J154" s="49"/>
      <c r="K154" s="19"/>
      <c r="L154" s="20"/>
      <c r="M154" s="19"/>
      <c r="N154" s="20"/>
      <c r="O154" s="19"/>
      <c r="P154" s="20"/>
      <c r="Q154" s="19"/>
      <c r="R154" s="20"/>
      <c r="S154" s="19"/>
      <c r="T154" s="20"/>
      <c r="U154" s="19"/>
      <c r="V154" s="20"/>
      <c r="W154" s="19"/>
      <c r="X154" s="20"/>
      <c r="Y154" s="19"/>
      <c r="Z154" s="20"/>
      <c r="AA154" s="19">
        <v>1</v>
      </c>
      <c r="AB154" s="49"/>
      <c r="AC154" s="19">
        <v>4</v>
      </c>
      <c r="AD154" s="49">
        <v>3</v>
      </c>
      <c r="AE154" s="19"/>
      <c r="AF154" s="20"/>
      <c r="AG154" s="19">
        <v>5</v>
      </c>
      <c r="AH154" s="20">
        <v>2</v>
      </c>
      <c r="AI154" s="19">
        <v>3</v>
      </c>
      <c r="AJ154" s="20">
        <v>1</v>
      </c>
      <c r="AK154" s="19">
        <v>4</v>
      </c>
      <c r="AL154" s="20">
        <v>3</v>
      </c>
      <c r="AM154" s="19">
        <v>1</v>
      </c>
      <c r="AN154" s="20">
        <v>2</v>
      </c>
      <c r="AO154" s="210">
        <v>2</v>
      </c>
      <c r="AP154" s="20">
        <v>6</v>
      </c>
      <c r="AQ154" s="397">
        <v>10</v>
      </c>
      <c r="AR154" s="37">
        <v>17</v>
      </c>
      <c r="AS154" s="49">
        <v>10</v>
      </c>
      <c r="AT154" s="444"/>
      <c r="AU154" s="80"/>
      <c r="CA154" s="334" t="str">
        <f t="shared" si="10"/>
        <v/>
      </c>
      <c r="CG154" s="334">
        <f t="shared" ref="CG154:CG168" si="11">IF(B154&lt;&gt;SUM(AQ154+AR154+AS154),1,0)</f>
        <v>0</v>
      </c>
    </row>
    <row r="155" spans="1:102" x14ac:dyDescent="0.2">
      <c r="A155" s="236" t="s">
        <v>167</v>
      </c>
      <c r="B155" s="452">
        <f t="shared" si="8"/>
        <v>0</v>
      </c>
      <c r="C155" s="453">
        <f t="shared" si="9"/>
        <v>0</v>
      </c>
      <c r="D155" s="454">
        <f t="shared" si="9"/>
        <v>0</v>
      </c>
      <c r="E155" s="19"/>
      <c r="F155" s="49"/>
      <c r="G155" s="19"/>
      <c r="H155" s="49"/>
      <c r="I155" s="19"/>
      <c r="J155" s="49"/>
      <c r="K155" s="19"/>
      <c r="L155" s="20"/>
      <c r="M155" s="19"/>
      <c r="N155" s="20"/>
      <c r="O155" s="19"/>
      <c r="P155" s="20"/>
      <c r="Q155" s="19"/>
      <c r="R155" s="20"/>
      <c r="S155" s="19"/>
      <c r="T155" s="20"/>
      <c r="U155" s="19"/>
      <c r="V155" s="20"/>
      <c r="W155" s="19"/>
      <c r="X155" s="20"/>
      <c r="Y155" s="19"/>
      <c r="Z155" s="20"/>
      <c r="AA155" s="19"/>
      <c r="AB155" s="49"/>
      <c r="AC155" s="19"/>
      <c r="AD155" s="49"/>
      <c r="AE155" s="19"/>
      <c r="AF155" s="20"/>
      <c r="AG155" s="19"/>
      <c r="AH155" s="20"/>
      <c r="AI155" s="19"/>
      <c r="AJ155" s="20"/>
      <c r="AK155" s="19"/>
      <c r="AL155" s="20"/>
      <c r="AM155" s="19"/>
      <c r="AN155" s="20"/>
      <c r="AO155" s="210"/>
      <c r="AP155" s="20"/>
      <c r="AQ155" s="397"/>
      <c r="AR155" s="37"/>
      <c r="AS155" s="49"/>
      <c r="AT155" s="444"/>
      <c r="AU155" s="80"/>
      <c r="CA155" s="334" t="str">
        <f t="shared" si="10"/>
        <v/>
      </c>
      <c r="CG155" s="334">
        <f t="shared" si="11"/>
        <v>0</v>
      </c>
    </row>
    <row r="156" spans="1:102" x14ac:dyDescent="0.2">
      <c r="A156" s="236" t="s">
        <v>168</v>
      </c>
      <c r="B156" s="452">
        <f t="shared" si="8"/>
        <v>0</v>
      </c>
      <c r="C156" s="453">
        <f t="shared" si="9"/>
        <v>0</v>
      </c>
      <c r="D156" s="454">
        <f t="shared" si="9"/>
        <v>0</v>
      </c>
      <c r="E156" s="19"/>
      <c r="F156" s="49"/>
      <c r="G156" s="19"/>
      <c r="H156" s="49"/>
      <c r="I156" s="19"/>
      <c r="J156" s="49"/>
      <c r="K156" s="19"/>
      <c r="L156" s="20"/>
      <c r="M156" s="19"/>
      <c r="N156" s="20"/>
      <c r="O156" s="19"/>
      <c r="P156" s="20"/>
      <c r="Q156" s="19"/>
      <c r="R156" s="20"/>
      <c r="S156" s="19"/>
      <c r="T156" s="20"/>
      <c r="U156" s="19"/>
      <c r="V156" s="20"/>
      <c r="W156" s="19"/>
      <c r="X156" s="20"/>
      <c r="Y156" s="19"/>
      <c r="Z156" s="20"/>
      <c r="AA156" s="19"/>
      <c r="AB156" s="49"/>
      <c r="AC156" s="19"/>
      <c r="AD156" s="49"/>
      <c r="AE156" s="19"/>
      <c r="AF156" s="20"/>
      <c r="AG156" s="19"/>
      <c r="AH156" s="20"/>
      <c r="AI156" s="19"/>
      <c r="AJ156" s="20"/>
      <c r="AK156" s="19"/>
      <c r="AL156" s="20"/>
      <c r="AM156" s="19"/>
      <c r="AN156" s="20"/>
      <c r="AO156" s="210"/>
      <c r="AP156" s="20"/>
      <c r="AQ156" s="397"/>
      <c r="AR156" s="37"/>
      <c r="AS156" s="49"/>
      <c r="AT156" s="444"/>
      <c r="AU156" s="80"/>
      <c r="CA156" s="334" t="str">
        <f t="shared" si="10"/>
        <v/>
      </c>
      <c r="CG156" s="334">
        <f t="shared" si="11"/>
        <v>0</v>
      </c>
    </row>
    <row r="157" spans="1:102" x14ac:dyDescent="0.2">
      <c r="A157" s="236" t="s">
        <v>169</v>
      </c>
      <c r="B157" s="452">
        <f t="shared" si="8"/>
        <v>0</v>
      </c>
      <c r="C157" s="453">
        <f t="shared" si="9"/>
        <v>0</v>
      </c>
      <c r="D157" s="454">
        <f t="shared" si="9"/>
        <v>0</v>
      </c>
      <c r="E157" s="19"/>
      <c r="F157" s="49"/>
      <c r="G157" s="19"/>
      <c r="H157" s="49"/>
      <c r="I157" s="19"/>
      <c r="J157" s="49"/>
      <c r="K157" s="19"/>
      <c r="L157" s="20"/>
      <c r="M157" s="19"/>
      <c r="N157" s="20"/>
      <c r="O157" s="19"/>
      <c r="P157" s="20"/>
      <c r="Q157" s="19"/>
      <c r="R157" s="20"/>
      <c r="S157" s="19"/>
      <c r="T157" s="20"/>
      <c r="U157" s="19"/>
      <c r="V157" s="20"/>
      <c r="W157" s="19"/>
      <c r="X157" s="20"/>
      <c r="Y157" s="19"/>
      <c r="Z157" s="20"/>
      <c r="AA157" s="19"/>
      <c r="AB157" s="49"/>
      <c r="AC157" s="19"/>
      <c r="AD157" s="49"/>
      <c r="AE157" s="19"/>
      <c r="AF157" s="20"/>
      <c r="AG157" s="19"/>
      <c r="AH157" s="20"/>
      <c r="AI157" s="19"/>
      <c r="AJ157" s="20"/>
      <c r="AK157" s="19"/>
      <c r="AL157" s="20"/>
      <c r="AM157" s="19"/>
      <c r="AN157" s="20"/>
      <c r="AO157" s="210"/>
      <c r="AP157" s="20"/>
      <c r="AQ157" s="397"/>
      <c r="AR157" s="37"/>
      <c r="AS157" s="49"/>
      <c r="AT157" s="444"/>
      <c r="AU157" s="80"/>
      <c r="CA157" s="334" t="str">
        <f t="shared" si="10"/>
        <v/>
      </c>
      <c r="CG157" s="334">
        <f t="shared" si="11"/>
        <v>0</v>
      </c>
    </row>
    <row r="158" spans="1:102" x14ac:dyDescent="0.2">
      <c r="A158" s="236" t="s">
        <v>170</v>
      </c>
      <c r="B158" s="452">
        <f t="shared" si="8"/>
        <v>0</v>
      </c>
      <c r="C158" s="453">
        <f t="shared" si="9"/>
        <v>0</v>
      </c>
      <c r="D158" s="454">
        <f t="shared" si="9"/>
        <v>0</v>
      </c>
      <c r="E158" s="19"/>
      <c r="F158" s="49"/>
      <c r="G158" s="19"/>
      <c r="H158" s="49"/>
      <c r="I158" s="19"/>
      <c r="J158" s="49"/>
      <c r="K158" s="19"/>
      <c r="L158" s="20"/>
      <c r="M158" s="19"/>
      <c r="N158" s="20"/>
      <c r="O158" s="19"/>
      <c r="P158" s="20"/>
      <c r="Q158" s="19"/>
      <c r="R158" s="20"/>
      <c r="S158" s="19"/>
      <c r="T158" s="20"/>
      <c r="U158" s="19"/>
      <c r="V158" s="20"/>
      <c r="W158" s="19"/>
      <c r="X158" s="20"/>
      <c r="Y158" s="19"/>
      <c r="Z158" s="20"/>
      <c r="AA158" s="19"/>
      <c r="AB158" s="49"/>
      <c r="AC158" s="19"/>
      <c r="AD158" s="49"/>
      <c r="AE158" s="19"/>
      <c r="AF158" s="20"/>
      <c r="AG158" s="19"/>
      <c r="AH158" s="20"/>
      <c r="AI158" s="19"/>
      <c r="AJ158" s="20"/>
      <c r="AK158" s="19"/>
      <c r="AL158" s="20"/>
      <c r="AM158" s="19"/>
      <c r="AN158" s="20"/>
      <c r="AO158" s="210"/>
      <c r="AP158" s="20"/>
      <c r="AQ158" s="397"/>
      <c r="AR158" s="37"/>
      <c r="AS158" s="49"/>
      <c r="AT158" s="444"/>
      <c r="AU158" s="80"/>
      <c r="CA158" s="334" t="str">
        <f t="shared" si="10"/>
        <v/>
      </c>
      <c r="CG158" s="334">
        <f t="shared" si="11"/>
        <v>0</v>
      </c>
    </row>
    <row r="159" spans="1:102" x14ac:dyDescent="0.2">
      <c r="A159" s="236" t="s">
        <v>171</v>
      </c>
      <c r="B159" s="452">
        <f t="shared" si="8"/>
        <v>0</v>
      </c>
      <c r="C159" s="453">
        <f t="shared" si="9"/>
        <v>0</v>
      </c>
      <c r="D159" s="454">
        <f t="shared" si="9"/>
        <v>0</v>
      </c>
      <c r="E159" s="19"/>
      <c r="F159" s="49"/>
      <c r="G159" s="19"/>
      <c r="H159" s="49"/>
      <c r="I159" s="19"/>
      <c r="J159" s="49"/>
      <c r="K159" s="19"/>
      <c r="L159" s="20"/>
      <c r="M159" s="19"/>
      <c r="N159" s="20"/>
      <c r="O159" s="19"/>
      <c r="P159" s="20"/>
      <c r="Q159" s="19"/>
      <c r="R159" s="20"/>
      <c r="S159" s="19"/>
      <c r="T159" s="20"/>
      <c r="U159" s="19"/>
      <c r="V159" s="20"/>
      <c r="W159" s="19"/>
      <c r="X159" s="20"/>
      <c r="Y159" s="19"/>
      <c r="Z159" s="20"/>
      <c r="AA159" s="19"/>
      <c r="AB159" s="49"/>
      <c r="AC159" s="19"/>
      <c r="AD159" s="49"/>
      <c r="AE159" s="19"/>
      <c r="AF159" s="20"/>
      <c r="AG159" s="19"/>
      <c r="AH159" s="20"/>
      <c r="AI159" s="19"/>
      <c r="AJ159" s="20"/>
      <c r="AK159" s="19"/>
      <c r="AL159" s="20"/>
      <c r="AM159" s="19"/>
      <c r="AN159" s="20"/>
      <c r="AO159" s="210"/>
      <c r="AP159" s="20"/>
      <c r="AQ159" s="397"/>
      <c r="AR159" s="37"/>
      <c r="AS159" s="49"/>
      <c r="AT159" s="444"/>
      <c r="AU159" s="80"/>
      <c r="CA159" s="334" t="str">
        <f t="shared" si="10"/>
        <v/>
      </c>
      <c r="CG159" s="334">
        <f t="shared" si="11"/>
        <v>0</v>
      </c>
    </row>
    <row r="160" spans="1:102" x14ac:dyDescent="0.2">
      <c r="A160" s="236" t="s">
        <v>172</v>
      </c>
      <c r="B160" s="452">
        <f t="shared" si="8"/>
        <v>60</v>
      </c>
      <c r="C160" s="453">
        <f t="shared" si="9"/>
        <v>17</v>
      </c>
      <c r="D160" s="454">
        <f t="shared" si="9"/>
        <v>43</v>
      </c>
      <c r="E160" s="19"/>
      <c r="F160" s="49"/>
      <c r="G160" s="19"/>
      <c r="H160" s="49"/>
      <c r="I160" s="19"/>
      <c r="J160" s="49">
        <v>1</v>
      </c>
      <c r="K160" s="19"/>
      <c r="L160" s="20">
        <v>2</v>
      </c>
      <c r="M160" s="19"/>
      <c r="N160" s="20"/>
      <c r="O160" s="19">
        <v>1</v>
      </c>
      <c r="P160" s="20">
        <v>2</v>
      </c>
      <c r="Q160" s="19">
        <v>1</v>
      </c>
      <c r="R160" s="20">
        <v>3</v>
      </c>
      <c r="S160" s="19"/>
      <c r="T160" s="20">
        <v>1</v>
      </c>
      <c r="U160" s="19"/>
      <c r="V160" s="20">
        <v>1</v>
      </c>
      <c r="W160" s="19">
        <v>1</v>
      </c>
      <c r="X160" s="20">
        <v>1</v>
      </c>
      <c r="Y160" s="19">
        <v>1</v>
      </c>
      <c r="Z160" s="20">
        <v>2</v>
      </c>
      <c r="AA160" s="19">
        <v>2</v>
      </c>
      <c r="AB160" s="49">
        <v>1</v>
      </c>
      <c r="AC160" s="19">
        <v>3</v>
      </c>
      <c r="AD160" s="49">
        <v>1</v>
      </c>
      <c r="AE160" s="19">
        <v>3</v>
      </c>
      <c r="AF160" s="20">
        <v>4</v>
      </c>
      <c r="AG160" s="19">
        <v>2</v>
      </c>
      <c r="AH160" s="20">
        <v>7</v>
      </c>
      <c r="AI160" s="19">
        <v>2</v>
      </c>
      <c r="AJ160" s="20">
        <v>5</v>
      </c>
      <c r="AK160" s="19"/>
      <c r="AL160" s="20">
        <v>1</v>
      </c>
      <c r="AM160" s="19"/>
      <c r="AN160" s="20">
        <v>3</v>
      </c>
      <c r="AO160" s="210">
        <v>1</v>
      </c>
      <c r="AP160" s="20">
        <v>8</v>
      </c>
      <c r="AQ160" s="397">
        <v>52</v>
      </c>
      <c r="AR160" s="37"/>
      <c r="AS160" s="49">
        <v>8</v>
      </c>
      <c r="AT160" s="444"/>
      <c r="AU160" s="80"/>
      <c r="CA160" s="334" t="str">
        <f t="shared" si="10"/>
        <v/>
      </c>
      <c r="CG160" s="334">
        <f t="shared" si="11"/>
        <v>0</v>
      </c>
    </row>
    <row r="161" spans="1:85" x14ac:dyDescent="0.2">
      <c r="A161" s="236" t="s">
        <v>173</v>
      </c>
      <c r="B161" s="452">
        <f t="shared" si="8"/>
        <v>0</v>
      </c>
      <c r="C161" s="453">
        <f t="shared" si="9"/>
        <v>0</v>
      </c>
      <c r="D161" s="454">
        <f t="shared" si="9"/>
        <v>0</v>
      </c>
      <c r="E161" s="19"/>
      <c r="F161" s="49"/>
      <c r="G161" s="19"/>
      <c r="H161" s="49"/>
      <c r="I161" s="19"/>
      <c r="J161" s="49"/>
      <c r="K161" s="19"/>
      <c r="L161" s="20"/>
      <c r="M161" s="19"/>
      <c r="N161" s="20"/>
      <c r="O161" s="19"/>
      <c r="P161" s="20"/>
      <c r="Q161" s="19"/>
      <c r="R161" s="20"/>
      <c r="S161" s="19"/>
      <c r="T161" s="20"/>
      <c r="U161" s="19"/>
      <c r="V161" s="20"/>
      <c r="W161" s="19"/>
      <c r="X161" s="20"/>
      <c r="Y161" s="19"/>
      <c r="Z161" s="20"/>
      <c r="AA161" s="19"/>
      <c r="AB161" s="49"/>
      <c r="AC161" s="19"/>
      <c r="AD161" s="49"/>
      <c r="AE161" s="19"/>
      <c r="AF161" s="20"/>
      <c r="AG161" s="19"/>
      <c r="AH161" s="20"/>
      <c r="AI161" s="19"/>
      <c r="AJ161" s="20"/>
      <c r="AK161" s="19"/>
      <c r="AL161" s="20"/>
      <c r="AM161" s="19"/>
      <c r="AN161" s="20"/>
      <c r="AO161" s="210"/>
      <c r="AP161" s="20"/>
      <c r="AQ161" s="397"/>
      <c r="AR161" s="37"/>
      <c r="AS161" s="49"/>
      <c r="AT161" s="444"/>
      <c r="AU161" s="80"/>
      <c r="CA161" s="334" t="str">
        <f t="shared" si="10"/>
        <v/>
      </c>
      <c r="CG161" s="334">
        <f t="shared" si="11"/>
        <v>0</v>
      </c>
    </row>
    <row r="162" spans="1:85" x14ac:dyDescent="0.2">
      <c r="A162" s="236" t="s">
        <v>174</v>
      </c>
      <c r="B162" s="452">
        <f t="shared" si="8"/>
        <v>0</v>
      </c>
      <c r="C162" s="453">
        <f t="shared" si="9"/>
        <v>0</v>
      </c>
      <c r="D162" s="454">
        <f t="shared" si="9"/>
        <v>0</v>
      </c>
      <c r="E162" s="19"/>
      <c r="F162" s="49"/>
      <c r="G162" s="19"/>
      <c r="H162" s="49"/>
      <c r="I162" s="19"/>
      <c r="J162" s="49"/>
      <c r="K162" s="19"/>
      <c r="L162" s="20"/>
      <c r="M162" s="19"/>
      <c r="N162" s="20"/>
      <c r="O162" s="19"/>
      <c r="P162" s="20"/>
      <c r="Q162" s="19"/>
      <c r="R162" s="20"/>
      <c r="S162" s="19"/>
      <c r="T162" s="20"/>
      <c r="U162" s="19"/>
      <c r="V162" s="20"/>
      <c r="W162" s="19"/>
      <c r="X162" s="20"/>
      <c r="Y162" s="19"/>
      <c r="Z162" s="20"/>
      <c r="AA162" s="19"/>
      <c r="AB162" s="49"/>
      <c r="AC162" s="19"/>
      <c r="AD162" s="49"/>
      <c r="AE162" s="19"/>
      <c r="AF162" s="20"/>
      <c r="AG162" s="19"/>
      <c r="AH162" s="20"/>
      <c r="AI162" s="19"/>
      <c r="AJ162" s="20"/>
      <c r="AK162" s="19"/>
      <c r="AL162" s="20"/>
      <c r="AM162" s="19"/>
      <c r="AN162" s="20"/>
      <c r="AO162" s="210"/>
      <c r="AP162" s="20"/>
      <c r="AQ162" s="397"/>
      <c r="AR162" s="37"/>
      <c r="AS162" s="49"/>
      <c r="AT162" s="444"/>
      <c r="AU162" s="80"/>
      <c r="CA162" s="334" t="str">
        <f t="shared" si="10"/>
        <v/>
      </c>
      <c r="CG162" s="334">
        <f t="shared" si="11"/>
        <v>0</v>
      </c>
    </row>
    <row r="163" spans="1:85" x14ac:dyDescent="0.2">
      <c r="A163" s="236" t="s">
        <v>175</v>
      </c>
      <c r="B163" s="452">
        <f t="shared" si="8"/>
        <v>0</v>
      </c>
      <c r="C163" s="453">
        <f t="shared" si="9"/>
        <v>0</v>
      </c>
      <c r="D163" s="454">
        <f t="shared" si="9"/>
        <v>0</v>
      </c>
      <c r="E163" s="19"/>
      <c r="F163" s="49"/>
      <c r="G163" s="19"/>
      <c r="H163" s="49"/>
      <c r="I163" s="19"/>
      <c r="J163" s="49"/>
      <c r="K163" s="19"/>
      <c r="L163" s="20"/>
      <c r="M163" s="19"/>
      <c r="N163" s="20"/>
      <c r="O163" s="19"/>
      <c r="P163" s="20"/>
      <c r="Q163" s="19"/>
      <c r="R163" s="20"/>
      <c r="S163" s="19"/>
      <c r="T163" s="20"/>
      <c r="U163" s="19"/>
      <c r="V163" s="20"/>
      <c r="W163" s="19"/>
      <c r="X163" s="20"/>
      <c r="Y163" s="19"/>
      <c r="Z163" s="20"/>
      <c r="AA163" s="19"/>
      <c r="AB163" s="49"/>
      <c r="AC163" s="19"/>
      <c r="AD163" s="49"/>
      <c r="AE163" s="19"/>
      <c r="AF163" s="20"/>
      <c r="AG163" s="19"/>
      <c r="AH163" s="20"/>
      <c r="AI163" s="19"/>
      <c r="AJ163" s="20"/>
      <c r="AK163" s="19"/>
      <c r="AL163" s="20"/>
      <c r="AM163" s="19"/>
      <c r="AN163" s="20"/>
      <c r="AO163" s="210"/>
      <c r="AP163" s="20"/>
      <c r="AQ163" s="397"/>
      <c r="AR163" s="37"/>
      <c r="AS163" s="49"/>
      <c r="AT163" s="444"/>
      <c r="AU163" s="80"/>
      <c r="CA163" s="334" t="str">
        <f t="shared" si="10"/>
        <v/>
      </c>
      <c r="CG163" s="334">
        <f t="shared" si="11"/>
        <v>0</v>
      </c>
    </row>
    <row r="164" spans="1:85" x14ac:dyDescent="0.2">
      <c r="A164" s="236" t="s">
        <v>176</v>
      </c>
      <c r="B164" s="452">
        <f t="shared" si="8"/>
        <v>34</v>
      </c>
      <c r="C164" s="453">
        <f t="shared" si="9"/>
        <v>15</v>
      </c>
      <c r="D164" s="454">
        <f t="shared" si="9"/>
        <v>19</v>
      </c>
      <c r="E164" s="19"/>
      <c r="F164" s="49">
        <v>1</v>
      </c>
      <c r="G164" s="19"/>
      <c r="H164" s="49">
        <v>1</v>
      </c>
      <c r="I164" s="19"/>
      <c r="J164" s="49"/>
      <c r="K164" s="19"/>
      <c r="L164" s="20">
        <v>1</v>
      </c>
      <c r="M164" s="19"/>
      <c r="N164" s="20"/>
      <c r="O164" s="19">
        <v>1</v>
      </c>
      <c r="P164" s="20"/>
      <c r="Q164" s="19"/>
      <c r="R164" s="20"/>
      <c r="S164" s="19"/>
      <c r="T164" s="20"/>
      <c r="U164" s="19"/>
      <c r="V164" s="20">
        <v>1</v>
      </c>
      <c r="W164" s="19">
        <v>1</v>
      </c>
      <c r="X164" s="20">
        <v>1</v>
      </c>
      <c r="Y164" s="19"/>
      <c r="Z164" s="20">
        <v>1</v>
      </c>
      <c r="AA164" s="19"/>
      <c r="AB164" s="49">
        <v>1</v>
      </c>
      <c r="AC164" s="19"/>
      <c r="AD164" s="49">
        <v>1</v>
      </c>
      <c r="AE164" s="19">
        <v>1</v>
      </c>
      <c r="AF164" s="20">
        <v>1</v>
      </c>
      <c r="AG164" s="19"/>
      <c r="AH164" s="20"/>
      <c r="AI164" s="19">
        <v>1</v>
      </c>
      <c r="AJ164" s="20">
        <v>1</v>
      </c>
      <c r="AK164" s="19">
        <v>4</v>
      </c>
      <c r="AL164" s="20">
        <v>1</v>
      </c>
      <c r="AM164" s="19">
        <v>2</v>
      </c>
      <c r="AN164" s="20">
        <v>3</v>
      </c>
      <c r="AO164" s="210">
        <v>5</v>
      </c>
      <c r="AP164" s="20">
        <v>5</v>
      </c>
      <c r="AQ164" s="397">
        <v>1</v>
      </c>
      <c r="AR164" s="37">
        <v>20</v>
      </c>
      <c r="AS164" s="49">
        <v>13</v>
      </c>
      <c r="AT164" s="444"/>
      <c r="AU164" s="80"/>
      <c r="CA164" s="334" t="str">
        <f t="shared" si="10"/>
        <v/>
      </c>
      <c r="CG164" s="334">
        <f t="shared" si="11"/>
        <v>0</v>
      </c>
    </row>
    <row r="165" spans="1:85" x14ac:dyDescent="0.2">
      <c r="A165" s="236" t="s">
        <v>177</v>
      </c>
      <c r="B165" s="452">
        <f t="shared" si="8"/>
        <v>0</v>
      </c>
      <c r="C165" s="453">
        <f t="shared" si="9"/>
        <v>0</v>
      </c>
      <c r="D165" s="454">
        <f t="shared" si="9"/>
        <v>0</v>
      </c>
      <c r="E165" s="19"/>
      <c r="F165" s="49"/>
      <c r="G165" s="19"/>
      <c r="H165" s="49"/>
      <c r="I165" s="19"/>
      <c r="J165" s="49"/>
      <c r="K165" s="19"/>
      <c r="L165" s="20"/>
      <c r="M165" s="19"/>
      <c r="N165" s="20"/>
      <c r="O165" s="19"/>
      <c r="P165" s="20"/>
      <c r="Q165" s="19"/>
      <c r="R165" s="20"/>
      <c r="S165" s="19"/>
      <c r="T165" s="20"/>
      <c r="U165" s="19"/>
      <c r="V165" s="20"/>
      <c r="W165" s="19"/>
      <c r="X165" s="20"/>
      <c r="Y165" s="19"/>
      <c r="Z165" s="20"/>
      <c r="AA165" s="19"/>
      <c r="AB165" s="49"/>
      <c r="AC165" s="19"/>
      <c r="AD165" s="49"/>
      <c r="AE165" s="19"/>
      <c r="AF165" s="20"/>
      <c r="AG165" s="19"/>
      <c r="AH165" s="20"/>
      <c r="AI165" s="19"/>
      <c r="AJ165" s="20"/>
      <c r="AK165" s="19"/>
      <c r="AL165" s="20"/>
      <c r="AM165" s="19"/>
      <c r="AN165" s="20"/>
      <c r="AO165" s="210"/>
      <c r="AP165" s="20"/>
      <c r="AQ165" s="397"/>
      <c r="AR165" s="37"/>
      <c r="AS165" s="49"/>
      <c r="AT165" s="444"/>
      <c r="AU165" s="80"/>
      <c r="CA165" s="334" t="str">
        <f t="shared" si="10"/>
        <v/>
      </c>
      <c r="CG165" s="334">
        <f t="shared" si="11"/>
        <v>0</v>
      </c>
    </row>
    <row r="166" spans="1:85" x14ac:dyDescent="0.2">
      <c r="A166" s="236" t="s">
        <v>178</v>
      </c>
      <c r="B166" s="452">
        <f t="shared" si="8"/>
        <v>0</v>
      </c>
      <c r="C166" s="453">
        <f t="shared" si="9"/>
        <v>0</v>
      </c>
      <c r="D166" s="454">
        <f t="shared" si="9"/>
        <v>0</v>
      </c>
      <c r="E166" s="19"/>
      <c r="F166" s="49"/>
      <c r="G166" s="19"/>
      <c r="H166" s="49"/>
      <c r="I166" s="19"/>
      <c r="J166" s="49"/>
      <c r="K166" s="19"/>
      <c r="L166" s="20"/>
      <c r="M166" s="19"/>
      <c r="N166" s="20"/>
      <c r="O166" s="19"/>
      <c r="P166" s="20"/>
      <c r="Q166" s="19"/>
      <c r="R166" s="20"/>
      <c r="S166" s="19"/>
      <c r="T166" s="20"/>
      <c r="U166" s="19"/>
      <c r="V166" s="20"/>
      <c r="W166" s="19"/>
      <c r="X166" s="20"/>
      <c r="Y166" s="19"/>
      <c r="Z166" s="20"/>
      <c r="AA166" s="19"/>
      <c r="AB166" s="49"/>
      <c r="AC166" s="19"/>
      <c r="AD166" s="49"/>
      <c r="AE166" s="19"/>
      <c r="AF166" s="20"/>
      <c r="AG166" s="19"/>
      <c r="AH166" s="20"/>
      <c r="AI166" s="19"/>
      <c r="AJ166" s="20"/>
      <c r="AK166" s="19"/>
      <c r="AL166" s="20"/>
      <c r="AM166" s="19"/>
      <c r="AN166" s="20"/>
      <c r="AO166" s="210"/>
      <c r="AP166" s="20"/>
      <c r="AQ166" s="397"/>
      <c r="AR166" s="37"/>
      <c r="AS166" s="49"/>
      <c r="AT166" s="455"/>
      <c r="CA166" s="334" t="str">
        <f t="shared" si="10"/>
        <v/>
      </c>
      <c r="CG166" s="334">
        <f t="shared" si="11"/>
        <v>0</v>
      </c>
    </row>
    <row r="167" spans="1:85" x14ac:dyDescent="0.2">
      <c r="A167" s="236" t="s">
        <v>179</v>
      </c>
      <c r="B167" s="452">
        <f t="shared" si="8"/>
        <v>0</v>
      </c>
      <c r="C167" s="453">
        <f t="shared" si="9"/>
        <v>0</v>
      </c>
      <c r="D167" s="454">
        <f t="shared" si="9"/>
        <v>0</v>
      </c>
      <c r="E167" s="19"/>
      <c r="F167" s="49"/>
      <c r="G167" s="19"/>
      <c r="H167" s="49"/>
      <c r="I167" s="19"/>
      <c r="J167" s="49"/>
      <c r="K167" s="19"/>
      <c r="L167" s="20"/>
      <c r="M167" s="19"/>
      <c r="N167" s="20"/>
      <c r="O167" s="19"/>
      <c r="P167" s="20"/>
      <c r="Q167" s="19"/>
      <c r="R167" s="20"/>
      <c r="S167" s="19"/>
      <c r="T167" s="20"/>
      <c r="U167" s="19"/>
      <c r="V167" s="20"/>
      <c r="W167" s="19"/>
      <c r="X167" s="20"/>
      <c r="Y167" s="19"/>
      <c r="Z167" s="20"/>
      <c r="AA167" s="19"/>
      <c r="AB167" s="49"/>
      <c r="AC167" s="19"/>
      <c r="AD167" s="49"/>
      <c r="AE167" s="19"/>
      <c r="AF167" s="20"/>
      <c r="AG167" s="19"/>
      <c r="AH167" s="20"/>
      <c r="AI167" s="19"/>
      <c r="AJ167" s="20"/>
      <c r="AK167" s="19"/>
      <c r="AL167" s="20"/>
      <c r="AM167" s="19"/>
      <c r="AN167" s="20"/>
      <c r="AO167" s="210"/>
      <c r="AP167" s="20"/>
      <c r="AQ167" s="397"/>
      <c r="AR167" s="37"/>
      <c r="AS167" s="49"/>
      <c r="AT167" s="455"/>
      <c r="CA167" s="334" t="str">
        <f t="shared" si="10"/>
        <v/>
      </c>
      <c r="CG167" s="334">
        <f t="shared" si="11"/>
        <v>0</v>
      </c>
    </row>
    <row r="168" spans="1:85" x14ac:dyDescent="0.2">
      <c r="A168" s="243" t="s">
        <v>13</v>
      </c>
      <c r="B168" s="456">
        <f t="shared" si="8"/>
        <v>0</v>
      </c>
      <c r="C168" s="457">
        <f t="shared" si="9"/>
        <v>0</v>
      </c>
      <c r="D168" s="458">
        <f t="shared" si="9"/>
        <v>0</v>
      </c>
      <c r="E168" s="352"/>
      <c r="F168" s="63"/>
      <c r="G168" s="352"/>
      <c r="H168" s="353"/>
      <c r="I168" s="352"/>
      <c r="J168" s="353"/>
      <c r="K168" s="352"/>
      <c r="L168" s="353"/>
      <c r="M168" s="352"/>
      <c r="N168" s="353"/>
      <c r="O168" s="352"/>
      <c r="P168" s="353"/>
      <c r="Q168" s="352"/>
      <c r="R168" s="353"/>
      <c r="S168" s="352"/>
      <c r="T168" s="353"/>
      <c r="U168" s="352"/>
      <c r="V168" s="353"/>
      <c r="W168" s="352"/>
      <c r="X168" s="353"/>
      <c r="Y168" s="352"/>
      <c r="Z168" s="353"/>
      <c r="AA168" s="352"/>
      <c r="AB168" s="353"/>
      <c r="AC168" s="352"/>
      <c r="AD168" s="353"/>
      <c r="AE168" s="352"/>
      <c r="AF168" s="353"/>
      <c r="AG168" s="352"/>
      <c r="AH168" s="353"/>
      <c r="AI168" s="352"/>
      <c r="AJ168" s="353"/>
      <c r="AK168" s="352"/>
      <c r="AL168" s="353"/>
      <c r="AM168" s="352"/>
      <c r="AN168" s="353"/>
      <c r="AO168" s="217"/>
      <c r="AP168" s="353"/>
      <c r="AQ168" s="459"/>
      <c r="AR168" s="41"/>
      <c r="AS168" s="63"/>
      <c r="AT168" s="455"/>
      <c r="CA168" s="334" t="str">
        <f t="shared" si="10"/>
        <v/>
      </c>
      <c r="CG168" s="334">
        <f t="shared" si="11"/>
        <v>0</v>
      </c>
    </row>
    <row r="169" spans="1:85" x14ac:dyDescent="0.2">
      <c r="A169" s="460" t="s">
        <v>98</v>
      </c>
      <c r="B169" s="401">
        <f t="shared" ref="B169:AS169" si="12">SUM(B170:B174)</f>
        <v>0</v>
      </c>
      <c r="C169" s="402">
        <f t="shared" si="12"/>
        <v>0</v>
      </c>
      <c r="D169" s="442">
        <f t="shared" si="12"/>
        <v>0</v>
      </c>
      <c r="E169" s="461">
        <f t="shared" si="12"/>
        <v>0</v>
      </c>
      <c r="F169" s="461">
        <f t="shared" si="12"/>
        <v>0</v>
      </c>
      <c r="G169" s="461">
        <f t="shared" si="12"/>
        <v>0</v>
      </c>
      <c r="H169" s="367">
        <f t="shared" si="12"/>
        <v>0</v>
      </c>
      <c r="I169" s="365">
        <f t="shared" si="12"/>
        <v>0</v>
      </c>
      <c r="J169" s="367">
        <f t="shared" si="12"/>
        <v>0</v>
      </c>
      <c r="K169" s="365">
        <f t="shared" si="12"/>
        <v>0</v>
      </c>
      <c r="L169" s="367">
        <f t="shared" si="12"/>
        <v>0</v>
      </c>
      <c r="M169" s="365">
        <f t="shared" si="12"/>
        <v>0</v>
      </c>
      <c r="N169" s="367">
        <f t="shared" si="12"/>
        <v>0</v>
      </c>
      <c r="O169" s="365">
        <f t="shared" si="12"/>
        <v>0</v>
      </c>
      <c r="P169" s="367">
        <f t="shared" si="12"/>
        <v>0</v>
      </c>
      <c r="Q169" s="365">
        <f t="shared" si="12"/>
        <v>0</v>
      </c>
      <c r="R169" s="367">
        <f t="shared" si="12"/>
        <v>0</v>
      </c>
      <c r="S169" s="365">
        <f t="shared" si="12"/>
        <v>0</v>
      </c>
      <c r="T169" s="367">
        <f t="shared" si="12"/>
        <v>0</v>
      </c>
      <c r="U169" s="365">
        <f t="shared" si="12"/>
        <v>0</v>
      </c>
      <c r="V169" s="367">
        <f t="shared" si="12"/>
        <v>0</v>
      </c>
      <c r="W169" s="365">
        <f t="shared" si="12"/>
        <v>0</v>
      </c>
      <c r="X169" s="367">
        <f t="shared" si="12"/>
        <v>0</v>
      </c>
      <c r="Y169" s="365">
        <f t="shared" si="12"/>
        <v>0</v>
      </c>
      <c r="Z169" s="367">
        <f t="shared" si="12"/>
        <v>0</v>
      </c>
      <c r="AA169" s="365">
        <f t="shared" si="12"/>
        <v>0</v>
      </c>
      <c r="AB169" s="367">
        <f t="shared" si="12"/>
        <v>0</v>
      </c>
      <c r="AC169" s="365">
        <f t="shared" si="12"/>
        <v>0</v>
      </c>
      <c r="AD169" s="367">
        <f t="shared" si="12"/>
        <v>0</v>
      </c>
      <c r="AE169" s="365">
        <f t="shared" si="12"/>
        <v>0</v>
      </c>
      <c r="AF169" s="367">
        <f t="shared" si="12"/>
        <v>0</v>
      </c>
      <c r="AG169" s="365">
        <f t="shared" si="12"/>
        <v>0</v>
      </c>
      <c r="AH169" s="367">
        <f t="shared" si="12"/>
        <v>0</v>
      </c>
      <c r="AI169" s="365">
        <f t="shared" si="12"/>
        <v>0</v>
      </c>
      <c r="AJ169" s="367">
        <f t="shared" si="12"/>
        <v>0</v>
      </c>
      <c r="AK169" s="365">
        <f t="shared" si="12"/>
        <v>0</v>
      </c>
      <c r="AL169" s="367">
        <f t="shared" si="12"/>
        <v>0</v>
      </c>
      <c r="AM169" s="365">
        <f t="shared" si="12"/>
        <v>0</v>
      </c>
      <c r="AN169" s="367">
        <f t="shared" si="12"/>
        <v>0</v>
      </c>
      <c r="AO169" s="368">
        <f t="shared" si="12"/>
        <v>0</v>
      </c>
      <c r="AP169" s="367">
        <f t="shared" si="12"/>
        <v>0</v>
      </c>
      <c r="AQ169" s="368">
        <f t="shared" si="12"/>
        <v>41</v>
      </c>
      <c r="AR169" s="338">
        <f t="shared" si="12"/>
        <v>11</v>
      </c>
      <c r="AS169" s="366">
        <f t="shared" si="12"/>
        <v>47</v>
      </c>
      <c r="AT169" s="455"/>
    </row>
    <row r="170" spans="1:85" x14ac:dyDescent="0.2">
      <c r="A170" s="93" t="s">
        <v>38</v>
      </c>
      <c r="B170" s="462">
        <f>SUM(C170+D170)</f>
        <v>0</v>
      </c>
      <c r="C170" s="462">
        <f t="shared" ref="C170:D174" si="13">SUM(E170+G170+I170+K170+M170+O170+Q170+S170+U170+W170+Y170+AA170+AC170+AE170+AG170+AI170+AK170+AM170+AO170)</f>
        <v>0</v>
      </c>
      <c r="D170" s="463">
        <f t="shared" si="13"/>
        <v>0</v>
      </c>
      <c r="E170" s="356"/>
      <c r="F170" s="13"/>
      <c r="G170" s="356"/>
      <c r="H170" s="354"/>
      <c r="I170" s="356"/>
      <c r="J170" s="354"/>
      <c r="K170" s="356"/>
      <c r="L170" s="354"/>
      <c r="M170" s="356"/>
      <c r="N170" s="354"/>
      <c r="O170" s="356"/>
      <c r="P170" s="354"/>
      <c r="Q170" s="356"/>
      <c r="R170" s="354"/>
      <c r="S170" s="356"/>
      <c r="T170" s="354"/>
      <c r="U170" s="356"/>
      <c r="V170" s="354"/>
      <c r="W170" s="356"/>
      <c r="X170" s="354"/>
      <c r="Y170" s="356"/>
      <c r="Z170" s="354"/>
      <c r="AA170" s="356"/>
      <c r="AB170" s="354"/>
      <c r="AC170" s="356"/>
      <c r="AD170" s="354"/>
      <c r="AE170" s="356"/>
      <c r="AF170" s="354"/>
      <c r="AG170" s="356"/>
      <c r="AH170" s="354"/>
      <c r="AI170" s="356"/>
      <c r="AJ170" s="354"/>
      <c r="AK170" s="356"/>
      <c r="AL170" s="354"/>
      <c r="AM170" s="356"/>
      <c r="AN170" s="354"/>
      <c r="AO170" s="221"/>
      <c r="AP170" s="354"/>
      <c r="AQ170" s="354">
        <v>41</v>
      </c>
      <c r="AR170" s="354"/>
      <c r="AS170" s="354">
        <v>47</v>
      </c>
      <c r="AT170" s="455"/>
    </row>
    <row r="171" spans="1:85" x14ac:dyDescent="0.2">
      <c r="A171" s="96" t="s">
        <v>39</v>
      </c>
      <c r="B171" s="453">
        <f>SUM(C171+D171)</f>
        <v>0</v>
      </c>
      <c r="C171" s="453">
        <f t="shared" si="13"/>
        <v>0</v>
      </c>
      <c r="D171" s="454">
        <f t="shared" si="13"/>
        <v>0</v>
      </c>
      <c r="E171" s="352"/>
      <c r="F171" s="20"/>
      <c r="G171" s="19"/>
      <c r="H171" s="22"/>
      <c r="I171" s="19"/>
      <c r="J171" s="20"/>
      <c r="K171" s="19"/>
      <c r="L171" s="20"/>
      <c r="M171" s="19"/>
      <c r="N171" s="20"/>
      <c r="O171" s="19"/>
      <c r="P171" s="20"/>
      <c r="Q171" s="19"/>
      <c r="R171" s="20"/>
      <c r="S171" s="19"/>
      <c r="T171" s="20"/>
      <c r="U171" s="19"/>
      <c r="V171" s="20"/>
      <c r="W171" s="19"/>
      <c r="X171" s="20"/>
      <c r="Y171" s="19"/>
      <c r="Z171" s="20"/>
      <c r="AA171" s="19"/>
      <c r="AB171" s="20"/>
      <c r="AC171" s="19"/>
      <c r="AD171" s="20"/>
      <c r="AE171" s="19"/>
      <c r="AF171" s="20"/>
      <c r="AG171" s="19"/>
      <c r="AH171" s="20"/>
      <c r="AI171" s="19"/>
      <c r="AJ171" s="20"/>
      <c r="AK171" s="19"/>
      <c r="AL171" s="20"/>
      <c r="AM171" s="19"/>
      <c r="AN171" s="20"/>
      <c r="AO171" s="210"/>
      <c r="AP171" s="20"/>
      <c r="AQ171" s="20"/>
      <c r="AR171" s="20">
        <v>11</v>
      </c>
      <c r="AS171" s="22"/>
      <c r="AT171" s="464"/>
    </row>
    <row r="172" spans="1:85" x14ac:dyDescent="0.2">
      <c r="A172" s="106" t="s">
        <v>40</v>
      </c>
      <c r="B172" s="453">
        <f>SUM(C172+D172)</f>
        <v>0</v>
      </c>
      <c r="C172" s="453">
        <f t="shared" si="13"/>
        <v>0</v>
      </c>
      <c r="D172" s="454">
        <f t="shared" si="13"/>
        <v>0</v>
      </c>
      <c r="E172" s="19"/>
      <c r="F172" s="353"/>
      <c r="G172" s="352"/>
      <c r="H172" s="353"/>
      <c r="I172" s="356"/>
      <c r="J172" s="354"/>
      <c r="K172" s="356"/>
      <c r="L172" s="354"/>
      <c r="M172" s="356"/>
      <c r="N172" s="354"/>
      <c r="O172" s="356"/>
      <c r="P172" s="354"/>
      <c r="Q172" s="356"/>
      <c r="R172" s="354"/>
      <c r="S172" s="356"/>
      <c r="T172" s="354"/>
      <c r="U172" s="356"/>
      <c r="V172" s="354"/>
      <c r="W172" s="356"/>
      <c r="X172" s="354"/>
      <c r="Y172" s="356"/>
      <c r="Z172" s="354"/>
      <c r="AA172" s="356"/>
      <c r="AB172" s="354"/>
      <c r="AC172" s="356"/>
      <c r="AD172" s="354"/>
      <c r="AE172" s="356"/>
      <c r="AF172" s="354"/>
      <c r="AG172" s="356"/>
      <c r="AH172" s="354"/>
      <c r="AI172" s="356"/>
      <c r="AJ172" s="354"/>
      <c r="AK172" s="356"/>
      <c r="AL172" s="354"/>
      <c r="AM172" s="356"/>
      <c r="AN172" s="354"/>
      <c r="AO172" s="221"/>
      <c r="AP172" s="354"/>
      <c r="AQ172" s="354"/>
      <c r="AR172" s="354"/>
      <c r="AS172" s="354"/>
      <c r="AT172" s="455"/>
    </row>
    <row r="173" spans="1:85" x14ac:dyDescent="0.2">
      <c r="A173" s="465" t="s">
        <v>86</v>
      </c>
      <c r="B173" s="453">
        <f>SUM(C173+D173)</f>
        <v>0</v>
      </c>
      <c r="C173" s="453">
        <f t="shared" si="13"/>
        <v>0</v>
      </c>
      <c r="D173" s="466">
        <f t="shared" si="13"/>
        <v>0</v>
      </c>
      <c r="E173" s="356"/>
      <c r="F173" s="20"/>
      <c r="G173" s="19"/>
      <c r="H173" s="20"/>
      <c r="I173" s="19"/>
      <c r="J173" s="20"/>
      <c r="K173" s="19"/>
      <c r="L173" s="20"/>
      <c r="M173" s="19"/>
      <c r="N173" s="20"/>
      <c r="O173" s="19"/>
      <c r="P173" s="20"/>
      <c r="Q173" s="19"/>
      <c r="R173" s="20"/>
      <c r="S173" s="19"/>
      <c r="T173" s="20"/>
      <c r="U173" s="19"/>
      <c r="V173" s="20"/>
      <c r="W173" s="19"/>
      <c r="X173" s="20"/>
      <c r="Y173" s="19"/>
      <c r="Z173" s="20"/>
      <c r="AA173" s="19"/>
      <c r="AB173" s="20"/>
      <c r="AC173" s="19"/>
      <c r="AD173" s="20"/>
      <c r="AE173" s="19"/>
      <c r="AF173" s="20"/>
      <c r="AG173" s="19"/>
      <c r="AH173" s="20"/>
      <c r="AI173" s="19"/>
      <c r="AJ173" s="20"/>
      <c r="AK173" s="19"/>
      <c r="AL173" s="20"/>
      <c r="AM173" s="19"/>
      <c r="AN173" s="20"/>
      <c r="AO173" s="210"/>
      <c r="AP173" s="20"/>
      <c r="AQ173" s="20"/>
      <c r="AR173" s="20"/>
      <c r="AS173" s="22"/>
      <c r="AT173" s="464"/>
    </row>
    <row r="174" spans="1:85" x14ac:dyDescent="0.2">
      <c r="A174" s="108" t="s">
        <v>13</v>
      </c>
      <c r="B174" s="467">
        <f>SUM(C174+D174)</f>
        <v>0</v>
      </c>
      <c r="C174" s="468">
        <f t="shared" si="13"/>
        <v>0</v>
      </c>
      <c r="D174" s="469">
        <f t="shared" si="13"/>
        <v>0</v>
      </c>
      <c r="E174" s="27"/>
      <c r="F174" s="58"/>
      <c r="G174" s="56"/>
      <c r="H174" s="58"/>
      <c r="I174" s="56"/>
      <c r="J174" s="58"/>
      <c r="K174" s="56"/>
      <c r="L174" s="58"/>
      <c r="M174" s="56"/>
      <c r="N174" s="58"/>
      <c r="O174" s="56"/>
      <c r="P174" s="58"/>
      <c r="Q174" s="56"/>
      <c r="R174" s="58"/>
      <c r="S174" s="56"/>
      <c r="T174" s="58"/>
      <c r="U174" s="56"/>
      <c r="V174" s="58"/>
      <c r="W174" s="56"/>
      <c r="X174" s="58"/>
      <c r="Y174" s="56"/>
      <c r="Z174" s="58"/>
      <c r="AA174" s="56"/>
      <c r="AB174" s="58"/>
      <c r="AC174" s="56"/>
      <c r="AD174" s="58"/>
      <c r="AE174" s="56"/>
      <c r="AF174" s="58"/>
      <c r="AG174" s="56"/>
      <c r="AH174" s="58"/>
      <c r="AI174" s="56"/>
      <c r="AJ174" s="58"/>
      <c r="AK174" s="56"/>
      <c r="AL174" s="58"/>
      <c r="AM174" s="56"/>
      <c r="AN174" s="58"/>
      <c r="AO174" s="364"/>
      <c r="AP174" s="58"/>
      <c r="AQ174" s="58"/>
      <c r="AR174" s="58"/>
      <c r="AS174" s="58"/>
      <c r="AT174" s="455"/>
    </row>
    <row r="175" spans="1:85" x14ac:dyDescent="0.2">
      <c r="A175" s="149" t="s">
        <v>180</v>
      </c>
      <c r="B175" s="149"/>
      <c r="C175" s="149"/>
      <c r="D175" s="149"/>
      <c r="E175" s="149"/>
      <c r="F175" s="149"/>
      <c r="G175" s="149"/>
      <c r="H175" s="77"/>
      <c r="I175" s="77"/>
      <c r="J175" s="77"/>
      <c r="K175" s="77"/>
      <c r="L175" s="77"/>
      <c r="M175" s="149"/>
      <c r="N175" s="149"/>
      <c r="O175" s="80"/>
      <c r="P175" s="80"/>
      <c r="Q175" s="80"/>
      <c r="R175" s="77"/>
      <c r="S175" s="77"/>
      <c r="T175" s="80"/>
      <c r="U175" s="80"/>
      <c r="V175" s="80"/>
      <c r="W175" s="80"/>
      <c r="X175" s="80"/>
      <c r="Y175" s="80"/>
      <c r="Z175" s="80"/>
      <c r="AA175" s="80"/>
      <c r="AB175" s="80"/>
      <c r="AC175" s="80"/>
      <c r="AD175" s="80"/>
      <c r="AE175" s="80"/>
      <c r="AF175" s="80"/>
      <c r="AG175" s="80"/>
      <c r="AH175" s="80"/>
      <c r="AI175" s="80"/>
      <c r="AJ175" s="80"/>
      <c r="AK175" s="3"/>
      <c r="AL175" s="3"/>
      <c r="AM175" s="3"/>
      <c r="AN175" s="3"/>
      <c r="AO175" s="3"/>
      <c r="AP175" s="3"/>
      <c r="AQ175" s="80"/>
      <c r="AR175" s="80"/>
      <c r="AS175" s="80"/>
      <c r="AT175" s="80"/>
      <c r="AU175" s="80"/>
    </row>
    <row r="176" spans="1:85" ht="21" customHeight="1" x14ac:dyDescent="0.2">
      <c r="A176" s="849" t="s">
        <v>49</v>
      </c>
      <c r="B176" s="867" t="s">
        <v>50</v>
      </c>
      <c r="C176" s="868"/>
      <c r="D176" s="918"/>
      <c r="E176" s="871" t="s">
        <v>14</v>
      </c>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c r="AG176" s="872"/>
      <c r="AH176" s="872"/>
      <c r="AI176" s="872"/>
      <c r="AJ176" s="872"/>
      <c r="AK176" s="872"/>
      <c r="AL176" s="872"/>
      <c r="AM176" s="872"/>
      <c r="AN176" s="872"/>
      <c r="AO176" s="872"/>
      <c r="AP176" s="873"/>
      <c r="AQ176" s="841" t="s">
        <v>119</v>
      </c>
      <c r="AR176" s="841" t="s">
        <v>87</v>
      </c>
      <c r="AS176" s="80"/>
      <c r="AT176" s="80"/>
      <c r="AU176" s="80"/>
    </row>
    <row r="177" spans="1:86" ht="21.75" customHeight="1" x14ac:dyDescent="0.2">
      <c r="A177" s="850"/>
      <c r="B177" s="869"/>
      <c r="C177" s="870"/>
      <c r="D177" s="870"/>
      <c r="E177" s="831" t="s">
        <v>19</v>
      </c>
      <c r="F177" s="832"/>
      <c r="G177" s="831" t="s">
        <v>20</v>
      </c>
      <c r="H177" s="832"/>
      <c r="I177" s="862" t="s">
        <v>21</v>
      </c>
      <c r="J177" s="863"/>
      <c r="K177" s="862" t="s">
        <v>22</v>
      </c>
      <c r="L177" s="863"/>
      <c r="M177" s="862" t="s">
        <v>23</v>
      </c>
      <c r="N177" s="863"/>
      <c r="O177" s="831" t="s">
        <v>24</v>
      </c>
      <c r="P177" s="832"/>
      <c r="Q177" s="831" t="s">
        <v>25</v>
      </c>
      <c r="R177" s="832"/>
      <c r="S177" s="831" t="s">
        <v>26</v>
      </c>
      <c r="T177" s="832"/>
      <c r="U177" s="831" t="s">
        <v>27</v>
      </c>
      <c r="V177" s="832"/>
      <c r="W177" s="831" t="s">
        <v>2</v>
      </c>
      <c r="X177" s="832"/>
      <c r="Y177" s="831" t="s">
        <v>3</v>
      </c>
      <c r="Z177" s="832"/>
      <c r="AA177" s="831" t="s">
        <v>28</v>
      </c>
      <c r="AB177" s="832"/>
      <c r="AC177" s="831" t="s">
        <v>4</v>
      </c>
      <c r="AD177" s="832"/>
      <c r="AE177" s="831" t="s">
        <v>5</v>
      </c>
      <c r="AF177" s="832"/>
      <c r="AG177" s="831" t="s">
        <v>6</v>
      </c>
      <c r="AH177" s="832"/>
      <c r="AI177" s="831" t="s">
        <v>7</v>
      </c>
      <c r="AJ177" s="832"/>
      <c r="AK177" s="831" t="s">
        <v>8</v>
      </c>
      <c r="AL177" s="832"/>
      <c r="AM177" s="831" t="s">
        <v>9</v>
      </c>
      <c r="AN177" s="832"/>
      <c r="AO177" s="845" t="s">
        <v>10</v>
      </c>
      <c r="AP177" s="847"/>
      <c r="AQ177" s="844"/>
      <c r="AR177" s="844"/>
      <c r="AS177" s="80"/>
      <c r="AT177" s="80"/>
      <c r="AU177" s="80"/>
    </row>
    <row r="178" spans="1:86" ht="13.5" customHeight="1" x14ac:dyDescent="0.2">
      <c r="A178" s="917"/>
      <c r="B178" s="325" t="s">
        <v>94</v>
      </c>
      <c r="C178" s="324" t="s">
        <v>11</v>
      </c>
      <c r="D178" s="324" t="s">
        <v>12</v>
      </c>
      <c r="E178" s="65" t="s">
        <v>11</v>
      </c>
      <c r="F178" s="68" t="s">
        <v>12</v>
      </c>
      <c r="G178" s="65" t="s">
        <v>11</v>
      </c>
      <c r="H178" s="68" t="s">
        <v>12</v>
      </c>
      <c r="I178" s="65" t="s">
        <v>11</v>
      </c>
      <c r="J178" s="68" t="s">
        <v>12</v>
      </c>
      <c r="K178" s="65" t="s">
        <v>11</v>
      </c>
      <c r="L178" s="68" t="s">
        <v>12</v>
      </c>
      <c r="M178" s="65" t="s">
        <v>11</v>
      </c>
      <c r="N178" s="68" t="s">
        <v>12</v>
      </c>
      <c r="O178" s="65" t="s">
        <v>11</v>
      </c>
      <c r="P178" s="68" t="s">
        <v>12</v>
      </c>
      <c r="Q178" s="65" t="s">
        <v>11</v>
      </c>
      <c r="R178" s="68" t="s">
        <v>12</v>
      </c>
      <c r="S178" s="65" t="s">
        <v>11</v>
      </c>
      <c r="T178" s="68" t="s">
        <v>12</v>
      </c>
      <c r="U178" s="65" t="s">
        <v>11</v>
      </c>
      <c r="V178" s="68" t="s">
        <v>12</v>
      </c>
      <c r="W178" s="65" t="s">
        <v>11</v>
      </c>
      <c r="X178" s="68" t="s">
        <v>12</v>
      </c>
      <c r="Y178" s="65" t="s">
        <v>11</v>
      </c>
      <c r="Z178" s="68" t="s">
        <v>12</v>
      </c>
      <c r="AA178" s="65" t="s">
        <v>11</v>
      </c>
      <c r="AB178" s="68" t="s">
        <v>12</v>
      </c>
      <c r="AC178" s="65" t="s">
        <v>11</v>
      </c>
      <c r="AD178" s="68" t="s">
        <v>12</v>
      </c>
      <c r="AE178" s="65" t="s">
        <v>11</v>
      </c>
      <c r="AF178" s="68" t="s">
        <v>12</v>
      </c>
      <c r="AG178" s="65" t="s">
        <v>11</v>
      </c>
      <c r="AH178" s="68" t="s">
        <v>12</v>
      </c>
      <c r="AI178" s="65" t="s">
        <v>11</v>
      </c>
      <c r="AJ178" s="68" t="s">
        <v>12</v>
      </c>
      <c r="AK178" s="65" t="s">
        <v>11</v>
      </c>
      <c r="AL178" s="68" t="s">
        <v>12</v>
      </c>
      <c r="AM178" s="65" t="s">
        <v>11</v>
      </c>
      <c r="AN178" s="68" t="s">
        <v>12</v>
      </c>
      <c r="AO178" s="65" t="s">
        <v>11</v>
      </c>
      <c r="AP178" s="68" t="s">
        <v>12</v>
      </c>
      <c r="AQ178" s="875"/>
      <c r="AR178" s="875"/>
      <c r="AS178" s="470"/>
      <c r="AT178" s="80"/>
    </row>
    <row r="179" spans="1:86" x14ac:dyDescent="0.2">
      <c r="A179" s="152" t="s">
        <v>52</v>
      </c>
      <c r="B179" s="462">
        <f>SUM(C179+D179)</f>
        <v>74</v>
      </c>
      <c r="C179" s="462">
        <f t="shared" ref="C179:D183" si="14">SUM(E179+G179+I179+K179+M179+O179+Q179+S179+U179+W179+Y179+AA179+AC179+AE179+AG179+AI179+AK179+AM179+AO179)</f>
        <v>25</v>
      </c>
      <c r="D179" s="463">
        <f t="shared" si="14"/>
        <v>49</v>
      </c>
      <c r="E179" s="12"/>
      <c r="F179" s="342"/>
      <c r="G179" s="12"/>
      <c r="H179" s="13"/>
      <c r="I179" s="12"/>
      <c r="J179" s="13">
        <v>1</v>
      </c>
      <c r="K179" s="12"/>
      <c r="L179" s="13">
        <v>2</v>
      </c>
      <c r="M179" s="12"/>
      <c r="N179" s="13"/>
      <c r="O179" s="12">
        <v>1</v>
      </c>
      <c r="P179" s="13">
        <v>3</v>
      </c>
      <c r="Q179" s="12">
        <v>2</v>
      </c>
      <c r="R179" s="13">
        <v>2</v>
      </c>
      <c r="S179" s="12"/>
      <c r="T179" s="13">
        <v>1</v>
      </c>
      <c r="U179" s="12"/>
      <c r="V179" s="13">
        <v>1</v>
      </c>
      <c r="W179" s="12">
        <v>1</v>
      </c>
      <c r="X179" s="13">
        <v>1</v>
      </c>
      <c r="Y179" s="343">
        <v>1</v>
      </c>
      <c r="Z179" s="13">
        <v>2</v>
      </c>
      <c r="AA179" s="343">
        <v>1</v>
      </c>
      <c r="AB179" s="13">
        <v>1</v>
      </c>
      <c r="AC179" s="343">
        <v>4</v>
      </c>
      <c r="AD179" s="13">
        <v>5</v>
      </c>
      <c r="AE179" s="343">
        <v>3</v>
      </c>
      <c r="AF179" s="13">
        <v>5</v>
      </c>
      <c r="AG179" s="343">
        <v>5</v>
      </c>
      <c r="AH179" s="13">
        <v>9</v>
      </c>
      <c r="AI179" s="343">
        <v>4</v>
      </c>
      <c r="AJ179" s="13">
        <v>5</v>
      </c>
      <c r="AK179" s="343">
        <v>1</v>
      </c>
      <c r="AL179" s="13">
        <v>2</v>
      </c>
      <c r="AM179" s="343">
        <v>1</v>
      </c>
      <c r="AN179" s="13">
        <v>2</v>
      </c>
      <c r="AO179" s="343">
        <v>1</v>
      </c>
      <c r="AP179" s="13">
        <v>7</v>
      </c>
      <c r="AQ179" s="245">
        <v>74</v>
      </c>
      <c r="AR179" s="246"/>
      <c r="AS179" s="471" t="s">
        <v>120</v>
      </c>
      <c r="AT179" s="80"/>
      <c r="CA179" s="334" t="str">
        <f>IF(B179=0,"",IF(AQ179="",IF(B179="",""," No olvide escribir la columna Beneficiarios."),""))</f>
        <v/>
      </c>
      <c r="CB179" s="334" t="str">
        <f>IF(B179&lt;AQ179," El número de Beneficiarios NO puede ser mayor que el Total.","")</f>
        <v/>
      </c>
      <c r="CG179" s="334">
        <f>IF(B179&lt;AQ179,1,0)</f>
        <v>0</v>
      </c>
      <c r="CH179" s="334">
        <f>IF(B179=0,"",IF(AQ179="",IF(B179="","",1),0))</f>
        <v>0</v>
      </c>
    </row>
    <row r="180" spans="1:86" x14ac:dyDescent="0.2">
      <c r="A180" s="152" t="s">
        <v>53</v>
      </c>
      <c r="B180" s="453">
        <f>SUM(C180+D180)</f>
        <v>0</v>
      </c>
      <c r="C180" s="453">
        <f t="shared" si="14"/>
        <v>0</v>
      </c>
      <c r="D180" s="454">
        <f t="shared" si="14"/>
        <v>0</v>
      </c>
      <c r="E180" s="19"/>
      <c r="F180" s="49"/>
      <c r="G180" s="19"/>
      <c r="H180" s="20"/>
      <c r="I180" s="19"/>
      <c r="J180" s="20"/>
      <c r="K180" s="19"/>
      <c r="L180" s="20"/>
      <c r="M180" s="19"/>
      <c r="N180" s="20"/>
      <c r="O180" s="19"/>
      <c r="P180" s="20"/>
      <c r="Q180" s="19"/>
      <c r="R180" s="20"/>
      <c r="S180" s="19"/>
      <c r="T180" s="20"/>
      <c r="U180" s="19"/>
      <c r="V180" s="20"/>
      <c r="W180" s="19"/>
      <c r="X180" s="20"/>
      <c r="Y180" s="210"/>
      <c r="Z180" s="20"/>
      <c r="AA180" s="210"/>
      <c r="AB180" s="20"/>
      <c r="AC180" s="210"/>
      <c r="AD180" s="20"/>
      <c r="AE180" s="210"/>
      <c r="AF180" s="20"/>
      <c r="AG180" s="210"/>
      <c r="AH180" s="20"/>
      <c r="AI180" s="210"/>
      <c r="AJ180" s="20"/>
      <c r="AK180" s="210"/>
      <c r="AL180" s="20"/>
      <c r="AM180" s="210"/>
      <c r="AN180" s="20"/>
      <c r="AO180" s="210"/>
      <c r="AP180" s="20"/>
      <c r="AQ180" s="245"/>
      <c r="AR180" s="247"/>
      <c r="AS180" s="471" t="s">
        <v>120</v>
      </c>
      <c r="AT180" s="80"/>
      <c r="CA180" s="334" t="str">
        <f>IF(B180=0,"",IF(AQ180="",IF(B180="",""," No olvide escribir la columna Beneficiarios."),""))</f>
        <v/>
      </c>
      <c r="CB180" s="334" t="str">
        <f>IF(B180&lt;AQ180," El número de Beneficiarios NO puede ser mayor que el Total.","")</f>
        <v/>
      </c>
      <c r="CG180" s="334">
        <f>IF(B180&lt;AQ180,1,0)</f>
        <v>0</v>
      </c>
      <c r="CH180" s="334" t="str">
        <f>IF(B180=0,"",IF(AQ180="",IF(B180="","",1),0))</f>
        <v/>
      </c>
    </row>
    <row r="181" spans="1:86" x14ac:dyDescent="0.2">
      <c r="A181" s="152" t="s">
        <v>54</v>
      </c>
      <c r="B181" s="453">
        <f>SUM(C181+D181)</f>
        <v>0</v>
      </c>
      <c r="C181" s="453">
        <f t="shared" si="14"/>
        <v>0</v>
      </c>
      <c r="D181" s="454">
        <f t="shared" si="14"/>
        <v>0</v>
      </c>
      <c r="E181" s="19"/>
      <c r="F181" s="49"/>
      <c r="G181" s="19"/>
      <c r="H181" s="20"/>
      <c r="I181" s="19"/>
      <c r="J181" s="20"/>
      <c r="K181" s="19"/>
      <c r="L181" s="20"/>
      <c r="M181" s="19"/>
      <c r="N181" s="20"/>
      <c r="O181" s="19"/>
      <c r="P181" s="20"/>
      <c r="Q181" s="19"/>
      <c r="R181" s="20"/>
      <c r="S181" s="19"/>
      <c r="T181" s="20"/>
      <c r="U181" s="19"/>
      <c r="V181" s="20"/>
      <c r="W181" s="19"/>
      <c r="X181" s="20"/>
      <c r="Y181" s="210"/>
      <c r="Z181" s="20"/>
      <c r="AA181" s="210"/>
      <c r="AB181" s="20"/>
      <c r="AC181" s="210"/>
      <c r="AD181" s="20"/>
      <c r="AE181" s="210"/>
      <c r="AF181" s="20"/>
      <c r="AG181" s="210"/>
      <c r="AH181" s="20"/>
      <c r="AI181" s="210"/>
      <c r="AJ181" s="20"/>
      <c r="AK181" s="210"/>
      <c r="AL181" s="20"/>
      <c r="AM181" s="210"/>
      <c r="AN181" s="20"/>
      <c r="AO181" s="210"/>
      <c r="AP181" s="20"/>
      <c r="AQ181" s="245"/>
      <c r="AR181" s="247"/>
      <c r="AS181" s="471" t="s">
        <v>120</v>
      </c>
      <c r="AT181" s="80"/>
      <c r="CA181" s="334" t="str">
        <f>IF(B181=0,"",IF(AQ181="",IF(B181="",""," No olvide escribir la columna Beneficiarios."),""))</f>
        <v/>
      </c>
      <c r="CB181" s="334" t="str">
        <f>IF(B181&lt;AQ181," El número de Beneficiarios NO puede ser mayor que el Total.","")</f>
        <v/>
      </c>
      <c r="CG181" s="334">
        <f>IF(B181&lt;AQ181,1,0)</f>
        <v>0</v>
      </c>
      <c r="CH181" s="334" t="str">
        <f>IF(B181=0,"",IF(AQ181="",IF(B181="","",1),0))</f>
        <v/>
      </c>
    </row>
    <row r="182" spans="1:86" x14ac:dyDescent="0.2">
      <c r="A182" s="248" t="s">
        <v>55</v>
      </c>
      <c r="B182" s="453">
        <f>SUM(C182+D182)</f>
        <v>0</v>
      </c>
      <c r="C182" s="453">
        <f t="shared" si="14"/>
        <v>0</v>
      </c>
      <c r="D182" s="466">
        <f t="shared" si="14"/>
        <v>0</v>
      </c>
      <c r="E182" s="19"/>
      <c r="F182" s="49"/>
      <c r="G182" s="19"/>
      <c r="H182" s="20"/>
      <c r="I182" s="19"/>
      <c r="J182" s="20"/>
      <c r="K182" s="19"/>
      <c r="L182" s="20"/>
      <c r="M182" s="19"/>
      <c r="N182" s="20"/>
      <c r="O182" s="19"/>
      <c r="P182" s="20"/>
      <c r="Q182" s="19"/>
      <c r="R182" s="20"/>
      <c r="S182" s="19"/>
      <c r="T182" s="20"/>
      <c r="U182" s="19"/>
      <c r="V182" s="20"/>
      <c r="W182" s="19"/>
      <c r="X182" s="20"/>
      <c r="Y182" s="210"/>
      <c r="Z182" s="20"/>
      <c r="AA182" s="210"/>
      <c r="AB182" s="20"/>
      <c r="AC182" s="210"/>
      <c r="AD182" s="20"/>
      <c r="AE182" s="210"/>
      <c r="AF182" s="20"/>
      <c r="AG182" s="210"/>
      <c r="AH182" s="20"/>
      <c r="AI182" s="210"/>
      <c r="AJ182" s="20"/>
      <c r="AK182" s="210"/>
      <c r="AL182" s="20"/>
      <c r="AM182" s="210"/>
      <c r="AN182" s="20"/>
      <c r="AO182" s="210"/>
      <c r="AP182" s="20"/>
      <c r="AQ182" s="245"/>
      <c r="AR182" s="247"/>
      <c r="AS182" s="471" t="s">
        <v>120</v>
      </c>
      <c r="AT182" s="80"/>
      <c r="CA182" s="334" t="str">
        <f>IF(B182=0,"",IF(AQ182="",IF(B182="",""," No olvide escribir la columna Beneficiarios."),""))</f>
        <v/>
      </c>
      <c r="CB182" s="334" t="str">
        <f>IF(B182&lt;AQ182," El número de Beneficiarios NO puede ser mayor que el Total.","")</f>
        <v/>
      </c>
      <c r="CG182" s="334">
        <f>IF(B182&lt;AQ182,1,0)</f>
        <v>0</v>
      </c>
      <c r="CH182" s="334" t="str">
        <f>IF(B182=0,"",IF(AQ182="",IF(B182="","",1),0))</f>
        <v/>
      </c>
    </row>
    <row r="183" spans="1:86" x14ac:dyDescent="0.2">
      <c r="A183" s="249" t="s">
        <v>60</v>
      </c>
      <c r="B183" s="467">
        <f>SUM(C183+D183)</f>
        <v>0</v>
      </c>
      <c r="C183" s="468">
        <f t="shared" si="14"/>
        <v>0</v>
      </c>
      <c r="D183" s="469">
        <f t="shared" si="14"/>
        <v>0</v>
      </c>
      <c r="E183" s="27"/>
      <c r="F183" s="50"/>
      <c r="G183" s="27"/>
      <c r="H183" s="28"/>
      <c r="I183" s="27"/>
      <c r="J183" s="28"/>
      <c r="K183" s="27"/>
      <c r="L183" s="28"/>
      <c r="M183" s="27"/>
      <c r="N183" s="28"/>
      <c r="O183" s="27"/>
      <c r="P183" s="28"/>
      <c r="Q183" s="27"/>
      <c r="R183" s="28"/>
      <c r="S183" s="27"/>
      <c r="T183" s="28"/>
      <c r="U183" s="27"/>
      <c r="V183" s="28"/>
      <c r="W183" s="27"/>
      <c r="X183" s="28"/>
      <c r="Y183" s="213"/>
      <c r="Z183" s="28"/>
      <c r="AA183" s="213"/>
      <c r="AB183" s="28"/>
      <c r="AC183" s="213"/>
      <c r="AD183" s="28"/>
      <c r="AE183" s="213"/>
      <c r="AF183" s="28"/>
      <c r="AG183" s="213"/>
      <c r="AH183" s="28"/>
      <c r="AI183" s="213"/>
      <c r="AJ183" s="28"/>
      <c r="AK183" s="213"/>
      <c r="AL183" s="28"/>
      <c r="AM183" s="213"/>
      <c r="AN183" s="28"/>
      <c r="AO183" s="213"/>
      <c r="AP183" s="28"/>
      <c r="AQ183" s="250"/>
      <c r="AR183" s="251"/>
      <c r="AS183" s="471" t="s">
        <v>120</v>
      </c>
      <c r="AT183" s="80"/>
      <c r="CA183" s="334" t="str">
        <f>IF(B183=0,"",IF(AQ183="",IF(B183="",""," No olvide escribir la columna Beneficiarios."),""))</f>
        <v/>
      </c>
      <c r="CB183" s="334" t="str">
        <f>IF(B183&lt;AQ183," El número de Beneficiarios NO puede ser mayor que el Total.","")</f>
        <v/>
      </c>
      <c r="CG183" s="334">
        <f>IF(B183&lt;AQ183,1,0)</f>
        <v>0</v>
      </c>
      <c r="CH183" s="334" t="str">
        <f>IF(B183=0,"",IF(AQ183="",IF(B183="","",1),0))</f>
        <v/>
      </c>
    </row>
    <row r="184" spans="1:86" x14ac:dyDescent="0.2">
      <c r="A184" s="233" t="s">
        <v>1</v>
      </c>
      <c r="B184" s="365">
        <f t="shared" ref="B184:AR184" si="15">SUM(B179:B183)</f>
        <v>74</v>
      </c>
      <c r="C184" s="365">
        <f t="shared" si="15"/>
        <v>25</v>
      </c>
      <c r="D184" s="365">
        <f t="shared" si="15"/>
        <v>49</v>
      </c>
      <c r="E184" s="365">
        <f t="shared" si="15"/>
        <v>0</v>
      </c>
      <c r="F184" s="366">
        <f t="shared" si="15"/>
        <v>0</v>
      </c>
      <c r="G184" s="365">
        <f t="shared" si="15"/>
        <v>0</v>
      </c>
      <c r="H184" s="367">
        <f t="shared" si="15"/>
        <v>0</v>
      </c>
      <c r="I184" s="365">
        <f t="shared" si="15"/>
        <v>0</v>
      </c>
      <c r="J184" s="367">
        <f t="shared" si="15"/>
        <v>1</v>
      </c>
      <c r="K184" s="365">
        <f t="shared" si="15"/>
        <v>0</v>
      </c>
      <c r="L184" s="367">
        <f t="shared" si="15"/>
        <v>2</v>
      </c>
      <c r="M184" s="365">
        <f t="shared" si="15"/>
        <v>0</v>
      </c>
      <c r="N184" s="367">
        <f t="shared" si="15"/>
        <v>0</v>
      </c>
      <c r="O184" s="365">
        <f t="shared" si="15"/>
        <v>1</v>
      </c>
      <c r="P184" s="367">
        <f t="shared" si="15"/>
        <v>3</v>
      </c>
      <c r="Q184" s="365">
        <f t="shared" si="15"/>
        <v>2</v>
      </c>
      <c r="R184" s="367">
        <f t="shared" si="15"/>
        <v>2</v>
      </c>
      <c r="S184" s="365">
        <f t="shared" si="15"/>
        <v>0</v>
      </c>
      <c r="T184" s="367">
        <f t="shared" si="15"/>
        <v>1</v>
      </c>
      <c r="U184" s="365">
        <f t="shared" si="15"/>
        <v>0</v>
      </c>
      <c r="V184" s="367">
        <f t="shared" si="15"/>
        <v>1</v>
      </c>
      <c r="W184" s="365">
        <f t="shared" si="15"/>
        <v>1</v>
      </c>
      <c r="X184" s="367">
        <f t="shared" si="15"/>
        <v>1</v>
      </c>
      <c r="Y184" s="365">
        <f t="shared" si="15"/>
        <v>1</v>
      </c>
      <c r="Z184" s="367">
        <f t="shared" si="15"/>
        <v>2</v>
      </c>
      <c r="AA184" s="365">
        <f t="shared" si="15"/>
        <v>1</v>
      </c>
      <c r="AB184" s="367">
        <f t="shared" si="15"/>
        <v>1</v>
      </c>
      <c r="AC184" s="365">
        <f t="shared" si="15"/>
        <v>4</v>
      </c>
      <c r="AD184" s="367">
        <f t="shared" si="15"/>
        <v>5</v>
      </c>
      <c r="AE184" s="365">
        <f t="shared" si="15"/>
        <v>3</v>
      </c>
      <c r="AF184" s="367">
        <f t="shared" si="15"/>
        <v>5</v>
      </c>
      <c r="AG184" s="365">
        <f t="shared" si="15"/>
        <v>5</v>
      </c>
      <c r="AH184" s="367">
        <f t="shared" si="15"/>
        <v>9</v>
      </c>
      <c r="AI184" s="365">
        <f t="shared" si="15"/>
        <v>4</v>
      </c>
      <c r="AJ184" s="367">
        <f t="shared" si="15"/>
        <v>5</v>
      </c>
      <c r="AK184" s="365">
        <f t="shared" si="15"/>
        <v>1</v>
      </c>
      <c r="AL184" s="367">
        <f t="shared" si="15"/>
        <v>2</v>
      </c>
      <c r="AM184" s="365">
        <f t="shared" si="15"/>
        <v>1</v>
      </c>
      <c r="AN184" s="367">
        <f t="shared" si="15"/>
        <v>2</v>
      </c>
      <c r="AO184" s="368">
        <f t="shared" si="15"/>
        <v>1</v>
      </c>
      <c r="AP184" s="367">
        <f t="shared" si="15"/>
        <v>7</v>
      </c>
      <c r="AQ184" s="472">
        <f t="shared" si="15"/>
        <v>74</v>
      </c>
      <c r="AR184" s="473">
        <f t="shared" si="15"/>
        <v>0</v>
      </c>
      <c r="AS184" s="471"/>
      <c r="AT184" s="80"/>
    </row>
    <row r="185" spans="1:86" x14ac:dyDescent="0.2">
      <c r="A185" s="474" t="s">
        <v>181</v>
      </c>
      <c r="B185" s="3"/>
    </row>
    <row r="186" spans="1:86" x14ac:dyDescent="0.2">
      <c r="A186" s="325" t="s">
        <v>49</v>
      </c>
      <c r="B186" s="322" t="s">
        <v>50</v>
      </c>
      <c r="C186" s="334"/>
    </row>
    <row r="187" spans="1:86" x14ac:dyDescent="0.2">
      <c r="A187" s="166" t="s">
        <v>52</v>
      </c>
      <c r="B187" s="36">
        <v>122</v>
      </c>
      <c r="C187" s="334"/>
    </row>
    <row r="188" spans="1:86" x14ac:dyDescent="0.2">
      <c r="A188" s="152" t="s">
        <v>53</v>
      </c>
      <c r="B188" s="37"/>
      <c r="C188" s="334"/>
    </row>
    <row r="189" spans="1:86" x14ac:dyDescent="0.2">
      <c r="A189" s="152" t="s">
        <v>54</v>
      </c>
      <c r="B189" s="37"/>
      <c r="C189" s="334"/>
    </row>
    <row r="190" spans="1:86" x14ac:dyDescent="0.2">
      <c r="A190" s="155" t="s">
        <v>55</v>
      </c>
      <c r="B190" s="48"/>
      <c r="C190" s="334"/>
    </row>
    <row r="191" spans="1:86" x14ac:dyDescent="0.2">
      <c r="A191" s="233" t="s">
        <v>1</v>
      </c>
      <c r="B191" s="359">
        <f>SUM(B187:B190)</f>
        <v>122</v>
      </c>
      <c r="C191" s="334"/>
    </row>
    <row r="192" spans="1:86" x14ac:dyDescent="0.2">
      <c r="A192" s="164" t="s">
        <v>182</v>
      </c>
      <c r="B192" s="164"/>
      <c r="C192" s="334"/>
    </row>
    <row r="193" spans="1:3" x14ac:dyDescent="0.2">
      <c r="A193" s="325" t="s">
        <v>49</v>
      </c>
      <c r="B193" s="114" t="s">
        <v>50</v>
      </c>
      <c r="C193" s="334"/>
    </row>
    <row r="194" spans="1:3" x14ac:dyDescent="0.2">
      <c r="A194" s="166" t="s">
        <v>52</v>
      </c>
      <c r="B194" s="46">
        <v>829</v>
      </c>
      <c r="C194" s="334"/>
    </row>
    <row r="195" spans="1:3" x14ac:dyDescent="0.2">
      <c r="A195" s="152" t="s">
        <v>53</v>
      </c>
      <c r="B195" s="37"/>
      <c r="C195" s="334"/>
    </row>
    <row r="196" spans="1:3" x14ac:dyDescent="0.2">
      <c r="A196" s="152" t="s">
        <v>54</v>
      </c>
      <c r="B196" s="37"/>
      <c r="C196" s="334"/>
    </row>
    <row r="197" spans="1:3" x14ac:dyDescent="0.2">
      <c r="A197" s="155" t="s">
        <v>55</v>
      </c>
      <c r="B197" s="48"/>
      <c r="C197" s="334"/>
    </row>
    <row r="198" spans="1:3" x14ac:dyDescent="0.2">
      <c r="A198" s="233" t="s">
        <v>1</v>
      </c>
      <c r="B198" s="359">
        <f>SUM(B194:B197)</f>
        <v>829</v>
      </c>
      <c r="C198" s="334"/>
    </row>
    <row r="199" spans="1:3" x14ac:dyDescent="0.2">
      <c r="A199" s="76" t="s">
        <v>183</v>
      </c>
      <c r="B199" s="79"/>
      <c r="C199" s="334"/>
    </row>
    <row r="200" spans="1:3" x14ac:dyDescent="0.2">
      <c r="A200" s="64" t="s">
        <v>88</v>
      </c>
      <c r="B200" s="114" t="s">
        <v>50</v>
      </c>
      <c r="C200" s="334"/>
    </row>
    <row r="201" spans="1:3" x14ac:dyDescent="0.2">
      <c r="A201" s="255" t="s">
        <v>89</v>
      </c>
      <c r="B201" s="46"/>
      <c r="C201" s="334"/>
    </row>
    <row r="202" spans="1:3" x14ac:dyDescent="0.2">
      <c r="A202" s="256" t="s">
        <v>90</v>
      </c>
      <c r="B202" s="37"/>
      <c r="C202" s="334"/>
    </row>
    <row r="203" spans="1:3" x14ac:dyDescent="0.2">
      <c r="A203" s="257" t="s">
        <v>91</v>
      </c>
      <c r="B203" s="48"/>
      <c r="C203" s="334"/>
    </row>
    <row r="204" spans="1:3" x14ac:dyDescent="0.2">
      <c r="A204" s="258" t="s">
        <v>184</v>
      </c>
      <c r="B204" s="110"/>
      <c r="C204" s="334"/>
    </row>
    <row r="205" spans="1:3" x14ac:dyDescent="0.2">
      <c r="A205" s="67" t="s">
        <v>56</v>
      </c>
      <c r="B205" s="114" t="s">
        <v>1</v>
      </c>
      <c r="C205" s="334"/>
    </row>
    <row r="206" spans="1:3" x14ac:dyDescent="0.2">
      <c r="A206" s="259" t="s">
        <v>124</v>
      </c>
      <c r="B206" s="36">
        <v>122</v>
      </c>
      <c r="C206" s="334"/>
    </row>
    <row r="207" spans="1:3" x14ac:dyDescent="0.2">
      <c r="A207" s="475" t="s">
        <v>135</v>
      </c>
      <c r="B207" s="46"/>
      <c r="C207" s="334"/>
    </row>
    <row r="208" spans="1:3" x14ac:dyDescent="0.2">
      <c r="A208" s="176" t="s">
        <v>125</v>
      </c>
      <c r="B208" s="37">
        <v>634</v>
      </c>
      <c r="C208" s="334"/>
    </row>
    <row r="209" spans="1:3" x14ac:dyDescent="0.2">
      <c r="A209" s="176" t="s">
        <v>185</v>
      </c>
      <c r="B209" s="37">
        <v>53</v>
      </c>
      <c r="C209" s="334"/>
    </row>
    <row r="210" spans="1:3" x14ac:dyDescent="0.2">
      <c r="A210" s="260" t="s">
        <v>186</v>
      </c>
      <c r="B210" s="37">
        <v>16</v>
      </c>
      <c r="C210" s="334"/>
    </row>
    <row r="211" spans="1:3" x14ac:dyDescent="0.2">
      <c r="A211" s="176" t="s">
        <v>187</v>
      </c>
      <c r="B211" s="37"/>
      <c r="C211" s="334"/>
    </row>
    <row r="212" spans="1:3" x14ac:dyDescent="0.2">
      <c r="A212" s="176" t="s">
        <v>188</v>
      </c>
      <c r="B212" s="37"/>
      <c r="C212" s="334"/>
    </row>
    <row r="213" spans="1:3" x14ac:dyDescent="0.2">
      <c r="A213" s="176" t="s">
        <v>189</v>
      </c>
      <c r="B213" s="37"/>
      <c r="C213" s="334"/>
    </row>
    <row r="214" spans="1:3" x14ac:dyDescent="0.2">
      <c r="A214" s="176" t="s">
        <v>190</v>
      </c>
      <c r="B214" s="37"/>
      <c r="C214" s="334"/>
    </row>
    <row r="215" spans="1:3" x14ac:dyDescent="0.2">
      <c r="A215" s="261" t="s">
        <v>127</v>
      </c>
      <c r="B215" s="37">
        <v>858</v>
      </c>
      <c r="C215" s="334"/>
    </row>
    <row r="216" spans="1:3" x14ac:dyDescent="0.2">
      <c r="A216" s="260" t="s">
        <v>191</v>
      </c>
      <c r="B216" s="37"/>
      <c r="C216" s="334"/>
    </row>
    <row r="217" spans="1:3" x14ac:dyDescent="0.2">
      <c r="A217" s="260" t="s">
        <v>192</v>
      </c>
      <c r="B217" s="37"/>
      <c r="C217" s="334"/>
    </row>
    <row r="218" spans="1:3" x14ac:dyDescent="0.2">
      <c r="A218" s="176" t="s">
        <v>193</v>
      </c>
      <c r="B218" s="37"/>
      <c r="C218" s="334"/>
    </row>
    <row r="219" spans="1:3" x14ac:dyDescent="0.2">
      <c r="A219" s="261" t="s">
        <v>194</v>
      </c>
      <c r="B219" s="37"/>
      <c r="C219" s="334"/>
    </row>
    <row r="220" spans="1:3" ht="21.75" x14ac:dyDescent="0.2">
      <c r="A220" s="260" t="s">
        <v>195</v>
      </c>
      <c r="B220" s="37"/>
      <c r="C220" s="334"/>
    </row>
    <row r="221" spans="1:3" x14ac:dyDescent="0.2">
      <c r="A221" s="261" t="s">
        <v>196</v>
      </c>
      <c r="B221" s="37"/>
      <c r="C221" s="334"/>
    </row>
    <row r="222" spans="1:3" x14ac:dyDescent="0.2">
      <c r="A222" s="262" t="s">
        <v>197</v>
      </c>
      <c r="B222" s="37"/>
      <c r="C222" s="334"/>
    </row>
    <row r="223" spans="1:3" x14ac:dyDescent="0.2">
      <c r="A223" s="176" t="s">
        <v>129</v>
      </c>
      <c r="B223" s="37"/>
      <c r="C223" s="334"/>
    </row>
    <row r="224" spans="1:3" ht="21.75" x14ac:dyDescent="0.2">
      <c r="A224" s="260" t="s">
        <v>198</v>
      </c>
      <c r="B224" s="37"/>
      <c r="C224" s="334"/>
    </row>
    <row r="225" spans="1:3" x14ac:dyDescent="0.2">
      <c r="A225" s="176" t="s">
        <v>199</v>
      </c>
      <c r="B225" s="37"/>
      <c r="C225" s="334"/>
    </row>
    <row r="226" spans="1:3" x14ac:dyDescent="0.2">
      <c r="A226" s="260" t="s">
        <v>200</v>
      </c>
      <c r="B226" s="37"/>
      <c r="C226" s="334"/>
    </row>
    <row r="227" spans="1:3" x14ac:dyDescent="0.2">
      <c r="A227" s="176" t="s">
        <v>132</v>
      </c>
      <c r="B227" s="37"/>
      <c r="C227" s="334"/>
    </row>
    <row r="228" spans="1:3" x14ac:dyDescent="0.2">
      <c r="A228" s="176" t="s">
        <v>133</v>
      </c>
      <c r="B228" s="37"/>
      <c r="C228" s="334"/>
    </row>
    <row r="229" spans="1:3" x14ac:dyDescent="0.2">
      <c r="A229" s="261" t="s">
        <v>201</v>
      </c>
      <c r="B229" s="37"/>
      <c r="C229" s="334"/>
    </row>
    <row r="230" spans="1:3" x14ac:dyDescent="0.2">
      <c r="A230" s="263" t="s">
        <v>202</v>
      </c>
      <c r="B230" s="48"/>
      <c r="C230" s="334"/>
    </row>
    <row r="231" spans="1:3" x14ac:dyDescent="0.2">
      <c r="A231" s="233" t="s">
        <v>1</v>
      </c>
      <c r="B231" s="359">
        <f>SUM(B206:B230)</f>
        <v>1683</v>
      </c>
      <c r="C231" s="334"/>
    </row>
    <row r="295" spans="1:2" hidden="1" x14ac:dyDescent="0.2">
      <c r="A295" s="476">
        <f>SUM(B13:B27,D30,B60,B67,B74,B92:E92,B100:E100,B108:E108,C112:C113,D117:D118,B122:B124,B150,B170:B174,B184,B191,B198,B231,C128:J144,B169:AS169,D31:D50)</f>
        <v>2972</v>
      </c>
      <c r="B295" s="333">
        <f>SUM(CG6:CT241)</f>
        <v>1</v>
      </c>
    </row>
  </sheetData>
  <mergeCells count="15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Q52:AQ54"/>
    <mergeCell ref="AR52:AT52"/>
    <mergeCell ref="W148:X148"/>
    <mergeCell ref="Y148:Z148"/>
    <mergeCell ref="AA148:AB148"/>
    <mergeCell ref="AC148:AD148"/>
    <mergeCell ref="L120:L121"/>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R53:AR54"/>
    <mergeCell ref="AS53:AS54"/>
    <mergeCell ref="AA53:AB53"/>
    <mergeCell ref="AC53:AD53"/>
    <mergeCell ref="AE53:AF53"/>
    <mergeCell ref="AG53:AH53"/>
    <mergeCell ref="AI53:AJ53"/>
    <mergeCell ref="E52:AP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7" sqref="B7"/>
    </sheetView>
  </sheetViews>
  <sheetFormatPr baseColWidth="10" defaultRowHeight="14.25" x14ac:dyDescent="0.2"/>
  <cols>
    <col min="1" max="1" width="49.85546875" style="333" customWidth="1"/>
    <col min="2" max="2" width="29.85546875" style="333" customWidth="1"/>
    <col min="3" max="3" width="18.7109375" style="333" customWidth="1"/>
    <col min="4" max="4" width="17.28515625" style="333" customWidth="1"/>
    <col min="5" max="5" width="16.140625" style="333" customWidth="1"/>
    <col min="6" max="6" width="15.42578125" style="333" customWidth="1"/>
    <col min="7" max="11" width="14.7109375" style="333" customWidth="1"/>
    <col min="12" max="12" width="16.42578125" style="333" customWidth="1"/>
    <col min="13" max="39" width="11.42578125" style="333"/>
    <col min="40" max="40" width="12.7109375" style="333" customWidth="1"/>
    <col min="41" max="41" width="11.42578125" style="333"/>
    <col min="42" max="42" width="13" style="333" customWidth="1"/>
    <col min="43" max="43" width="15.85546875" style="333" customWidth="1"/>
    <col min="44" max="44" width="17.140625" style="333" customWidth="1"/>
    <col min="45" max="45" width="11.42578125" style="333"/>
    <col min="46" max="46" width="47" style="333" customWidth="1"/>
    <col min="47" max="47" width="11.42578125" style="333"/>
    <col min="48" max="48" width="14.5703125" style="333" customWidth="1"/>
    <col min="49" max="74" width="11.42578125" style="333" customWidth="1"/>
    <col min="75" max="76" width="49.140625" style="333" customWidth="1"/>
    <col min="77" max="78" width="49.140625" style="334" customWidth="1"/>
    <col min="79" max="87" width="49.140625" style="334" hidden="1" customWidth="1"/>
    <col min="88" max="94" width="49.140625" style="334" customWidth="1"/>
    <col min="95" max="96" width="11.42578125" style="334" customWidth="1"/>
    <col min="97" max="102" width="11.42578125" style="334"/>
    <col min="103" max="16384" width="11.42578125" style="333"/>
  </cols>
  <sheetData>
    <row r="1" spans="1:47" x14ac:dyDescent="0.2">
      <c r="A1" s="332" t="s">
        <v>0</v>
      </c>
    </row>
    <row r="2" spans="1:47" x14ac:dyDescent="0.2">
      <c r="A2" s="332" t="str">
        <f>CONCATENATE("COMUNA: ",[1]NOMBRE!B2," - ","( ",[1]NOMBRE!C2,[1]NOMBRE!D2,[1]NOMBRE!E2,[1]NOMBRE!F2,[1]NOMBRE!G2," )")</f>
        <v>COMUNA: Linares - ( 07401 )</v>
      </c>
    </row>
    <row r="3" spans="1:47" x14ac:dyDescent="0.2">
      <c r="A3" s="332" t="str">
        <f>CONCATENATE("ESTABLECIMIENTO/ESTRATEGIA: ",[1]NOMBRE!B3," - ","( ",[1]NOMBRE!C3,[1]NOMBRE!D3,[1]NOMBRE!E3,[1]NOMBRE!F3,[1]NOMBRE!G3,[1]NOMBRE!H3," )")</f>
        <v>ESTABLECIMIENTO/ESTRATEGIA: Hospital Presidente Carlos Ibáñez del Campo - ( 116108 )</v>
      </c>
    </row>
    <row r="4" spans="1:47" x14ac:dyDescent="0.2">
      <c r="A4" s="332" t="str">
        <f>CONCATENATE("MES: ",[1]NOMBRE!B6," - ","( ",[1]NOMBRE!C6,[1]NOMBRE!D6," )")</f>
        <v>MES: MARZO - ( 03 )</v>
      </c>
    </row>
    <row r="5" spans="1:47" x14ac:dyDescent="0.2">
      <c r="A5" s="332" t="str">
        <f>CONCATENATE("AÑO: ",[1]NOMBRE!B7)</f>
        <v>AÑO: 2017</v>
      </c>
    </row>
    <row r="6" spans="1:47" ht="15" x14ac:dyDescent="0.2">
      <c r="A6" s="822" t="s">
        <v>92</v>
      </c>
      <c r="B6" s="822"/>
      <c r="C6" s="822"/>
      <c r="D6" s="822"/>
      <c r="E6" s="822"/>
      <c r="F6" s="822"/>
      <c r="G6" s="822"/>
      <c r="H6" s="822"/>
      <c r="I6" s="822"/>
      <c r="J6" s="822"/>
      <c r="K6" s="822"/>
      <c r="L6" s="822"/>
      <c r="M6" s="822"/>
      <c r="N6" s="822"/>
      <c r="O6" s="75"/>
      <c r="P6" s="70"/>
      <c r="Q6" s="70"/>
      <c r="R6" s="70"/>
      <c r="S6" s="70"/>
      <c r="T6" s="70"/>
      <c r="U6" s="70"/>
      <c r="V6" s="70"/>
      <c r="W6" s="70"/>
      <c r="X6" s="70"/>
      <c r="Y6" s="70"/>
      <c r="Z6" s="70"/>
      <c r="AA6" s="70"/>
      <c r="AB6" s="70"/>
      <c r="AC6" s="70"/>
      <c r="AD6" s="70"/>
      <c r="AE6" s="70"/>
      <c r="AF6" s="70"/>
      <c r="AG6" s="70"/>
      <c r="AH6" s="70"/>
      <c r="AI6" s="70"/>
      <c r="AJ6" s="70"/>
      <c r="AK6" s="70"/>
      <c r="AL6" s="70"/>
      <c r="AM6" s="72"/>
      <c r="AN6" s="72"/>
      <c r="AO6" s="72"/>
    </row>
    <row r="7" spans="1:47" x14ac:dyDescent="0.2">
      <c r="A7" s="69"/>
      <c r="B7" s="69"/>
      <c r="C7" s="69"/>
      <c r="D7" s="69"/>
      <c r="E7" s="69"/>
      <c r="F7" s="69"/>
      <c r="G7" s="69"/>
      <c r="H7" s="69"/>
      <c r="I7" s="69"/>
      <c r="J7" s="69"/>
      <c r="K7" s="69"/>
      <c r="L7" s="69"/>
      <c r="M7" s="69"/>
      <c r="N7" s="69"/>
      <c r="O7" s="70"/>
      <c r="P7" s="70"/>
      <c r="Q7" s="70"/>
      <c r="R7" s="70"/>
      <c r="S7" s="70"/>
      <c r="T7" s="70"/>
      <c r="U7" s="70"/>
      <c r="V7" s="70"/>
      <c r="W7" s="70"/>
      <c r="X7" s="70"/>
      <c r="Y7" s="70"/>
      <c r="Z7" s="70"/>
      <c r="AA7" s="70"/>
      <c r="AB7" s="70"/>
      <c r="AC7" s="70"/>
      <c r="AD7" s="70"/>
      <c r="AE7" s="70"/>
      <c r="AF7" s="70"/>
      <c r="AG7" s="70"/>
      <c r="AH7" s="70"/>
      <c r="AI7" s="70"/>
      <c r="AJ7" s="70"/>
      <c r="AK7" s="70"/>
      <c r="AL7" s="70"/>
      <c r="AM7" s="72"/>
      <c r="AN7" s="72"/>
      <c r="AO7" s="72"/>
    </row>
    <row r="8" spans="1:47" x14ac:dyDescent="0.2">
      <c r="A8" s="76" t="s">
        <v>15</v>
      </c>
      <c r="B8" s="69"/>
      <c r="C8" s="69"/>
      <c r="D8" s="69"/>
      <c r="E8" s="69"/>
    </row>
    <row r="9" spans="1:47" x14ac:dyDescent="0.2">
      <c r="A9" s="78" t="s">
        <v>93</v>
      </c>
      <c r="B9" s="78"/>
      <c r="C9" s="3"/>
      <c r="AQ9" s="335"/>
      <c r="AR9" s="335"/>
      <c r="AS9" s="335"/>
      <c r="AT9" s="335"/>
      <c r="AU9" s="336"/>
    </row>
    <row r="10" spans="1:47" ht="14.25" customHeight="1" x14ac:dyDescent="0.2">
      <c r="A10" s="836" t="s">
        <v>16</v>
      </c>
      <c r="B10" s="839" t="s">
        <v>1</v>
      </c>
      <c r="C10" s="840"/>
      <c r="D10" s="841"/>
      <c r="E10" s="845" t="s">
        <v>17</v>
      </c>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847"/>
      <c r="AQ10" s="860" t="s">
        <v>33</v>
      </c>
      <c r="AR10" s="861"/>
      <c r="AS10" s="861"/>
      <c r="AT10" s="836" t="s">
        <v>13</v>
      </c>
      <c r="AU10" s="337"/>
    </row>
    <row r="11" spans="1:47" x14ac:dyDescent="0.2">
      <c r="A11" s="837"/>
      <c r="B11" s="842"/>
      <c r="C11" s="843"/>
      <c r="D11" s="844"/>
      <c r="E11" s="831" t="s">
        <v>19</v>
      </c>
      <c r="F11" s="832"/>
      <c r="G11" s="831" t="s">
        <v>20</v>
      </c>
      <c r="H11" s="832"/>
      <c r="I11" s="862" t="s">
        <v>21</v>
      </c>
      <c r="J11" s="863"/>
      <c r="K11" s="862" t="s">
        <v>22</v>
      </c>
      <c r="L11" s="863"/>
      <c r="M11" s="862" t="s">
        <v>23</v>
      </c>
      <c r="N11" s="863"/>
      <c r="O11" s="831" t="s">
        <v>24</v>
      </c>
      <c r="P11" s="832"/>
      <c r="Q11" s="831" t="s">
        <v>25</v>
      </c>
      <c r="R11" s="832"/>
      <c r="S11" s="831" t="s">
        <v>26</v>
      </c>
      <c r="T11" s="832"/>
      <c r="U11" s="831" t="s">
        <v>27</v>
      </c>
      <c r="V11" s="832"/>
      <c r="W11" s="831" t="s">
        <v>2</v>
      </c>
      <c r="X11" s="832"/>
      <c r="Y11" s="831" t="s">
        <v>3</v>
      </c>
      <c r="Z11" s="832"/>
      <c r="AA11" s="831" t="s">
        <v>28</v>
      </c>
      <c r="AB11" s="832"/>
      <c r="AC11" s="831" t="s">
        <v>4</v>
      </c>
      <c r="AD11" s="832"/>
      <c r="AE11" s="831" t="s">
        <v>5</v>
      </c>
      <c r="AF11" s="832"/>
      <c r="AG11" s="831" t="s">
        <v>6</v>
      </c>
      <c r="AH11" s="832"/>
      <c r="AI11" s="831" t="s">
        <v>7</v>
      </c>
      <c r="AJ11" s="832"/>
      <c r="AK11" s="831" t="s">
        <v>8</v>
      </c>
      <c r="AL11" s="832"/>
      <c r="AM11" s="831" t="s">
        <v>9</v>
      </c>
      <c r="AN11" s="832"/>
      <c r="AO11" s="845" t="s">
        <v>10</v>
      </c>
      <c r="AP11" s="847"/>
      <c r="AQ11" s="854" t="s">
        <v>35</v>
      </c>
      <c r="AR11" s="856" t="s">
        <v>36</v>
      </c>
      <c r="AS11" s="858" t="s">
        <v>37</v>
      </c>
      <c r="AT11" s="837"/>
    </row>
    <row r="12" spans="1:47" ht="21" customHeight="1" x14ac:dyDescent="0.2">
      <c r="A12" s="838"/>
      <c r="B12" s="324" t="s">
        <v>94</v>
      </c>
      <c r="C12" s="324" t="s">
        <v>11</v>
      </c>
      <c r="D12" s="324" t="s">
        <v>12</v>
      </c>
      <c r="E12" s="65" t="s">
        <v>11</v>
      </c>
      <c r="F12" s="68" t="s">
        <v>12</v>
      </c>
      <c r="G12" s="65" t="s">
        <v>11</v>
      </c>
      <c r="H12" s="68" t="s">
        <v>12</v>
      </c>
      <c r="I12" s="65" t="s">
        <v>11</v>
      </c>
      <c r="J12" s="68" t="s">
        <v>12</v>
      </c>
      <c r="K12" s="65" t="s">
        <v>11</v>
      </c>
      <c r="L12" s="68" t="s">
        <v>12</v>
      </c>
      <c r="M12" s="65" t="s">
        <v>11</v>
      </c>
      <c r="N12" s="68" t="s">
        <v>12</v>
      </c>
      <c r="O12" s="65" t="s">
        <v>11</v>
      </c>
      <c r="P12" s="68" t="s">
        <v>12</v>
      </c>
      <c r="Q12" s="65" t="s">
        <v>11</v>
      </c>
      <c r="R12" s="68" t="s">
        <v>12</v>
      </c>
      <c r="S12" s="65" t="s">
        <v>11</v>
      </c>
      <c r="T12" s="68" t="s">
        <v>12</v>
      </c>
      <c r="U12" s="65" t="s">
        <v>11</v>
      </c>
      <c r="V12" s="68" t="s">
        <v>12</v>
      </c>
      <c r="W12" s="65" t="s">
        <v>11</v>
      </c>
      <c r="X12" s="68" t="s">
        <v>12</v>
      </c>
      <c r="Y12" s="65" t="s">
        <v>11</v>
      </c>
      <c r="Z12" s="68" t="s">
        <v>12</v>
      </c>
      <c r="AA12" s="65" t="s">
        <v>11</v>
      </c>
      <c r="AB12" s="68" t="s">
        <v>12</v>
      </c>
      <c r="AC12" s="65" t="s">
        <v>11</v>
      </c>
      <c r="AD12" s="68" t="s">
        <v>12</v>
      </c>
      <c r="AE12" s="65" t="s">
        <v>11</v>
      </c>
      <c r="AF12" s="68" t="s">
        <v>12</v>
      </c>
      <c r="AG12" s="65" t="s">
        <v>11</v>
      </c>
      <c r="AH12" s="68" t="s">
        <v>12</v>
      </c>
      <c r="AI12" s="65" t="s">
        <v>11</v>
      </c>
      <c r="AJ12" s="68" t="s">
        <v>12</v>
      </c>
      <c r="AK12" s="65" t="s">
        <v>11</v>
      </c>
      <c r="AL12" s="68" t="s">
        <v>12</v>
      </c>
      <c r="AM12" s="65" t="s">
        <v>11</v>
      </c>
      <c r="AN12" s="68" t="s">
        <v>12</v>
      </c>
      <c r="AO12" s="65" t="s">
        <v>11</v>
      </c>
      <c r="AP12" s="68" t="s">
        <v>12</v>
      </c>
      <c r="AQ12" s="855"/>
      <c r="AR12" s="857"/>
      <c r="AS12" s="859"/>
      <c r="AT12" s="838"/>
    </row>
    <row r="13" spans="1:47" x14ac:dyDescent="0.2">
      <c r="A13" s="4" t="s">
        <v>29</v>
      </c>
      <c r="B13" s="338">
        <f t="shared" ref="B13:B27" si="0">SUM(C13+D13)</f>
        <v>0</v>
      </c>
      <c r="C13" s="338">
        <f t="shared" ref="C13:D19" si="1">SUM(E13+G13+I13+K13+M13+O13+Q13+S13+U13+W13+Y13+AA13+AC13+AE13+AG13+AI13+AK13+AM13+AO13)</f>
        <v>0</v>
      </c>
      <c r="D13" s="338">
        <f t="shared" si="1"/>
        <v>0</v>
      </c>
      <c r="E13" s="6"/>
      <c r="F13" s="90"/>
      <c r="G13" s="6"/>
      <c r="H13" s="7"/>
      <c r="I13" s="6"/>
      <c r="J13" s="7"/>
      <c r="K13" s="6"/>
      <c r="L13" s="7"/>
      <c r="M13" s="6"/>
      <c r="N13" s="7"/>
      <c r="O13" s="6"/>
      <c r="P13" s="7"/>
      <c r="Q13" s="6"/>
      <c r="R13" s="7"/>
      <c r="S13" s="6"/>
      <c r="T13" s="7"/>
      <c r="U13" s="6"/>
      <c r="V13" s="7"/>
      <c r="W13" s="6"/>
      <c r="X13" s="7"/>
      <c r="Y13" s="6"/>
      <c r="Z13" s="7"/>
      <c r="AA13" s="6"/>
      <c r="AB13" s="7"/>
      <c r="AC13" s="6"/>
      <c r="AD13" s="7"/>
      <c r="AE13" s="6"/>
      <c r="AF13" s="7"/>
      <c r="AG13" s="6"/>
      <c r="AH13" s="7"/>
      <c r="AI13" s="6"/>
      <c r="AJ13" s="7"/>
      <c r="AK13" s="6"/>
      <c r="AL13" s="7"/>
      <c r="AM13" s="6"/>
      <c r="AN13" s="7"/>
      <c r="AO13" s="339"/>
      <c r="AP13" s="7"/>
      <c r="AQ13" s="6"/>
      <c r="AR13" s="7"/>
      <c r="AS13" s="7"/>
      <c r="AT13" s="7"/>
      <c r="AU13" s="334"/>
    </row>
    <row r="14" spans="1:47" x14ac:dyDescent="0.2">
      <c r="A14" s="93" t="s">
        <v>30</v>
      </c>
      <c r="B14" s="340">
        <f t="shared" si="0"/>
        <v>0</v>
      </c>
      <c r="C14" s="340">
        <f t="shared" si="1"/>
        <v>0</v>
      </c>
      <c r="D14" s="341">
        <f t="shared" si="1"/>
        <v>0</v>
      </c>
      <c r="E14" s="12"/>
      <c r="F14" s="342"/>
      <c r="G14" s="12"/>
      <c r="H14" s="13"/>
      <c r="I14" s="12"/>
      <c r="J14" s="13"/>
      <c r="K14" s="12"/>
      <c r="L14" s="13"/>
      <c r="M14" s="12"/>
      <c r="N14" s="13"/>
      <c r="O14" s="12"/>
      <c r="P14" s="13"/>
      <c r="Q14" s="12"/>
      <c r="R14" s="13"/>
      <c r="S14" s="12"/>
      <c r="T14" s="13"/>
      <c r="U14" s="12"/>
      <c r="V14" s="13"/>
      <c r="W14" s="12"/>
      <c r="X14" s="13"/>
      <c r="Y14" s="12"/>
      <c r="Z14" s="13"/>
      <c r="AA14" s="12"/>
      <c r="AB14" s="13"/>
      <c r="AC14" s="12"/>
      <c r="AD14" s="13"/>
      <c r="AE14" s="12"/>
      <c r="AF14" s="13"/>
      <c r="AG14" s="12"/>
      <c r="AH14" s="13"/>
      <c r="AI14" s="12"/>
      <c r="AJ14" s="13"/>
      <c r="AK14" s="12"/>
      <c r="AL14" s="13"/>
      <c r="AM14" s="12"/>
      <c r="AN14" s="13"/>
      <c r="AO14" s="343"/>
      <c r="AP14" s="13"/>
      <c r="AQ14" s="12"/>
      <c r="AR14" s="13"/>
      <c r="AS14" s="13"/>
      <c r="AT14" s="13"/>
      <c r="AU14" s="334"/>
    </row>
    <row r="15" spans="1:47" ht="21" x14ac:dyDescent="0.2">
      <c r="A15" s="96" t="s">
        <v>95</v>
      </c>
      <c r="B15" s="344">
        <f t="shared" si="0"/>
        <v>0</v>
      </c>
      <c r="C15" s="344">
        <f t="shared" si="1"/>
        <v>0</v>
      </c>
      <c r="D15" s="345">
        <f t="shared" si="1"/>
        <v>0</v>
      </c>
      <c r="E15" s="346"/>
      <c r="F15" s="347"/>
      <c r="G15" s="346"/>
      <c r="H15" s="97"/>
      <c r="I15" s="346"/>
      <c r="J15" s="97"/>
      <c r="K15" s="346"/>
      <c r="L15" s="97"/>
      <c r="M15" s="346"/>
      <c r="N15" s="97"/>
      <c r="O15" s="346"/>
      <c r="P15" s="97"/>
      <c r="Q15" s="19"/>
      <c r="R15" s="20"/>
      <c r="S15" s="19"/>
      <c r="T15" s="20"/>
      <c r="U15" s="19"/>
      <c r="V15" s="20"/>
      <c r="W15" s="19"/>
      <c r="X15" s="20"/>
      <c r="Y15" s="19"/>
      <c r="Z15" s="20"/>
      <c r="AA15" s="19"/>
      <c r="AB15" s="20"/>
      <c r="AC15" s="19"/>
      <c r="AD15" s="20"/>
      <c r="AE15" s="19"/>
      <c r="AF15" s="20"/>
      <c r="AG15" s="19"/>
      <c r="AH15" s="20"/>
      <c r="AI15" s="19"/>
      <c r="AJ15" s="20"/>
      <c r="AK15" s="19"/>
      <c r="AL15" s="20"/>
      <c r="AM15" s="19"/>
      <c r="AN15" s="20"/>
      <c r="AO15" s="210"/>
      <c r="AP15" s="20"/>
      <c r="AQ15" s="19"/>
      <c r="AR15" s="20"/>
      <c r="AS15" s="20"/>
      <c r="AT15" s="20"/>
      <c r="AU15" s="334"/>
    </row>
    <row r="16" spans="1:47" x14ac:dyDescent="0.2">
      <c r="A16" s="98" t="s">
        <v>31</v>
      </c>
      <c r="B16" s="348">
        <f t="shared" si="0"/>
        <v>0</v>
      </c>
      <c r="C16" s="349">
        <f t="shared" si="1"/>
        <v>0</v>
      </c>
      <c r="D16" s="350">
        <f t="shared" si="1"/>
        <v>0</v>
      </c>
      <c r="E16" s="19"/>
      <c r="F16" s="49"/>
      <c r="G16" s="19"/>
      <c r="H16" s="20"/>
      <c r="I16" s="19"/>
      <c r="J16" s="20"/>
      <c r="K16" s="19"/>
      <c r="L16" s="20"/>
      <c r="M16" s="19"/>
      <c r="N16" s="20"/>
      <c r="O16" s="19"/>
      <c r="P16" s="20"/>
      <c r="Q16" s="19"/>
      <c r="R16" s="20"/>
      <c r="S16" s="19"/>
      <c r="T16" s="20"/>
      <c r="U16" s="19"/>
      <c r="V16" s="20"/>
      <c r="W16" s="19"/>
      <c r="X16" s="20"/>
      <c r="Y16" s="19"/>
      <c r="Z16" s="20"/>
      <c r="AA16" s="19"/>
      <c r="AB16" s="20"/>
      <c r="AC16" s="19"/>
      <c r="AD16" s="20"/>
      <c r="AE16" s="19"/>
      <c r="AF16" s="20"/>
      <c r="AG16" s="19"/>
      <c r="AH16" s="20"/>
      <c r="AI16" s="19"/>
      <c r="AJ16" s="20"/>
      <c r="AK16" s="19"/>
      <c r="AL16" s="20"/>
      <c r="AM16" s="19"/>
      <c r="AN16" s="20"/>
      <c r="AO16" s="210"/>
      <c r="AP16" s="20"/>
      <c r="AQ16" s="19"/>
      <c r="AR16" s="20"/>
      <c r="AS16" s="20"/>
      <c r="AT16" s="20"/>
      <c r="AU16" s="334"/>
    </row>
    <row r="17" spans="1:88" x14ac:dyDescent="0.2">
      <c r="A17" s="98" t="s">
        <v>32</v>
      </c>
      <c r="B17" s="351">
        <f t="shared" si="0"/>
        <v>0</v>
      </c>
      <c r="C17" s="349">
        <f t="shared" si="1"/>
        <v>0</v>
      </c>
      <c r="D17" s="350">
        <f t="shared" si="1"/>
        <v>0</v>
      </c>
      <c r="E17" s="352"/>
      <c r="F17" s="63"/>
      <c r="G17" s="352"/>
      <c r="H17" s="353"/>
      <c r="I17" s="352"/>
      <c r="J17" s="353"/>
      <c r="K17" s="352"/>
      <c r="L17" s="353"/>
      <c r="M17" s="352"/>
      <c r="N17" s="353"/>
      <c r="O17" s="352"/>
      <c r="P17" s="353"/>
      <c r="Q17" s="352"/>
      <c r="R17" s="353"/>
      <c r="S17" s="352"/>
      <c r="T17" s="353"/>
      <c r="U17" s="352"/>
      <c r="V17" s="353"/>
      <c r="W17" s="352"/>
      <c r="X17" s="353"/>
      <c r="Y17" s="352"/>
      <c r="Z17" s="353"/>
      <c r="AA17" s="352"/>
      <c r="AB17" s="353"/>
      <c r="AC17" s="352"/>
      <c r="AD17" s="353"/>
      <c r="AE17" s="352"/>
      <c r="AF17" s="353"/>
      <c r="AG17" s="352"/>
      <c r="AH17" s="353"/>
      <c r="AI17" s="352"/>
      <c r="AJ17" s="353"/>
      <c r="AK17" s="352"/>
      <c r="AL17" s="353"/>
      <c r="AM17" s="352"/>
      <c r="AN17" s="353"/>
      <c r="AO17" s="217"/>
      <c r="AP17" s="353"/>
      <c r="AQ17" s="352"/>
      <c r="AR17" s="353"/>
      <c r="AS17" s="37"/>
      <c r="AT17" s="353"/>
      <c r="AU17" s="334"/>
    </row>
    <row r="18" spans="1:88" x14ac:dyDescent="0.2">
      <c r="A18" s="96" t="s">
        <v>96</v>
      </c>
      <c r="B18" s="349">
        <f t="shared" si="0"/>
        <v>0</v>
      </c>
      <c r="C18" s="349">
        <f t="shared" si="1"/>
        <v>0</v>
      </c>
      <c r="D18" s="345">
        <f t="shared" si="1"/>
        <v>0</v>
      </c>
      <c r="E18" s="21"/>
      <c r="F18" s="49"/>
      <c r="G18" s="19"/>
      <c r="H18" s="20"/>
      <c r="I18" s="19"/>
      <c r="J18" s="20"/>
      <c r="K18" s="19"/>
      <c r="L18" s="20"/>
      <c r="M18" s="19"/>
      <c r="N18" s="20"/>
      <c r="O18" s="19"/>
      <c r="P18" s="20"/>
      <c r="Q18" s="19"/>
      <c r="R18" s="20"/>
      <c r="S18" s="19"/>
      <c r="T18" s="20"/>
      <c r="U18" s="19"/>
      <c r="V18" s="20"/>
      <c r="W18" s="19"/>
      <c r="X18" s="20"/>
      <c r="Y18" s="19"/>
      <c r="Z18" s="20"/>
      <c r="AA18" s="19"/>
      <c r="AB18" s="20"/>
      <c r="AC18" s="19"/>
      <c r="AD18" s="20"/>
      <c r="AE18" s="19"/>
      <c r="AF18" s="20"/>
      <c r="AG18" s="19"/>
      <c r="AH18" s="20"/>
      <c r="AI18" s="19"/>
      <c r="AJ18" s="20"/>
      <c r="AK18" s="19"/>
      <c r="AL18" s="20"/>
      <c r="AM18" s="19"/>
      <c r="AN18" s="20"/>
      <c r="AO18" s="210"/>
      <c r="AP18" s="20"/>
      <c r="AQ18" s="19"/>
      <c r="AR18" s="353"/>
      <c r="AS18" s="354"/>
      <c r="AT18" s="41"/>
      <c r="AU18" s="334"/>
    </row>
    <row r="19" spans="1:88" x14ac:dyDescent="0.2">
      <c r="A19" s="96" t="s">
        <v>97</v>
      </c>
      <c r="B19" s="349">
        <f t="shared" si="0"/>
        <v>0</v>
      </c>
      <c r="C19" s="348">
        <f t="shared" si="1"/>
        <v>0</v>
      </c>
      <c r="D19" s="355">
        <f t="shared" si="1"/>
        <v>0</v>
      </c>
      <c r="E19" s="356"/>
      <c r="F19" s="20"/>
      <c r="G19" s="19"/>
      <c r="H19" s="20"/>
      <c r="I19" s="19"/>
      <c r="J19" s="20"/>
      <c r="K19" s="19"/>
      <c r="L19" s="20"/>
      <c r="M19" s="19"/>
      <c r="N19" s="20"/>
      <c r="O19" s="19"/>
      <c r="P19" s="20"/>
      <c r="Q19" s="19"/>
      <c r="R19" s="20"/>
      <c r="S19" s="19"/>
      <c r="T19" s="20"/>
      <c r="U19" s="19"/>
      <c r="V19" s="20"/>
      <c r="W19" s="19"/>
      <c r="X19" s="20"/>
      <c r="Y19" s="19"/>
      <c r="Z19" s="20"/>
      <c r="AA19" s="19"/>
      <c r="AB19" s="20"/>
      <c r="AC19" s="19"/>
      <c r="AD19" s="20"/>
      <c r="AE19" s="19"/>
      <c r="AF19" s="20"/>
      <c r="AG19" s="19"/>
      <c r="AH19" s="20"/>
      <c r="AI19" s="19"/>
      <c r="AJ19" s="20"/>
      <c r="AK19" s="19"/>
      <c r="AL19" s="20"/>
      <c r="AM19" s="19"/>
      <c r="AN19" s="20"/>
      <c r="AO19" s="210"/>
      <c r="AP19" s="20"/>
      <c r="AQ19" s="19"/>
      <c r="AR19" s="17"/>
      <c r="AS19" s="63"/>
      <c r="AT19" s="41"/>
      <c r="AU19" s="334"/>
    </row>
    <row r="20" spans="1:88" x14ac:dyDescent="0.2">
      <c r="A20" s="96" t="s">
        <v>18</v>
      </c>
      <c r="B20" s="357">
        <f t="shared" si="0"/>
        <v>0</v>
      </c>
      <c r="C20" s="358">
        <f>SUM(O20+Q20+S20+U20+W20+Y20+AA20+AC20+AE20+AG20+AI20+AK20+AM20+AO20)</f>
        <v>0</v>
      </c>
      <c r="D20" s="359">
        <f>SUM(P20+R20+T20+V20+X20+Z20+AB20+AD20+AF20+AH20+AJ20+AL20+AN20+AP20)</f>
        <v>0</v>
      </c>
      <c r="E20" s="360"/>
      <c r="F20" s="361"/>
      <c r="G20" s="362"/>
      <c r="H20" s="363"/>
      <c r="I20" s="362"/>
      <c r="J20" s="363"/>
      <c r="K20" s="362"/>
      <c r="L20" s="363"/>
      <c r="M20" s="362"/>
      <c r="N20" s="363"/>
      <c r="O20" s="56"/>
      <c r="P20" s="58"/>
      <c r="Q20" s="56"/>
      <c r="R20" s="58"/>
      <c r="S20" s="56"/>
      <c r="T20" s="58"/>
      <c r="U20" s="56"/>
      <c r="V20" s="58"/>
      <c r="W20" s="56"/>
      <c r="X20" s="58"/>
      <c r="Y20" s="56"/>
      <c r="Z20" s="58"/>
      <c r="AA20" s="56"/>
      <c r="AB20" s="58"/>
      <c r="AC20" s="56"/>
      <c r="AD20" s="58"/>
      <c r="AE20" s="56"/>
      <c r="AF20" s="58"/>
      <c r="AG20" s="56"/>
      <c r="AH20" s="58"/>
      <c r="AI20" s="56"/>
      <c r="AJ20" s="58"/>
      <c r="AK20" s="56"/>
      <c r="AL20" s="58"/>
      <c r="AM20" s="56"/>
      <c r="AN20" s="58"/>
      <c r="AO20" s="364"/>
      <c r="AP20" s="58"/>
      <c r="AQ20" s="56"/>
      <c r="AR20" s="58"/>
      <c r="AS20" s="48"/>
      <c r="AT20" s="48"/>
      <c r="AU20" s="334"/>
    </row>
    <row r="21" spans="1:88" x14ac:dyDescent="0.2">
      <c r="A21" s="4" t="s">
        <v>98</v>
      </c>
      <c r="B21" s="357">
        <f t="shared" si="0"/>
        <v>0</v>
      </c>
      <c r="C21" s="357">
        <f>SUM(C22+C23+C24+C25)</f>
        <v>0</v>
      </c>
      <c r="D21" s="338">
        <f>SUM(D22+D23+D24+D25)</f>
        <v>0</v>
      </c>
      <c r="E21" s="365">
        <f t="shared" ref="E21:AT21" si="2">SUM(E22:E24)</f>
        <v>0</v>
      </c>
      <c r="F21" s="366">
        <f t="shared" si="2"/>
        <v>0</v>
      </c>
      <c r="G21" s="365">
        <f t="shared" si="2"/>
        <v>0</v>
      </c>
      <c r="H21" s="367">
        <f t="shared" si="2"/>
        <v>0</v>
      </c>
      <c r="I21" s="365">
        <f t="shared" si="2"/>
        <v>0</v>
      </c>
      <c r="J21" s="367">
        <f t="shared" si="2"/>
        <v>0</v>
      </c>
      <c r="K21" s="365">
        <f t="shared" si="2"/>
        <v>0</v>
      </c>
      <c r="L21" s="367">
        <f t="shared" si="2"/>
        <v>0</v>
      </c>
      <c r="M21" s="365">
        <f t="shared" si="2"/>
        <v>0</v>
      </c>
      <c r="N21" s="367">
        <f t="shared" si="2"/>
        <v>0</v>
      </c>
      <c r="O21" s="365">
        <f t="shared" si="2"/>
        <v>0</v>
      </c>
      <c r="P21" s="367">
        <f t="shared" si="2"/>
        <v>0</v>
      </c>
      <c r="Q21" s="365">
        <f t="shared" si="2"/>
        <v>0</v>
      </c>
      <c r="R21" s="367">
        <f t="shared" si="2"/>
        <v>0</v>
      </c>
      <c r="S21" s="365">
        <f t="shared" si="2"/>
        <v>0</v>
      </c>
      <c r="T21" s="367">
        <f t="shared" si="2"/>
        <v>0</v>
      </c>
      <c r="U21" s="365">
        <f t="shared" si="2"/>
        <v>0</v>
      </c>
      <c r="V21" s="367">
        <f t="shared" si="2"/>
        <v>0</v>
      </c>
      <c r="W21" s="365">
        <f t="shared" si="2"/>
        <v>0</v>
      </c>
      <c r="X21" s="367">
        <f t="shared" si="2"/>
        <v>0</v>
      </c>
      <c r="Y21" s="365">
        <f t="shared" si="2"/>
        <v>0</v>
      </c>
      <c r="Z21" s="367">
        <f t="shared" si="2"/>
        <v>0</v>
      </c>
      <c r="AA21" s="365">
        <f t="shared" si="2"/>
        <v>0</v>
      </c>
      <c r="AB21" s="367">
        <f t="shared" si="2"/>
        <v>0</v>
      </c>
      <c r="AC21" s="365">
        <f t="shared" si="2"/>
        <v>0</v>
      </c>
      <c r="AD21" s="367">
        <f t="shared" si="2"/>
        <v>0</v>
      </c>
      <c r="AE21" s="365">
        <f t="shared" si="2"/>
        <v>0</v>
      </c>
      <c r="AF21" s="367">
        <f t="shared" si="2"/>
        <v>0</v>
      </c>
      <c r="AG21" s="365">
        <f t="shared" si="2"/>
        <v>0</v>
      </c>
      <c r="AH21" s="367">
        <f t="shared" si="2"/>
        <v>0</v>
      </c>
      <c r="AI21" s="365">
        <f t="shared" si="2"/>
        <v>0</v>
      </c>
      <c r="AJ21" s="367">
        <f t="shared" si="2"/>
        <v>0</v>
      </c>
      <c r="AK21" s="365">
        <f t="shared" si="2"/>
        <v>0</v>
      </c>
      <c r="AL21" s="367">
        <f t="shared" si="2"/>
        <v>0</v>
      </c>
      <c r="AM21" s="365">
        <f t="shared" si="2"/>
        <v>0</v>
      </c>
      <c r="AN21" s="367">
        <f t="shared" si="2"/>
        <v>0</v>
      </c>
      <c r="AO21" s="368">
        <f t="shared" si="2"/>
        <v>0</v>
      </c>
      <c r="AP21" s="367">
        <f t="shared" si="2"/>
        <v>0</v>
      </c>
      <c r="AQ21" s="365">
        <f t="shared" si="2"/>
        <v>0</v>
      </c>
      <c r="AR21" s="367">
        <f t="shared" si="2"/>
        <v>0</v>
      </c>
      <c r="AS21" s="367">
        <f t="shared" si="2"/>
        <v>0</v>
      </c>
      <c r="AT21" s="367">
        <f t="shared" si="2"/>
        <v>0</v>
      </c>
      <c r="AU21" s="334"/>
    </row>
    <row r="22" spans="1:88" x14ac:dyDescent="0.2">
      <c r="A22" s="103" t="s">
        <v>38</v>
      </c>
      <c r="B22" s="349">
        <f t="shared" si="0"/>
        <v>0</v>
      </c>
      <c r="C22" s="349">
        <f t="shared" ref="C22:D27" si="3">SUM(E22+G22+I22+K22+M22+O22+Q22+S22+U22+W22+Y22+AA22+AC22+AE22+AG22+AI22+AK22+AM22+AO22)</f>
        <v>0</v>
      </c>
      <c r="D22" s="369">
        <f t="shared" si="3"/>
        <v>0</v>
      </c>
      <c r="E22" s="352"/>
      <c r="F22" s="63"/>
      <c r="G22" s="352"/>
      <c r="H22" s="353"/>
      <c r="I22" s="352"/>
      <c r="J22" s="353"/>
      <c r="K22" s="352"/>
      <c r="L22" s="353"/>
      <c r="M22" s="352"/>
      <c r="N22" s="353"/>
      <c r="O22" s="352"/>
      <c r="P22" s="353"/>
      <c r="Q22" s="352"/>
      <c r="R22" s="353"/>
      <c r="S22" s="352"/>
      <c r="T22" s="353"/>
      <c r="U22" s="352"/>
      <c r="V22" s="353"/>
      <c r="W22" s="352"/>
      <c r="X22" s="353"/>
      <c r="Y22" s="352"/>
      <c r="Z22" s="353"/>
      <c r="AA22" s="352"/>
      <c r="AB22" s="353"/>
      <c r="AC22" s="352"/>
      <c r="AD22" s="353"/>
      <c r="AE22" s="352"/>
      <c r="AF22" s="353"/>
      <c r="AG22" s="352"/>
      <c r="AH22" s="353"/>
      <c r="AI22" s="352"/>
      <c r="AJ22" s="353"/>
      <c r="AK22" s="352"/>
      <c r="AL22" s="353"/>
      <c r="AM22" s="352"/>
      <c r="AN22" s="353"/>
      <c r="AO22" s="217"/>
      <c r="AP22" s="353"/>
      <c r="AQ22" s="353"/>
      <c r="AR22" s="353"/>
      <c r="AS22" s="353"/>
      <c r="AT22" s="370"/>
      <c r="AU22" s="334"/>
    </row>
    <row r="23" spans="1:88" x14ac:dyDescent="0.2">
      <c r="A23" s="96" t="s">
        <v>39</v>
      </c>
      <c r="B23" s="348">
        <f t="shared" si="0"/>
        <v>0</v>
      </c>
      <c r="C23" s="348">
        <f t="shared" si="3"/>
        <v>0</v>
      </c>
      <c r="D23" s="345">
        <f t="shared" si="3"/>
        <v>0</v>
      </c>
      <c r="E23" s="19"/>
      <c r="F23" s="49"/>
      <c r="G23" s="19"/>
      <c r="H23" s="20"/>
      <c r="I23" s="19"/>
      <c r="J23" s="20"/>
      <c r="K23" s="19"/>
      <c r="L23" s="20"/>
      <c r="M23" s="19"/>
      <c r="N23" s="20"/>
      <c r="O23" s="19"/>
      <c r="P23" s="20"/>
      <c r="Q23" s="19"/>
      <c r="R23" s="20"/>
      <c r="S23" s="19"/>
      <c r="T23" s="20"/>
      <c r="U23" s="19"/>
      <c r="V23" s="20"/>
      <c r="W23" s="19"/>
      <c r="X23" s="20"/>
      <c r="Y23" s="19"/>
      <c r="Z23" s="20"/>
      <c r="AA23" s="19"/>
      <c r="AB23" s="20"/>
      <c r="AC23" s="19"/>
      <c r="AD23" s="20"/>
      <c r="AE23" s="19"/>
      <c r="AF23" s="20"/>
      <c r="AG23" s="19"/>
      <c r="AH23" s="20"/>
      <c r="AI23" s="19"/>
      <c r="AJ23" s="20"/>
      <c r="AK23" s="19"/>
      <c r="AL23" s="20"/>
      <c r="AM23" s="19"/>
      <c r="AN23" s="20"/>
      <c r="AO23" s="210"/>
      <c r="AP23" s="20"/>
      <c r="AQ23" s="20"/>
      <c r="AR23" s="20"/>
      <c r="AS23" s="20"/>
      <c r="AT23" s="37"/>
      <c r="AU23" s="334"/>
    </row>
    <row r="24" spans="1:88" x14ac:dyDescent="0.2">
      <c r="A24" s="106" t="s">
        <v>40</v>
      </c>
      <c r="B24" s="351">
        <f t="shared" si="0"/>
        <v>0</v>
      </c>
      <c r="C24" s="351">
        <f t="shared" si="3"/>
        <v>0</v>
      </c>
      <c r="D24" s="355">
        <f t="shared" si="3"/>
        <v>0</v>
      </c>
      <c r="E24" s="356"/>
      <c r="F24" s="224"/>
      <c r="G24" s="356"/>
      <c r="H24" s="354"/>
      <c r="I24" s="356"/>
      <c r="J24" s="354"/>
      <c r="K24" s="356"/>
      <c r="L24" s="354"/>
      <c r="M24" s="356"/>
      <c r="N24" s="354"/>
      <c r="O24" s="356"/>
      <c r="P24" s="354"/>
      <c r="Q24" s="356"/>
      <c r="R24" s="354"/>
      <c r="S24" s="356"/>
      <c r="T24" s="354"/>
      <c r="U24" s="356"/>
      <c r="V24" s="354"/>
      <c r="W24" s="356"/>
      <c r="X24" s="354"/>
      <c r="Y24" s="356"/>
      <c r="Z24" s="354"/>
      <c r="AA24" s="356"/>
      <c r="AB24" s="354"/>
      <c r="AC24" s="356"/>
      <c r="AD24" s="354"/>
      <c r="AE24" s="356"/>
      <c r="AF24" s="354"/>
      <c r="AG24" s="356"/>
      <c r="AH24" s="354"/>
      <c r="AI24" s="356"/>
      <c r="AJ24" s="354"/>
      <c r="AK24" s="356"/>
      <c r="AL24" s="354"/>
      <c r="AM24" s="356"/>
      <c r="AN24" s="354"/>
      <c r="AO24" s="221"/>
      <c r="AP24" s="354"/>
      <c r="AQ24" s="354"/>
      <c r="AR24" s="354"/>
      <c r="AS24" s="354"/>
      <c r="AT24" s="220"/>
      <c r="AU24" s="334"/>
    </row>
    <row r="25" spans="1:88" x14ac:dyDescent="0.2">
      <c r="A25" s="371" t="s">
        <v>203</v>
      </c>
      <c r="B25" s="348">
        <f t="shared" si="0"/>
        <v>0</v>
      </c>
      <c r="C25" s="348">
        <f t="shared" si="3"/>
        <v>0</v>
      </c>
      <c r="D25" s="345">
        <f t="shared" si="3"/>
        <v>0</v>
      </c>
      <c r="E25" s="19"/>
      <c r="F25" s="49"/>
      <c r="G25" s="19"/>
      <c r="H25" s="20"/>
      <c r="I25" s="19"/>
      <c r="J25" s="20"/>
      <c r="K25" s="19"/>
      <c r="L25" s="20"/>
      <c r="M25" s="19"/>
      <c r="N25" s="20"/>
      <c r="O25" s="19"/>
      <c r="P25" s="20"/>
      <c r="Q25" s="19"/>
      <c r="R25" s="20"/>
      <c r="S25" s="19"/>
      <c r="T25" s="20"/>
      <c r="U25" s="19"/>
      <c r="V25" s="20"/>
      <c r="W25" s="19"/>
      <c r="X25" s="20"/>
      <c r="Y25" s="19"/>
      <c r="Z25" s="20"/>
      <c r="AA25" s="19"/>
      <c r="AB25" s="20"/>
      <c r="AC25" s="19"/>
      <c r="AD25" s="20"/>
      <c r="AE25" s="19"/>
      <c r="AF25" s="20"/>
      <c r="AG25" s="19"/>
      <c r="AH25" s="20"/>
      <c r="AI25" s="19"/>
      <c r="AJ25" s="20"/>
      <c r="AK25" s="19"/>
      <c r="AL25" s="20"/>
      <c r="AM25" s="19"/>
      <c r="AN25" s="20"/>
      <c r="AO25" s="210"/>
      <c r="AP25" s="20"/>
      <c r="AQ25" s="20"/>
      <c r="AR25" s="20"/>
      <c r="AS25" s="20"/>
      <c r="AT25" s="37"/>
      <c r="AU25" s="334"/>
    </row>
    <row r="26" spans="1:88" x14ac:dyDescent="0.2">
      <c r="A26" s="372" t="s">
        <v>99</v>
      </c>
      <c r="B26" s="348">
        <f t="shared" si="0"/>
        <v>0</v>
      </c>
      <c r="C26" s="348">
        <f t="shared" si="3"/>
        <v>0</v>
      </c>
      <c r="D26" s="345">
        <f t="shared" si="3"/>
        <v>0</v>
      </c>
      <c r="E26" s="19"/>
      <c r="F26" s="49"/>
      <c r="G26" s="19"/>
      <c r="H26" s="20"/>
      <c r="I26" s="19"/>
      <c r="J26" s="20"/>
      <c r="K26" s="19"/>
      <c r="L26" s="20"/>
      <c r="M26" s="19"/>
      <c r="N26" s="20"/>
      <c r="O26" s="19"/>
      <c r="P26" s="20"/>
      <c r="Q26" s="19"/>
      <c r="R26" s="20"/>
      <c r="S26" s="19"/>
      <c r="T26" s="20"/>
      <c r="U26" s="19"/>
      <c r="V26" s="20"/>
      <c r="W26" s="19"/>
      <c r="X26" s="20"/>
      <c r="Y26" s="19"/>
      <c r="Z26" s="20"/>
      <c r="AA26" s="19"/>
      <c r="AB26" s="20"/>
      <c r="AC26" s="19"/>
      <c r="AD26" s="20"/>
      <c r="AE26" s="19"/>
      <c r="AF26" s="20"/>
      <c r="AG26" s="19"/>
      <c r="AH26" s="20"/>
      <c r="AI26" s="19"/>
      <c r="AJ26" s="20"/>
      <c r="AK26" s="19"/>
      <c r="AL26" s="20"/>
      <c r="AM26" s="19"/>
      <c r="AN26" s="20"/>
      <c r="AO26" s="210"/>
      <c r="AP26" s="20"/>
      <c r="AQ26" s="20"/>
      <c r="AR26" s="20"/>
      <c r="AS26" s="20"/>
      <c r="AT26" s="37"/>
      <c r="AU26" s="334"/>
    </row>
    <row r="27" spans="1:88" x14ac:dyDescent="0.2">
      <c r="A27" s="373" t="s">
        <v>100</v>
      </c>
      <c r="B27" s="357">
        <f t="shared" si="0"/>
        <v>0</v>
      </c>
      <c r="C27" s="357">
        <f t="shared" si="3"/>
        <v>0</v>
      </c>
      <c r="D27" s="374">
        <f t="shared" si="3"/>
        <v>0</v>
      </c>
      <c r="E27" s="56"/>
      <c r="F27" s="375"/>
      <c r="G27" s="56"/>
      <c r="H27" s="58"/>
      <c r="I27" s="56"/>
      <c r="J27" s="58"/>
      <c r="K27" s="56"/>
      <c r="L27" s="58"/>
      <c r="M27" s="56"/>
      <c r="N27" s="58"/>
      <c r="O27" s="56"/>
      <c r="P27" s="58"/>
      <c r="Q27" s="56"/>
      <c r="R27" s="58"/>
      <c r="S27" s="56"/>
      <c r="T27" s="58"/>
      <c r="U27" s="56"/>
      <c r="V27" s="58"/>
      <c r="W27" s="56"/>
      <c r="X27" s="58"/>
      <c r="Y27" s="56"/>
      <c r="Z27" s="58"/>
      <c r="AA27" s="56"/>
      <c r="AB27" s="58"/>
      <c r="AC27" s="56"/>
      <c r="AD27" s="58"/>
      <c r="AE27" s="56"/>
      <c r="AF27" s="58"/>
      <c r="AG27" s="56"/>
      <c r="AH27" s="58"/>
      <c r="AI27" s="56"/>
      <c r="AJ27" s="58"/>
      <c r="AK27" s="56"/>
      <c r="AL27" s="58"/>
      <c r="AM27" s="56"/>
      <c r="AN27" s="58"/>
      <c r="AO27" s="364"/>
      <c r="AP27" s="58"/>
      <c r="AQ27" s="58"/>
      <c r="AR27" s="58"/>
      <c r="AS27" s="58"/>
      <c r="AT27" s="58"/>
      <c r="AU27" s="334"/>
    </row>
    <row r="28" spans="1:88" x14ac:dyDescent="0.2">
      <c r="A28" s="110" t="s">
        <v>101</v>
      </c>
      <c r="B28" s="110"/>
      <c r="C28" s="77"/>
      <c r="D28" s="110"/>
      <c r="E28" s="110"/>
      <c r="F28" s="77"/>
      <c r="G28" s="77"/>
      <c r="H28" s="77"/>
      <c r="I28" s="77"/>
    </row>
    <row r="29" spans="1:88" ht="31.5" x14ac:dyDescent="0.2">
      <c r="A29" s="325" t="s">
        <v>102</v>
      </c>
      <c r="B29" s="831" t="s">
        <v>41</v>
      </c>
      <c r="C29" s="832"/>
      <c r="D29" s="320" t="s">
        <v>1</v>
      </c>
      <c r="E29" s="114" t="s">
        <v>35</v>
      </c>
      <c r="F29" s="114" t="s">
        <v>42</v>
      </c>
      <c r="G29" s="114" t="s">
        <v>37</v>
      </c>
      <c r="H29" s="328" t="s">
        <v>13</v>
      </c>
      <c r="I29" s="329" t="s">
        <v>98</v>
      </c>
    </row>
    <row r="30" spans="1:88" x14ac:dyDescent="0.2">
      <c r="A30" s="833" t="s">
        <v>43</v>
      </c>
      <c r="B30" s="834"/>
      <c r="C30" s="835"/>
      <c r="D30" s="376">
        <f t="shared" ref="D30:D50" si="4">SUM(E30:H30)</f>
        <v>0</v>
      </c>
      <c r="E30" s="116"/>
      <c r="F30" s="117"/>
      <c r="G30" s="118"/>
      <c r="H30" s="119"/>
      <c r="I30" s="377"/>
      <c r="J30" s="378" t="s">
        <v>103</v>
      </c>
      <c r="CA30" s="334" t="str">
        <f>IF(E30&lt;MAX(E31:E49),"EN RBC existen patologías que son mayores a los Ingresos-personas","")</f>
        <v/>
      </c>
      <c r="CB30" s="334" t="str">
        <f>IF(F30&lt;MAX(F31:F49),"EN RI existen patologías que son mayores a los Ingresos-personas","")</f>
        <v/>
      </c>
      <c r="CC30" s="334" t="str">
        <f>IF(G30&lt;MAX(G31:G49),"EN RR existen patologías que son mayores a los Ingresos-personas","")</f>
        <v/>
      </c>
      <c r="CD30" s="334" t="str">
        <f>IF(H30&lt;MAX(H31:H49),"EN Otros existen patologías que son mayores a los Ingresos-personas","")</f>
        <v/>
      </c>
      <c r="CG30" s="334" t="str">
        <f>IF(E30&lt;MAX(E31:E49),1,"")</f>
        <v/>
      </c>
      <c r="CH30" s="334" t="str">
        <f>IF(F30&lt;MAX(F31:F49),1,"")</f>
        <v/>
      </c>
      <c r="CI30" s="334" t="str">
        <f>IF(G30&lt;MAX(G31:G49),1,"")</f>
        <v/>
      </c>
      <c r="CJ30" s="334" t="str">
        <f>IF(H30&lt;MAX(H31:H49),1,"")</f>
        <v/>
      </c>
    </row>
    <row r="31" spans="1:88" ht="14.25" customHeight="1" x14ac:dyDescent="0.2">
      <c r="A31" s="849" t="s">
        <v>104</v>
      </c>
      <c r="B31" s="825" t="s">
        <v>105</v>
      </c>
      <c r="C31" s="826"/>
      <c r="D31" s="379">
        <f t="shared" si="4"/>
        <v>0</v>
      </c>
      <c r="E31" s="127"/>
      <c r="F31" s="128"/>
      <c r="G31" s="129"/>
      <c r="H31" s="130"/>
      <c r="I31" s="130"/>
      <c r="J31" s="378"/>
      <c r="CA31" s="334" t="str">
        <f>IF(D30&lt;&gt;B13,"EL NÚMERO DE INGRESOS NO PUEDE SER DISTINTO AL TOTAL DE INGRESOS DE LA SECCION A.1","")</f>
        <v/>
      </c>
      <c r="CG31" s="334" t="str">
        <f>IF(D30&lt;&gt;B13,1,"")</f>
        <v/>
      </c>
    </row>
    <row r="32" spans="1:88" ht="14.25" customHeight="1" x14ac:dyDescent="0.2">
      <c r="A32" s="850"/>
      <c r="B32" s="823" t="s">
        <v>106</v>
      </c>
      <c r="C32" s="824"/>
      <c r="D32" s="380">
        <f t="shared" si="4"/>
        <v>0</v>
      </c>
      <c r="E32" s="127"/>
      <c r="F32" s="128"/>
      <c r="G32" s="129"/>
      <c r="H32" s="130"/>
      <c r="I32" s="130"/>
      <c r="J32" s="378"/>
    </row>
    <row r="33" spans="1:87" ht="14.25" customHeight="1" x14ac:dyDescent="0.2">
      <c r="A33" s="850"/>
      <c r="B33" s="827" t="s">
        <v>44</v>
      </c>
      <c r="C33" s="828"/>
      <c r="D33" s="380">
        <f t="shared" si="4"/>
        <v>0</v>
      </c>
      <c r="E33" s="127"/>
      <c r="F33" s="128"/>
      <c r="G33" s="129"/>
      <c r="H33" s="130"/>
      <c r="I33" s="130"/>
      <c r="J33" s="378"/>
    </row>
    <row r="34" spans="1:87" ht="14.25" customHeight="1" x14ac:dyDescent="0.2">
      <c r="A34" s="850"/>
      <c r="B34" s="823" t="s">
        <v>107</v>
      </c>
      <c r="C34" s="824"/>
      <c r="D34" s="380">
        <f t="shared" si="4"/>
        <v>0</v>
      </c>
      <c r="E34" s="127"/>
      <c r="F34" s="128"/>
      <c r="G34" s="129"/>
      <c r="H34" s="130"/>
      <c r="I34" s="130"/>
      <c r="J34" s="378"/>
    </row>
    <row r="35" spans="1:87" ht="14.25" customHeight="1" x14ac:dyDescent="0.2">
      <c r="A35" s="850"/>
      <c r="B35" s="823" t="s">
        <v>108</v>
      </c>
      <c r="C35" s="824"/>
      <c r="D35" s="380">
        <f t="shared" si="4"/>
        <v>0</v>
      </c>
      <c r="E35" s="127"/>
      <c r="F35" s="128"/>
      <c r="G35" s="129"/>
      <c r="H35" s="130"/>
      <c r="I35" s="130"/>
      <c r="J35" s="378"/>
    </row>
    <row r="36" spans="1:87" ht="14.25" customHeight="1" x14ac:dyDescent="0.2">
      <c r="A36" s="850"/>
      <c r="B36" s="823" t="s">
        <v>109</v>
      </c>
      <c r="C36" s="824"/>
      <c r="D36" s="380">
        <f t="shared" si="4"/>
        <v>0</v>
      </c>
      <c r="E36" s="127"/>
      <c r="F36" s="128"/>
      <c r="G36" s="129"/>
      <c r="H36" s="130"/>
      <c r="I36" s="130"/>
      <c r="J36" s="378"/>
    </row>
    <row r="37" spans="1:87" ht="14.25" customHeight="1" x14ac:dyDescent="0.2">
      <c r="A37" s="850"/>
      <c r="B37" s="823" t="s">
        <v>45</v>
      </c>
      <c r="C37" s="824"/>
      <c r="D37" s="380">
        <f t="shared" si="4"/>
        <v>0</v>
      </c>
      <c r="E37" s="127"/>
      <c r="F37" s="128"/>
      <c r="G37" s="129"/>
      <c r="H37" s="130"/>
      <c r="I37" s="130"/>
      <c r="J37" s="378"/>
    </row>
    <row r="38" spans="1:87" ht="14.25" customHeight="1" x14ac:dyDescent="0.2">
      <c r="A38" s="850"/>
      <c r="B38" s="823" t="s">
        <v>46</v>
      </c>
      <c r="C38" s="824"/>
      <c r="D38" s="380">
        <f t="shared" si="4"/>
        <v>0</v>
      </c>
      <c r="E38" s="127"/>
      <c r="F38" s="128"/>
      <c r="G38" s="129"/>
      <c r="H38" s="130"/>
      <c r="I38" s="130"/>
      <c r="J38" s="378"/>
    </row>
    <row r="39" spans="1:87" ht="25.5" customHeight="1" x14ac:dyDescent="0.2">
      <c r="A39" s="850"/>
      <c r="B39" s="823" t="s">
        <v>110</v>
      </c>
      <c r="C39" s="824"/>
      <c r="D39" s="380">
        <f t="shared" si="4"/>
        <v>0</v>
      </c>
      <c r="E39" s="127"/>
      <c r="F39" s="128"/>
      <c r="G39" s="129"/>
      <c r="H39" s="130"/>
      <c r="I39" s="130"/>
      <c r="J39" s="378"/>
    </row>
    <row r="40" spans="1:87" ht="27.75" customHeight="1" x14ac:dyDescent="0.2">
      <c r="A40" s="850"/>
      <c r="B40" s="823" t="s">
        <v>111</v>
      </c>
      <c r="C40" s="824"/>
      <c r="D40" s="380">
        <f t="shared" si="4"/>
        <v>0</v>
      </c>
      <c r="E40" s="127"/>
      <c r="F40" s="128"/>
      <c r="G40" s="129"/>
      <c r="H40" s="130"/>
      <c r="I40" s="130"/>
      <c r="J40" s="378"/>
    </row>
    <row r="41" spans="1:87" ht="26.25" customHeight="1" x14ac:dyDescent="0.2">
      <c r="A41" s="850"/>
      <c r="B41" s="823" t="s">
        <v>112</v>
      </c>
      <c r="C41" s="824"/>
      <c r="D41" s="380">
        <f t="shared" si="4"/>
        <v>0</v>
      </c>
      <c r="E41" s="127"/>
      <c r="F41" s="128"/>
      <c r="G41" s="129"/>
      <c r="H41" s="130"/>
      <c r="I41" s="130"/>
      <c r="J41" s="378"/>
    </row>
    <row r="42" spans="1:87" x14ac:dyDescent="0.2">
      <c r="A42" s="850"/>
      <c r="B42" s="823" t="s">
        <v>113</v>
      </c>
      <c r="C42" s="824"/>
      <c r="D42" s="380">
        <f t="shared" si="4"/>
        <v>0</v>
      </c>
      <c r="E42" s="127"/>
      <c r="F42" s="128"/>
      <c r="G42" s="129"/>
      <c r="H42" s="130"/>
      <c r="I42" s="130"/>
      <c r="J42" s="378"/>
      <c r="CG42" s="334">
        <v>0</v>
      </c>
      <c r="CH42" s="334">
        <v>0</v>
      </c>
      <c r="CI42" s="334">
        <v>0</v>
      </c>
    </row>
    <row r="43" spans="1:87" x14ac:dyDescent="0.2">
      <c r="A43" s="851"/>
      <c r="B43" s="852" t="s">
        <v>13</v>
      </c>
      <c r="C43" s="853"/>
      <c r="D43" s="380">
        <f t="shared" si="4"/>
        <v>0</v>
      </c>
      <c r="E43" s="381"/>
      <c r="F43" s="382"/>
      <c r="G43" s="383"/>
      <c r="H43" s="384"/>
      <c r="I43" s="384"/>
      <c r="J43" s="378"/>
    </row>
    <row r="44" spans="1:87" x14ac:dyDescent="0.2">
      <c r="A44" s="849" t="s">
        <v>114</v>
      </c>
      <c r="B44" s="825" t="s">
        <v>115</v>
      </c>
      <c r="C44" s="826"/>
      <c r="D44" s="379">
        <f t="shared" si="4"/>
        <v>0</v>
      </c>
      <c r="E44" s="139"/>
      <c r="F44" s="140"/>
      <c r="G44" s="141"/>
      <c r="H44" s="142"/>
      <c r="I44" s="142"/>
      <c r="J44" s="378"/>
    </row>
    <row r="45" spans="1:87" x14ac:dyDescent="0.2">
      <c r="A45" s="850"/>
      <c r="B45" s="823" t="s">
        <v>47</v>
      </c>
      <c r="C45" s="824"/>
      <c r="D45" s="380">
        <f t="shared" si="4"/>
        <v>0</v>
      </c>
      <c r="E45" s="127"/>
      <c r="F45" s="128"/>
      <c r="G45" s="129"/>
      <c r="H45" s="130"/>
      <c r="I45" s="130"/>
      <c r="J45" s="378"/>
    </row>
    <row r="46" spans="1:87" x14ac:dyDescent="0.2">
      <c r="A46" s="850"/>
      <c r="B46" s="829" t="s">
        <v>13</v>
      </c>
      <c r="C46" s="830"/>
      <c r="D46" s="385">
        <f t="shared" si="4"/>
        <v>0</v>
      </c>
      <c r="E46" s="127"/>
      <c r="F46" s="128"/>
      <c r="G46" s="129"/>
      <c r="H46" s="130"/>
      <c r="I46" s="130"/>
      <c r="J46" s="378"/>
    </row>
    <row r="47" spans="1:87" x14ac:dyDescent="0.2">
      <c r="A47" s="849" t="s">
        <v>116</v>
      </c>
      <c r="B47" s="825" t="s">
        <v>115</v>
      </c>
      <c r="C47" s="826"/>
      <c r="D47" s="379">
        <f t="shared" si="4"/>
        <v>0</v>
      </c>
      <c r="E47" s="139"/>
      <c r="F47" s="140"/>
      <c r="G47" s="141"/>
      <c r="H47" s="142"/>
      <c r="I47" s="142"/>
      <c r="J47" s="378"/>
    </row>
    <row r="48" spans="1:87" x14ac:dyDescent="0.2">
      <c r="A48" s="850"/>
      <c r="B48" s="823" t="s">
        <v>47</v>
      </c>
      <c r="C48" s="824"/>
      <c r="D48" s="380">
        <f t="shared" si="4"/>
        <v>0</v>
      </c>
      <c r="E48" s="127"/>
      <c r="F48" s="128"/>
      <c r="G48" s="129"/>
      <c r="H48" s="130"/>
      <c r="I48" s="130"/>
      <c r="J48" s="378"/>
    </row>
    <row r="49" spans="1:48" x14ac:dyDescent="0.2">
      <c r="A49" s="851"/>
      <c r="B49" s="852" t="s">
        <v>13</v>
      </c>
      <c r="C49" s="853"/>
      <c r="D49" s="385">
        <f t="shared" si="4"/>
        <v>0</v>
      </c>
      <c r="E49" s="135"/>
      <c r="F49" s="136"/>
      <c r="G49" s="137"/>
      <c r="H49" s="138"/>
      <c r="I49" s="138"/>
      <c r="J49" s="378"/>
    </row>
    <row r="50" spans="1:48" x14ac:dyDescent="0.2">
      <c r="A50" s="321" t="s">
        <v>117</v>
      </c>
      <c r="B50" s="864" t="s">
        <v>48</v>
      </c>
      <c r="C50" s="865"/>
      <c r="D50" s="386">
        <f t="shared" si="4"/>
        <v>0</v>
      </c>
      <c r="E50" s="145"/>
      <c r="F50" s="146"/>
      <c r="G50" s="147"/>
      <c r="H50" s="148"/>
      <c r="I50" s="148"/>
      <c r="J50" s="378"/>
    </row>
    <row r="51" spans="1:48" x14ac:dyDescent="0.2">
      <c r="A51" s="387" t="s">
        <v>118</v>
      </c>
      <c r="B51" s="149"/>
      <c r="C51" s="149"/>
      <c r="D51" s="149"/>
      <c r="E51" s="149"/>
      <c r="F51" s="149"/>
      <c r="G51" s="149"/>
      <c r="H51" s="77"/>
      <c r="I51" s="77"/>
    </row>
    <row r="52" spans="1:48" x14ac:dyDescent="0.2">
      <c r="A52" s="849" t="s">
        <v>49</v>
      </c>
      <c r="B52" s="867" t="s">
        <v>50</v>
      </c>
      <c r="C52" s="868"/>
      <c r="D52" s="868"/>
      <c r="E52" s="871" t="s">
        <v>14</v>
      </c>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3"/>
      <c r="AQ52" s="836" t="s">
        <v>119</v>
      </c>
      <c r="AR52" s="860" t="s">
        <v>33</v>
      </c>
      <c r="AS52" s="861"/>
      <c r="AT52" s="874"/>
      <c r="AU52" s="841" t="s">
        <v>13</v>
      </c>
    </row>
    <row r="53" spans="1:48" x14ac:dyDescent="0.2">
      <c r="A53" s="850"/>
      <c r="B53" s="869"/>
      <c r="C53" s="870"/>
      <c r="D53" s="870"/>
      <c r="E53" s="831" t="s">
        <v>19</v>
      </c>
      <c r="F53" s="832"/>
      <c r="G53" s="831" t="s">
        <v>20</v>
      </c>
      <c r="H53" s="832"/>
      <c r="I53" s="862" t="s">
        <v>21</v>
      </c>
      <c r="J53" s="863"/>
      <c r="K53" s="862" t="s">
        <v>22</v>
      </c>
      <c r="L53" s="863"/>
      <c r="M53" s="862" t="s">
        <v>23</v>
      </c>
      <c r="N53" s="863"/>
      <c r="O53" s="831" t="s">
        <v>24</v>
      </c>
      <c r="P53" s="832"/>
      <c r="Q53" s="831" t="s">
        <v>25</v>
      </c>
      <c r="R53" s="832"/>
      <c r="S53" s="831" t="s">
        <v>26</v>
      </c>
      <c r="T53" s="832"/>
      <c r="U53" s="831" t="s">
        <v>27</v>
      </c>
      <c r="V53" s="832"/>
      <c r="W53" s="831" t="s">
        <v>2</v>
      </c>
      <c r="X53" s="832"/>
      <c r="Y53" s="831" t="s">
        <v>3</v>
      </c>
      <c r="Z53" s="832"/>
      <c r="AA53" s="831" t="s">
        <v>28</v>
      </c>
      <c r="AB53" s="876"/>
      <c r="AC53" s="831" t="s">
        <v>4</v>
      </c>
      <c r="AD53" s="832"/>
      <c r="AE53" s="831" t="s">
        <v>5</v>
      </c>
      <c r="AF53" s="832"/>
      <c r="AG53" s="831" t="s">
        <v>6</v>
      </c>
      <c r="AH53" s="832"/>
      <c r="AI53" s="831" t="s">
        <v>7</v>
      </c>
      <c r="AJ53" s="832"/>
      <c r="AK53" s="831" t="s">
        <v>8</v>
      </c>
      <c r="AL53" s="832"/>
      <c r="AM53" s="831" t="s">
        <v>9</v>
      </c>
      <c r="AN53" s="832"/>
      <c r="AO53" s="846" t="s">
        <v>10</v>
      </c>
      <c r="AP53" s="847"/>
      <c r="AQ53" s="837"/>
      <c r="AR53" s="854" t="s">
        <v>35</v>
      </c>
      <c r="AS53" s="856" t="s">
        <v>36</v>
      </c>
      <c r="AT53" s="856" t="s">
        <v>37</v>
      </c>
      <c r="AU53" s="844"/>
    </row>
    <row r="54" spans="1:48" x14ac:dyDescent="0.2">
      <c r="A54" s="866"/>
      <c r="B54" s="325" t="s">
        <v>94</v>
      </c>
      <c r="C54" s="325" t="s">
        <v>11</v>
      </c>
      <c r="D54" s="388" t="s">
        <v>12</v>
      </c>
      <c r="E54" s="67" t="s">
        <v>11</v>
      </c>
      <c r="F54" s="389" t="s">
        <v>12</v>
      </c>
      <c r="G54" s="67" t="s">
        <v>11</v>
      </c>
      <c r="H54" s="389" t="s">
        <v>12</v>
      </c>
      <c r="I54" s="67" t="s">
        <v>11</v>
      </c>
      <c r="J54" s="389" t="s">
        <v>12</v>
      </c>
      <c r="K54" s="67" t="s">
        <v>11</v>
      </c>
      <c r="L54" s="389" t="s">
        <v>12</v>
      </c>
      <c r="M54" s="65" t="s">
        <v>11</v>
      </c>
      <c r="N54" s="68" t="s">
        <v>12</v>
      </c>
      <c r="O54" s="67" t="s">
        <v>11</v>
      </c>
      <c r="P54" s="389" t="s">
        <v>12</v>
      </c>
      <c r="Q54" s="65" t="s">
        <v>11</v>
      </c>
      <c r="R54" s="68" t="s">
        <v>12</v>
      </c>
      <c r="S54" s="65" t="s">
        <v>11</v>
      </c>
      <c r="T54" s="68" t="s">
        <v>12</v>
      </c>
      <c r="U54" s="67" t="s">
        <v>11</v>
      </c>
      <c r="V54" s="68" t="s">
        <v>12</v>
      </c>
      <c r="W54" s="67" t="s">
        <v>11</v>
      </c>
      <c r="X54" s="389" t="s">
        <v>12</v>
      </c>
      <c r="Y54" s="65" t="s">
        <v>11</v>
      </c>
      <c r="Z54" s="68" t="s">
        <v>12</v>
      </c>
      <c r="AA54" s="67" t="s">
        <v>11</v>
      </c>
      <c r="AB54" s="390" t="s">
        <v>12</v>
      </c>
      <c r="AC54" s="67" t="s">
        <v>11</v>
      </c>
      <c r="AD54" s="389" t="s">
        <v>12</v>
      </c>
      <c r="AE54" s="67" t="s">
        <v>11</v>
      </c>
      <c r="AF54" s="389" t="s">
        <v>12</v>
      </c>
      <c r="AG54" s="67" t="s">
        <v>11</v>
      </c>
      <c r="AH54" s="389" t="s">
        <v>12</v>
      </c>
      <c r="AI54" s="65" t="s">
        <v>11</v>
      </c>
      <c r="AJ54" s="68" t="s">
        <v>12</v>
      </c>
      <c r="AK54" s="67" t="s">
        <v>11</v>
      </c>
      <c r="AL54" s="389" t="s">
        <v>12</v>
      </c>
      <c r="AM54" s="65" t="s">
        <v>11</v>
      </c>
      <c r="AN54" s="68" t="s">
        <v>12</v>
      </c>
      <c r="AO54" s="151" t="s">
        <v>11</v>
      </c>
      <c r="AP54" s="68" t="s">
        <v>12</v>
      </c>
      <c r="AQ54" s="838"/>
      <c r="AR54" s="855"/>
      <c r="AS54" s="857"/>
      <c r="AT54" s="857"/>
      <c r="AU54" s="875"/>
    </row>
    <row r="55" spans="1:48" x14ac:dyDescent="0.2">
      <c r="A55" s="152" t="s">
        <v>51</v>
      </c>
      <c r="B55" s="391">
        <f>SUM(C55+D55)</f>
        <v>0</v>
      </c>
      <c r="C55" s="391">
        <f t="shared" ref="C55:D59" si="5">SUM(E55+G55+I55+K55+M55+O55+Q55+S55+U55+W55+Y55+AA55+AC55+AE55+AG55+AI55+AK55+AM55+AO55)</f>
        <v>0</v>
      </c>
      <c r="D55" s="392">
        <f t="shared" si="5"/>
        <v>0</v>
      </c>
      <c r="E55" s="12"/>
      <c r="F55" s="342"/>
      <c r="G55" s="12"/>
      <c r="H55" s="13"/>
      <c r="I55" s="12"/>
      <c r="J55" s="13"/>
      <c r="K55" s="12"/>
      <c r="L55" s="13"/>
      <c r="M55" s="12"/>
      <c r="N55" s="13"/>
      <c r="O55" s="12"/>
      <c r="P55" s="13"/>
      <c r="Q55" s="12"/>
      <c r="R55" s="13"/>
      <c r="S55" s="12"/>
      <c r="T55" s="13"/>
      <c r="U55" s="12"/>
      <c r="V55" s="13"/>
      <c r="W55" s="12"/>
      <c r="X55" s="13"/>
      <c r="Y55" s="343"/>
      <c r="Z55" s="13"/>
      <c r="AA55" s="343"/>
      <c r="AB55" s="11"/>
      <c r="AC55" s="343"/>
      <c r="AD55" s="13"/>
      <c r="AE55" s="343"/>
      <c r="AF55" s="13"/>
      <c r="AG55" s="343"/>
      <c r="AH55" s="13"/>
      <c r="AI55" s="343"/>
      <c r="AJ55" s="13"/>
      <c r="AK55" s="343"/>
      <c r="AL55" s="13"/>
      <c r="AM55" s="343"/>
      <c r="AN55" s="13"/>
      <c r="AO55" s="393"/>
      <c r="AP55" s="11"/>
      <c r="AQ55" s="394"/>
      <c r="AR55" s="153"/>
      <c r="AS55" s="153"/>
      <c r="AT55" s="153"/>
      <c r="AU55" s="153"/>
      <c r="AV55" s="378" t="s">
        <v>120</v>
      </c>
    </row>
    <row r="56" spans="1:48" x14ac:dyDescent="0.2">
      <c r="A56" s="152" t="s">
        <v>52</v>
      </c>
      <c r="B56" s="395">
        <f>SUM(C56+D56)</f>
        <v>0</v>
      </c>
      <c r="C56" s="395">
        <f t="shared" si="5"/>
        <v>0</v>
      </c>
      <c r="D56" s="396">
        <f t="shared" si="5"/>
        <v>0</v>
      </c>
      <c r="E56" s="19"/>
      <c r="F56" s="49"/>
      <c r="G56" s="19"/>
      <c r="H56" s="20"/>
      <c r="I56" s="19"/>
      <c r="J56" s="20"/>
      <c r="K56" s="19"/>
      <c r="L56" s="20"/>
      <c r="M56" s="19"/>
      <c r="N56" s="20"/>
      <c r="O56" s="19"/>
      <c r="P56" s="20"/>
      <c r="Q56" s="19"/>
      <c r="R56" s="20"/>
      <c r="S56" s="19"/>
      <c r="T56" s="20"/>
      <c r="U56" s="19"/>
      <c r="V56" s="20"/>
      <c r="W56" s="19"/>
      <c r="X56" s="20"/>
      <c r="Y56" s="210"/>
      <c r="Z56" s="20"/>
      <c r="AA56" s="210"/>
      <c r="AB56" s="22"/>
      <c r="AC56" s="210"/>
      <c r="AD56" s="20"/>
      <c r="AE56" s="210"/>
      <c r="AF56" s="20"/>
      <c r="AG56" s="210"/>
      <c r="AH56" s="20"/>
      <c r="AI56" s="210"/>
      <c r="AJ56" s="20"/>
      <c r="AK56" s="210"/>
      <c r="AL56" s="20"/>
      <c r="AM56" s="210"/>
      <c r="AN56" s="20"/>
      <c r="AO56" s="397"/>
      <c r="AP56" s="22"/>
      <c r="AQ56" s="153"/>
      <c r="AR56" s="153"/>
      <c r="AS56" s="153"/>
      <c r="AT56" s="153"/>
      <c r="AU56" s="153"/>
      <c r="AV56" s="378" t="s">
        <v>120</v>
      </c>
    </row>
    <row r="57" spans="1:48" x14ac:dyDescent="0.2">
      <c r="A57" s="152" t="s">
        <v>53</v>
      </c>
      <c r="B57" s="395">
        <f>SUM(C57+D57)</f>
        <v>0</v>
      </c>
      <c r="C57" s="395">
        <f t="shared" si="5"/>
        <v>0</v>
      </c>
      <c r="D57" s="396">
        <f t="shared" si="5"/>
        <v>0</v>
      </c>
      <c r="E57" s="19"/>
      <c r="F57" s="49"/>
      <c r="G57" s="19"/>
      <c r="H57" s="20"/>
      <c r="I57" s="19"/>
      <c r="J57" s="20"/>
      <c r="K57" s="19"/>
      <c r="L57" s="20"/>
      <c r="M57" s="19"/>
      <c r="N57" s="20"/>
      <c r="O57" s="19"/>
      <c r="P57" s="20"/>
      <c r="Q57" s="19"/>
      <c r="R57" s="20"/>
      <c r="S57" s="19"/>
      <c r="T57" s="20"/>
      <c r="U57" s="19"/>
      <c r="V57" s="20"/>
      <c r="W57" s="19"/>
      <c r="X57" s="20"/>
      <c r="Y57" s="210"/>
      <c r="Z57" s="20"/>
      <c r="AA57" s="210"/>
      <c r="AB57" s="22"/>
      <c r="AC57" s="210"/>
      <c r="AD57" s="20"/>
      <c r="AE57" s="210"/>
      <c r="AF57" s="20"/>
      <c r="AG57" s="210"/>
      <c r="AH57" s="20"/>
      <c r="AI57" s="210"/>
      <c r="AJ57" s="20"/>
      <c r="AK57" s="210"/>
      <c r="AL57" s="20"/>
      <c r="AM57" s="210"/>
      <c r="AN57" s="20"/>
      <c r="AO57" s="397"/>
      <c r="AP57" s="22"/>
      <c r="AQ57" s="153"/>
      <c r="AR57" s="153"/>
      <c r="AS57" s="153"/>
      <c r="AT57" s="153"/>
      <c r="AU57" s="153"/>
      <c r="AV57" s="378" t="s">
        <v>120</v>
      </c>
    </row>
    <row r="58" spans="1:48" x14ac:dyDescent="0.2">
      <c r="A58" s="152" t="s">
        <v>54</v>
      </c>
      <c r="B58" s="395">
        <f>SUM(C58+D58)</f>
        <v>0</v>
      </c>
      <c r="C58" s="395">
        <f t="shared" si="5"/>
        <v>0</v>
      </c>
      <c r="D58" s="396">
        <f t="shared" si="5"/>
        <v>0</v>
      </c>
      <c r="E58" s="19"/>
      <c r="F58" s="49"/>
      <c r="G58" s="19"/>
      <c r="H58" s="20"/>
      <c r="I58" s="19"/>
      <c r="J58" s="20"/>
      <c r="K58" s="19"/>
      <c r="L58" s="20"/>
      <c r="M58" s="19"/>
      <c r="N58" s="20"/>
      <c r="O58" s="19"/>
      <c r="P58" s="20"/>
      <c r="Q58" s="19"/>
      <c r="R58" s="20"/>
      <c r="S58" s="19"/>
      <c r="T58" s="20"/>
      <c r="U58" s="19"/>
      <c r="V58" s="20"/>
      <c r="W58" s="19"/>
      <c r="X58" s="20"/>
      <c r="Y58" s="210"/>
      <c r="Z58" s="20"/>
      <c r="AA58" s="210"/>
      <c r="AB58" s="22"/>
      <c r="AC58" s="210"/>
      <c r="AD58" s="20"/>
      <c r="AE58" s="210"/>
      <c r="AF58" s="20"/>
      <c r="AG58" s="210"/>
      <c r="AH58" s="20"/>
      <c r="AI58" s="210"/>
      <c r="AJ58" s="20"/>
      <c r="AK58" s="210"/>
      <c r="AL58" s="20"/>
      <c r="AM58" s="210"/>
      <c r="AN58" s="20"/>
      <c r="AO58" s="397"/>
      <c r="AP58" s="22"/>
      <c r="AQ58" s="153"/>
      <c r="AR58" s="153"/>
      <c r="AS58" s="153"/>
      <c r="AT58" s="153"/>
      <c r="AU58" s="153"/>
      <c r="AV58" s="378" t="s">
        <v>120</v>
      </c>
    </row>
    <row r="59" spans="1:48" x14ac:dyDescent="0.2">
      <c r="A59" s="155" t="s">
        <v>55</v>
      </c>
      <c r="B59" s="398">
        <f>SUM(C59+D59)</f>
        <v>0</v>
      </c>
      <c r="C59" s="398">
        <f t="shared" si="5"/>
        <v>0</v>
      </c>
      <c r="D59" s="399">
        <f t="shared" si="5"/>
        <v>0</v>
      </c>
      <c r="E59" s="27"/>
      <c r="F59" s="50"/>
      <c r="G59" s="27"/>
      <c r="H59" s="28"/>
      <c r="I59" s="27"/>
      <c r="J59" s="28"/>
      <c r="K59" s="27"/>
      <c r="L59" s="28"/>
      <c r="M59" s="27"/>
      <c r="N59" s="28"/>
      <c r="O59" s="27"/>
      <c r="P59" s="28"/>
      <c r="Q59" s="27"/>
      <c r="R59" s="28"/>
      <c r="S59" s="27"/>
      <c r="T59" s="28"/>
      <c r="U59" s="27"/>
      <c r="V59" s="28"/>
      <c r="W59" s="27"/>
      <c r="X59" s="28"/>
      <c r="Y59" s="213"/>
      <c r="Z59" s="28"/>
      <c r="AA59" s="213"/>
      <c r="AB59" s="26"/>
      <c r="AC59" s="213"/>
      <c r="AD59" s="28"/>
      <c r="AE59" s="213"/>
      <c r="AF59" s="28"/>
      <c r="AG59" s="213"/>
      <c r="AH59" s="28"/>
      <c r="AI59" s="213"/>
      <c r="AJ59" s="28"/>
      <c r="AK59" s="213"/>
      <c r="AL59" s="28"/>
      <c r="AM59" s="213"/>
      <c r="AN59" s="28"/>
      <c r="AO59" s="400"/>
      <c r="AP59" s="26"/>
      <c r="AQ59" s="156"/>
      <c r="AR59" s="156"/>
      <c r="AS59" s="156"/>
      <c r="AT59" s="156"/>
      <c r="AU59" s="156"/>
      <c r="AV59" s="378" t="s">
        <v>120</v>
      </c>
    </row>
    <row r="60" spans="1:48" x14ac:dyDescent="0.2">
      <c r="A60" s="157" t="s">
        <v>1</v>
      </c>
      <c r="B60" s="401">
        <f t="shared" ref="B60:AU60" si="6">SUM(B55:B59)</f>
        <v>0</v>
      </c>
      <c r="C60" s="402">
        <f t="shared" si="6"/>
        <v>0</v>
      </c>
      <c r="D60" s="402">
        <f t="shared" si="6"/>
        <v>0</v>
      </c>
      <c r="E60" s="403">
        <f t="shared" si="6"/>
        <v>0</v>
      </c>
      <c r="F60" s="404">
        <f t="shared" si="6"/>
        <v>0</v>
      </c>
      <c r="G60" s="403">
        <f t="shared" si="6"/>
        <v>0</v>
      </c>
      <c r="H60" s="405">
        <f t="shared" si="6"/>
        <v>0</v>
      </c>
      <c r="I60" s="403">
        <f t="shared" si="6"/>
        <v>0</v>
      </c>
      <c r="J60" s="405">
        <f t="shared" si="6"/>
        <v>0</v>
      </c>
      <c r="K60" s="403">
        <f t="shared" si="6"/>
        <v>0</v>
      </c>
      <c r="L60" s="405">
        <f t="shared" si="6"/>
        <v>0</v>
      </c>
      <c r="M60" s="403">
        <f t="shared" si="6"/>
        <v>0</v>
      </c>
      <c r="N60" s="405">
        <f t="shared" si="6"/>
        <v>0</v>
      </c>
      <c r="O60" s="403">
        <f t="shared" si="6"/>
        <v>0</v>
      </c>
      <c r="P60" s="405">
        <f t="shared" si="6"/>
        <v>0</v>
      </c>
      <c r="Q60" s="403">
        <f t="shared" si="6"/>
        <v>0</v>
      </c>
      <c r="R60" s="405">
        <f t="shared" si="6"/>
        <v>0</v>
      </c>
      <c r="S60" s="403">
        <f t="shared" si="6"/>
        <v>0</v>
      </c>
      <c r="T60" s="405">
        <f t="shared" si="6"/>
        <v>0</v>
      </c>
      <c r="U60" s="403">
        <f t="shared" si="6"/>
        <v>0</v>
      </c>
      <c r="V60" s="405">
        <f t="shared" si="6"/>
        <v>0</v>
      </c>
      <c r="W60" s="403">
        <f t="shared" si="6"/>
        <v>0</v>
      </c>
      <c r="X60" s="405">
        <f t="shared" si="6"/>
        <v>0</v>
      </c>
      <c r="Y60" s="406">
        <f t="shared" si="6"/>
        <v>0</v>
      </c>
      <c r="Z60" s="405">
        <f t="shared" si="6"/>
        <v>0</v>
      </c>
      <c r="AA60" s="407">
        <f t="shared" si="6"/>
        <v>0</v>
      </c>
      <c r="AB60" s="408">
        <f t="shared" si="6"/>
        <v>0</v>
      </c>
      <c r="AC60" s="406">
        <f t="shared" si="6"/>
        <v>0</v>
      </c>
      <c r="AD60" s="405">
        <f t="shared" si="6"/>
        <v>0</v>
      </c>
      <c r="AE60" s="406">
        <f t="shared" si="6"/>
        <v>0</v>
      </c>
      <c r="AF60" s="405">
        <f t="shared" si="6"/>
        <v>0</v>
      </c>
      <c r="AG60" s="406">
        <f t="shared" si="6"/>
        <v>0</v>
      </c>
      <c r="AH60" s="405">
        <f t="shared" si="6"/>
        <v>0</v>
      </c>
      <c r="AI60" s="406">
        <f t="shared" si="6"/>
        <v>0</v>
      </c>
      <c r="AJ60" s="405">
        <f t="shared" si="6"/>
        <v>0</v>
      </c>
      <c r="AK60" s="406">
        <f t="shared" si="6"/>
        <v>0</v>
      </c>
      <c r="AL60" s="405">
        <f t="shared" si="6"/>
        <v>0</v>
      </c>
      <c r="AM60" s="406">
        <f t="shared" si="6"/>
        <v>0</v>
      </c>
      <c r="AN60" s="405">
        <f t="shared" si="6"/>
        <v>0</v>
      </c>
      <c r="AO60" s="407">
        <f t="shared" si="6"/>
        <v>0</v>
      </c>
      <c r="AP60" s="408">
        <f t="shared" si="6"/>
        <v>0</v>
      </c>
      <c r="AQ60" s="409">
        <f t="shared" si="6"/>
        <v>0</v>
      </c>
      <c r="AR60" s="409">
        <f t="shared" si="6"/>
        <v>0</v>
      </c>
      <c r="AS60" s="409">
        <f t="shared" si="6"/>
        <v>0</v>
      </c>
      <c r="AT60" s="409">
        <f t="shared" si="6"/>
        <v>0</v>
      </c>
      <c r="AU60" s="409">
        <f t="shared" si="6"/>
        <v>0</v>
      </c>
      <c r="AV60" s="378"/>
    </row>
    <row r="61" spans="1:48" x14ac:dyDescent="0.2">
      <c r="A61" s="164" t="s">
        <v>121</v>
      </c>
      <c r="B61" s="3"/>
      <c r="C61" s="149"/>
      <c r="D61" s="149"/>
      <c r="E61" s="149"/>
      <c r="F61" s="149"/>
      <c r="G61" s="149"/>
      <c r="H61" s="149"/>
      <c r="I61" s="149"/>
      <c r="J61" s="149"/>
      <c r="K61" s="149"/>
    </row>
    <row r="62" spans="1:48" x14ac:dyDescent="0.2">
      <c r="A62" s="325" t="s">
        <v>49</v>
      </c>
      <c r="B62" s="114" t="s">
        <v>50</v>
      </c>
      <c r="C62" s="80"/>
      <c r="D62" s="80"/>
      <c r="E62" s="80"/>
      <c r="F62" s="80"/>
      <c r="G62" s="80"/>
      <c r="H62" s="80"/>
      <c r="I62" s="80"/>
      <c r="J62" s="80"/>
      <c r="K62" s="80"/>
    </row>
    <row r="63" spans="1:48" x14ac:dyDescent="0.2">
      <c r="A63" s="166" t="s">
        <v>52</v>
      </c>
      <c r="B63" s="46"/>
      <c r="C63" s="410"/>
      <c r="D63" s="80"/>
      <c r="E63" s="80"/>
      <c r="F63" s="80"/>
      <c r="G63" s="80"/>
      <c r="H63" s="80"/>
      <c r="I63" s="80"/>
      <c r="J63" s="80"/>
      <c r="K63" s="80"/>
    </row>
    <row r="64" spans="1:48" x14ac:dyDescent="0.2">
      <c r="A64" s="152" t="s">
        <v>53</v>
      </c>
      <c r="B64" s="37"/>
      <c r="C64" s="410"/>
      <c r="D64" s="80"/>
      <c r="E64" s="80"/>
      <c r="F64" s="80"/>
      <c r="G64" s="80"/>
      <c r="H64" s="80"/>
      <c r="I64" s="80"/>
      <c r="J64" s="80"/>
      <c r="K64" s="80"/>
    </row>
    <row r="65" spans="1:11" x14ac:dyDescent="0.2">
      <c r="A65" s="152" t="s">
        <v>54</v>
      </c>
      <c r="B65" s="37"/>
      <c r="C65" s="410"/>
      <c r="D65" s="80"/>
      <c r="E65" s="80"/>
      <c r="F65" s="80"/>
      <c r="G65" s="80"/>
      <c r="H65" s="80"/>
      <c r="I65" s="80"/>
      <c r="J65" s="80"/>
      <c r="K65" s="80"/>
    </row>
    <row r="66" spans="1:11" x14ac:dyDescent="0.2">
      <c r="A66" s="155" t="s">
        <v>55</v>
      </c>
      <c r="B66" s="48"/>
      <c r="C66" s="410"/>
      <c r="D66" s="80"/>
      <c r="E66" s="80"/>
      <c r="F66" s="80"/>
      <c r="G66" s="80"/>
      <c r="H66" s="80"/>
      <c r="I66" s="80"/>
      <c r="J66" s="80"/>
      <c r="K66" s="80"/>
    </row>
    <row r="67" spans="1:11" x14ac:dyDescent="0.2">
      <c r="A67" s="157" t="s">
        <v>1</v>
      </c>
      <c r="B67" s="411">
        <f>SUM(B63:B66)</f>
        <v>0</v>
      </c>
      <c r="C67" s="410"/>
      <c r="D67" s="80"/>
      <c r="E67" s="80"/>
      <c r="F67" s="80"/>
      <c r="G67" s="80"/>
      <c r="H67" s="80"/>
      <c r="I67" s="80"/>
      <c r="J67" s="80"/>
      <c r="K67" s="80"/>
    </row>
    <row r="68" spans="1:11" x14ac:dyDescent="0.2">
      <c r="A68" s="164" t="s">
        <v>122</v>
      </c>
      <c r="B68" s="164"/>
      <c r="C68" s="80"/>
      <c r="D68" s="80"/>
      <c r="E68" s="80"/>
      <c r="F68" s="80"/>
      <c r="G68" s="80"/>
      <c r="H68" s="80"/>
      <c r="I68" s="80"/>
      <c r="J68" s="80"/>
      <c r="K68" s="80"/>
    </row>
    <row r="69" spans="1:11" x14ac:dyDescent="0.2">
      <c r="A69" s="325" t="s">
        <v>49</v>
      </c>
      <c r="B69" s="114" t="s">
        <v>50</v>
      </c>
      <c r="C69" s="80"/>
      <c r="D69" s="80"/>
      <c r="E69" s="80"/>
      <c r="F69" s="80"/>
      <c r="G69" s="80"/>
      <c r="H69" s="80"/>
      <c r="I69" s="80"/>
      <c r="J69" s="80"/>
      <c r="K69" s="80"/>
    </row>
    <row r="70" spans="1:11" x14ac:dyDescent="0.2">
      <c r="A70" s="166" t="s">
        <v>52</v>
      </c>
      <c r="B70" s="46"/>
      <c r="C70" s="410"/>
      <c r="D70" s="80"/>
      <c r="E70" s="80"/>
      <c r="F70" s="80"/>
      <c r="G70" s="80"/>
      <c r="H70" s="80"/>
      <c r="I70" s="80"/>
      <c r="J70" s="80"/>
      <c r="K70" s="80"/>
    </row>
    <row r="71" spans="1:11" x14ac:dyDescent="0.2">
      <c r="A71" s="152" t="s">
        <v>53</v>
      </c>
      <c r="B71" s="37"/>
      <c r="C71" s="410"/>
      <c r="D71" s="80"/>
      <c r="E71" s="80"/>
      <c r="F71" s="80"/>
      <c r="G71" s="80"/>
      <c r="H71" s="80"/>
      <c r="I71" s="80"/>
      <c r="J71" s="80"/>
      <c r="K71" s="80"/>
    </row>
    <row r="72" spans="1:11" x14ac:dyDescent="0.2">
      <c r="A72" s="152" t="s">
        <v>54</v>
      </c>
      <c r="B72" s="37"/>
      <c r="C72" s="410"/>
      <c r="D72" s="80"/>
      <c r="E72" s="80"/>
      <c r="F72" s="80"/>
      <c r="G72" s="80"/>
      <c r="H72" s="80"/>
      <c r="I72" s="80"/>
      <c r="J72" s="80"/>
      <c r="K72" s="80"/>
    </row>
    <row r="73" spans="1:11" x14ac:dyDescent="0.2">
      <c r="A73" s="155" t="s">
        <v>55</v>
      </c>
      <c r="B73" s="48"/>
      <c r="C73" s="410"/>
      <c r="D73" s="80"/>
      <c r="E73" s="80"/>
      <c r="F73" s="80"/>
      <c r="G73" s="80"/>
      <c r="H73" s="80"/>
      <c r="I73" s="80"/>
      <c r="J73" s="80"/>
      <c r="K73" s="80"/>
    </row>
    <row r="74" spans="1:11" x14ac:dyDescent="0.2">
      <c r="A74" s="157" t="s">
        <v>1</v>
      </c>
      <c r="B74" s="411">
        <f>SUM(B70:B73)</f>
        <v>0</v>
      </c>
      <c r="C74" s="410"/>
      <c r="D74" s="80"/>
      <c r="E74" s="80"/>
      <c r="F74" s="80"/>
      <c r="G74" s="80"/>
      <c r="H74" s="80"/>
      <c r="I74" s="80"/>
      <c r="J74" s="80"/>
      <c r="K74" s="80"/>
    </row>
    <row r="75" spans="1:11" x14ac:dyDescent="0.2">
      <c r="A75" s="412" t="s">
        <v>123</v>
      </c>
      <c r="B75" s="170"/>
      <c r="C75" s="171"/>
      <c r="D75" s="77"/>
    </row>
    <row r="76" spans="1:11" ht="21" x14ac:dyDescent="0.2">
      <c r="A76" s="323" t="s">
        <v>56</v>
      </c>
      <c r="B76" s="172" t="s">
        <v>57</v>
      </c>
      <c r="C76" s="173" t="s">
        <v>58</v>
      </c>
      <c r="D76" s="173" t="s">
        <v>59</v>
      </c>
      <c r="E76" s="173" t="s">
        <v>13</v>
      </c>
    </row>
    <row r="77" spans="1:11" x14ac:dyDescent="0.2">
      <c r="A77" s="174" t="s">
        <v>124</v>
      </c>
      <c r="B77" s="46"/>
      <c r="C77" s="46"/>
      <c r="D77" s="46"/>
      <c r="E77" s="46"/>
      <c r="F77" s="334"/>
    </row>
    <row r="78" spans="1:11" x14ac:dyDescent="0.2">
      <c r="A78" s="175" t="s">
        <v>125</v>
      </c>
      <c r="B78" s="37"/>
      <c r="C78" s="37"/>
      <c r="D78" s="37"/>
      <c r="E78" s="37"/>
      <c r="F78" s="334"/>
    </row>
    <row r="79" spans="1:11" x14ac:dyDescent="0.2">
      <c r="A79" s="175" t="s">
        <v>126</v>
      </c>
      <c r="B79" s="37"/>
      <c r="C79" s="37"/>
      <c r="D79" s="37"/>
      <c r="E79" s="37"/>
      <c r="F79" s="334"/>
    </row>
    <row r="80" spans="1:11" x14ac:dyDescent="0.2">
      <c r="A80" s="175" t="s">
        <v>127</v>
      </c>
      <c r="B80" s="37"/>
      <c r="C80" s="37"/>
      <c r="D80" s="37"/>
      <c r="E80" s="37"/>
      <c r="F80" s="334"/>
    </row>
    <row r="81" spans="1:47" x14ac:dyDescent="0.2">
      <c r="A81" s="175" t="s">
        <v>128</v>
      </c>
      <c r="B81" s="37"/>
      <c r="C81" s="37"/>
      <c r="D81" s="37"/>
      <c r="E81" s="37"/>
      <c r="F81" s="334"/>
    </row>
    <row r="82" spans="1:47" x14ac:dyDescent="0.2">
      <c r="A82" s="176" t="s">
        <v>129</v>
      </c>
      <c r="B82" s="37"/>
      <c r="C82" s="37"/>
      <c r="D82" s="37"/>
      <c r="E82" s="37"/>
      <c r="F82" s="334"/>
    </row>
    <row r="83" spans="1:47" x14ac:dyDescent="0.2">
      <c r="A83" s="175" t="s">
        <v>130</v>
      </c>
      <c r="B83" s="37"/>
      <c r="C83" s="37"/>
      <c r="D83" s="37"/>
      <c r="E83" s="37"/>
      <c r="F83" s="334"/>
    </row>
    <row r="84" spans="1:47" x14ac:dyDescent="0.2">
      <c r="A84" s="175" t="s">
        <v>131</v>
      </c>
      <c r="B84" s="37"/>
      <c r="C84" s="37"/>
      <c r="D84" s="37"/>
      <c r="E84" s="37"/>
      <c r="F84" s="334"/>
    </row>
    <row r="85" spans="1:47" x14ac:dyDescent="0.2">
      <c r="A85" s="175" t="s">
        <v>132</v>
      </c>
      <c r="B85" s="37"/>
      <c r="C85" s="37"/>
      <c r="D85" s="37"/>
      <c r="E85" s="37"/>
      <c r="F85" s="334"/>
    </row>
    <row r="86" spans="1:47" x14ac:dyDescent="0.2">
      <c r="A86" s="175" t="s">
        <v>133</v>
      </c>
      <c r="B86" s="37"/>
      <c r="C86" s="37"/>
      <c r="D86" s="37"/>
      <c r="E86" s="37"/>
      <c r="F86" s="334"/>
    </row>
    <row r="87" spans="1:47" x14ac:dyDescent="0.2">
      <c r="A87" s="177" t="s">
        <v>134</v>
      </c>
      <c r="B87" s="37"/>
      <c r="C87" s="41"/>
      <c r="D87" s="41"/>
      <c r="E87" s="41"/>
      <c r="F87" s="334"/>
    </row>
    <row r="88" spans="1:47" x14ac:dyDescent="0.2">
      <c r="A88" s="413" t="s">
        <v>135</v>
      </c>
      <c r="B88" s="37"/>
      <c r="C88" s="41"/>
      <c r="D88" s="41"/>
      <c r="E88" s="41"/>
      <c r="F88" s="334"/>
    </row>
    <row r="89" spans="1:47" x14ac:dyDescent="0.2">
      <c r="A89" s="414" t="s">
        <v>136</v>
      </c>
      <c r="B89" s="220"/>
      <c r="C89" s="41"/>
      <c r="D89" s="41"/>
      <c r="E89" s="41"/>
      <c r="F89" s="334"/>
    </row>
    <row r="90" spans="1:47" x14ac:dyDescent="0.2">
      <c r="A90" s="414" t="s">
        <v>137</v>
      </c>
      <c r="B90" s="37"/>
      <c r="C90" s="41"/>
      <c r="D90" s="41"/>
      <c r="E90" s="41"/>
      <c r="F90" s="334"/>
    </row>
    <row r="91" spans="1:47" x14ac:dyDescent="0.2">
      <c r="A91" s="415" t="s">
        <v>138</v>
      </c>
      <c r="B91" s="416"/>
      <c r="C91" s="48"/>
      <c r="D91" s="48"/>
      <c r="E91" s="48"/>
      <c r="F91" s="334"/>
    </row>
    <row r="92" spans="1:47" x14ac:dyDescent="0.2">
      <c r="A92" s="327" t="s">
        <v>1</v>
      </c>
      <c r="B92" s="411">
        <f>SUM(B77:B91)</f>
        <v>0</v>
      </c>
      <c r="C92" s="411">
        <f>SUM(C77:C91)</f>
        <v>0</v>
      </c>
      <c r="D92" s="411">
        <f>SUM(D77:D91)</f>
        <v>0</v>
      </c>
      <c r="E92" s="411">
        <f>SUM(E77:E91)</f>
        <v>0</v>
      </c>
      <c r="F92" s="334"/>
    </row>
    <row r="93" spans="1:47" x14ac:dyDescent="0.2">
      <c r="A93" s="169" t="s">
        <v>139</v>
      </c>
      <c r="B93" s="178"/>
      <c r="C93" s="178"/>
      <c r="D93" s="69"/>
      <c r="E93" s="69"/>
      <c r="F93" s="69"/>
      <c r="G93" s="69"/>
      <c r="H93" s="69"/>
      <c r="I93" s="69"/>
      <c r="J93" s="69"/>
      <c r="K93" s="69"/>
      <c r="L93" s="69"/>
      <c r="M93" s="69"/>
      <c r="N93" s="69"/>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2"/>
      <c r="AT93" s="72"/>
      <c r="AU93" s="72"/>
    </row>
    <row r="94" spans="1:47" ht="24.75" x14ac:dyDescent="0.3">
      <c r="A94" s="179" t="s">
        <v>49</v>
      </c>
      <c r="B94" s="173" t="s">
        <v>57</v>
      </c>
      <c r="C94" s="173" t="s">
        <v>58</v>
      </c>
      <c r="D94" s="173" t="s">
        <v>59</v>
      </c>
      <c r="E94" s="173" t="s">
        <v>13</v>
      </c>
      <c r="F94" s="180"/>
      <c r="G94" s="180"/>
      <c r="H94" s="69"/>
      <c r="I94" s="69"/>
      <c r="J94" s="69"/>
      <c r="K94" s="69"/>
      <c r="L94" s="69"/>
      <c r="M94" s="69"/>
      <c r="N94" s="69"/>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2"/>
      <c r="AT94" s="72"/>
      <c r="AU94" s="72"/>
    </row>
    <row r="95" spans="1:47" x14ac:dyDescent="0.2">
      <c r="A95" s="181" t="s">
        <v>52</v>
      </c>
      <c r="B95" s="49"/>
      <c r="C95" s="49"/>
      <c r="D95" s="49"/>
      <c r="E95" s="49"/>
      <c r="F95" s="417"/>
      <c r="G95" s="69"/>
      <c r="H95" s="69"/>
      <c r="I95" s="69"/>
      <c r="J95" s="69"/>
      <c r="K95" s="69"/>
      <c r="L95" s="69"/>
      <c r="M95" s="69"/>
      <c r="N95" s="69"/>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2"/>
      <c r="AT95" s="72"/>
      <c r="AU95" s="72"/>
    </row>
    <row r="96" spans="1:47" x14ac:dyDescent="0.2">
      <c r="A96" s="182" t="s">
        <v>53</v>
      </c>
      <c r="B96" s="49"/>
      <c r="C96" s="49"/>
      <c r="D96" s="49"/>
      <c r="E96" s="49"/>
      <c r="F96" s="417"/>
      <c r="G96" s="69"/>
      <c r="H96" s="69"/>
      <c r="I96" s="69"/>
      <c r="J96" s="69"/>
      <c r="K96" s="69"/>
      <c r="L96" s="69"/>
      <c r="M96" s="69"/>
      <c r="N96" s="69"/>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2"/>
      <c r="AT96" s="72"/>
      <c r="AU96" s="72"/>
    </row>
    <row r="97" spans="1:47" x14ac:dyDescent="0.2">
      <c r="A97" s="182" t="s">
        <v>54</v>
      </c>
      <c r="B97" s="49"/>
      <c r="C97" s="49"/>
      <c r="D97" s="49"/>
      <c r="E97" s="49"/>
      <c r="F97" s="417"/>
      <c r="G97" s="69"/>
      <c r="H97" s="69"/>
      <c r="I97" s="69"/>
      <c r="J97" s="69"/>
      <c r="K97" s="69"/>
      <c r="L97" s="69"/>
      <c r="M97" s="69"/>
      <c r="N97" s="69"/>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2"/>
      <c r="AT97" s="72"/>
      <c r="AU97" s="72"/>
    </row>
    <row r="98" spans="1:47" x14ac:dyDescent="0.2">
      <c r="A98" s="182" t="s">
        <v>55</v>
      </c>
      <c r="B98" s="49"/>
      <c r="C98" s="49"/>
      <c r="D98" s="49"/>
      <c r="E98" s="49"/>
      <c r="F98" s="417"/>
      <c r="G98" s="69"/>
      <c r="H98" s="69"/>
      <c r="I98" s="69"/>
      <c r="J98" s="69"/>
      <c r="K98" s="69"/>
      <c r="L98" s="69"/>
      <c r="M98" s="69"/>
      <c r="N98" s="69"/>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2"/>
      <c r="AT98" s="72"/>
      <c r="AU98" s="72"/>
    </row>
    <row r="99" spans="1:47" x14ac:dyDescent="0.2">
      <c r="A99" s="183" t="s">
        <v>60</v>
      </c>
      <c r="B99" s="50"/>
      <c r="C99" s="50"/>
      <c r="D99" s="50"/>
      <c r="E99" s="50"/>
      <c r="F99" s="417"/>
      <c r="G99" s="69"/>
      <c r="H99" s="69"/>
      <c r="I99" s="69"/>
      <c r="J99" s="69"/>
      <c r="K99" s="69"/>
      <c r="L99" s="69"/>
      <c r="M99" s="69"/>
      <c r="N99" s="69"/>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2"/>
      <c r="AT99" s="72"/>
      <c r="AU99" s="72"/>
    </row>
    <row r="100" spans="1:47" x14ac:dyDescent="0.2">
      <c r="A100" s="157" t="s">
        <v>1</v>
      </c>
      <c r="B100" s="411">
        <f>SUM(B95:B99)</f>
        <v>0</v>
      </c>
      <c r="C100" s="411">
        <f>SUM(C95:C99)</f>
        <v>0</v>
      </c>
      <c r="D100" s="411">
        <f>SUM(D95:D99)</f>
        <v>0</v>
      </c>
      <c r="E100" s="411">
        <f>SUM(E95:E99)</f>
        <v>0</v>
      </c>
      <c r="F100" s="417"/>
      <c r="G100" s="69"/>
      <c r="H100" s="69"/>
      <c r="I100" s="69"/>
      <c r="J100" s="69"/>
      <c r="K100" s="69"/>
      <c r="L100" s="69"/>
      <c r="M100" s="69"/>
      <c r="N100" s="69"/>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2"/>
      <c r="AT100" s="72"/>
      <c r="AU100" s="72"/>
    </row>
    <row r="101" spans="1:47" x14ac:dyDescent="0.2">
      <c r="A101" s="169" t="s">
        <v>140</v>
      </c>
      <c r="B101" s="184"/>
      <c r="C101" s="185"/>
      <c r="D101" s="69"/>
      <c r="E101" s="69"/>
      <c r="F101" s="69"/>
      <c r="G101" s="69"/>
      <c r="H101" s="69"/>
      <c r="I101" s="69"/>
      <c r="J101" s="69"/>
      <c r="K101" s="69"/>
      <c r="L101" s="69"/>
      <c r="M101" s="69"/>
      <c r="N101" s="69"/>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2"/>
      <c r="AT101" s="72"/>
      <c r="AU101" s="72"/>
    </row>
    <row r="102" spans="1:47" ht="21" x14ac:dyDescent="0.2">
      <c r="A102" s="179" t="s">
        <v>49</v>
      </c>
      <c r="B102" s="173" t="s">
        <v>57</v>
      </c>
      <c r="C102" s="173" t="s">
        <v>58</v>
      </c>
      <c r="D102" s="173" t="s">
        <v>59</v>
      </c>
      <c r="E102" s="173" t="s">
        <v>13</v>
      </c>
      <c r="F102" s="69"/>
      <c r="G102" s="69"/>
      <c r="H102" s="69"/>
      <c r="I102" s="69"/>
      <c r="J102" s="69"/>
      <c r="K102" s="69"/>
      <c r="L102" s="69"/>
      <c r="M102" s="69"/>
      <c r="N102" s="69"/>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2"/>
      <c r="AT102" s="72"/>
      <c r="AU102" s="72"/>
    </row>
    <row r="103" spans="1:47" x14ac:dyDescent="0.2">
      <c r="A103" s="181" t="s">
        <v>52</v>
      </c>
      <c r="B103" s="49"/>
      <c r="C103" s="49"/>
      <c r="D103" s="49"/>
      <c r="E103" s="49"/>
      <c r="F103" s="417"/>
      <c r="G103" s="69"/>
      <c r="H103" s="69"/>
      <c r="I103" s="69"/>
      <c r="J103" s="69"/>
      <c r="K103" s="69"/>
      <c r="L103" s="69"/>
      <c r="M103" s="69"/>
      <c r="N103" s="69"/>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2"/>
      <c r="AT103" s="72"/>
      <c r="AU103" s="72"/>
    </row>
    <row r="104" spans="1:47" x14ac:dyDescent="0.2">
      <c r="A104" s="182" t="s">
        <v>53</v>
      </c>
      <c r="B104" s="49"/>
      <c r="C104" s="49"/>
      <c r="D104" s="49"/>
      <c r="E104" s="49"/>
      <c r="F104" s="417"/>
      <c r="G104" s="69"/>
      <c r="H104" s="69"/>
      <c r="I104" s="69"/>
      <c r="J104" s="69"/>
      <c r="K104" s="69"/>
      <c r="L104" s="69"/>
      <c r="M104" s="69"/>
      <c r="N104" s="69"/>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2"/>
      <c r="AT104" s="72"/>
      <c r="AU104" s="72"/>
    </row>
    <row r="105" spans="1:47" x14ac:dyDescent="0.2">
      <c r="A105" s="182" t="s">
        <v>54</v>
      </c>
      <c r="B105" s="49"/>
      <c r="C105" s="49"/>
      <c r="D105" s="49"/>
      <c r="E105" s="49"/>
      <c r="F105" s="417"/>
      <c r="G105" s="69"/>
      <c r="H105" s="69"/>
      <c r="I105" s="69"/>
      <c r="J105" s="69"/>
      <c r="K105" s="69"/>
      <c r="L105" s="69"/>
      <c r="M105" s="69"/>
      <c r="N105" s="69"/>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2"/>
      <c r="AT105" s="72"/>
      <c r="AU105" s="72"/>
    </row>
    <row r="106" spans="1:47" x14ac:dyDescent="0.2">
      <c r="A106" s="182" t="s">
        <v>55</v>
      </c>
      <c r="B106" s="49"/>
      <c r="C106" s="49"/>
      <c r="D106" s="49"/>
      <c r="E106" s="49"/>
      <c r="F106" s="417"/>
      <c r="G106" s="69"/>
      <c r="H106" s="69"/>
      <c r="I106" s="69"/>
      <c r="J106" s="69"/>
      <c r="K106" s="69"/>
      <c r="L106" s="69"/>
      <c r="M106" s="69"/>
      <c r="N106" s="69"/>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2"/>
      <c r="AT106" s="72"/>
      <c r="AU106" s="72"/>
    </row>
    <row r="107" spans="1:47" x14ac:dyDescent="0.2">
      <c r="A107" s="183" t="s">
        <v>60</v>
      </c>
      <c r="B107" s="50"/>
      <c r="C107" s="50"/>
      <c r="D107" s="50"/>
      <c r="E107" s="50"/>
      <c r="F107" s="417"/>
      <c r="G107" s="69"/>
      <c r="H107" s="69"/>
      <c r="I107" s="69"/>
      <c r="J107" s="69"/>
      <c r="K107" s="69"/>
      <c r="L107" s="69"/>
      <c r="M107" s="69"/>
      <c r="N107" s="69"/>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2"/>
      <c r="AT107" s="72"/>
      <c r="AU107" s="72"/>
    </row>
    <row r="108" spans="1:47" x14ac:dyDescent="0.2">
      <c r="A108" s="157" t="s">
        <v>1</v>
      </c>
      <c r="B108" s="411">
        <f>SUM(B103:B107)</f>
        <v>0</v>
      </c>
      <c r="C108" s="411">
        <f>SUM(C103:C107)</f>
        <v>0</v>
      </c>
      <c r="D108" s="411">
        <f>SUM(D103:D107)</f>
        <v>0</v>
      </c>
      <c r="E108" s="411">
        <f>SUM(E103:E107)</f>
        <v>0</v>
      </c>
      <c r="F108" s="417"/>
      <c r="G108" s="69"/>
      <c r="H108" s="69"/>
      <c r="I108" s="69"/>
      <c r="J108" s="69"/>
      <c r="K108" s="69"/>
      <c r="L108" s="69"/>
      <c r="M108" s="69"/>
      <c r="N108" s="69"/>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2"/>
      <c r="AT108" s="72"/>
      <c r="AU108" s="72"/>
    </row>
    <row r="109" spans="1:47" x14ac:dyDescent="0.2">
      <c r="A109" s="169" t="s">
        <v>141</v>
      </c>
      <c r="B109" s="184"/>
      <c r="C109" s="185"/>
      <c r="D109" s="69"/>
      <c r="E109" s="69"/>
      <c r="F109" s="69"/>
      <c r="G109" s="70"/>
      <c r="H109" s="70"/>
      <c r="I109" s="70"/>
      <c r="J109" s="70"/>
      <c r="K109" s="69"/>
      <c r="L109" s="69"/>
      <c r="M109" s="69"/>
      <c r="N109" s="69"/>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2"/>
      <c r="AT109" s="72"/>
      <c r="AU109" s="72"/>
    </row>
    <row r="110" spans="1:47" x14ac:dyDescent="0.2">
      <c r="A110" s="889" t="s">
        <v>61</v>
      </c>
      <c r="B110" s="890"/>
      <c r="C110" s="887" t="s">
        <v>1</v>
      </c>
      <c r="D110" s="860" t="s">
        <v>33</v>
      </c>
      <c r="E110" s="861"/>
      <c r="F110" s="861"/>
      <c r="G110" s="836" t="s">
        <v>34</v>
      </c>
      <c r="H110" s="70"/>
      <c r="I110" s="70"/>
      <c r="J110" s="70"/>
      <c r="K110" s="69"/>
      <c r="L110" s="69"/>
      <c r="M110" s="69"/>
      <c r="N110" s="69"/>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2"/>
      <c r="AT110" s="72"/>
      <c r="AU110" s="72"/>
    </row>
    <row r="111" spans="1:47" ht="21" x14ac:dyDescent="0.2">
      <c r="A111" s="891"/>
      <c r="B111" s="892"/>
      <c r="C111" s="888"/>
      <c r="D111" s="324" t="s">
        <v>35</v>
      </c>
      <c r="E111" s="324" t="s">
        <v>36</v>
      </c>
      <c r="F111" s="324" t="s">
        <v>37</v>
      </c>
      <c r="G111" s="838"/>
      <c r="H111" s="69"/>
      <c r="I111" s="69"/>
      <c r="J111" s="69"/>
      <c r="K111" s="69"/>
      <c r="L111" s="69"/>
      <c r="M111" s="69"/>
      <c r="N111" s="69"/>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2"/>
      <c r="AT111" s="72"/>
      <c r="AU111" s="72"/>
    </row>
    <row r="112" spans="1:47" x14ac:dyDescent="0.2">
      <c r="A112" s="877" t="s">
        <v>62</v>
      </c>
      <c r="B112" s="878"/>
      <c r="C112" s="411">
        <f>SUM(D112:G112)</f>
        <v>0</v>
      </c>
      <c r="D112" s="6"/>
      <c r="E112" s="5"/>
      <c r="F112" s="7"/>
      <c r="G112" s="7"/>
      <c r="H112" s="417"/>
      <c r="I112" s="69"/>
      <c r="J112" s="69"/>
      <c r="K112" s="69"/>
      <c r="L112" s="69"/>
      <c r="M112" s="69"/>
      <c r="N112" s="69"/>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2"/>
      <c r="AT112" s="72"/>
      <c r="AU112" s="72"/>
    </row>
    <row r="113" spans="1:47" x14ac:dyDescent="0.2">
      <c r="A113" s="879" t="s">
        <v>63</v>
      </c>
      <c r="B113" s="880"/>
      <c r="C113" s="338">
        <f>SUM(D113:G113)</f>
        <v>0</v>
      </c>
      <c r="D113" s="6"/>
      <c r="E113" s="5"/>
      <c r="F113" s="7"/>
      <c r="G113" s="7"/>
      <c r="H113" s="417"/>
      <c r="I113" s="69"/>
      <c r="J113" s="69"/>
      <c r="K113" s="69"/>
      <c r="L113" s="69"/>
      <c r="M113" s="69"/>
      <c r="N113" s="69"/>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2"/>
      <c r="AT113" s="72"/>
      <c r="AU113" s="72"/>
    </row>
    <row r="114" spans="1:47" ht="15" x14ac:dyDescent="0.2">
      <c r="A114" s="412" t="s">
        <v>142</v>
      </c>
      <c r="B114" s="331"/>
      <c r="C114" s="331"/>
      <c r="D114" s="331"/>
      <c r="E114" s="69"/>
      <c r="F114" s="69"/>
      <c r="G114" s="69"/>
      <c r="H114" s="69"/>
      <c r="I114" s="69"/>
      <c r="J114" s="69"/>
      <c r="K114" s="69"/>
      <c r="L114" s="69"/>
      <c r="M114" s="69"/>
      <c r="N114" s="69"/>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2"/>
      <c r="AT114" s="72"/>
      <c r="AU114" s="72"/>
    </row>
    <row r="115" spans="1:47" x14ac:dyDescent="0.2">
      <c r="A115" s="881" t="s">
        <v>64</v>
      </c>
      <c r="B115" s="882"/>
      <c r="C115" s="883"/>
      <c r="D115" s="887" t="s">
        <v>1</v>
      </c>
      <c r="E115" s="860" t="s">
        <v>33</v>
      </c>
      <c r="F115" s="861"/>
      <c r="G115" s="861"/>
      <c r="H115" s="836" t="s">
        <v>34</v>
      </c>
      <c r="I115" s="69"/>
      <c r="J115" s="69"/>
      <c r="K115" s="69"/>
      <c r="L115" s="69"/>
      <c r="M115" s="69"/>
      <c r="N115" s="69"/>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2"/>
      <c r="AT115" s="72"/>
      <c r="AU115" s="72"/>
    </row>
    <row r="116" spans="1:47" ht="31.5" x14ac:dyDescent="0.2">
      <c r="A116" s="884"/>
      <c r="B116" s="885"/>
      <c r="C116" s="886"/>
      <c r="D116" s="888"/>
      <c r="E116" s="324" t="s">
        <v>35</v>
      </c>
      <c r="F116" s="324" t="s">
        <v>36</v>
      </c>
      <c r="G116" s="324" t="s">
        <v>37</v>
      </c>
      <c r="H116" s="838"/>
      <c r="I116" s="69"/>
      <c r="J116" s="69"/>
      <c r="K116" s="69"/>
      <c r="L116" s="69"/>
      <c r="M116" s="69"/>
      <c r="N116" s="69"/>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2"/>
      <c r="AT116" s="72"/>
      <c r="AU116" s="72"/>
    </row>
    <row r="117" spans="1:47" x14ac:dyDescent="0.2">
      <c r="A117" s="188" t="s">
        <v>143</v>
      </c>
      <c r="B117" s="189"/>
      <c r="C117" s="190"/>
      <c r="D117" s="411">
        <f>SUM(E117:H117)</f>
        <v>0</v>
      </c>
      <c r="E117" s="6"/>
      <c r="F117" s="5"/>
      <c r="G117" s="7"/>
      <c r="H117" s="7"/>
      <c r="I117" s="417"/>
      <c r="J117" s="69"/>
      <c r="K117" s="69"/>
      <c r="L117" s="69"/>
      <c r="M117" s="69"/>
      <c r="N117" s="69"/>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2"/>
      <c r="AT117" s="72"/>
      <c r="AU117" s="72"/>
    </row>
    <row r="118" spans="1:47" x14ac:dyDescent="0.2">
      <c r="A118" s="188" t="s">
        <v>144</v>
      </c>
      <c r="B118" s="189"/>
      <c r="C118" s="418"/>
      <c r="D118" s="411">
        <f>SUM(E118:H118)</f>
        <v>0</v>
      </c>
      <c r="E118" s="6"/>
      <c r="F118" s="5"/>
      <c r="G118" s="7"/>
      <c r="H118" s="7"/>
      <c r="I118" s="417"/>
      <c r="J118" s="69"/>
      <c r="K118" s="69"/>
      <c r="L118" s="69"/>
      <c r="M118" s="69"/>
      <c r="N118" s="69"/>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2"/>
      <c r="AT118" s="72"/>
      <c r="AU118" s="72"/>
    </row>
    <row r="119" spans="1:47" x14ac:dyDescent="0.2">
      <c r="A119" s="78" t="s">
        <v>145</v>
      </c>
      <c r="B119" s="192"/>
      <c r="C119" s="419"/>
      <c r="D119" s="193"/>
      <c r="E119" s="420"/>
      <c r="F119" s="421"/>
      <c r="G119" s="422"/>
      <c r="H119" s="423"/>
      <c r="I119" s="424"/>
      <c r="J119" s="424"/>
      <c r="K119" s="424"/>
      <c r="L119" s="425"/>
    </row>
    <row r="120" spans="1:47" x14ac:dyDescent="0.2">
      <c r="A120" s="849" t="s">
        <v>65</v>
      </c>
      <c r="B120" s="903" t="s">
        <v>1</v>
      </c>
      <c r="C120" s="912" t="s">
        <v>66</v>
      </c>
      <c r="D120" s="912"/>
      <c r="E120" s="912"/>
      <c r="F120" s="912" t="s">
        <v>67</v>
      </c>
      <c r="G120" s="848" t="s">
        <v>68</v>
      </c>
      <c r="H120" s="874" t="s">
        <v>33</v>
      </c>
      <c r="I120" s="898"/>
      <c r="J120" s="898"/>
      <c r="K120" s="893" t="s">
        <v>13</v>
      </c>
      <c r="L120" s="899" t="s">
        <v>146</v>
      </c>
    </row>
    <row r="121" spans="1:47" ht="60.75" customHeight="1" x14ac:dyDescent="0.2">
      <c r="A121" s="851"/>
      <c r="B121" s="904"/>
      <c r="C121" s="195" t="s">
        <v>147</v>
      </c>
      <c r="D121" s="172" t="s">
        <v>148</v>
      </c>
      <c r="E121" s="206" t="s">
        <v>149</v>
      </c>
      <c r="F121" s="912"/>
      <c r="G121" s="848"/>
      <c r="H121" s="68" t="s">
        <v>35</v>
      </c>
      <c r="I121" s="324" t="s">
        <v>36</v>
      </c>
      <c r="J121" s="324" t="s">
        <v>37</v>
      </c>
      <c r="K121" s="893"/>
      <c r="L121" s="900"/>
    </row>
    <row r="122" spans="1:47" x14ac:dyDescent="0.2">
      <c r="A122" s="196" t="s">
        <v>104</v>
      </c>
      <c r="B122" s="426">
        <f>SUM(C122:G122)</f>
        <v>0</v>
      </c>
      <c r="C122" s="52"/>
      <c r="D122" s="36"/>
      <c r="E122" s="54"/>
      <c r="F122" s="36"/>
      <c r="G122" s="197"/>
      <c r="H122" s="54"/>
      <c r="I122" s="36"/>
      <c r="J122" s="36"/>
      <c r="K122" s="36"/>
      <c r="L122" s="54"/>
      <c r="M122" s="334"/>
    </row>
    <row r="123" spans="1:47" x14ac:dyDescent="0.2">
      <c r="A123" s="198" t="s">
        <v>114</v>
      </c>
      <c r="B123" s="345">
        <f>SUM(C123:G123)</f>
        <v>0</v>
      </c>
      <c r="C123" s="19"/>
      <c r="D123" s="37"/>
      <c r="E123" s="49"/>
      <c r="F123" s="37"/>
      <c r="G123" s="199"/>
      <c r="H123" s="49"/>
      <c r="I123" s="37"/>
      <c r="J123" s="37"/>
      <c r="K123" s="37"/>
      <c r="L123" s="49"/>
      <c r="M123" s="334"/>
    </row>
    <row r="124" spans="1:47" x14ac:dyDescent="0.2">
      <c r="A124" s="200" t="s">
        <v>116</v>
      </c>
      <c r="B124" s="359">
        <f>SUM(C124:G124)</f>
        <v>0</v>
      </c>
      <c r="C124" s="27"/>
      <c r="D124" s="48"/>
      <c r="E124" s="50"/>
      <c r="F124" s="48"/>
      <c r="G124" s="201"/>
      <c r="H124" s="50"/>
      <c r="I124" s="48"/>
      <c r="J124" s="48"/>
      <c r="K124" s="48"/>
      <c r="L124" s="50"/>
      <c r="M124" s="334"/>
    </row>
    <row r="125" spans="1:47" ht="15" x14ac:dyDescent="0.2">
      <c r="A125" s="169" t="s">
        <v>150</v>
      </c>
      <c r="B125" s="331"/>
      <c r="C125" s="331"/>
      <c r="D125" s="331"/>
      <c r="E125" s="331"/>
      <c r="F125" s="331"/>
      <c r="G125" s="331"/>
      <c r="H125" s="331"/>
      <c r="I125" s="331"/>
      <c r="J125" s="331"/>
      <c r="K125" s="331"/>
      <c r="L125" s="331"/>
    </row>
    <row r="126" spans="1:47" ht="15" x14ac:dyDescent="0.2">
      <c r="A126" s="901" t="s">
        <v>69</v>
      </c>
      <c r="B126" s="903" t="s">
        <v>70</v>
      </c>
      <c r="C126" s="905" t="s">
        <v>151</v>
      </c>
      <c r="D126" s="906"/>
      <c r="E126" s="907" t="s">
        <v>152</v>
      </c>
      <c r="F126" s="906"/>
      <c r="G126" s="907" t="s">
        <v>153</v>
      </c>
      <c r="H126" s="906"/>
      <c r="I126" s="907" t="s">
        <v>154</v>
      </c>
      <c r="J126" s="906"/>
      <c r="K126" s="331"/>
      <c r="L126" s="331"/>
      <c r="M126" s="331"/>
      <c r="N126" s="69"/>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2"/>
      <c r="AT126" s="72"/>
      <c r="AU126" s="72"/>
    </row>
    <row r="127" spans="1:47" ht="15" x14ac:dyDescent="0.2">
      <c r="A127" s="902"/>
      <c r="B127" s="904"/>
      <c r="C127" s="326" t="s">
        <v>155</v>
      </c>
      <c r="D127" s="427" t="s">
        <v>156</v>
      </c>
      <c r="E127" s="206" t="s">
        <v>155</v>
      </c>
      <c r="F127" s="203" t="s">
        <v>156</v>
      </c>
      <c r="G127" s="204" t="s">
        <v>155</v>
      </c>
      <c r="H127" s="427" t="s">
        <v>156</v>
      </c>
      <c r="I127" s="206" t="s">
        <v>155</v>
      </c>
      <c r="J127" s="427" t="s">
        <v>156</v>
      </c>
      <c r="K127" s="331"/>
      <c r="L127" s="331"/>
      <c r="M127" s="331"/>
      <c r="N127" s="69"/>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2"/>
      <c r="AT127" s="72"/>
      <c r="AU127" s="72"/>
    </row>
    <row r="128" spans="1:47" ht="18.75" customHeight="1" x14ac:dyDescent="0.2">
      <c r="A128" s="836" t="s">
        <v>157</v>
      </c>
      <c r="B128" s="196" t="s">
        <v>71</v>
      </c>
      <c r="C128" s="36"/>
      <c r="D128" s="207"/>
      <c r="E128" s="208"/>
      <c r="F128" s="209"/>
      <c r="G128" s="54"/>
      <c r="H128" s="209"/>
      <c r="I128" s="54"/>
      <c r="J128" s="209"/>
      <c r="K128" s="428"/>
      <c r="L128" s="331"/>
      <c r="M128" s="331"/>
      <c r="N128" s="69"/>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2"/>
      <c r="AT128" s="72"/>
      <c r="AU128" s="72"/>
    </row>
    <row r="129" spans="1:47" ht="21" customHeight="1" x14ac:dyDescent="0.2">
      <c r="A129" s="837"/>
      <c r="B129" s="198" t="s">
        <v>72</v>
      </c>
      <c r="C129" s="37"/>
      <c r="D129" s="210"/>
      <c r="E129" s="211"/>
      <c r="F129" s="212"/>
      <c r="G129" s="49"/>
      <c r="H129" s="212"/>
      <c r="I129" s="49"/>
      <c r="J129" s="212"/>
      <c r="K129" s="428"/>
      <c r="L129" s="331"/>
      <c r="M129" s="331"/>
      <c r="N129" s="69"/>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2"/>
      <c r="AT129" s="72"/>
      <c r="AU129" s="72"/>
    </row>
    <row r="130" spans="1:47" ht="18.75" customHeight="1" x14ac:dyDescent="0.2">
      <c r="A130" s="837"/>
      <c r="B130" s="198" t="s">
        <v>73</v>
      </c>
      <c r="C130" s="37"/>
      <c r="D130" s="210"/>
      <c r="E130" s="211"/>
      <c r="F130" s="212"/>
      <c r="G130" s="49"/>
      <c r="H130" s="212"/>
      <c r="I130" s="49"/>
      <c r="J130" s="212"/>
      <c r="K130" s="428"/>
      <c r="L130" s="331"/>
      <c r="M130" s="331"/>
      <c r="N130" s="69"/>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2"/>
      <c r="AT130" s="72"/>
      <c r="AU130" s="72"/>
    </row>
    <row r="131" spans="1:47" ht="18.75" customHeight="1" x14ac:dyDescent="0.2">
      <c r="A131" s="838"/>
      <c r="B131" s="198" t="s">
        <v>74</v>
      </c>
      <c r="C131" s="48"/>
      <c r="D131" s="213"/>
      <c r="E131" s="214"/>
      <c r="F131" s="215"/>
      <c r="G131" s="50"/>
      <c r="H131" s="215"/>
      <c r="I131" s="50"/>
      <c r="J131" s="215"/>
      <c r="K131" s="428"/>
      <c r="L131" s="331"/>
      <c r="M131" s="331"/>
      <c r="N131" s="69"/>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2"/>
      <c r="AT131" s="72"/>
      <c r="AU131" s="72"/>
    </row>
    <row r="132" spans="1:47" ht="15" x14ac:dyDescent="0.2">
      <c r="A132" s="893" t="s">
        <v>75</v>
      </c>
      <c r="B132" s="196" t="s">
        <v>76</v>
      </c>
      <c r="C132" s="36"/>
      <c r="D132" s="207"/>
      <c r="E132" s="208"/>
      <c r="F132" s="209"/>
      <c r="G132" s="54"/>
      <c r="H132" s="209"/>
      <c r="I132" s="54"/>
      <c r="J132" s="209"/>
      <c r="K132" s="428"/>
      <c r="L132" s="331"/>
      <c r="M132" s="331"/>
      <c r="N132" s="69"/>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2"/>
      <c r="AT132" s="72"/>
      <c r="AU132" s="72"/>
    </row>
    <row r="133" spans="1:47" ht="21.75" customHeight="1" x14ac:dyDescent="0.2">
      <c r="A133" s="894"/>
      <c r="B133" s="198" t="s">
        <v>77</v>
      </c>
      <c r="C133" s="37"/>
      <c r="D133" s="210"/>
      <c r="E133" s="211"/>
      <c r="F133" s="212"/>
      <c r="G133" s="49"/>
      <c r="H133" s="212"/>
      <c r="I133" s="49"/>
      <c r="J133" s="212"/>
      <c r="K133" s="428"/>
      <c r="L133" s="331"/>
      <c r="M133" s="331"/>
      <c r="N133" s="69"/>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2"/>
      <c r="AT133" s="72"/>
      <c r="AU133" s="72"/>
    </row>
    <row r="134" spans="1:47" ht="15" x14ac:dyDescent="0.2">
      <c r="A134" s="894"/>
      <c r="B134" s="198" t="s">
        <v>74</v>
      </c>
      <c r="C134" s="37"/>
      <c r="D134" s="210"/>
      <c r="E134" s="211"/>
      <c r="F134" s="212"/>
      <c r="G134" s="49"/>
      <c r="H134" s="212"/>
      <c r="I134" s="49"/>
      <c r="J134" s="212"/>
      <c r="K134" s="428"/>
      <c r="L134" s="331"/>
      <c r="M134" s="331"/>
      <c r="N134" s="69"/>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2"/>
      <c r="AT134" s="72"/>
      <c r="AU134" s="72"/>
    </row>
    <row r="135" spans="1:47" ht="15" x14ac:dyDescent="0.2">
      <c r="A135" s="894"/>
      <c r="B135" s="216" t="s">
        <v>78</v>
      </c>
      <c r="C135" s="41"/>
      <c r="D135" s="217"/>
      <c r="E135" s="218"/>
      <c r="F135" s="219"/>
      <c r="G135" s="63"/>
      <c r="H135" s="219"/>
      <c r="I135" s="63"/>
      <c r="J135" s="219"/>
      <c r="K135" s="428"/>
      <c r="L135" s="331"/>
      <c r="M135" s="331"/>
      <c r="N135" s="69"/>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2"/>
      <c r="AT135" s="72"/>
      <c r="AU135" s="72"/>
    </row>
    <row r="136" spans="1:47" ht="15" x14ac:dyDescent="0.2">
      <c r="A136" s="894"/>
      <c r="B136" s="200" t="s">
        <v>48</v>
      </c>
      <c r="C136" s="48"/>
      <c r="D136" s="213"/>
      <c r="E136" s="214"/>
      <c r="F136" s="215"/>
      <c r="G136" s="50"/>
      <c r="H136" s="215"/>
      <c r="I136" s="50"/>
      <c r="J136" s="215"/>
      <c r="K136" s="428"/>
      <c r="L136" s="331"/>
      <c r="M136" s="331"/>
      <c r="N136" s="69"/>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2"/>
      <c r="AT136" s="72"/>
      <c r="AU136" s="72"/>
    </row>
    <row r="137" spans="1:47" ht="15" x14ac:dyDescent="0.2">
      <c r="A137" s="836" t="s">
        <v>79</v>
      </c>
      <c r="B137" s="196" t="s">
        <v>80</v>
      </c>
      <c r="C137" s="36"/>
      <c r="D137" s="207"/>
      <c r="E137" s="208"/>
      <c r="F137" s="209"/>
      <c r="G137" s="54"/>
      <c r="H137" s="209"/>
      <c r="I137" s="54"/>
      <c r="J137" s="209"/>
      <c r="K137" s="428"/>
      <c r="L137" s="331"/>
      <c r="M137" s="331"/>
      <c r="N137" s="69"/>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2"/>
      <c r="AT137" s="72"/>
      <c r="AU137" s="72"/>
    </row>
    <row r="138" spans="1:47" ht="20.25" customHeight="1" x14ac:dyDescent="0.2">
      <c r="A138" s="837"/>
      <c r="B138" s="198" t="s">
        <v>77</v>
      </c>
      <c r="C138" s="37"/>
      <c r="D138" s="210"/>
      <c r="E138" s="211"/>
      <c r="F138" s="212"/>
      <c r="G138" s="49"/>
      <c r="H138" s="212"/>
      <c r="I138" s="49"/>
      <c r="J138" s="212"/>
      <c r="K138" s="428"/>
      <c r="L138" s="331"/>
      <c r="M138" s="331"/>
      <c r="N138" s="69"/>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2"/>
      <c r="AT138" s="72"/>
      <c r="AU138" s="72"/>
    </row>
    <row r="139" spans="1:47" x14ac:dyDescent="0.2">
      <c r="A139" s="837"/>
      <c r="B139" s="198" t="s">
        <v>74</v>
      </c>
      <c r="C139" s="37"/>
      <c r="D139" s="210"/>
      <c r="E139" s="211"/>
      <c r="F139" s="212"/>
      <c r="G139" s="49"/>
      <c r="H139" s="212"/>
      <c r="I139" s="49"/>
      <c r="J139" s="212"/>
      <c r="K139" s="417"/>
      <c r="L139" s="69"/>
      <c r="M139" s="69"/>
      <c r="N139" s="69"/>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2"/>
      <c r="AT139" s="72"/>
      <c r="AU139" s="72"/>
    </row>
    <row r="140" spans="1:47" x14ac:dyDescent="0.2">
      <c r="A140" s="837"/>
      <c r="B140" s="216" t="s">
        <v>81</v>
      </c>
      <c r="C140" s="37"/>
      <c r="D140" s="210"/>
      <c r="E140" s="211"/>
      <c r="F140" s="212"/>
      <c r="G140" s="49"/>
      <c r="H140" s="212"/>
      <c r="I140" s="49"/>
      <c r="J140" s="212"/>
      <c r="K140" s="417"/>
      <c r="L140" s="69"/>
      <c r="M140" s="69"/>
      <c r="N140" s="69"/>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2"/>
      <c r="AT140" s="72"/>
      <c r="AU140" s="72"/>
    </row>
    <row r="141" spans="1:47" x14ac:dyDescent="0.2">
      <c r="A141" s="837"/>
      <c r="B141" s="216" t="s">
        <v>78</v>
      </c>
      <c r="C141" s="37"/>
      <c r="D141" s="210"/>
      <c r="E141" s="211"/>
      <c r="F141" s="212"/>
      <c r="G141" s="49"/>
      <c r="H141" s="212"/>
      <c r="I141" s="49"/>
      <c r="J141" s="212"/>
      <c r="K141" s="417"/>
      <c r="L141" s="69"/>
      <c r="M141" s="69"/>
      <c r="N141" s="69"/>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2"/>
      <c r="AT141" s="72"/>
      <c r="AU141" s="72"/>
    </row>
    <row r="142" spans="1:47" x14ac:dyDescent="0.2">
      <c r="A142" s="838"/>
      <c r="B142" s="200" t="s">
        <v>48</v>
      </c>
      <c r="C142" s="220"/>
      <c r="D142" s="221"/>
      <c r="E142" s="222"/>
      <c r="F142" s="223"/>
      <c r="G142" s="224"/>
      <c r="H142" s="223"/>
      <c r="I142" s="224"/>
      <c r="J142" s="223"/>
      <c r="K142" s="417"/>
      <c r="L142" s="69"/>
      <c r="M142" s="69"/>
      <c r="N142" s="69"/>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2"/>
      <c r="AT142" s="72"/>
      <c r="AU142" s="72"/>
    </row>
    <row r="143" spans="1:47" x14ac:dyDescent="0.2">
      <c r="A143" s="893" t="s">
        <v>82</v>
      </c>
      <c r="B143" s="196" t="s">
        <v>83</v>
      </c>
      <c r="C143" s="36"/>
      <c r="D143" s="207"/>
      <c r="E143" s="208"/>
      <c r="F143" s="209"/>
      <c r="G143" s="54"/>
      <c r="H143" s="209"/>
      <c r="I143" s="54"/>
      <c r="J143" s="209"/>
      <c r="K143" s="417"/>
      <c r="L143" s="69"/>
      <c r="M143" s="69"/>
      <c r="N143" s="69"/>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2"/>
      <c r="AT143" s="72"/>
      <c r="AU143" s="72"/>
    </row>
    <row r="144" spans="1:47" ht="21" x14ac:dyDescent="0.2">
      <c r="A144" s="894"/>
      <c r="B144" s="200" t="s">
        <v>84</v>
      </c>
      <c r="C144" s="48"/>
      <c r="D144" s="213"/>
      <c r="E144" s="214"/>
      <c r="F144" s="215"/>
      <c r="G144" s="50"/>
      <c r="H144" s="215"/>
      <c r="I144" s="50"/>
      <c r="J144" s="215"/>
      <c r="K144" s="417"/>
      <c r="L144" s="69"/>
      <c r="M144" s="69"/>
      <c r="N144" s="69"/>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2"/>
      <c r="AT144" s="72"/>
      <c r="AU144" s="72"/>
    </row>
    <row r="145" spans="1:102" x14ac:dyDescent="0.2">
      <c r="A145" s="225" t="s">
        <v>158</v>
      </c>
      <c r="B145" s="226"/>
      <c r="C145" s="227"/>
      <c r="D145" s="227"/>
      <c r="E145" s="227"/>
      <c r="F145" s="227"/>
      <c r="G145" s="227"/>
      <c r="H145" s="227"/>
      <c r="I145" s="227"/>
      <c r="J145" s="227"/>
      <c r="K145" s="227"/>
      <c r="L145" s="227"/>
      <c r="M145" s="227"/>
      <c r="N145" s="227"/>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BY145" s="333"/>
      <c r="BZ145" s="333"/>
      <c r="CA145" s="333"/>
      <c r="CB145" s="333"/>
      <c r="CC145" s="333"/>
      <c r="CD145" s="333"/>
      <c r="CE145" s="333"/>
      <c r="CF145" s="333"/>
      <c r="CG145" s="333"/>
    </row>
    <row r="146" spans="1:102" s="436" customFormat="1" x14ac:dyDescent="0.2">
      <c r="A146" s="78" t="s">
        <v>159</v>
      </c>
      <c r="B146" s="429"/>
      <c r="C146" s="254"/>
      <c r="D146" s="254"/>
      <c r="E146" s="430"/>
      <c r="F146" s="254"/>
      <c r="G146" s="430"/>
      <c r="H146" s="430"/>
      <c r="I146" s="254"/>
      <c r="J146" s="431"/>
      <c r="K146" s="431"/>
      <c r="L146" s="431"/>
      <c r="M146" s="431"/>
      <c r="N146" s="431"/>
      <c r="O146" s="432"/>
      <c r="P146" s="432"/>
      <c r="Q146" s="432"/>
      <c r="R146" s="433"/>
      <c r="S146" s="73"/>
      <c r="T146" s="432"/>
      <c r="U146" s="432"/>
      <c r="V146" s="433"/>
      <c r="W146" s="433"/>
      <c r="X146" s="73"/>
      <c r="Y146" s="432"/>
      <c r="Z146" s="433"/>
      <c r="AA146" s="433"/>
      <c r="AB146" s="73"/>
      <c r="AC146" s="432"/>
      <c r="AD146" s="432"/>
      <c r="AE146" s="432"/>
      <c r="AF146" s="432"/>
      <c r="AG146" s="433"/>
      <c r="AH146" s="434"/>
      <c r="AI146" s="73"/>
      <c r="AJ146" s="433"/>
      <c r="AK146" s="433"/>
      <c r="AL146" s="433"/>
      <c r="AM146" s="433"/>
      <c r="AN146" s="433"/>
      <c r="AO146" s="434"/>
      <c r="AP146" s="73"/>
      <c r="AQ146" s="433"/>
      <c r="AR146" s="433"/>
      <c r="AS146" s="4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435"/>
      <c r="CI146" s="435"/>
      <c r="CJ146" s="435"/>
      <c r="CK146" s="435"/>
      <c r="CL146" s="435"/>
      <c r="CM146" s="435"/>
      <c r="CN146" s="435"/>
      <c r="CO146" s="435"/>
      <c r="CP146" s="435"/>
      <c r="CQ146" s="435"/>
      <c r="CR146" s="435"/>
      <c r="CS146" s="435"/>
      <c r="CT146" s="435"/>
      <c r="CU146" s="435"/>
      <c r="CV146" s="435"/>
      <c r="CW146" s="435"/>
      <c r="CX146" s="435"/>
    </row>
    <row r="147" spans="1:102" x14ac:dyDescent="0.2">
      <c r="A147" s="895" t="s">
        <v>29</v>
      </c>
      <c r="B147" s="839" t="s">
        <v>1</v>
      </c>
      <c r="C147" s="840"/>
      <c r="D147" s="841"/>
      <c r="E147" s="871" t="s">
        <v>14</v>
      </c>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2"/>
      <c r="AK147" s="872"/>
      <c r="AL147" s="872"/>
      <c r="AM147" s="872"/>
      <c r="AN147" s="872"/>
      <c r="AO147" s="872"/>
      <c r="AP147" s="910"/>
      <c r="AQ147" s="913" t="s">
        <v>85</v>
      </c>
      <c r="AR147" s="913"/>
      <c r="AS147" s="914"/>
      <c r="BY147" s="333"/>
      <c r="BZ147" s="333"/>
      <c r="CA147" s="333"/>
      <c r="CB147" s="333"/>
      <c r="CC147" s="333"/>
      <c r="CD147" s="333"/>
      <c r="CE147" s="333"/>
      <c r="CF147" s="333"/>
      <c r="CG147" s="333"/>
    </row>
    <row r="148" spans="1:102" x14ac:dyDescent="0.2">
      <c r="A148" s="896"/>
      <c r="B148" s="908"/>
      <c r="C148" s="909"/>
      <c r="D148" s="875"/>
      <c r="E148" s="831" t="s">
        <v>19</v>
      </c>
      <c r="F148" s="832"/>
      <c r="G148" s="831" t="s">
        <v>20</v>
      </c>
      <c r="H148" s="832"/>
      <c r="I148" s="862" t="s">
        <v>21</v>
      </c>
      <c r="J148" s="863"/>
      <c r="K148" s="862" t="s">
        <v>22</v>
      </c>
      <c r="L148" s="863"/>
      <c r="M148" s="862" t="s">
        <v>23</v>
      </c>
      <c r="N148" s="863"/>
      <c r="O148" s="831" t="s">
        <v>24</v>
      </c>
      <c r="P148" s="832"/>
      <c r="Q148" s="831" t="s">
        <v>25</v>
      </c>
      <c r="R148" s="832"/>
      <c r="S148" s="831" t="s">
        <v>26</v>
      </c>
      <c r="T148" s="832"/>
      <c r="U148" s="831" t="s">
        <v>27</v>
      </c>
      <c r="V148" s="832"/>
      <c r="W148" s="831" t="s">
        <v>2</v>
      </c>
      <c r="X148" s="832"/>
      <c r="Y148" s="831" t="s">
        <v>3</v>
      </c>
      <c r="Z148" s="832"/>
      <c r="AA148" s="831" t="s">
        <v>28</v>
      </c>
      <c r="AB148" s="832"/>
      <c r="AC148" s="831" t="s">
        <v>4</v>
      </c>
      <c r="AD148" s="832"/>
      <c r="AE148" s="831" t="s">
        <v>5</v>
      </c>
      <c r="AF148" s="832"/>
      <c r="AG148" s="831" t="s">
        <v>6</v>
      </c>
      <c r="AH148" s="832"/>
      <c r="AI148" s="831" t="s">
        <v>7</v>
      </c>
      <c r="AJ148" s="832"/>
      <c r="AK148" s="831" t="s">
        <v>8</v>
      </c>
      <c r="AL148" s="832"/>
      <c r="AM148" s="831" t="s">
        <v>9</v>
      </c>
      <c r="AN148" s="832"/>
      <c r="AO148" s="845" t="s">
        <v>10</v>
      </c>
      <c r="AP148" s="911"/>
      <c r="AQ148" s="915" t="s">
        <v>160</v>
      </c>
      <c r="AR148" s="845" t="s">
        <v>161</v>
      </c>
      <c r="AS148" s="846"/>
      <c r="AT148" s="437"/>
      <c r="AU148" s="438"/>
    </row>
    <row r="149" spans="1:102" ht="31.5" x14ac:dyDescent="0.2">
      <c r="A149" s="897"/>
      <c r="B149" s="439" t="s">
        <v>94</v>
      </c>
      <c r="C149" s="440" t="s">
        <v>11</v>
      </c>
      <c r="D149" s="441" t="s">
        <v>12</v>
      </c>
      <c r="E149" s="31" t="s">
        <v>11</v>
      </c>
      <c r="F149" s="329" t="s">
        <v>12</v>
      </c>
      <c r="G149" s="31" t="s">
        <v>11</v>
      </c>
      <c r="H149" s="329" t="s">
        <v>12</v>
      </c>
      <c r="I149" s="31" t="s">
        <v>11</v>
      </c>
      <c r="J149" s="329" t="s">
        <v>12</v>
      </c>
      <c r="K149" s="31" t="s">
        <v>11</v>
      </c>
      <c r="L149" s="329" t="s">
        <v>12</v>
      </c>
      <c r="M149" s="31" t="s">
        <v>11</v>
      </c>
      <c r="N149" s="329" t="s">
        <v>12</v>
      </c>
      <c r="O149" s="31" t="s">
        <v>11</v>
      </c>
      <c r="P149" s="329" t="s">
        <v>12</v>
      </c>
      <c r="Q149" s="31" t="s">
        <v>11</v>
      </c>
      <c r="R149" s="329" t="s">
        <v>12</v>
      </c>
      <c r="S149" s="31" t="s">
        <v>11</v>
      </c>
      <c r="T149" s="329" t="s">
        <v>12</v>
      </c>
      <c r="U149" s="31" t="s">
        <v>11</v>
      </c>
      <c r="V149" s="329" t="s">
        <v>12</v>
      </c>
      <c r="W149" s="31" t="s">
        <v>11</v>
      </c>
      <c r="X149" s="329" t="s">
        <v>12</v>
      </c>
      <c r="Y149" s="31" t="s">
        <v>11</v>
      </c>
      <c r="Z149" s="329" t="s">
        <v>12</v>
      </c>
      <c r="AA149" s="31" t="s">
        <v>11</v>
      </c>
      <c r="AB149" s="329" t="s">
        <v>12</v>
      </c>
      <c r="AC149" s="31" t="s">
        <v>11</v>
      </c>
      <c r="AD149" s="329" t="s">
        <v>12</v>
      </c>
      <c r="AE149" s="31" t="s">
        <v>11</v>
      </c>
      <c r="AF149" s="329" t="s">
        <v>12</v>
      </c>
      <c r="AG149" s="31" t="s">
        <v>11</v>
      </c>
      <c r="AH149" s="329" t="s">
        <v>12</v>
      </c>
      <c r="AI149" s="31" t="s">
        <v>11</v>
      </c>
      <c r="AJ149" s="329" t="s">
        <v>12</v>
      </c>
      <c r="AK149" s="31" t="s">
        <v>11</v>
      </c>
      <c r="AL149" s="329" t="s">
        <v>12</v>
      </c>
      <c r="AM149" s="31" t="s">
        <v>11</v>
      </c>
      <c r="AN149" s="329" t="s">
        <v>12</v>
      </c>
      <c r="AO149" s="31" t="s">
        <v>11</v>
      </c>
      <c r="AP149" s="330" t="s">
        <v>12</v>
      </c>
      <c r="AQ149" s="916"/>
      <c r="AR149" s="324" t="s">
        <v>162</v>
      </c>
      <c r="AS149" s="68" t="s">
        <v>163</v>
      </c>
      <c r="AT149" s="77"/>
      <c r="AU149" s="79"/>
    </row>
    <row r="150" spans="1:102" x14ac:dyDescent="0.2">
      <c r="A150" s="233" t="s">
        <v>43</v>
      </c>
      <c r="B150" s="401">
        <f t="shared" ref="B150:B168" si="7">SUM(C150+D150)</f>
        <v>277</v>
      </c>
      <c r="C150" s="402">
        <f t="shared" ref="C150:D168" si="8">SUM(E150+G150+I150+K150+M150+O150+Q150+S150+U150+W150+Y150+AA150+AC150+AE150+AG150+AI150+AK150+AM150+AO150)</f>
        <v>121</v>
      </c>
      <c r="D150" s="442">
        <f t="shared" si="8"/>
        <v>156</v>
      </c>
      <c r="E150" s="6">
        <v>2</v>
      </c>
      <c r="F150" s="90"/>
      <c r="G150" s="6">
        <v>1</v>
      </c>
      <c r="H150" s="7"/>
      <c r="I150" s="6">
        <v>3</v>
      </c>
      <c r="J150" s="7">
        <v>2</v>
      </c>
      <c r="K150" s="6">
        <v>4</v>
      </c>
      <c r="L150" s="7">
        <v>2</v>
      </c>
      <c r="M150" s="6">
        <v>8</v>
      </c>
      <c r="N150" s="7">
        <v>2</v>
      </c>
      <c r="O150" s="6">
        <v>2</v>
      </c>
      <c r="P150" s="7">
        <v>3</v>
      </c>
      <c r="Q150" s="6">
        <v>2</v>
      </c>
      <c r="R150" s="7">
        <v>6</v>
      </c>
      <c r="S150" s="6">
        <v>3</v>
      </c>
      <c r="T150" s="7">
        <v>2</v>
      </c>
      <c r="U150" s="6">
        <v>2</v>
      </c>
      <c r="V150" s="7">
        <v>3</v>
      </c>
      <c r="W150" s="6">
        <v>2</v>
      </c>
      <c r="X150" s="7">
        <v>4</v>
      </c>
      <c r="Y150" s="6">
        <v>4</v>
      </c>
      <c r="Z150" s="7">
        <v>11</v>
      </c>
      <c r="AA150" s="6">
        <v>8</v>
      </c>
      <c r="AB150" s="7">
        <v>9</v>
      </c>
      <c r="AC150" s="6">
        <v>5</v>
      </c>
      <c r="AD150" s="7">
        <v>8</v>
      </c>
      <c r="AE150" s="6">
        <v>6</v>
      </c>
      <c r="AF150" s="7">
        <v>10</v>
      </c>
      <c r="AG150" s="6">
        <v>14</v>
      </c>
      <c r="AH150" s="7">
        <v>15</v>
      </c>
      <c r="AI150" s="6">
        <v>9</v>
      </c>
      <c r="AJ150" s="7">
        <v>15</v>
      </c>
      <c r="AK150" s="6">
        <v>10</v>
      </c>
      <c r="AL150" s="7">
        <v>16</v>
      </c>
      <c r="AM150" s="6">
        <v>15</v>
      </c>
      <c r="AN150" s="7">
        <v>18</v>
      </c>
      <c r="AO150" s="339">
        <v>21</v>
      </c>
      <c r="AP150" s="477">
        <v>30</v>
      </c>
      <c r="AQ150" s="443">
        <v>128</v>
      </c>
      <c r="AR150" s="191">
        <v>90</v>
      </c>
      <c r="AS150" s="90">
        <v>59</v>
      </c>
      <c r="AT150" s="444" t="s">
        <v>120</v>
      </c>
      <c r="AU150" s="80"/>
      <c r="CA150" s="334" t="str">
        <f t="shared" ref="CA150:CA168" si="9">IF(B150&lt;&gt;SUM(AQ150+AR150+AS150)," El número de consultas según tipo atención NO puede ser diferente al Total.","")</f>
        <v/>
      </c>
      <c r="CB150" s="334"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34">
        <f t="shared" ref="CG150:CG168" si="10">IF(B150&lt;&gt;SUM(AQ150+AR150+AS150),1,0)</f>
        <v>0</v>
      </c>
    </row>
    <row r="151" spans="1:102" x14ac:dyDescent="0.2">
      <c r="A151" s="234" t="s">
        <v>30</v>
      </c>
      <c r="B151" s="445">
        <f t="shared" si="7"/>
        <v>277</v>
      </c>
      <c r="C151" s="446">
        <f t="shared" si="8"/>
        <v>121</v>
      </c>
      <c r="D151" s="447">
        <f t="shared" si="8"/>
        <v>156</v>
      </c>
      <c r="E151" s="56">
        <v>2</v>
      </c>
      <c r="F151" s="375"/>
      <c r="G151" s="56">
        <v>1</v>
      </c>
      <c r="H151" s="58"/>
      <c r="I151" s="56">
        <v>3</v>
      </c>
      <c r="J151" s="58">
        <v>2</v>
      </c>
      <c r="K151" s="56">
        <v>4</v>
      </c>
      <c r="L151" s="58">
        <v>2</v>
      </c>
      <c r="M151" s="56">
        <v>8</v>
      </c>
      <c r="N151" s="58">
        <v>2</v>
      </c>
      <c r="O151" s="56">
        <v>2</v>
      </c>
      <c r="P151" s="58">
        <v>3</v>
      </c>
      <c r="Q151" s="56">
        <v>2</v>
      </c>
      <c r="R151" s="58">
        <v>6</v>
      </c>
      <c r="S151" s="56">
        <v>3</v>
      </c>
      <c r="T151" s="58">
        <v>2</v>
      </c>
      <c r="U151" s="56">
        <v>2</v>
      </c>
      <c r="V151" s="58">
        <v>3</v>
      </c>
      <c r="W151" s="56">
        <v>2</v>
      </c>
      <c r="X151" s="58">
        <v>4</v>
      </c>
      <c r="Y151" s="56">
        <v>4</v>
      </c>
      <c r="Z151" s="58">
        <v>11</v>
      </c>
      <c r="AA151" s="56">
        <v>8</v>
      </c>
      <c r="AB151" s="58">
        <v>9</v>
      </c>
      <c r="AC151" s="56">
        <v>5</v>
      </c>
      <c r="AD151" s="58">
        <v>8</v>
      </c>
      <c r="AE151" s="56">
        <v>6</v>
      </c>
      <c r="AF151" s="58">
        <v>10</v>
      </c>
      <c r="AG151" s="56">
        <v>14</v>
      </c>
      <c r="AH151" s="58">
        <v>15</v>
      </c>
      <c r="AI151" s="56">
        <v>9</v>
      </c>
      <c r="AJ151" s="58">
        <v>15</v>
      </c>
      <c r="AK151" s="56">
        <v>10</v>
      </c>
      <c r="AL151" s="58">
        <v>16</v>
      </c>
      <c r="AM151" s="56">
        <v>15</v>
      </c>
      <c r="AN151" s="58">
        <v>18</v>
      </c>
      <c r="AO151" s="364">
        <v>21</v>
      </c>
      <c r="AP151" s="478">
        <v>30</v>
      </c>
      <c r="AQ151" s="448">
        <v>128</v>
      </c>
      <c r="AR151" s="416">
        <v>90</v>
      </c>
      <c r="AS151" s="375">
        <v>59</v>
      </c>
      <c r="AT151" s="444"/>
      <c r="AU151" s="80"/>
      <c r="CA151" s="334" t="str">
        <f t="shared" si="9"/>
        <v/>
      </c>
      <c r="CG151" s="334">
        <f t="shared" si="10"/>
        <v>0</v>
      </c>
    </row>
    <row r="152" spans="1:102" ht="21.75" x14ac:dyDescent="0.2">
      <c r="A152" s="235" t="s">
        <v>164</v>
      </c>
      <c r="B152" s="449">
        <f t="shared" si="7"/>
        <v>0</v>
      </c>
      <c r="C152" s="450">
        <f t="shared" si="8"/>
        <v>0</v>
      </c>
      <c r="D152" s="451">
        <f t="shared" si="8"/>
        <v>0</v>
      </c>
      <c r="E152" s="12"/>
      <c r="F152" s="342"/>
      <c r="G152" s="12"/>
      <c r="H152" s="13"/>
      <c r="I152" s="12"/>
      <c r="J152" s="13"/>
      <c r="K152" s="12"/>
      <c r="L152" s="13"/>
      <c r="M152" s="12"/>
      <c r="N152" s="13"/>
      <c r="O152" s="12"/>
      <c r="P152" s="13"/>
      <c r="Q152" s="12"/>
      <c r="R152" s="13"/>
      <c r="S152" s="12"/>
      <c r="T152" s="13"/>
      <c r="U152" s="12"/>
      <c r="V152" s="13"/>
      <c r="W152" s="12"/>
      <c r="X152" s="13"/>
      <c r="Y152" s="12"/>
      <c r="Z152" s="13"/>
      <c r="AA152" s="12"/>
      <c r="AB152" s="13"/>
      <c r="AC152" s="12"/>
      <c r="AD152" s="13"/>
      <c r="AE152" s="12"/>
      <c r="AF152" s="13"/>
      <c r="AG152" s="12"/>
      <c r="AH152" s="13"/>
      <c r="AI152" s="12"/>
      <c r="AJ152" s="13"/>
      <c r="AK152" s="12"/>
      <c r="AL152" s="13"/>
      <c r="AM152" s="12"/>
      <c r="AN152" s="13"/>
      <c r="AO152" s="343"/>
      <c r="AP152" s="479"/>
      <c r="AQ152" s="393"/>
      <c r="AR152" s="46"/>
      <c r="AS152" s="342"/>
      <c r="AT152" s="444"/>
      <c r="AU152" s="80"/>
      <c r="CA152" s="334" t="str">
        <f t="shared" si="9"/>
        <v/>
      </c>
      <c r="CG152" s="334">
        <f t="shared" si="10"/>
        <v>0</v>
      </c>
    </row>
    <row r="153" spans="1:102" x14ac:dyDescent="0.2">
      <c r="A153" s="236" t="s">
        <v>165</v>
      </c>
      <c r="B153" s="452">
        <f t="shared" si="7"/>
        <v>0</v>
      </c>
      <c r="C153" s="453">
        <f t="shared" si="8"/>
        <v>0</v>
      </c>
      <c r="D153" s="454">
        <f t="shared" si="8"/>
        <v>0</v>
      </c>
      <c r="E153" s="19"/>
      <c r="F153" s="49"/>
      <c r="G153" s="19"/>
      <c r="H153" s="49"/>
      <c r="I153" s="19"/>
      <c r="J153" s="49"/>
      <c r="K153" s="19"/>
      <c r="L153" s="20"/>
      <c r="M153" s="19"/>
      <c r="N153" s="20"/>
      <c r="O153" s="19"/>
      <c r="P153" s="20"/>
      <c r="Q153" s="19"/>
      <c r="R153" s="20"/>
      <c r="S153" s="19"/>
      <c r="T153" s="20"/>
      <c r="U153" s="19"/>
      <c r="V153" s="20"/>
      <c r="W153" s="19"/>
      <c r="X153" s="20"/>
      <c r="Y153" s="19"/>
      <c r="Z153" s="20"/>
      <c r="AA153" s="19"/>
      <c r="AB153" s="49"/>
      <c r="AC153" s="19"/>
      <c r="AD153" s="49"/>
      <c r="AE153" s="19"/>
      <c r="AF153" s="20"/>
      <c r="AG153" s="19"/>
      <c r="AH153" s="20"/>
      <c r="AI153" s="19"/>
      <c r="AJ153" s="20"/>
      <c r="AK153" s="19"/>
      <c r="AL153" s="20"/>
      <c r="AM153" s="19"/>
      <c r="AN153" s="20"/>
      <c r="AO153" s="210"/>
      <c r="AP153" s="480"/>
      <c r="AQ153" s="397"/>
      <c r="AR153" s="37"/>
      <c r="AS153" s="49"/>
      <c r="AT153" s="444"/>
      <c r="AU153" s="80"/>
      <c r="CA153" s="334" t="str">
        <f t="shared" si="9"/>
        <v/>
      </c>
      <c r="CG153" s="334">
        <f t="shared" si="10"/>
        <v>0</v>
      </c>
    </row>
    <row r="154" spans="1:102" x14ac:dyDescent="0.2">
      <c r="A154" s="236" t="s">
        <v>166</v>
      </c>
      <c r="B154" s="452">
        <f t="shared" si="7"/>
        <v>41</v>
      </c>
      <c r="C154" s="453">
        <f t="shared" si="8"/>
        <v>25</v>
      </c>
      <c r="D154" s="454">
        <f t="shared" si="8"/>
        <v>16</v>
      </c>
      <c r="E154" s="19"/>
      <c r="F154" s="49"/>
      <c r="G154" s="19"/>
      <c r="H154" s="49"/>
      <c r="I154" s="19"/>
      <c r="J154" s="49"/>
      <c r="K154" s="19"/>
      <c r="L154" s="20"/>
      <c r="M154" s="19"/>
      <c r="N154" s="20"/>
      <c r="O154" s="19"/>
      <c r="P154" s="20"/>
      <c r="Q154" s="19"/>
      <c r="R154" s="20"/>
      <c r="S154" s="19"/>
      <c r="T154" s="20"/>
      <c r="U154" s="19"/>
      <c r="V154" s="20"/>
      <c r="W154" s="19">
        <v>1</v>
      </c>
      <c r="X154" s="20"/>
      <c r="Y154" s="19"/>
      <c r="Z154" s="20"/>
      <c r="AA154" s="19">
        <v>2</v>
      </c>
      <c r="AB154" s="49">
        <v>1</v>
      </c>
      <c r="AC154" s="19">
        <v>1</v>
      </c>
      <c r="AD154" s="49"/>
      <c r="AE154" s="19"/>
      <c r="AF154" s="20"/>
      <c r="AG154" s="19">
        <v>4</v>
      </c>
      <c r="AH154" s="20">
        <v>2</v>
      </c>
      <c r="AI154" s="19">
        <v>2</v>
      </c>
      <c r="AJ154" s="20">
        <v>2</v>
      </c>
      <c r="AK154" s="19">
        <v>4</v>
      </c>
      <c r="AL154" s="20">
        <v>2</v>
      </c>
      <c r="AM154" s="19">
        <v>4</v>
      </c>
      <c r="AN154" s="20">
        <v>4</v>
      </c>
      <c r="AO154" s="210">
        <v>7</v>
      </c>
      <c r="AP154" s="480">
        <v>5</v>
      </c>
      <c r="AQ154" s="397">
        <v>14</v>
      </c>
      <c r="AR154" s="37">
        <v>20</v>
      </c>
      <c r="AS154" s="49">
        <v>7</v>
      </c>
      <c r="AT154" s="444"/>
      <c r="AU154" s="80"/>
      <c r="CA154" s="334" t="str">
        <f t="shared" si="9"/>
        <v/>
      </c>
      <c r="CG154" s="334">
        <f t="shared" si="10"/>
        <v>0</v>
      </c>
    </row>
    <row r="155" spans="1:102" x14ac:dyDescent="0.2">
      <c r="A155" s="236" t="s">
        <v>167</v>
      </c>
      <c r="B155" s="452">
        <f t="shared" si="7"/>
        <v>0</v>
      </c>
      <c r="C155" s="453">
        <f t="shared" si="8"/>
        <v>0</v>
      </c>
      <c r="D155" s="454">
        <f t="shared" si="8"/>
        <v>0</v>
      </c>
      <c r="E155" s="19"/>
      <c r="F155" s="49"/>
      <c r="G155" s="19"/>
      <c r="H155" s="49"/>
      <c r="I155" s="19"/>
      <c r="J155" s="49"/>
      <c r="K155" s="19"/>
      <c r="L155" s="20"/>
      <c r="M155" s="19"/>
      <c r="N155" s="20"/>
      <c r="O155" s="19"/>
      <c r="P155" s="20"/>
      <c r="Q155" s="19"/>
      <c r="R155" s="20"/>
      <c r="S155" s="19"/>
      <c r="T155" s="20"/>
      <c r="U155" s="19"/>
      <c r="V155" s="20"/>
      <c r="W155" s="19"/>
      <c r="X155" s="20"/>
      <c r="Y155" s="19"/>
      <c r="Z155" s="20"/>
      <c r="AA155" s="19"/>
      <c r="AB155" s="49"/>
      <c r="AC155" s="19"/>
      <c r="AD155" s="49"/>
      <c r="AE155" s="19"/>
      <c r="AF155" s="20"/>
      <c r="AG155" s="19"/>
      <c r="AH155" s="20"/>
      <c r="AI155" s="19"/>
      <c r="AJ155" s="20"/>
      <c r="AK155" s="19"/>
      <c r="AL155" s="20"/>
      <c r="AM155" s="19"/>
      <c r="AN155" s="20"/>
      <c r="AO155" s="210"/>
      <c r="AP155" s="480"/>
      <c r="AQ155" s="397"/>
      <c r="AR155" s="37"/>
      <c r="AS155" s="49"/>
      <c r="AT155" s="444"/>
      <c r="AU155" s="80"/>
      <c r="CA155" s="334" t="str">
        <f t="shared" si="9"/>
        <v/>
      </c>
      <c r="CG155" s="334">
        <f t="shared" si="10"/>
        <v>0</v>
      </c>
    </row>
    <row r="156" spans="1:102" x14ac:dyDescent="0.2">
      <c r="A156" s="236" t="s">
        <v>168</v>
      </c>
      <c r="B156" s="452">
        <f t="shared" si="7"/>
        <v>0</v>
      </c>
      <c r="C156" s="453">
        <f t="shared" si="8"/>
        <v>0</v>
      </c>
      <c r="D156" s="454">
        <f t="shared" si="8"/>
        <v>0</v>
      </c>
      <c r="E156" s="19"/>
      <c r="F156" s="49"/>
      <c r="G156" s="19"/>
      <c r="H156" s="49"/>
      <c r="I156" s="19"/>
      <c r="J156" s="49"/>
      <c r="K156" s="19"/>
      <c r="L156" s="20"/>
      <c r="M156" s="19"/>
      <c r="N156" s="20"/>
      <c r="O156" s="19"/>
      <c r="P156" s="20"/>
      <c r="Q156" s="19"/>
      <c r="R156" s="20"/>
      <c r="S156" s="19"/>
      <c r="T156" s="20"/>
      <c r="U156" s="19"/>
      <c r="V156" s="20"/>
      <c r="W156" s="19"/>
      <c r="X156" s="20"/>
      <c r="Y156" s="19"/>
      <c r="Z156" s="20"/>
      <c r="AA156" s="19"/>
      <c r="AB156" s="49"/>
      <c r="AC156" s="19"/>
      <c r="AD156" s="49"/>
      <c r="AE156" s="19"/>
      <c r="AF156" s="20"/>
      <c r="AG156" s="19"/>
      <c r="AH156" s="20"/>
      <c r="AI156" s="19"/>
      <c r="AJ156" s="20"/>
      <c r="AK156" s="19"/>
      <c r="AL156" s="20"/>
      <c r="AM156" s="19"/>
      <c r="AN156" s="20"/>
      <c r="AO156" s="210"/>
      <c r="AP156" s="480"/>
      <c r="AQ156" s="397"/>
      <c r="AR156" s="37"/>
      <c r="AS156" s="49"/>
      <c r="AT156" s="444"/>
      <c r="AU156" s="80"/>
      <c r="CA156" s="334" t="str">
        <f t="shared" si="9"/>
        <v/>
      </c>
      <c r="CG156" s="334">
        <f t="shared" si="10"/>
        <v>0</v>
      </c>
    </row>
    <row r="157" spans="1:102" x14ac:dyDescent="0.2">
      <c r="A157" s="236" t="s">
        <v>169</v>
      </c>
      <c r="B157" s="452">
        <f t="shared" si="7"/>
        <v>0</v>
      </c>
      <c r="C157" s="453">
        <f t="shared" si="8"/>
        <v>0</v>
      </c>
      <c r="D157" s="454">
        <f t="shared" si="8"/>
        <v>0</v>
      </c>
      <c r="E157" s="19"/>
      <c r="F157" s="49"/>
      <c r="G157" s="19"/>
      <c r="H157" s="49"/>
      <c r="I157" s="19"/>
      <c r="J157" s="49"/>
      <c r="K157" s="19"/>
      <c r="L157" s="20"/>
      <c r="M157" s="19"/>
      <c r="N157" s="20"/>
      <c r="O157" s="19"/>
      <c r="P157" s="20"/>
      <c r="Q157" s="19"/>
      <c r="R157" s="20"/>
      <c r="S157" s="19"/>
      <c r="T157" s="20"/>
      <c r="U157" s="19"/>
      <c r="V157" s="20"/>
      <c r="W157" s="19"/>
      <c r="X157" s="20"/>
      <c r="Y157" s="19"/>
      <c r="Z157" s="20"/>
      <c r="AA157" s="19"/>
      <c r="AB157" s="49"/>
      <c r="AC157" s="19"/>
      <c r="AD157" s="49"/>
      <c r="AE157" s="19"/>
      <c r="AF157" s="20"/>
      <c r="AG157" s="19"/>
      <c r="AH157" s="20"/>
      <c r="AI157" s="19"/>
      <c r="AJ157" s="20"/>
      <c r="AK157" s="19"/>
      <c r="AL157" s="20"/>
      <c r="AM157" s="19"/>
      <c r="AN157" s="20"/>
      <c r="AO157" s="210"/>
      <c r="AP157" s="480"/>
      <c r="AQ157" s="397"/>
      <c r="AR157" s="37"/>
      <c r="AS157" s="49"/>
      <c r="AT157" s="444"/>
      <c r="AU157" s="80"/>
      <c r="CA157" s="334" t="str">
        <f t="shared" si="9"/>
        <v/>
      </c>
      <c r="CG157" s="334">
        <f t="shared" si="10"/>
        <v>0</v>
      </c>
    </row>
    <row r="158" spans="1:102" x14ac:dyDescent="0.2">
      <c r="A158" s="236" t="s">
        <v>170</v>
      </c>
      <c r="B158" s="452">
        <f t="shared" si="7"/>
        <v>0</v>
      </c>
      <c r="C158" s="453">
        <f t="shared" si="8"/>
        <v>0</v>
      </c>
      <c r="D158" s="454">
        <f t="shared" si="8"/>
        <v>0</v>
      </c>
      <c r="E158" s="19"/>
      <c r="F158" s="49"/>
      <c r="G158" s="19"/>
      <c r="H158" s="49"/>
      <c r="I158" s="19"/>
      <c r="J158" s="49"/>
      <c r="K158" s="19"/>
      <c r="L158" s="20"/>
      <c r="M158" s="19"/>
      <c r="N158" s="20"/>
      <c r="O158" s="19"/>
      <c r="P158" s="20"/>
      <c r="Q158" s="19"/>
      <c r="R158" s="20"/>
      <c r="S158" s="19"/>
      <c r="T158" s="20"/>
      <c r="U158" s="19"/>
      <c r="V158" s="20"/>
      <c r="W158" s="19"/>
      <c r="X158" s="20"/>
      <c r="Y158" s="19"/>
      <c r="Z158" s="20"/>
      <c r="AA158" s="19"/>
      <c r="AB158" s="49"/>
      <c r="AC158" s="19"/>
      <c r="AD158" s="49"/>
      <c r="AE158" s="19"/>
      <c r="AF158" s="20"/>
      <c r="AG158" s="19"/>
      <c r="AH158" s="20"/>
      <c r="AI158" s="19"/>
      <c r="AJ158" s="20"/>
      <c r="AK158" s="19"/>
      <c r="AL158" s="20"/>
      <c r="AM158" s="19"/>
      <c r="AN158" s="20"/>
      <c r="AO158" s="210"/>
      <c r="AP158" s="480"/>
      <c r="AQ158" s="397"/>
      <c r="AR158" s="37"/>
      <c r="AS158" s="49"/>
      <c r="AT158" s="444"/>
      <c r="AU158" s="80"/>
      <c r="CA158" s="334" t="str">
        <f t="shared" si="9"/>
        <v/>
      </c>
      <c r="CG158" s="334">
        <f t="shared" si="10"/>
        <v>0</v>
      </c>
    </row>
    <row r="159" spans="1:102" x14ac:dyDescent="0.2">
      <c r="A159" s="236" t="s">
        <v>171</v>
      </c>
      <c r="B159" s="452">
        <f t="shared" si="7"/>
        <v>0</v>
      </c>
      <c r="C159" s="453">
        <f t="shared" si="8"/>
        <v>0</v>
      </c>
      <c r="D159" s="454">
        <f t="shared" si="8"/>
        <v>0</v>
      </c>
      <c r="E159" s="19"/>
      <c r="F159" s="49"/>
      <c r="G159" s="19"/>
      <c r="H159" s="49"/>
      <c r="I159" s="19"/>
      <c r="J159" s="49"/>
      <c r="K159" s="19"/>
      <c r="L159" s="20"/>
      <c r="M159" s="19"/>
      <c r="N159" s="20"/>
      <c r="O159" s="19"/>
      <c r="P159" s="20"/>
      <c r="Q159" s="19"/>
      <c r="R159" s="20"/>
      <c r="S159" s="19"/>
      <c r="T159" s="20"/>
      <c r="U159" s="19"/>
      <c r="V159" s="20"/>
      <c r="W159" s="19"/>
      <c r="X159" s="20"/>
      <c r="Y159" s="19"/>
      <c r="Z159" s="20"/>
      <c r="AA159" s="19"/>
      <c r="AB159" s="49"/>
      <c r="AC159" s="19"/>
      <c r="AD159" s="49"/>
      <c r="AE159" s="19"/>
      <c r="AF159" s="20"/>
      <c r="AG159" s="19"/>
      <c r="AH159" s="20"/>
      <c r="AI159" s="19"/>
      <c r="AJ159" s="20"/>
      <c r="AK159" s="19"/>
      <c r="AL159" s="20"/>
      <c r="AM159" s="19"/>
      <c r="AN159" s="20"/>
      <c r="AO159" s="210"/>
      <c r="AP159" s="480"/>
      <c r="AQ159" s="397"/>
      <c r="AR159" s="37"/>
      <c r="AS159" s="49"/>
      <c r="AT159" s="444"/>
      <c r="AU159" s="80"/>
      <c r="CA159" s="334" t="str">
        <f t="shared" si="9"/>
        <v/>
      </c>
      <c r="CG159" s="334">
        <f t="shared" si="10"/>
        <v>0</v>
      </c>
    </row>
    <row r="160" spans="1:102" x14ac:dyDescent="0.2">
      <c r="A160" s="236" t="s">
        <v>172</v>
      </c>
      <c r="B160" s="452">
        <f t="shared" si="7"/>
        <v>100</v>
      </c>
      <c r="C160" s="453">
        <f t="shared" si="8"/>
        <v>28</v>
      </c>
      <c r="D160" s="454">
        <f t="shared" si="8"/>
        <v>72</v>
      </c>
      <c r="E160" s="19">
        <v>1</v>
      </c>
      <c r="F160" s="49"/>
      <c r="G160" s="19"/>
      <c r="H160" s="49"/>
      <c r="I160" s="19"/>
      <c r="J160" s="49"/>
      <c r="K160" s="19">
        <v>4</v>
      </c>
      <c r="L160" s="20">
        <v>1</v>
      </c>
      <c r="M160" s="19">
        <v>6</v>
      </c>
      <c r="N160" s="20">
        <v>2</v>
      </c>
      <c r="O160" s="19">
        <v>2</v>
      </c>
      <c r="P160" s="20">
        <v>2</v>
      </c>
      <c r="Q160" s="19">
        <v>1</v>
      </c>
      <c r="R160" s="20">
        <v>4</v>
      </c>
      <c r="S160" s="19">
        <v>2</v>
      </c>
      <c r="T160" s="20">
        <v>2</v>
      </c>
      <c r="U160" s="19">
        <v>1</v>
      </c>
      <c r="V160" s="20">
        <v>2</v>
      </c>
      <c r="W160" s="19">
        <v>1</v>
      </c>
      <c r="X160" s="20">
        <v>3</v>
      </c>
      <c r="Y160" s="19">
        <v>2</v>
      </c>
      <c r="Z160" s="20">
        <v>8</v>
      </c>
      <c r="AA160" s="19">
        <v>2</v>
      </c>
      <c r="AB160" s="49">
        <v>7</v>
      </c>
      <c r="AC160" s="19">
        <v>2</v>
      </c>
      <c r="AD160" s="49">
        <v>8</v>
      </c>
      <c r="AE160" s="19">
        <v>1</v>
      </c>
      <c r="AF160" s="20">
        <v>6</v>
      </c>
      <c r="AG160" s="19">
        <v>1</v>
      </c>
      <c r="AH160" s="20">
        <v>6</v>
      </c>
      <c r="AI160" s="19">
        <v>1</v>
      </c>
      <c r="AJ160" s="20">
        <v>7</v>
      </c>
      <c r="AK160" s="19"/>
      <c r="AL160" s="20">
        <v>6</v>
      </c>
      <c r="AM160" s="19">
        <v>1</v>
      </c>
      <c r="AN160" s="20">
        <v>2</v>
      </c>
      <c r="AO160" s="210"/>
      <c r="AP160" s="480">
        <v>6</v>
      </c>
      <c r="AQ160" s="397">
        <v>93</v>
      </c>
      <c r="AR160" s="37"/>
      <c r="AS160" s="49">
        <v>7</v>
      </c>
      <c r="AT160" s="444"/>
      <c r="AU160" s="80"/>
      <c r="CA160" s="334" t="str">
        <f t="shared" si="9"/>
        <v/>
      </c>
      <c r="CG160" s="334">
        <f t="shared" si="10"/>
        <v>0</v>
      </c>
    </row>
    <row r="161" spans="1:85" x14ac:dyDescent="0.2">
      <c r="A161" s="236" t="s">
        <v>173</v>
      </c>
      <c r="B161" s="452">
        <f t="shared" si="7"/>
        <v>2</v>
      </c>
      <c r="C161" s="453">
        <f t="shared" si="8"/>
        <v>0</v>
      </c>
      <c r="D161" s="454">
        <f t="shared" si="8"/>
        <v>2</v>
      </c>
      <c r="E161" s="19"/>
      <c r="F161" s="49"/>
      <c r="G161" s="19"/>
      <c r="H161" s="49"/>
      <c r="I161" s="19"/>
      <c r="J161" s="49"/>
      <c r="K161" s="19"/>
      <c r="L161" s="20"/>
      <c r="M161" s="19"/>
      <c r="N161" s="20"/>
      <c r="O161" s="19"/>
      <c r="P161" s="20"/>
      <c r="Q161" s="19"/>
      <c r="R161" s="20"/>
      <c r="S161" s="19"/>
      <c r="T161" s="20"/>
      <c r="U161" s="19"/>
      <c r="V161" s="20"/>
      <c r="W161" s="19"/>
      <c r="X161" s="20"/>
      <c r="Y161" s="19"/>
      <c r="Z161" s="20"/>
      <c r="AA161" s="19"/>
      <c r="AB161" s="49"/>
      <c r="AC161" s="19"/>
      <c r="AD161" s="49"/>
      <c r="AE161" s="19"/>
      <c r="AF161" s="20"/>
      <c r="AG161" s="19"/>
      <c r="AH161" s="20">
        <v>1</v>
      </c>
      <c r="AI161" s="19"/>
      <c r="AJ161" s="20"/>
      <c r="AK161" s="19"/>
      <c r="AL161" s="20"/>
      <c r="AM161" s="19"/>
      <c r="AN161" s="20">
        <v>1</v>
      </c>
      <c r="AO161" s="210"/>
      <c r="AP161" s="480"/>
      <c r="AQ161" s="397">
        <v>2</v>
      </c>
      <c r="AR161" s="37"/>
      <c r="AS161" s="49"/>
      <c r="AT161" s="444"/>
      <c r="AU161" s="80"/>
      <c r="CA161" s="334" t="str">
        <f t="shared" si="9"/>
        <v/>
      </c>
      <c r="CG161" s="334">
        <f t="shared" si="10"/>
        <v>0</v>
      </c>
    </row>
    <row r="162" spans="1:85" x14ac:dyDescent="0.2">
      <c r="A162" s="236" t="s">
        <v>174</v>
      </c>
      <c r="B162" s="452">
        <f t="shared" si="7"/>
        <v>0</v>
      </c>
      <c r="C162" s="453">
        <f t="shared" si="8"/>
        <v>0</v>
      </c>
      <c r="D162" s="454">
        <f t="shared" si="8"/>
        <v>0</v>
      </c>
      <c r="E162" s="19"/>
      <c r="F162" s="49"/>
      <c r="G162" s="19"/>
      <c r="H162" s="49"/>
      <c r="I162" s="19"/>
      <c r="J162" s="49"/>
      <c r="K162" s="19"/>
      <c r="L162" s="20"/>
      <c r="M162" s="19"/>
      <c r="N162" s="20"/>
      <c r="O162" s="19"/>
      <c r="P162" s="20"/>
      <c r="Q162" s="19"/>
      <c r="R162" s="20"/>
      <c r="S162" s="19"/>
      <c r="T162" s="20"/>
      <c r="U162" s="19"/>
      <c r="V162" s="20"/>
      <c r="W162" s="19"/>
      <c r="X162" s="20"/>
      <c r="Y162" s="19"/>
      <c r="Z162" s="20"/>
      <c r="AA162" s="19"/>
      <c r="AB162" s="49"/>
      <c r="AC162" s="19"/>
      <c r="AD162" s="49"/>
      <c r="AE162" s="19"/>
      <c r="AF162" s="20"/>
      <c r="AG162" s="19"/>
      <c r="AH162" s="20"/>
      <c r="AI162" s="19"/>
      <c r="AJ162" s="20"/>
      <c r="AK162" s="19"/>
      <c r="AL162" s="20"/>
      <c r="AM162" s="19"/>
      <c r="AN162" s="20"/>
      <c r="AO162" s="210"/>
      <c r="AP162" s="480"/>
      <c r="AQ162" s="397"/>
      <c r="AR162" s="37"/>
      <c r="AS162" s="49"/>
      <c r="AT162" s="444"/>
      <c r="AU162" s="80"/>
      <c r="CA162" s="334" t="str">
        <f t="shared" si="9"/>
        <v/>
      </c>
      <c r="CG162" s="334">
        <f t="shared" si="10"/>
        <v>0</v>
      </c>
    </row>
    <row r="163" spans="1:85" x14ac:dyDescent="0.2">
      <c r="A163" s="236" t="s">
        <v>175</v>
      </c>
      <c r="B163" s="452">
        <f t="shared" si="7"/>
        <v>0</v>
      </c>
      <c r="C163" s="453">
        <f t="shared" si="8"/>
        <v>0</v>
      </c>
      <c r="D163" s="454">
        <f t="shared" si="8"/>
        <v>0</v>
      </c>
      <c r="E163" s="19"/>
      <c r="F163" s="49"/>
      <c r="G163" s="19"/>
      <c r="H163" s="49"/>
      <c r="I163" s="19"/>
      <c r="J163" s="49"/>
      <c r="K163" s="19"/>
      <c r="L163" s="20"/>
      <c r="M163" s="19"/>
      <c r="N163" s="20"/>
      <c r="O163" s="19"/>
      <c r="P163" s="20"/>
      <c r="Q163" s="19"/>
      <c r="R163" s="20"/>
      <c r="S163" s="19"/>
      <c r="T163" s="20"/>
      <c r="U163" s="19"/>
      <c r="V163" s="20"/>
      <c r="W163" s="19"/>
      <c r="X163" s="20"/>
      <c r="Y163" s="19"/>
      <c r="Z163" s="20"/>
      <c r="AA163" s="19"/>
      <c r="AB163" s="49"/>
      <c r="AC163" s="19"/>
      <c r="AD163" s="49"/>
      <c r="AE163" s="19"/>
      <c r="AF163" s="20"/>
      <c r="AG163" s="19"/>
      <c r="AH163" s="20"/>
      <c r="AI163" s="19"/>
      <c r="AJ163" s="20"/>
      <c r="AK163" s="19"/>
      <c r="AL163" s="20"/>
      <c r="AM163" s="19"/>
      <c r="AN163" s="20"/>
      <c r="AO163" s="210"/>
      <c r="AP163" s="480"/>
      <c r="AQ163" s="397"/>
      <c r="AR163" s="37"/>
      <c r="AS163" s="49"/>
      <c r="AT163" s="444"/>
      <c r="AU163" s="80"/>
      <c r="CA163" s="334" t="str">
        <f t="shared" si="9"/>
        <v/>
      </c>
      <c r="CG163" s="334">
        <f t="shared" si="10"/>
        <v>0</v>
      </c>
    </row>
    <row r="164" spans="1:85" x14ac:dyDescent="0.2">
      <c r="A164" s="236" t="s">
        <v>176</v>
      </c>
      <c r="B164" s="452">
        <f t="shared" si="7"/>
        <v>71</v>
      </c>
      <c r="C164" s="453">
        <f t="shared" si="8"/>
        <v>33</v>
      </c>
      <c r="D164" s="454">
        <f t="shared" si="8"/>
        <v>38</v>
      </c>
      <c r="E164" s="19"/>
      <c r="F164" s="49"/>
      <c r="G164" s="19">
        <v>1</v>
      </c>
      <c r="H164" s="49"/>
      <c r="I164" s="19">
        <v>2</v>
      </c>
      <c r="J164" s="49">
        <v>2</v>
      </c>
      <c r="K164" s="19"/>
      <c r="L164" s="20">
        <v>1</v>
      </c>
      <c r="M164" s="19">
        <v>1</v>
      </c>
      <c r="N164" s="20"/>
      <c r="O164" s="19"/>
      <c r="P164" s="20"/>
      <c r="Q164" s="19"/>
      <c r="R164" s="20"/>
      <c r="S164" s="19"/>
      <c r="T164" s="20"/>
      <c r="U164" s="19"/>
      <c r="V164" s="20"/>
      <c r="W164" s="19"/>
      <c r="X164" s="20">
        <v>1</v>
      </c>
      <c r="Y164" s="19"/>
      <c r="Z164" s="20"/>
      <c r="AA164" s="19">
        <v>1</v>
      </c>
      <c r="AB164" s="49">
        <v>1</v>
      </c>
      <c r="AC164" s="19">
        <v>1</v>
      </c>
      <c r="AD164" s="49"/>
      <c r="AE164" s="19">
        <v>3</v>
      </c>
      <c r="AF164" s="20">
        <v>3</v>
      </c>
      <c r="AG164" s="19">
        <v>2</v>
      </c>
      <c r="AH164" s="20">
        <v>4</v>
      </c>
      <c r="AI164" s="19">
        <v>3</v>
      </c>
      <c r="AJ164" s="20">
        <v>4</v>
      </c>
      <c r="AK164" s="19">
        <v>4</v>
      </c>
      <c r="AL164" s="20">
        <v>4</v>
      </c>
      <c r="AM164" s="19">
        <v>6</v>
      </c>
      <c r="AN164" s="20">
        <v>7</v>
      </c>
      <c r="AO164" s="210">
        <v>9</v>
      </c>
      <c r="AP164" s="480">
        <v>11</v>
      </c>
      <c r="AQ164" s="397">
        <v>6</v>
      </c>
      <c r="AR164" s="37">
        <v>45</v>
      </c>
      <c r="AS164" s="49">
        <v>20</v>
      </c>
      <c r="AT164" s="444"/>
      <c r="AU164" s="80"/>
      <c r="CA164" s="334" t="str">
        <f t="shared" si="9"/>
        <v/>
      </c>
      <c r="CG164" s="334">
        <f t="shared" si="10"/>
        <v>0</v>
      </c>
    </row>
    <row r="165" spans="1:85" x14ac:dyDescent="0.2">
      <c r="A165" s="236" t="s">
        <v>177</v>
      </c>
      <c r="B165" s="452">
        <f t="shared" si="7"/>
        <v>0</v>
      </c>
      <c r="C165" s="453">
        <f t="shared" si="8"/>
        <v>0</v>
      </c>
      <c r="D165" s="454">
        <f t="shared" si="8"/>
        <v>0</v>
      </c>
      <c r="E165" s="19"/>
      <c r="F165" s="49"/>
      <c r="G165" s="19"/>
      <c r="H165" s="49"/>
      <c r="I165" s="19"/>
      <c r="J165" s="49"/>
      <c r="K165" s="19"/>
      <c r="L165" s="20"/>
      <c r="M165" s="19"/>
      <c r="N165" s="20"/>
      <c r="O165" s="19"/>
      <c r="P165" s="20"/>
      <c r="Q165" s="19"/>
      <c r="R165" s="20"/>
      <c r="S165" s="19"/>
      <c r="T165" s="20"/>
      <c r="U165" s="19"/>
      <c r="V165" s="20"/>
      <c r="W165" s="19"/>
      <c r="X165" s="20"/>
      <c r="Y165" s="19"/>
      <c r="Z165" s="20"/>
      <c r="AA165" s="19"/>
      <c r="AB165" s="49"/>
      <c r="AC165" s="19"/>
      <c r="AD165" s="49"/>
      <c r="AE165" s="19"/>
      <c r="AF165" s="20"/>
      <c r="AG165" s="19"/>
      <c r="AH165" s="20"/>
      <c r="AI165" s="19"/>
      <c r="AJ165" s="20"/>
      <c r="AK165" s="19"/>
      <c r="AL165" s="20"/>
      <c r="AM165" s="19"/>
      <c r="AN165" s="20"/>
      <c r="AO165" s="210"/>
      <c r="AP165" s="480"/>
      <c r="AQ165" s="397"/>
      <c r="AR165" s="37"/>
      <c r="AS165" s="49"/>
      <c r="AT165" s="444"/>
      <c r="AU165" s="80"/>
      <c r="CA165" s="334" t="str">
        <f t="shared" si="9"/>
        <v/>
      </c>
      <c r="CG165" s="334">
        <f t="shared" si="10"/>
        <v>0</v>
      </c>
    </row>
    <row r="166" spans="1:85" x14ac:dyDescent="0.2">
      <c r="A166" s="236" t="s">
        <v>178</v>
      </c>
      <c r="B166" s="452">
        <f t="shared" si="7"/>
        <v>0</v>
      </c>
      <c r="C166" s="453">
        <f t="shared" si="8"/>
        <v>0</v>
      </c>
      <c r="D166" s="454">
        <f t="shared" si="8"/>
        <v>0</v>
      </c>
      <c r="E166" s="19"/>
      <c r="F166" s="49"/>
      <c r="G166" s="19"/>
      <c r="H166" s="49"/>
      <c r="I166" s="19"/>
      <c r="J166" s="49"/>
      <c r="K166" s="19"/>
      <c r="L166" s="20"/>
      <c r="M166" s="19"/>
      <c r="N166" s="20"/>
      <c r="O166" s="19"/>
      <c r="P166" s="20"/>
      <c r="Q166" s="19"/>
      <c r="R166" s="20"/>
      <c r="S166" s="19"/>
      <c r="T166" s="20"/>
      <c r="U166" s="19"/>
      <c r="V166" s="20"/>
      <c r="W166" s="19"/>
      <c r="X166" s="20"/>
      <c r="Y166" s="19"/>
      <c r="Z166" s="20"/>
      <c r="AA166" s="19"/>
      <c r="AB166" s="49"/>
      <c r="AC166" s="19"/>
      <c r="AD166" s="49"/>
      <c r="AE166" s="19"/>
      <c r="AF166" s="20"/>
      <c r="AG166" s="19"/>
      <c r="AH166" s="20"/>
      <c r="AI166" s="19"/>
      <c r="AJ166" s="20"/>
      <c r="AK166" s="19"/>
      <c r="AL166" s="20"/>
      <c r="AM166" s="19"/>
      <c r="AN166" s="20"/>
      <c r="AO166" s="210"/>
      <c r="AP166" s="480"/>
      <c r="AQ166" s="397"/>
      <c r="AR166" s="37"/>
      <c r="AS166" s="49"/>
      <c r="AT166" s="455"/>
      <c r="CA166" s="334" t="str">
        <f t="shared" si="9"/>
        <v/>
      </c>
      <c r="CG166" s="334">
        <f t="shared" si="10"/>
        <v>0</v>
      </c>
    </row>
    <row r="167" spans="1:85" x14ac:dyDescent="0.2">
      <c r="A167" s="236" t="s">
        <v>179</v>
      </c>
      <c r="B167" s="452">
        <f t="shared" si="7"/>
        <v>3</v>
      </c>
      <c r="C167" s="453">
        <f t="shared" si="8"/>
        <v>1</v>
      </c>
      <c r="D167" s="454">
        <f t="shared" si="8"/>
        <v>2</v>
      </c>
      <c r="E167" s="19"/>
      <c r="F167" s="49"/>
      <c r="G167" s="19"/>
      <c r="H167" s="49"/>
      <c r="I167" s="19"/>
      <c r="J167" s="49"/>
      <c r="K167" s="19"/>
      <c r="L167" s="20"/>
      <c r="M167" s="19"/>
      <c r="N167" s="20"/>
      <c r="O167" s="19"/>
      <c r="P167" s="20"/>
      <c r="Q167" s="19"/>
      <c r="R167" s="20"/>
      <c r="S167" s="19"/>
      <c r="T167" s="20"/>
      <c r="U167" s="19"/>
      <c r="V167" s="20"/>
      <c r="W167" s="19"/>
      <c r="X167" s="20"/>
      <c r="Y167" s="19"/>
      <c r="Z167" s="20"/>
      <c r="AA167" s="19"/>
      <c r="AB167" s="49"/>
      <c r="AC167" s="19"/>
      <c r="AD167" s="49"/>
      <c r="AE167" s="19">
        <v>1</v>
      </c>
      <c r="AF167" s="20"/>
      <c r="AG167" s="19"/>
      <c r="AH167" s="20"/>
      <c r="AI167" s="19"/>
      <c r="AJ167" s="20">
        <v>1</v>
      </c>
      <c r="AK167" s="19"/>
      <c r="AL167" s="20">
        <v>1</v>
      </c>
      <c r="AM167" s="19"/>
      <c r="AN167" s="20"/>
      <c r="AO167" s="210"/>
      <c r="AP167" s="480"/>
      <c r="AQ167" s="397">
        <v>3</v>
      </c>
      <c r="AR167" s="37"/>
      <c r="AS167" s="49"/>
      <c r="AT167" s="455"/>
      <c r="CA167" s="334" t="str">
        <f t="shared" si="9"/>
        <v/>
      </c>
      <c r="CG167" s="334">
        <f t="shared" si="10"/>
        <v>0</v>
      </c>
    </row>
    <row r="168" spans="1:85" x14ac:dyDescent="0.2">
      <c r="A168" s="243" t="s">
        <v>13</v>
      </c>
      <c r="B168" s="456">
        <f t="shared" si="7"/>
        <v>60</v>
      </c>
      <c r="C168" s="457">
        <f t="shared" si="8"/>
        <v>34</v>
      </c>
      <c r="D168" s="458">
        <f t="shared" si="8"/>
        <v>26</v>
      </c>
      <c r="E168" s="352">
        <v>1</v>
      </c>
      <c r="F168" s="63"/>
      <c r="G168" s="352"/>
      <c r="H168" s="353"/>
      <c r="I168" s="352">
        <v>1</v>
      </c>
      <c r="J168" s="353"/>
      <c r="K168" s="352"/>
      <c r="L168" s="353"/>
      <c r="M168" s="352">
        <v>1</v>
      </c>
      <c r="N168" s="353"/>
      <c r="O168" s="352"/>
      <c r="P168" s="353">
        <v>1</v>
      </c>
      <c r="Q168" s="352">
        <v>1</v>
      </c>
      <c r="R168" s="353">
        <v>2</v>
      </c>
      <c r="S168" s="352">
        <v>1</v>
      </c>
      <c r="T168" s="353"/>
      <c r="U168" s="352">
        <v>1</v>
      </c>
      <c r="V168" s="353">
        <v>1</v>
      </c>
      <c r="W168" s="352"/>
      <c r="X168" s="353"/>
      <c r="Y168" s="352">
        <v>2</v>
      </c>
      <c r="Z168" s="353">
        <v>3</v>
      </c>
      <c r="AA168" s="352">
        <v>3</v>
      </c>
      <c r="AB168" s="353"/>
      <c r="AC168" s="352">
        <v>1</v>
      </c>
      <c r="AD168" s="353"/>
      <c r="AE168" s="352">
        <v>1</v>
      </c>
      <c r="AF168" s="353">
        <v>1</v>
      </c>
      <c r="AG168" s="352">
        <v>7</v>
      </c>
      <c r="AH168" s="353">
        <v>2</v>
      </c>
      <c r="AI168" s="352">
        <v>3</v>
      </c>
      <c r="AJ168" s="353">
        <v>1</v>
      </c>
      <c r="AK168" s="352">
        <v>2</v>
      </c>
      <c r="AL168" s="353">
        <v>3</v>
      </c>
      <c r="AM168" s="352">
        <v>4</v>
      </c>
      <c r="AN168" s="353">
        <v>4</v>
      </c>
      <c r="AO168" s="217">
        <v>5</v>
      </c>
      <c r="AP168" s="481">
        <v>8</v>
      </c>
      <c r="AQ168" s="459">
        <v>10</v>
      </c>
      <c r="AR168" s="41">
        <v>25</v>
      </c>
      <c r="AS168" s="63">
        <v>25</v>
      </c>
      <c r="AT168" s="455"/>
      <c r="CA168" s="334" t="str">
        <f t="shared" si="9"/>
        <v/>
      </c>
      <c r="CG168" s="334">
        <f t="shared" si="10"/>
        <v>0</v>
      </c>
    </row>
    <row r="169" spans="1:85" x14ac:dyDescent="0.2">
      <c r="A169" s="460" t="s">
        <v>98</v>
      </c>
      <c r="B169" s="401">
        <f t="shared" ref="B169:AS169" si="11">SUM(B170:B174)</f>
        <v>0</v>
      </c>
      <c r="C169" s="402">
        <f t="shared" si="11"/>
        <v>0</v>
      </c>
      <c r="D169" s="442">
        <f t="shared" si="11"/>
        <v>0</v>
      </c>
      <c r="E169" s="482">
        <f t="shared" si="11"/>
        <v>0</v>
      </c>
      <c r="F169" s="461">
        <f t="shared" si="11"/>
        <v>0</v>
      </c>
      <c r="G169" s="461">
        <f t="shared" si="11"/>
        <v>0</v>
      </c>
      <c r="H169" s="367">
        <f t="shared" si="11"/>
        <v>0</v>
      </c>
      <c r="I169" s="365">
        <f t="shared" si="11"/>
        <v>0</v>
      </c>
      <c r="J169" s="367">
        <f t="shared" si="11"/>
        <v>0</v>
      </c>
      <c r="K169" s="365">
        <f t="shared" si="11"/>
        <v>0</v>
      </c>
      <c r="L169" s="367">
        <f t="shared" si="11"/>
        <v>0</v>
      </c>
      <c r="M169" s="365">
        <f t="shared" si="11"/>
        <v>0</v>
      </c>
      <c r="N169" s="367">
        <f t="shared" si="11"/>
        <v>0</v>
      </c>
      <c r="O169" s="365">
        <f t="shared" si="11"/>
        <v>0</v>
      </c>
      <c r="P169" s="367">
        <f t="shared" si="11"/>
        <v>0</v>
      </c>
      <c r="Q169" s="365">
        <f t="shared" si="11"/>
        <v>0</v>
      </c>
      <c r="R169" s="367">
        <f t="shared" si="11"/>
        <v>0</v>
      </c>
      <c r="S169" s="365">
        <f t="shared" si="11"/>
        <v>0</v>
      </c>
      <c r="T169" s="367">
        <f t="shared" si="11"/>
        <v>0</v>
      </c>
      <c r="U169" s="365">
        <f t="shared" si="11"/>
        <v>0</v>
      </c>
      <c r="V169" s="367">
        <f t="shared" si="11"/>
        <v>0</v>
      </c>
      <c r="W169" s="365">
        <f t="shared" si="11"/>
        <v>0</v>
      </c>
      <c r="X169" s="367">
        <f t="shared" si="11"/>
        <v>0</v>
      </c>
      <c r="Y169" s="365">
        <f t="shared" si="11"/>
        <v>0</v>
      </c>
      <c r="Z169" s="367">
        <f t="shared" si="11"/>
        <v>0</v>
      </c>
      <c r="AA169" s="365">
        <f t="shared" si="11"/>
        <v>0</v>
      </c>
      <c r="AB169" s="367">
        <f t="shared" si="11"/>
        <v>0</v>
      </c>
      <c r="AC169" s="365">
        <f t="shared" si="11"/>
        <v>0</v>
      </c>
      <c r="AD169" s="367">
        <f t="shared" si="11"/>
        <v>0</v>
      </c>
      <c r="AE169" s="365">
        <f t="shared" si="11"/>
        <v>0</v>
      </c>
      <c r="AF169" s="367">
        <f t="shared" si="11"/>
        <v>0</v>
      </c>
      <c r="AG169" s="365">
        <f t="shared" si="11"/>
        <v>0</v>
      </c>
      <c r="AH169" s="367">
        <f t="shared" si="11"/>
        <v>0</v>
      </c>
      <c r="AI169" s="365">
        <f t="shared" si="11"/>
        <v>0</v>
      </c>
      <c r="AJ169" s="367">
        <f t="shared" si="11"/>
        <v>0</v>
      </c>
      <c r="AK169" s="365">
        <f t="shared" si="11"/>
        <v>0</v>
      </c>
      <c r="AL169" s="367">
        <f t="shared" si="11"/>
        <v>0</v>
      </c>
      <c r="AM169" s="365">
        <f t="shared" si="11"/>
        <v>0</v>
      </c>
      <c r="AN169" s="367">
        <f t="shared" si="11"/>
        <v>0</v>
      </c>
      <c r="AO169" s="368">
        <f t="shared" si="11"/>
        <v>0</v>
      </c>
      <c r="AP169" s="483">
        <f t="shared" si="11"/>
        <v>0</v>
      </c>
      <c r="AQ169" s="472">
        <f t="shared" si="11"/>
        <v>46</v>
      </c>
      <c r="AR169" s="338">
        <f t="shared" si="11"/>
        <v>50</v>
      </c>
      <c r="AS169" s="366">
        <f t="shared" si="11"/>
        <v>50</v>
      </c>
      <c r="AT169" s="455"/>
    </row>
    <row r="170" spans="1:85" x14ac:dyDescent="0.2">
      <c r="A170" s="93" t="s">
        <v>38</v>
      </c>
      <c r="B170" s="462">
        <f>SUM(C170+D170)</f>
        <v>0</v>
      </c>
      <c r="C170" s="462">
        <f t="shared" ref="C170:D174" si="12">SUM(E170+G170+I170+K170+M170+O170+Q170+S170+U170+W170+Y170+AA170+AC170+AE170+AG170+AI170+AK170+AM170+AO170)</f>
        <v>0</v>
      </c>
      <c r="D170" s="463">
        <f t="shared" si="12"/>
        <v>0</v>
      </c>
      <c r="E170" s="356"/>
      <c r="F170" s="13"/>
      <c r="G170" s="356"/>
      <c r="H170" s="354"/>
      <c r="I170" s="356"/>
      <c r="J170" s="354"/>
      <c r="K170" s="356"/>
      <c r="L170" s="354"/>
      <c r="M170" s="356"/>
      <c r="N170" s="354"/>
      <c r="O170" s="356"/>
      <c r="P170" s="354"/>
      <c r="Q170" s="356"/>
      <c r="R170" s="354"/>
      <c r="S170" s="356"/>
      <c r="T170" s="354"/>
      <c r="U170" s="356"/>
      <c r="V170" s="354"/>
      <c r="W170" s="356"/>
      <c r="X170" s="354"/>
      <c r="Y170" s="356"/>
      <c r="Z170" s="354"/>
      <c r="AA170" s="356"/>
      <c r="AB170" s="354"/>
      <c r="AC170" s="356"/>
      <c r="AD170" s="354"/>
      <c r="AE170" s="356"/>
      <c r="AF170" s="354"/>
      <c r="AG170" s="356"/>
      <c r="AH170" s="354"/>
      <c r="AI170" s="356"/>
      <c r="AJ170" s="354"/>
      <c r="AK170" s="356"/>
      <c r="AL170" s="354"/>
      <c r="AM170" s="356"/>
      <c r="AN170" s="354"/>
      <c r="AO170" s="221"/>
      <c r="AP170" s="484"/>
      <c r="AQ170" s="224">
        <v>46</v>
      </c>
      <c r="AR170" s="354">
        <v>40</v>
      </c>
      <c r="AS170" s="354">
        <v>46</v>
      </c>
      <c r="AT170" s="455"/>
    </row>
    <row r="171" spans="1:85" x14ac:dyDescent="0.2">
      <c r="A171" s="96" t="s">
        <v>39</v>
      </c>
      <c r="B171" s="453">
        <f>SUM(C171+D171)</f>
        <v>0</v>
      </c>
      <c r="C171" s="453">
        <f t="shared" si="12"/>
        <v>0</v>
      </c>
      <c r="D171" s="454">
        <f t="shared" si="12"/>
        <v>0</v>
      </c>
      <c r="E171" s="352"/>
      <c r="F171" s="20"/>
      <c r="G171" s="19"/>
      <c r="H171" s="22"/>
      <c r="I171" s="19"/>
      <c r="J171" s="20"/>
      <c r="K171" s="19"/>
      <c r="L171" s="20"/>
      <c r="M171" s="19"/>
      <c r="N171" s="20"/>
      <c r="O171" s="19"/>
      <c r="P171" s="20"/>
      <c r="Q171" s="19"/>
      <c r="R171" s="20"/>
      <c r="S171" s="19"/>
      <c r="T171" s="20"/>
      <c r="U171" s="19"/>
      <c r="V171" s="20"/>
      <c r="W171" s="19"/>
      <c r="X171" s="20"/>
      <c r="Y171" s="19"/>
      <c r="Z171" s="20"/>
      <c r="AA171" s="19"/>
      <c r="AB171" s="20"/>
      <c r="AC171" s="19"/>
      <c r="AD171" s="20"/>
      <c r="AE171" s="19"/>
      <c r="AF171" s="20"/>
      <c r="AG171" s="19"/>
      <c r="AH171" s="20"/>
      <c r="AI171" s="19"/>
      <c r="AJ171" s="20"/>
      <c r="AK171" s="19"/>
      <c r="AL171" s="20"/>
      <c r="AM171" s="19"/>
      <c r="AN171" s="20"/>
      <c r="AO171" s="210"/>
      <c r="AP171" s="480"/>
      <c r="AQ171" s="49"/>
      <c r="AR171" s="20"/>
      <c r="AS171" s="22"/>
      <c r="AT171" s="464"/>
    </row>
    <row r="172" spans="1:85" x14ac:dyDescent="0.2">
      <c r="A172" s="106" t="s">
        <v>40</v>
      </c>
      <c r="B172" s="453">
        <f>SUM(C172+D172)</f>
        <v>0</v>
      </c>
      <c r="C172" s="453">
        <f t="shared" si="12"/>
        <v>0</v>
      </c>
      <c r="D172" s="454">
        <f t="shared" si="12"/>
        <v>0</v>
      </c>
      <c r="E172" s="19"/>
      <c r="F172" s="353"/>
      <c r="G172" s="352"/>
      <c r="H172" s="353"/>
      <c r="I172" s="356"/>
      <c r="J172" s="354"/>
      <c r="K172" s="356"/>
      <c r="L172" s="354"/>
      <c r="M172" s="356"/>
      <c r="N172" s="354"/>
      <c r="O172" s="356"/>
      <c r="P172" s="354"/>
      <c r="Q172" s="356"/>
      <c r="R172" s="354"/>
      <c r="S172" s="356"/>
      <c r="T172" s="354"/>
      <c r="U172" s="356"/>
      <c r="V172" s="354"/>
      <c r="W172" s="356"/>
      <c r="X172" s="354"/>
      <c r="Y172" s="356"/>
      <c r="Z172" s="354"/>
      <c r="AA172" s="356"/>
      <c r="AB172" s="354"/>
      <c r="AC172" s="356"/>
      <c r="AD172" s="354"/>
      <c r="AE172" s="356"/>
      <c r="AF172" s="354"/>
      <c r="AG172" s="356"/>
      <c r="AH172" s="354"/>
      <c r="AI172" s="356"/>
      <c r="AJ172" s="354"/>
      <c r="AK172" s="356"/>
      <c r="AL172" s="354"/>
      <c r="AM172" s="356"/>
      <c r="AN172" s="354"/>
      <c r="AO172" s="221"/>
      <c r="AP172" s="484"/>
      <c r="AQ172" s="224"/>
      <c r="AR172" s="354">
        <v>10</v>
      </c>
      <c r="AS172" s="354">
        <v>4</v>
      </c>
      <c r="AT172" s="455"/>
    </row>
    <row r="173" spans="1:85" x14ac:dyDescent="0.2">
      <c r="A173" s="465" t="s">
        <v>86</v>
      </c>
      <c r="B173" s="453">
        <f>SUM(C173+D173)</f>
        <v>0</v>
      </c>
      <c r="C173" s="453">
        <f t="shared" si="12"/>
        <v>0</v>
      </c>
      <c r="D173" s="466">
        <f t="shared" si="12"/>
        <v>0</v>
      </c>
      <c r="E173" s="356"/>
      <c r="F173" s="20"/>
      <c r="G173" s="19"/>
      <c r="H173" s="20"/>
      <c r="I173" s="19"/>
      <c r="J173" s="20"/>
      <c r="K173" s="19"/>
      <c r="L173" s="20"/>
      <c r="M173" s="19"/>
      <c r="N173" s="20"/>
      <c r="O173" s="19"/>
      <c r="P173" s="20"/>
      <c r="Q173" s="19"/>
      <c r="R173" s="20"/>
      <c r="S173" s="19"/>
      <c r="T173" s="20"/>
      <c r="U173" s="19"/>
      <c r="V173" s="20"/>
      <c r="W173" s="19"/>
      <c r="X173" s="20"/>
      <c r="Y173" s="19"/>
      <c r="Z173" s="20"/>
      <c r="AA173" s="19"/>
      <c r="AB173" s="20"/>
      <c r="AC173" s="19"/>
      <c r="AD173" s="20"/>
      <c r="AE173" s="19"/>
      <c r="AF173" s="20"/>
      <c r="AG173" s="19"/>
      <c r="AH173" s="20"/>
      <c r="AI173" s="19"/>
      <c r="AJ173" s="20"/>
      <c r="AK173" s="19"/>
      <c r="AL173" s="20"/>
      <c r="AM173" s="19"/>
      <c r="AN173" s="20"/>
      <c r="AO173" s="210"/>
      <c r="AP173" s="480"/>
      <c r="AQ173" s="49"/>
      <c r="AR173" s="20"/>
      <c r="AS173" s="22"/>
      <c r="AT173" s="464"/>
    </row>
    <row r="174" spans="1:85" x14ac:dyDescent="0.2">
      <c r="A174" s="108" t="s">
        <v>13</v>
      </c>
      <c r="B174" s="467">
        <f>SUM(C174+D174)</f>
        <v>0</v>
      </c>
      <c r="C174" s="468">
        <f t="shared" si="12"/>
        <v>0</v>
      </c>
      <c r="D174" s="469">
        <f t="shared" si="12"/>
        <v>0</v>
      </c>
      <c r="E174" s="27"/>
      <c r="F174" s="58"/>
      <c r="G174" s="56"/>
      <c r="H174" s="58"/>
      <c r="I174" s="56"/>
      <c r="J174" s="58"/>
      <c r="K174" s="56"/>
      <c r="L174" s="58"/>
      <c r="M174" s="56"/>
      <c r="N174" s="58"/>
      <c r="O174" s="56"/>
      <c r="P174" s="58"/>
      <c r="Q174" s="56"/>
      <c r="R174" s="58"/>
      <c r="S174" s="56"/>
      <c r="T174" s="58"/>
      <c r="U174" s="56"/>
      <c r="V174" s="58"/>
      <c r="W174" s="56"/>
      <c r="X174" s="58"/>
      <c r="Y174" s="56"/>
      <c r="Z174" s="58"/>
      <c r="AA174" s="56"/>
      <c r="AB174" s="58"/>
      <c r="AC174" s="56"/>
      <c r="AD174" s="58"/>
      <c r="AE174" s="56"/>
      <c r="AF174" s="58"/>
      <c r="AG174" s="56"/>
      <c r="AH174" s="58"/>
      <c r="AI174" s="56"/>
      <c r="AJ174" s="58"/>
      <c r="AK174" s="56"/>
      <c r="AL174" s="58"/>
      <c r="AM174" s="56"/>
      <c r="AN174" s="58"/>
      <c r="AO174" s="364"/>
      <c r="AP174" s="478"/>
      <c r="AQ174" s="375"/>
      <c r="AR174" s="58"/>
      <c r="AS174" s="58"/>
      <c r="AT174" s="455"/>
    </row>
    <row r="175" spans="1:85" x14ac:dyDescent="0.2">
      <c r="A175" s="149" t="s">
        <v>180</v>
      </c>
      <c r="B175" s="149"/>
      <c r="C175" s="149"/>
      <c r="D175" s="149"/>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5"/>
      <c r="AC175" s="485"/>
      <c r="AD175" s="485"/>
      <c r="AE175" s="485"/>
      <c r="AF175" s="485"/>
      <c r="AG175" s="485"/>
      <c r="AH175" s="485"/>
      <c r="AI175" s="485"/>
      <c r="AJ175" s="485"/>
      <c r="AK175" s="485"/>
      <c r="AL175" s="485"/>
      <c r="AM175" s="485"/>
      <c r="AN175" s="485"/>
      <c r="AO175" s="485"/>
      <c r="AP175" s="485"/>
      <c r="AQ175" s="80"/>
      <c r="AR175" s="80"/>
      <c r="AS175" s="80"/>
      <c r="AT175" s="80"/>
      <c r="AU175" s="80"/>
    </row>
    <row r="176" spans="1:85" ht="21" customHeight="1" x14ac:dyDescent="0.2">
      <c r="A176" s="849" t="s">
        <v>49</v>
      </c>
      <c r="B176" s="867" t="s">
        <v>50</v>
      </c>
      <c r="C176" s="868"/>
      <c r="D176" s="918"/>
      <c r="E176" s="871" t="s">
        <v>14</v>
      </c>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c r="AG176" s="872"/>
      <c r="AH176" s="872"/>
      <c r="AI176" s="872"/>
      <c r="AJ176" s="872"/>
      <c r="AK176" s="872"/>
      <c r="AL176" s="872"/>
      <c r="AM176" s="872"/>
      <c r="AN176" s="872"/>
      <c r="AO176" s="872"/>
      <c r="AP176" s="873"/>
      <c r="AQ176" s="841" t="s">
        <v>119</v>
      </c>
      <c r="AR176" s="841" t="s">
        <v>87</v>
      </c>
      <c r="AS176" s="80"/>
      <c r="AT176" s="80"/>
      <c r="AU176" s="80"/>
    </row>
    <row r="177" spans="1:86" ht="21.75" customHeight="1" x14ac:dyDescent="0.2">
      <c r="A177" s="850"/>
      <c r="B177" s="869"/>
      <c r="C177" s="870"/>
      <c r="D177" s="870"/>
      <c r="E177" s="831" t="s">
        <v>19</v>
      </c>
      <c r="F177" s="832"/>
      <c r="G177" s="831" t="s">
        <v>20</v>
      </c>
      <c r="H177" s="832"/>
      <c r="I177" s="862" t="s">
        <v>21</v>
      </c>
      <c r="J177" s="863"/>
      <c r="K177" s="862" t="s">
        <v>22</v>
      </c>
      <c r="L177" s="863"/>
      <c r="M177" s="862" t="s">
        <v>23</v>
      </c>
      <c r="N177" s="863"/>
      <c r="O177" s="831" t="s">
        <v>24</v>
      </c>
      <c r="P177" s="832"/>
      <c r="Q177" s="831" t="s">
        <v>25</v>
      </c>
      <c r="R177" s="832"/>
      <c r="S177" s="831" t="s">
        <v>26</v>
      </c>
      <c r="T177" s="832"/>
      <c r="U177" s="831" t="s">
        <v>27</v>
      </c>
      <c r="V177" s="832"/>
      <c r="W177" s="831" t="s">
        <v>2</v>
      </c>
      <c r="X177" s="832"/>
      <c r="Y177" s="831" t="s">
        <v>3</v>
      </c>
      <c r="Z177" s="832"/>
      <c r="AA177" s="831" t="s">
        <v>28</v>
      </c>
      <c r="AB177" s="832"/>
      <c r="AC177" s="831" t="s">
        <v>4</v>
      </c>
      <c r="AD177" s="832"/>
      <c r="AE177" s="831" t="s">
        <v>5</v>
      </c>
      <c r="AF177" s="832"/>
      <c r="AG177" s="831" t="s">
        <v>6</v>
      </c>
      <c r="AH177" s="832"/>
      <c r="AI177" s="831" t="s">
        <v>7</v>
      </c>
      <c r="AJ177" s="832"/>
      <c r="AK177" s="831" t="s">
        <v>8</v>
      </c>
      <c r="AL177" s="832"/>
      <c r="AM177" s="831" t="s">
        <v>9</v>
      </c>
      <c r="AN177" s="832"/>
      <c r="AO177" s="845" t="s">
        <v>10</v>
      </c>
      <c r="AP177" s="847"/>
      <c r="AQ177" s="844"/>
      <c r="AR177" s="844"/>
      <c r="AS177" s="80"/>
      <c r="AT177" s="80"/>
      <c r="AU177" s="80"/>
    </row>
    <row r="178" spans="1:86" ht="13.5" customHeight="1" x14ac:dyDescent="0.2">
      <c r="A178" s="917"/>
      <c r="B178" s="325" t="s">
        <v>94</v>
      </c>
      <c r="C178" s="324" t="s">
        <v>11</v>
      </c>
      <c r="D178" s="324" t="s">
        <v>12</v>
      </c>
      <c r="E178" s="65" t="s">
        <v>11</v>
      </c>
      <c r="F178" s="68" t="s">
        <v>12</v>
      </c>
      <c r="G178" s="65" t="s">
        <v>11</v>
      </c>
      <c r="H178" s="68" t="s">
        <v>12</v>
      </c>
      <c r="I178" s="65" t="s">
        <v>11</v>
      </c>
      <c r="J178" s="68" t="s">
        <v>12</v>
      </c>
      <c r="K178" s="65" t="s">
        <v>11</v>
      </c>
      <c r="L178" s="68" t="s">
        <v>12</v>
      </c>
      <c r="M178" s="65" t="s">
        <v>11</v>
      </c>
      <c r="N178" s="68" t="s">
        <v>12</v>
      </c>
      <c r="O178" s="65" t="s">
        <v>11</v>
      </c>
      <c r="P178" s="68" t="s">
        <v>12</v>
      </c>
      <c r="Q178" s="65" t="s">
        <v>11</v>
      </c>
      <c r="R178" s="68" t="s">
        <v>12</v>
      </c>
      <c r="S178" s="65" t="s">
        <v>11</v>
      </c>
      <c r="T178" s="68" t="s">
        <v>12</v>
      </c>
      <c r="U178" s="65" t="s">
        <v>11</v>
      </c>
      <c r="V178" s="68" t="s">
        <v>12</v>
      </c>
      <c r="W178" s="65" t="s">
        <v>11</v>
      </c>
      <c r="X178" s="68" t="s">
        <v>12</v>
      </c>
      <c r="Y178" s="65" t="s">
        <v>11</v>
      </c>
      <c r="Z178" s="68" t="s">
        <v>12</v>
      </c>
      <c r="AA178" s="65" t="s">
        <v>11</v>
      </c>
      <c r="AB178" s="68" t="s">
        <v>12</v>
      </c>
      <c r="AC178" s="65" t="s">
        <v>11</v>
      </c>
      <c r="AD178" s="68" t="s">
        <v>12</v>
      </c>
      <c r="AE178" s="65" t="s">
        <v>11</v>
      </c>
      <c r="AF178" s="68" t="s">
        <v>12</v>
      </c>
      <c r="AG178" s="65" t="s">
        <v>11</v>
      </c>
      <c r="AH178" s="68" t="s">
        <v>12</v>
      </c>
      <c r="AI178" s="65" t="s">
        <v>11</v>
      </c>
      <c r="AJ178" s="68" t="s">
        <v>12</v>
      </c>
      <c r="AK178" s="65" t="s">
        <v>11</v>
      </c>
      <c r="AL178" s="68" t="s">
        <v>12</v>
      </c>
      <c r="AM178" s="65" t="s">
        <v>11</v>
      </c>
      <c r="AN178" s="68" t="s">
        <v>12</v>
      </c>
      <c r="AO178" s="65" t="s">
        <v>11</v>
      </c>
      <c r="AP178" s="68" t="s">
        <v>12</v>
      </c>
      <c r="AQ178" s="875"/>
      <c r="AR178" s="875"/>
      <c r="AS178" s="470"/>
      <c r="AT178" s="80"/>
    </row>
    <row r="179" spans="1:86" x14ac:dyDescent="0.2">
      <c r="A179" s="152" t="s">
        <v>52</v>
      </c>
      <c r="B179" s="462">
        <f>SUM(C179+D179)</f>
        <v>128</v>
      </c>
      <c r="C179" s="462">
        <f t="shared" ref="C179:D183" si="13">SUM(E179+G179+I179+K179+M179+O179+Q179+S179+U179+W179+Y179+AA179+AC179+AE179+AG179+AI179+AK179+AM179+AO179)</f>
        <v>39</v>
      </c>
      <c r="D179" s="463">
        <f t="shared" si="13"/>
        <v>89</v>
      </c>
      <c r="E179" s="12">
        <v>1</v>
      </c>
      <c r="F179" s="342"/>
      <c r="G179" s="12"/>
      <c r="H179" s="13"/>
      <c r="I179" s="12"/>
      <c r="J179" s="13"/>
      <c r="K179" s="12">
        <v>2</v>
      </c>
      <c r="L179" s="13">
        <v>3</v>
      </c>
      <c r="M179" s="12">
        <v>2</v>
      </c>
      <c r="N179" s="13">
        <v>6</v>
      </c>
      <c r="O179" s="12">
        <v>2</v>
      </c>
      <c r="P179" s="13">
        <v>2</v>
      </c>
      <c r="Q179" s="12">
        <v>1</v>
      </c>
      <c r="R179" s="13">
        <v>3</v>
      </c>
      <c r="S179" s="12">
        <v>1</v>
      </c>
      <c r="T179" s="13">
        <v>3</v>
      </c>
      <c r="U179" s="12">
        <v>2</v>
      </c>
      <c r="V179" s="13">
        <v>2</v>
      </c>
      <c r="W179" s="12"/>
      <c r="X179" s="13">
        <v>4</v>
      </c>
      <c r="Y179" s="343">
        <v>3</v>
      </c>
      <c r="Z179" s="13">
        <v>8</v>
      </c>
      <c r="AA179" s="343">
        <v>4</v>
      </c>
      <c r="AB179" s="13">
        <v>5</v>
      </c>
      <c r="AC179" s="343">
        <v>5</v>
      </c>
      <c r="AD179" s="13">
        <v>5</v>
      </c>
      <c r="AE179" s="343">
        <v>2</v>
      </c>
      <c r="AF179" s="13">
        <v>6</v>
      </c>
      <c r="AG179" s="343">
        <v>4</v>
      </c>
      <c r="AH179" s="13">
        <v>10</v>
      </c>
      <c r="AI179" s="343">
        <v>5</v>
      </c>
      <c r="AJ179" s="13">
        <v>6</v>
      </c>
      <c r="AK179" s="343">
        <v>2</v>
      </c>
      <c r="AL179" s="13">
        <v>7</v>
      </c>
      <c r="AM179" s="343">
        <v>2</v>
      </c>
      <c r="AN179" s="13">
        <v>8</v>
      </c>
      <c r="AO179" s="343">
        <v>1</v>
      </c>
      <c r="AP179" s="13">
        <v>11</v>
      </c>
      <c r="AQ179" s="245">
        <v>128</v>
      </c>
      <c r="AR179" s="246"/>
      <c r="AS179" s="471" t="s">
        <v>120</v>
      </c>
      <c r="AT179" s="80"/>
      <c r="CA179" s="334" t="str">
        <f>IF(B179=0,"",IF(AQ179="",IF(B179="",""," No olvide escribir la columna Beneficiarios."),""))</f>
        <v/>
      </c>
      <c r="CB179" s="334" t="str">
        <f>IF(B179&lt;AQ179," El número de Beneficiarios NO puede ser mayor que el Total.","")</f>
        <v/>
      </c>
      <c r="CG179" s="334">
        <f>IF(B179&lt;AQ179,1,0)</f>
        <v>0</v>
      </c>
      <c r="CH179" s="334">
        <f>IF(B179=0,"",IF(AQ179="",IF(B179="","",1),0))</f>
        <v>0</v>
      </c>
    </row>
    <row r="180" spans="1:86" x14ac:dyDescent="0.2">
      <c r="A180" s="152" t="s">
        <v>53</v>
      </c>
      <c r="B180" s="453">
        <f>SUM(C180+D180)</f>
        <v>0</v>
      </c>
      <c r="C180" s="453">
        <f t="shared" si="13"/>
        <v>0</v>
      </c>
      <c r="D180" s="454">
        <f t="shared" si="13"/>
        <v>0</v>
      </c>
      <c r="E180" s="19"/>
      <c r="F180" s="49"/>
      <c r="G180" s="19"/>
      <c r="H180" s="20"/>
      <c r="I180" s="19"/>
      <c r="J180" s="20"/>
      <c r="K180" s="19"/>
      <c r="L180" s="20"/>
      <c r="M180" s="19"/>
      <c r="N180" s="20"/>
      <c r="O180" s="19"/>
      <c r="P180" s="20"/>
      <c r="Q180" s="19"/>
      <c r="R180" s="20"/>
      <c r="S180" s="19"/>
      <c r="T180" s="20"/>
      <c r="U180" s="19"/>
      <c r="V180" s="20"/>
      <c r="W180" s="19"/>
      <c r="X180" s="20"/>
      <c r="Y180" s="210"/>
      <c r="Z180" s="20"/>
      <c r="AA180" s="210"/>
      <c r="AB180" s="20"/>
      <c r="AC180" s="210"/>
      <c r="AD180" s="20"/>
      <c r="AE180" s="210"/>
      <c r="AF180" s="20"/>
      <c r="AG180" s="210"/>
      <c r="AH180" s="20"/>
      <c r="AI180" s="210"/>
      <c r="AJ180" s="20"/>
      <c r="AK180" s="210"/>
      <c r="AL180" s="20"/>
      <c r="AM180" s="210"/>
      <c r="AN180" s="20"/>
      <c r="AO180" s="210"/>
      <c r="AP180" s="20"/>
      <c r="AQ180" s="245"/>
      <c r="AR180" s="247"/>
      <c r="AS180" s="471" t="s">
        <v>120</v>
      </c>
      <c r="AT180" s="80"/>
      <c r="CA180" s="334" t="str">
        <f>IF(B180=0,"",IF(AQ180="",IF(B180="",""," No olvide escribir la columna Beneficiarios."),""))</f>
        <v/>
      </c>
      <c r="CB180" s="334" t="str">
        <f>IF(B180&lt;AQ180," El número de Beneficiarios NO puede ser mayor que el Total.","")</f>
        <v/>
      </c>
      <c r="CG180" s="334">
        <f>IF(B180&lt;AQ180,1,0)</f>
        <v>0</v>
      </c>
      <c r="CH180" s="334" t="str">
        <f>IF(B180=0,"",IF(AQ180="",IF(B180="","",1),0))</f>
        <v/>
      </c>
    </row>
    <row r="181" spans="1:86" x14ac:dyDescent="0.2">
      <c r="A181" s="152" t="s">
        <v>54</v>
      </c>
      <c r="B181" s="453">
        <f>SUM(C181+D181)</f>
        <v>0</v>
      </c>
      <c r="C181" s="453">
        <f t="shared" si="13"/>
        <v>0</v>
      </c>
      <c r="D181" s="454">
        <f t="shared" si="13"/>
        <v>0</v>
      </c>
      <c r="E181" s="19"/>
      <c r="F181" s="49"/>
      <c r="G181" s="19"/>
      <c r="H181" s="20"/>
      <c r="I181" s="19"/>
      <c r="J181" s="20"/>
      <c r="K181" s="19"/>
      <c r="L181" s="20"/>
      <c r="M181" s="19"/>
      <c r="N181" s="20"/>
      <c r="O181" s="19"/>
      <c r="P181" s="20"/>
      <c r="Q181" s="19"/>
      <c r="R181" s="20"/>
      <c r="S181" s="19"/>
      <c r="T181" s="20"/>
      <c r="U181" s="19"/>
      <c r="V181" s="20"/>
      <c r="W181" s="19"/>
      <c r="X181" s="20"/>
      <c r="Y181" s="210"/>
      <c r="Z181" s="20"/>
      <c r="AA181" s="210"/>
      <c r="AB181" s="20"/>
      <c r="AC181" s="210"/>
      <c r="AD181" s="20"/>
      <c r="AE181" s="210"/>
      <c r="AF181" s="20"/>
      <c r="AG181" s="210"/>
      <c r="AH181" s="20"/>
      <c r="AI181" s="210"/>
      <c r="AJ181" s="20"/>
      <c r="AK181" s="210"/>
      <c r="AL181" s="20"/>
      <c r="AM181" s="210"/>
      <c r="AN181" s="20"/>
      <c r="AO181" s="210"/>
      <c r="AP181" s="20"/>
      <c r="AQ181" s="245"/>
      <c r="AR181" s="247"/>
      <c r="AS181" s="471" t="s">
        <v>120</v>
      </c>
      <c r="AT181" s="80"/>
      <c r="CA181" s="334" t="str">
        <f>IF(B181=0,"",IF(AQ181="",IF(B181="",""," No olvide escribir la columna Beneficiarios."),""))</f>
        <v/>
      </c>
      <c r="CB181" s="334" t="str">
        <f>IF(B181&lt;AQ181," El número de Beneficiarios NO puede ser mayor que el Total.","")</f>
        <v/>
      </c>
      <c r="CG181" s="334">
        <f>IF(B181&lt;AQ181,1,0)</f>
        <v>0</v>
      </c>
      <c r="CH181" s="334" t="str">
        <f>IF(B181=0,"",IF(AQ181="",IF(B181="","",1),0))</f>
        <v/>
      </c>
    </row>
    <row r="182" spans="1:86" x14ac:dyDescent="0.2">
      <c r="A182" s="248" t="s">
        <v>55</v>
      </c>
      <c r="B182" s="453">
        <f>SUM(C182+D182)</f>
        <v>0</v>
      </c>
      <c r="C182" s="453">
        <f t="shared" si="13"/>
        <v>0</v>
      </c>
      <c r="D182" s="466">
        <f t="shared" si="13"/>
        <v>0</v>
      </c>
      <c r="E182" s="19"/>
      <c r="F182" s="49"/>
      <c r="G182" s="19"/>
      <c r="H182" s="20"/>
      <c r="I182" s="19"/>
      <c r="J182" s="20"/>
      <c r="K182" s="19"/>
      <c r="L182" s="20"/>
      <c r="M182" s="19"/>
      <c r="N182" s="20"/>
      <c r="O182" s="19"/>
      <c r="P182" s="20"/>
      <c r="Q182" s="19"/>
      <c r="R182" s="20"/>
      <c r="S182" s="19"/>
      <c r="T182" s="20"/>
      <c r="U182" s="19"/>
      <c r="V182" s="20"/>
      <c r="W182" s="19"/>
      <c r="X182" s="20"/>
      <c r="Y182" s="210"/>
      <c r="Z182" s="20"/>
      <c r="AA182" s="210"/>
      <c r="AB182" s="20"/>
      <c r="AC182" s="210"/>
      <c r="AD182" s="20"/>
      <c r="AE182" s="210"/>
      <c r="AF182" s="20"/>
      <c r="AG182" s="210"/>
      <c r="AH182" s="20"/>
      <c r="AI182" s="210"/>
      <c r="AJ182" s="20"/>
      <c r="AK182" s="210"/>
      <c r="AL182" s="20"/>
      <c r="AM182" s="210"/>
      <c r="AN182" s="20"/>
      <c r="AO182" s="210"/>
      <c r="AP182" s="20"/>
      <c r="AQ182" s="245"/>
      <c r="AR182" s="247"/>
      <c r="AS182" s="471" t="s">
        <v>120</v>
      </c>
      <c r="AT182" s="80"/>
      <c r="CA182" s="334" t="str">
        <f>IF(B182=0,"",IF(AQ182="",IF(B182="",""," No olvide escribir la columna Beneficiarios."),""))</f>
        <v/>
      </c>
      <c r="CB182" s="334" t="str">
        <f>IF(B182&lt;AQ182," El número de Beneficiarios NO puede ser mayor que el Total.","")</f>
        <v/>
      </c>
      <c r="CG182" s="334">
        <f>IF(B182&lt;AQ182,1,0)</f>
        <v>0</v>
      </c>
      <c r="CH182" s="334" t="str">
        <f>IF(B182=0,"",IF(AQ182="",IF(B182="","",1),0))</f>
        <v/>
      </c>
    </row>
    <row r="183" spans="1:86" x14ac:dyDescent="0.2">
      <c r="A183" s="249" t="s">
        <v>60</v>
      </c>
      <c r="B183" s="467">
        <f>SUM(C183+D183)</f>
        <v>0</v>
      </c>
      <c r="C183" s="468">
        <f t="shared" si="13"/>
        <v>0</v>
      </c>
      <c r="D183" s="469">
        <f t="shared" si="13"/>
        <v>0</v>
      </c>
      <c r="E183" s="27"/>
      <c r="F183" s="50"/>
      <c r="G183" s="27"/>
      <c r="H183" s="28"/>
      <c r="I183" s="27"/>
      <c r="J183" s="28"/>
      <c r="K183" s="27"/>
      <c r="L183" s="28"/>
      <c r="M183" s="27"/>
      <c r="N183" s="28"/>
      <c r="O183" s="27"/>
      <c r="P183" s="28"/>
      <c r="Q183" s="27"/>
      <c r="R183" s="28"/>
      <c r="S183" s="27"/>
      <c r="T183" s="28"/>
      <c r="U183" s="27"/>
      <c r="V183" s="28"/>
      <c r="W183" s="27"/>
      <c r="X183" s="28"/>
      <c r="Y183" s="213"/>
      <c r="Z183" s="28"/>
      <c r="AA183" s="213"/>
      <c r="AB183" s="28"/>
      <c r="AC183" s="213"/>
      <c r="AD183" s="28"/>
      <c r="AE183" s="213"/>
      <c r="AF183" s="28"/>
      <c r="AG183" s="213"/>
      <c r="AH183" s="28"/>
      <c r="AI183" s="213"/>
      <c r="AJ183" s="28"/>
      <c r="AK183" s="213"/>
      <c r="AL183" s="28"/>
      <c r="AM183" s="213"/>
      <c r="AN183" s="28"/>
      <c r="AO183" s="213"/>
      <c r="AP183" s="28"/>
      <c r="AQ183" s="250"/>
      <c r="AR183" s="251"/>
      <c r="AS183" s="471" t="s">
        <v>120</v>
      </c>
      <c r="AT183" s="80"/>
      <c r="CA183" s="334" t="str">
        <f>IF(B183=0,"",IF(AQ183="",IF(B183="",""," No olvide escribir la columna Beneficiarios."),""))</f>
        <v/>
      </c>
      <c r="CB183" s="334" t="str">
        <f>IF(B183&lt;AQ183," El número de Beneficiarios NO puede ser mayor que el Total.","")</f>
        <v/>
      </c>
      <c r="CG183" s="334">
        <f>IF(B183&lt;AQ183,1,0)</f>
        <v>0</v>
      </c>
      <c r="CH183" s="334" t="str">
        <f>IF(B183=0,"",IF(AQ183="",IF(B183="","",1),0))</f>
        <v/>
      </c>
    </row>
    <row r="184" spans="1:86" x14ac:dyDescent="0.2">
      <c r="A184" s="233" t="s">
        <v>1</v>
      </c>
      <c r="B184" s="365">
        <f t="shared" ref="B184:AR184" si="14">SUM(B179:B183)</f>
        <v>128</v>
      </c>
      <c r="C184" s="365">
        <f t="shared" si="14"/>
        <v>39</v>
      </c>
      <c r="D184" s="365">
        <f t="shared" si="14"/>
        <v>89</v>
      </c>
      <c r="E184" s="365">
        <f t="shared" si="14"/>
        <v>1</v>
      </c>
      <c r="F184" s="366">
        <f t="shared" si="14"/>
        <v>0</v>
      </c>
      <c r="G184" s="365">
        <f t="shared" si="14"/>
        <v>0</v>
      </c>
      <c r="H184" s="367">
        <f t="shared" si="14"/>
        <v>0</v>
      </c>
      <c r="I184" s="365">
        <f t="shared" si="14"/>
        <v>0</v>
      </c>
      <c r="J184" s="367">
        <f t="shared" si="14"/>
        <v>0</v>
      </c>
      <c r="K184" s="365">
        <f t="shared" si="14"/>
        <v>2</v>
      </c>
      <c r="L184" s="367">
        <f t="shared" si="14"/>
        <v>3</v>
      </c>
      <c r="M184" s="365">
        <f t="shared" si="14"/>
        <v>2</v>
      </c>
      <c r="N184" s="367">
        <f t="shared" si="14"/>
        <v>6</v>
      </c>
      <c r="O184" s="365">
        <f t="shared" si="14"/>
        <v>2</v>
      </c>
      <c r="P184" s="367">
        <f t="shared" si="14"/>
        <v>2</v>
      </c>
      <c r="Q184" s="365">
        <f t="shared" si="14"/>
        <v>1</v>
      </c>
      <c r="R184" s="367">
        <f t="shared" si="14"/>
        <v>3</v>
      </c>
      <c r="S184" s="365">
        <f t="shared" si="14"/>
        <v>1</v>
      </c>
      <c r="T184" s="367">
        <f t="shared" si="14"/>
        <v>3</v>
      </c>
      <c r="U184" s="365">
        <f t="shared" si="14"/>
        <v>2</v>
      </c>
      <c r="V184" s="367">
        <f t="shared" si="14"/>
        <v>2</v>
      </c>
      <c r="W184" s="365">
        <f t="shared" si="14"/>
        <v>0</v>
      </c>
      <c r="X184" s="367">
        <f t="shared" si="14"/>
        <v>4</v>
      </c>
      <c r="Y184" s="365">
        <f t="shared" si="14"/>
        <v>3</v>
      </c>
      <c r="Z184" s="367">
        <f t="shared" si="14"/>
        <v>8</v>
      </c>
      <c r="AA184" s="365">
        <f t="shared" si="14"/>
        <v>4</v>
      </c>
      <c r="AB184" s="367">
        <f t="shared" si="14"/>
        <v>5</v>
      </c>
      <c r="AC184" s="365">
        <f t="shared" si="14"/>
        <v>5</v>
      </c>
      <c r="AD184" s="367">
        <f t="shared" si="14"/>
        <v>5</v>
      </c>
      <c r="AE184" s="365">
        <f t="shared" si="14"/>
        <v>2</v>
      </c>
      <c r="AF184" s="367">
        <f t="shared" si="14"/>
        <v>6</v>
      </c>
      <c r="AG184" s="365">
        <f t="shared" si="14"/>
        <v>4</v>
      </c>
      <c r="AH184" s="367">
        <f t="shared" si="14"/>
        <v>10</v>
      </c>
      <c r="AI184" s="365">
        <f t="shared" si="14"/>
        <v>5</v>
      </c>
      <c r="AJ184" s="367">
        <f t="shared" si="14"/>
        <v>6</v>
      </c>
      <c r="AK184" s="365">
        <f t="shared" si="14"/>
        <v>2</v>
      </c>
      <c r="AL184" s="367">
        <f t="shared" si="14"/>
        <v>7</v>
      </c>
      <c r="AM184" s="365">
        <f t="shared" si="14"/>
        <v>2</v>
      </c>
      <c r="AN184" s="367">
        <f t="shared" si="14"/>
        <v>8</v>
      </c>
      <c r="AO184" s="368">
        <f t="shared" si="14"/>
        <v>1</v>
      </c>
      <c r="AP184" s="367">
        <f t="shared" si="14"/>
        <v>11</v>
      </c>
      <c r="AQ184" s="472">
        <f t="shared" si="14"/>
        <v>128</v>
      </c>
      <c r="AR184" s="473">
        <f t="shared" si="14"/>
        <v>0</v>
      </c>
      <c r="AS184" s="471"/>
      <c r="AT184" s="80"/>
    </row>
    <row r="185" spans="1:86" x14ac:dyDescent="0.2">
      <c r="A185" s="474" t="s">
        <v>181</v>
      </c>
      <c r="B185" s="3"/>
    </row>
    <row r="186" spans="1:86" x14ac:dyDescent="0.2">
      <c r="A186" s="325" t="s">
        <v>49</v>
      </c>
      <c r="B186" s="322" t="s">
        <v>50</v>
      </c>
      <c r="C186" s="334"/>
    </row>
    <row r="187" spans="1:86" x14ac:dyDescent="0.2">
      <c r="A187" s="166" t="s">
        <v>52</v>
      </c>
      <c r="B187" s="36">
        <v>444</v>
      </c>
      <c r="C187" s="334"/>
    </row>
    <row r="188" spans="1:86" x14ac:dyDescent="0.2">
      <c r="A188" s="152" t="s">
        <v>53</v>
      </c>
      <c r="B188" s="37"/>
      <c r="C188" s="334"/>
    </row>
    <row r="189" spans="1:86" x14ac:dyDescent="0.2">
      <c r="A189" s="152" t="s">
        <v>54</v>
      </c>
      <c r="B189" s="37"/>
      <c r="C189" s="334"/>
    </row>
    <row r="190" spans="1:86" x14ac:dyDescent="0.2">
      <c r="A190" s="155" t="s">
        <v>55</v>
      </c>
      <c r="B190" s="48"/>
      <c r="C190" s="334"/>
    </row>
    <row r="191" spans="1:86" x14ac:dyDescent="0.2">
      <c r="A191" s="233" t="s">
        <v>1</v>
      </c>
      <c r="B191" s="359">
        <f>SUM(B187:B190)</f>
        <v>444</v>
      </c>
      <c r="C191" s="334"/>
    </row>
    <row r="192" spans="1:86" x14ac:dyDescent="0.2">
      <c r="A192" s="164" t="s">
        <v>182</v>
      </c>
      <c r="B192" s="164"/>
      <c r="C192" s="334"/>
    </row>
    <row r="193" spans="1:3" x14ac:dyDescent="0.2">
      <c r="A193" s="325" t="s">
        <v>49</v>
      </c>
      <c r="B193" s="114" t="s">
        <v>50</v>
      </c>
      <c r="C193" s="334"/>
    </row>
    <row r="194" spans="1:3" x14ac:dyDescent="0.2">
      <c r="A194" s="166" t="s">
        <v>52</v>
      </c>
      <c r="B194" s="46">
        <v>1209</v>
      </c>
      <c r="C194" s="334"/>
    </row>
    <row r="195" spans="1:3" x14ac:dyDescent="0.2">
      <c r="A195" s="152" t="s">
        <v>53</v>
      </c>
      <c r="B195" s="37"/>
      <c r="C195" s="334"/>
    </row>
    <row r="196" spans="1:3" x14ac:dyDescent="0.2">
      <c r="A196" s="152" t="s">
        <v>54</v>
      </c>
      <c r="B196" s="37"/>
      <c r="C196" s="334"/>
    </row>
    <row r="197" spans="1:3" x14ac:dyDescent="0.2">
      <c r="A197" s="155" t="s">
        <v>55</v>
      </c>
      <c r="B197" s="48"/>
      <c r="C197" s="334"/>
    </row>
    <row r="198" spans="1:3" x14ac:dyDescent="0.2">
      <c r="A198" s="233" t="s">
        <v>1</v>
      </c>
      <c r="B198" s="359">
        <f>SUM(B194:B197)</f>
        <v>1209</v>
      </c>
      <c r="C198" s="334"/>
    </row>
    <row r="199" spans="1:3" x14ac:dyDescent="0.2">
      <c r="A199" s="76" t="s">
        <v>183</v>
      </c>
      <c r="B199" s="79"/>
      <c r="C199" s="334"/>
    </row>
    <row r="200" spans="1:3" x14ac:dyDescent="0.2">
      <c r="A200" s="64" t="s">
        <v>88</v>
      </c>
      <c r="B200" s="114" t="s">
        <v>50</v>
      </c>
      <c r="C200" s="334"/>
    </row>
    <row r="201" spans="1:3" x14ac:dyDescent="0.2">
      <c r="A201" s="255" t="s">
        <v>89</v>
      </c>
      <c r="B201" s="46"/>
      <c r="C201" s="334"/>
    </row>
    <row r="202" spans="1:3" x14ac:dyDescent="0.2">
      <c r="A202" s="256" t="s">
        <v>90</v>
      </c>
      <c r="B202" s="37"/>
      <c r="C202" s="334"/>
    </row>
    <row r="203" spans="1:3" x14ac:dyDescent="0.2">
      <c r="A203" s="257" t="s">
        <v>91</v>
      </c>
      <c r="B203" s="48"/>
      <c r="C203" s="334"/>
    </row>
    <row r="204" spans="1:3" x14ac:dyDescent="0.2">
      <c r="A204" s="258" t="s">
        <v>184</v>
      </c>
      <c r="B204" s="110"/>
      <c r="C204" s="334"/>
    </row>
    <row r="205" spans="1:3" x14ac:dyDescent="0.2">
      <c r="A205" s="67" t="s">
        <v>56</v>
      </c>
      <c r="B205" s="114" t="s">
        <v>1</v>
      </c>
      <c r="C205" s="334"/>
    </row>
    <row r="206" spans="1:3" x14ac:dyDescent="0.2">
      <c r="A206" s="259" t="s">
        <v>124</v>
      </c>
      <c r="B206" s="36">
        <v>444</v>
      </c>
      <c r="C206" s="334"/>
    </row>
    <row r="207" spans="1:3" x14ac:dyDescent="0.2">
      <c r="A207" s="475" t="s">
        <v>135</v>
      </c>
      <c r="B207" s="46"/>
      <c r="C207" s="334"/>
    </row>
    <row r="208" spans="1:3" x14ac:dyDescent="0.2">
      <c r="A208" s="176" t="s">
        <v>125</v>
      </c>
      <c r="B208" s="37">
        <v>1025</v>
      </c>
      <c r="C208" s="334"/>
    </row>
    <row r="209" spans="1:3" x14ac:dyDescent="0.2">
      <c r="A209" s="176" t="s">
        <v>185</v>
      </c>
      <c r="B209" s="37">
        <v>142</v>
      </c>
      <c r="C209" s="334"/>
    </row>
    <row r="210" spans="1:3" x14ac:dyDescent="0.2">
      <c r="A210" s="260" t="s">
        <v>186</v>
      </c>
      <c r="B210" s="37">
        <v>15</v>
      </c>
      <c r="C210" s="334"/>
    </row>
    <row r="211" spans="1:3" x14ac:dyDescent="0.2">
      <c r="A211" s="176" t="s">
        <v>187</v>
      </c>
      <c r="B211" s="37"/>
      <c r="C211" s="334"/>
    </row>
    <row r="212" spans="1:3" x14ac:dyDescent="0.2">
      <c r="A212" s="176" t="s">
        <v>188</v>
      </c>
      <c r="B212" s="37"/>
      <c r="C212" s="334"/>
    </row>
    <row r="213" spans="1:3" x14ac:dyDescent="0.2">
      <c r="A213" s="176" t="s">
        <v>189</v>
      </c>
      <c r="B213" s="37"/>
      <c r="C213" s="334"/>
    </row>
    <row r="214" spans="1:3" x14ac:dyDescent="0.2">
      <c r="A214" s="176" t="s">
        <v>190</v>
      </c>
      <c r="B214" s="37"/>
      <c r="C214" s="334"/>
    </row>
    <row r="215" spans="1:3" x14ac:dyDescent="0.2">
      <c r="A215" s="261" t="s">
        <v>127</v>
      </c>
      <c r="B215" s="37">
        <v>1282</v>
      </c>
      <c r="C215" s="334"/>
    </row>
    <row r="216" spans="1:3" x14ac:dyDescent="0.2">
      <c r="A216" s="260" t="s">
        <v>191</v>
      </c>
      <c r="B216" s="37"/>
      <c r="C216" s="334"/>
    </row>
    <row r="217" spans="1:3" x14ac:dyDescent="0.2">
      <c r="A217" s="260" t="s">
        <v>192</v>
      </c>
      <c r="B217" s="37"/>
      <c r="C217" s="334"/>
    </row>
    <row r="218" spans="1:3" x14ac:dyDescent="0.2">
      <c r="A218" s="176" t="s">
        <v>193</v>
      </c>
      <c r="B218" s="37"/>
      <c r="C218" s="334"/>
    </row>
    <row r="219" spans="1:3" x14ac:dyDescent="0.2">
      <c r="A219" s="261" t="s">
        <v>194</v>
      </c>
      <c r="B219" s="37"/>
      <c r="C219" s="334"/>
    </row>
    <row r="220" spans="1:3" ht="21.75" x14ac:dyDescent="0.2">
      <c r="A220" s="260" t="s">
        <v>195</v>
      </c>
      <c r="B220" s="37"/>
      <c r="C220" s="334"/>
    </row>
    <row r="221" spans="1:3" x14ac:dyDescent="0.2">
      <c r="A221" s="261" t="s">
        <v>196</v>
      </c>
      <c r="B221" s="37"/>
      <c r="C221" s="334"/>
    </row>
    <row r="222" spans="1:3" x14ac:dyDescent="0.2">
      <c r="A222" s="262" t="s">
        <v>197</v>
      </c>
      <c r="B222" s="37"/>
      <c r="C222" s="334"/>
    </row>
    <row r="223" spans="1:3" x14ac:dyDescent="0.2">
      <c r="A223" s="176" t="s">
        <v>129</v>
      </c>
      <c r="B223" s="37"/>
      <c r="C223" s="334"/>
    </row>
    <row r="224" spans="1:3" ht="21.75" x14ac:dyDescent="0.2">
      <c r="A224" s="260" t="s">
        <v>198</v>
      </c>
      <c r="B224" s="37"/>
      <c r="C224" s="334"/>
    </row>
    <row r="225" spans="1:3" x14ac:dyDescent="0.2">
      <c r="A225" s="176" t="s">
        <v>199</v>
      </c>
      <c r="B225" s="37"/>
      <c r="C225" s="334"/>
    </row>
    <row r="226" spans="1:3" x14ac:dyDescent="0.2">
      <c r="A226" s="260" t="s">
        <v>200</v>
      </c>
      <c r="B226" s="37"/>
      <c r="C226" s="334"/>
    </row>
    <row r="227" spans="1:3" x14ac:dyDescent="0.2">
      <c r="A227" s="176" t="s">
        <v>132</v>
      </c>
      <c r="B227" s="37"/>
      <c r="C227" s="334"/>
    </row>
    <row r="228" spans="1:3" x14ac:dyDescent="0.2">
      <c r="A228" s="176" t="s">
        <v>133</v>
      </c>
      <c r="B228" s="37"/>
      <c r="C228" s="334"/>
    </row>
    <row r="229" spans="1:3" x14ac:dyDescent="0.2">
      <c r="A229" s="261" t="s">
        <v>201</v>
      </c>
      <c r="B229" s="37"/>
      <c r="C229" s="334"/>
    </row>
    <row r="230" spans="1:3" x14ac:dyDescent="0.2">
      <c r="A230" s="263" t="s">
        <v>202</v>
      </c>
      <c r="B230" s="48"/>
      <c r="C230" s="334"/>
    </row>
    <row r="231" spans="1:3" x14ac:dyDescent="0.2">
      <c r="A231" s="233" t="s">
        <v>1</v>
      </c>
      <c r="B231" s="359">
        <f>SUM(B206:B230)</f>
        <v>2908</v>
      </c>
      <c r="C231" s="334"/>
    </row>
    <row r="295" spans="1:2" x14ac:dyDescent="0.2">
      <c r="A295" s="486">
        <f>SUM(B13:B27,D30,B60,B67,B74,B92:E92,B100:E100,B108:E108,C112:C113,D117:D118,B122:B124,B150,B170:B174,B184,B191,B198,B231,C128:J144,B169:AS169,D31:D50,B201:B203,B151,B152:B168)</f>
        <v>5666</v>
      </c>
      <c r="B295" s="487">
        <f>SUM(CG6:CT241)</f>
        <v>0</v>
      </c>
    </row>
  </sheetData>
  <mergeCells count="15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Q52:AQ54"/>
    <mergeCell ref="AR52:AT52"/>
    <mergeCell ref="W148:X148"/>
    <mergeCell ref="Y148:Z148"/>
    <mergeCell ref="AA148:AB148"/>
    <mergeCell ref="AC148:AD148"/>
    <mergeCell ref="L120:L121"/>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R53:AR54"/>
    <mergeCell ref="AS53:AS54"/>
    <mergeCell ref="AA53:AB53"/>
    <mergeCell ref="AC53:AD53"/>
    <mergeCell ref="AE53:AF53"/>
    <mergeCell ref="AG53:AH53"/>
    <mergeCell ref="AI53:AJ53"/>
    <mergeCell ref="E52:AP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type="whole" allowBlank="1" showInputMessage="1" showErrorMessage="1" errorTitle="ERROR" error="Por favor ingrese solo Números." sqref="A27:A1048576 A1:A24 AV151:AV1048576 AT152:AT1048576 AV1:AV149 B1:D1048576 E176:AP1048576 E1:AP174 AQ1:AS1048576 AU1:AU1048576 AT1:AT150 AW1:CA1048576 CC1:XFD1048576 CB1:CB149 CB151:CB1048576">
      <formula1>0</formula1>
      <formula2>1000000000</formula2>
    </dataValidation>
    <dataValidation allowBlank="1" showInputMessage="1" showErrorMessage="1" errorTitle="ERROR" error="Por favor ingrese solo Números." sqref="A25:A26 AV150 E175:AP175 AT151 CB15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5" sqref="A5"/>
    </sheetView>
  </sheetViews>
  <sheetFormatPr baseColWidth="10" defaultRowHeight="14.25" x14ac:dyDescent="0.2"/>
  <cols>
    <col min="1" max="1" width="49.85546875" style="333" customWidth="1"/>
    <col min="2" max="2" width="29.85546875" style="333" customWidth="1"/>
    <col min="3" max="3" width="18.7109375" style="333" customWidth="1"/>
    <col min="4" max="4" width="17.28515625" style="333" customWidth="1"/>
    <col min="5" max="5" width="16.140625" style="333" customWidth="1"/>
    <col min="6" max="6" width="15.42578125" style="333" customWidth="1"/>
    <col min="7" max="11" width="14.7109375" style="333" customWidth="1"/>
    <col min="12" max="12" width="16.42578125" style="333" customWidth="1"/>
    <col min="13" max="39" width="11.42578125" style="333"/>
    <col min="40" max="40" width="12.7109375" style="333" customWidth="1"/>
    <col min="41" max="41" width="11.42578125" style="333"/>
    <col min="42" max="42" width="13" style="333" customWidth="1"/>
    <col min="43" max="43" width="15.85546875" style="333" customWidth="1"/>
    <col min="44" max="44" width="17.140625" style="333" customWidth="1"/>
    <col min="45" max="45" width="11.42578125" style="333"/>
    <col min="46" max="46" width="32.140625" style="333" customWidth="1"/>
    <col min="47" max="47" width="11.42578125" style="333"/>
    <col min="48" max="48" width="14.5703125" style="333" customWidth="1"/>
    <col min="49" max="74" width="11.42578125" style="333" customWidth="1"/>
    <col min="75" max="76" width="49.140625" style="333" customWidth="1"/>
    <col min="77" max="94" width="49.140625" style="334" customWidth="1"/>
    <col min="95" max="96" width="11.42578125" style="334" customWidth="1"/>
    <col min="97" max="102" width="11.42578125" style="334"/>
    <col min="103" max="16384" width="11.42578125" style="333"/>
  </cols>
  <sheetData>
    <row r="1" spans="1:47" x14ac:dyDescent="0.2">
      <c r="A1" s="332" t="s">
        <v>0</v>
      </c>
    </row>
    <row r="2" spans="1:47" x14ac:dyDescent="0.2">
      <c r="A2" s="332" t="str">
        <f>CONCATENATE("COMUNA: ",[4]NOMBRE!B2," - ","( ",[4]NOMBRE!C2,[4]NOMBRE!D2,[4]NOMBRE!E2,[4]NOMBRE!F2,[4]NOMBRE!G2," )")</f>
        <v>COMUNA: Linares - ( 07401 )</v>
      </c>
    </row>
    <row r="3" spans="1:47" x14ac:dyDescent="0.2">
      <c r="A3" s="332" t="str">
        <f>CONCATENATE("ESTABLECIMIENTO/ESTRATEGIA: ",[4]NOMBRE!B3," - ","( ",[4]NOMBRE!C3,[4]NOMBRE!D3,[4]NOMBRE!E3,[4]NOMBRE!F3,[4]NOMBRE!G3,[4]NOMBRE!H3," )")</f>
        <v>ESTABLECIMIENTO/ESTRATEGIA: Hospital Presidente Carlos Ibáñez del Campo - ( 116108 )</v>
      </c>
    </row>
    <row r="4" spans="1:47" x14ac:dyDescent="0.2">
      <c r="A4" s="332" t="str">
        <f>CONCATENATE("MES: ",[4]NOMBRE!B6," - ","( ",[4]NOMBRE!C6,[4]NOMBRE!D6," )")</f>
        <v>MES: ABRIL - ( 04 )</v>
      </c>
    </row>
    <row r="5" spans="1:47" x14ac:dyDescent="0.2">
      <c r="A5" s="332" t="str">
        <f>CONCATENATE("AÑO: ",[4]NOMBRE!B7)</f>
        <v>AÑO: 2017</v>
      </c>
    </row>
    <row r="6" spans="1:47" ht="15" x14ac:dyDescent="0.2">
      <c r="A6" s="822" t="s">
        <v>92</v>
      </c>
      <c r="B6" s="822"/>
      <c r="C6" s="822"/>
      <c r="D6" s="822"/>
      <c r="E6" s="822"/>
      <c r="F6" s="822"/>
      <c r="G6" s="822"/>
      <c r="H6" s="822"/>
      <c r="I6" s="822"/>
      <c r="J6" s="822"/>
      <c r="K6" s="822"/>
      <c r="L6" s="822"/>
      <c r="M6" s="822"/>
      <c r="N6" s="822"/>
      <c r="O6" s="75"/>
      <c r="P6" s="70"/>
      <c r="Q6" s="70"/>
      <c r="R6" s="70"/>
      <c r="S6" s="70"/>
      <c r="T6" s="70"/>
      <c r="U6" s="70"/>
      <c r="V6" s="70"/>
      <c r="W6" s="70"/>
      <c r="X6" s="70"/>
      <c r="Y6" s="70"/>
      <c r="Z6" s="70"/>
      <c r="AA6" s="70"/>
      <c r="AB6" s="70"/>
      <c r="AC6" s="70"/>
      <c r="AD6" s="70"/>
      <c r="AE6" s="70"/>
      <c r="AF6" s="70"/>
      <c r="AG6" s="70"/>
      <c r="AH6" s="70"/>
      <c r="AI6" s="70"/>
      <c r="AJ6" s="70"/>
      <c r="AK6" s="70"/>
      <c r="AL6" s="70"/>
      <c r="AM6" s="72"/>
      <c r="AN6" s="72"/>
      <c r="AO6" s="72"/>
    </row>
    <row r="7" spans="1:47" x14ac:dyDescent="0.2">
      <c r="A7" s="69"/>
      <c r="B7" s="69"/>
      <c r="C7" s="69"/>
      <c r="D7" s="69"/>
      <c r="E7" s="69"/>
      <c r="F7" s="69"/>
      <c r="G7" s="69"/>
      <c r="H7" s="69"/>
      <c r="I7" s="69"/>
      <c r="J7" s="69"/>
      <c r="K7" s="69"/>
      <c r="L7" s="69"/>
      <c r="M7" s="69"/>
      <c r="N7" s="69"/>
      <c r="O7" s="70"/>
      <c r="P7" s="70"/>
      <c r="Q7" s="70"/>
      <c r="R7" s="70"/>
      <c r="S7" s="70"/>
      <c r="T7" s="70"/>
      <c r="U7" s="70"/>
      <c r="V7" s="70"/>
      <c r="W7" s="70"/>
      <c r="X7" s="70"/>
      <c r="Y7" s="70"/>
      <c r="Z7" s="70"/>
      <c r="AA7" s="70"/>
      <c r="AB7" s="70"/>
      <c r="AC7" s="70"/>
      <c r="AD7" s="70"/>
      <c r="AE7" s="70"/>
      <c r="AF7" s="70"/>
      <c r="AG7" s="70"/>
      <c r="AH7" s="70"/>
      <c r="AI7" s="70"/>
      <c r="AJ7" s="70"/>
      <c r="AK7" s="70"/>
      <c r="AL7" s="70"/>
      <c r="AM7" s="72"/>
      <c r="AN7" s="72"/>
      <c r="AO7" s="72"/>
    </row>
    <row r="8" spans="1:47" x14ac:dyDescent="0.2">
      <c r="A8" s="76" t="s">
        <v>15</v>
      </c>
      <c r="B8" s="69"/>
      <c r="C8" s="69"/>
      <c r="D8" s="69"/>
      <c r="E8" s="69"/>
    </row>
    <row r="9" spans="1:47" x14ac:dyDescent="0.2">
      <c r="A9" s="78" t="s">
        <v>93</v>
      </c>
      <c r="B9" s="78"/>
      <c r="C9" s="3"/>
      <c r="AQ9" s="335"/>
      <c r="AR9" s="335"/>
      <c r="AS9" s="335"/>
      <c r="AT9" s="335"/>
      <c r="AU9" s="336"/>
    </row>
    <row r="10" spans="1:47" ht="14.25" customHeight="1" x14ac:dyDescent="0.2">
      <c r="A10" s="836" t="s">
        <v>16</v>
      </c>
      <c r="B10" s="839" t="s">
        <v>1</v>
      </c>
      <c r="C10" s="840"/>
      <c r="D10" s="841"/>
      <c r="E10" s="845" t="s">
        <v>17</v>
      </c>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6"/>
      <c r="AJ10" s="846"/>
      <c r="AK10" s="846"/>
      <c r="AL10" s="846"/>
      <c r="AM10" s="846"/>
      <c r="AN10" s="846"/>
      <c r="AO10" s="846"/>
      <c r="AP10" s="847"/>
      <c r="AQ10" s="860" t="s">
        <v>33</v>
      </c>
      <c r="AR10" s="861"/>
      <c r="AS10" s="861"/>
      <c r="AT10" s="836" t="s">
        <v>13</v>
      </c>
      <c r="AU10" s="337"/>
    </row>
    <row r="11" spans="1:47" x14ac:dyDescent="0.2">
      <c r="A11" s="837"/>
      <c r="B11" s="842"/>
      <c r="C11" s="843"/>
      <c r="D11" s="844"/>
      <c r="E11" s="831" t="s">
        <v>19</v>
      </c>
      <c r="F11" s="832"/>
      <c r="G11" s="831" t="s">
        <v>20</v>
      </c>
      <c r="H11" s="832"/>
      <c r="I11" s="862" t="s">
        <v>21</v>
      </c>
      <c r="J11" s="863"/>
      <c r="K11" s="862" t="s">
        <v>22</v>
      </c>
      <c r="L11" s="863"/>
      <c r="M11" s="862" t="s">
        <v>23</v>
      </c>
      <c r="N11" s="863"/>
      <c r="O11" s="831" t="s">
        <v>24</v>
      </c>
      <c r="P11" s="832"/>
      <c r="Q11" s="831" t="s">
        <v>25</v>
      </c>
      <c r="R11" s="832"/>
      <c r="S11" s="831" t="s">
        <v>26</v>
      </c>
      <c r="T11" s="832"/>
      <c r="U11" s="831" t="s">
        <v>27</v>
      </c>
      <c r="V11" s="832"/>
      <c r="W11" s="831" t="s">
        <v>2</v>
      </c>
      <c r="X11" s="832"/>
      <c r="Y11" s="831" t="s">
        <v>3</v>
      </c>
      <c r="Z11" s="832"/>
      <c r="AA11" s="831" t="s">
        <v>28</v>
      </c>
      <c r="AB11" s="832"/>
      <c r="AC11" s="831" t="s">
        <v>4</v>
      </c>
      <c r="AD11" s="832"/>
      <c r="AE11" s="831" t="s">
        <v>5</v>
      </c>
      <c r="AF11" s="832"/>
      <c r="AG11" s="831" t="s">
        <v>6</v>
      </c>
      <c r="AH11" s="832"/>
      <c r="AI11" s="831" t="s">
        <v>7</v>
      </c>
      <c r="AJ11" s="832"/>
      <c r="AK11" s="831" t="s">
        <v>8</v>
      </c>
      <c r="AL11" s="832"/>
      <c r="AM11" s="831" t="s">
        <v>9</v>
      </c>
      <c r="AN11" s="832"/>
      <c r="AO11" s="845" t="s">
        <v>10</v>
      </c>
      <c r="AP11" s="847"/>
      <c r="AQ11" s="854" t="s">
        <v>35</v>
      </c>
      <c r="AR11" s="856" t="s">
        <v>36</v>
      </c>
      <c r="AS11" s="858" t="s">
        <v>37</v>
      </c>
      <c r="AT11" s="837"/>
    </row>
    <row r="12" spans="1:47" ht="21" customHeight="1" x14ac:dyDescent="0.2">
      <c r="A12" s="838"/>
      <c r="B12" s="495" t="s">
        <v>94</v>
      </c>
      <c r="C12" s="495" t="s">
        <v>11</v>
      </c>
      <c r="D12" s="495" t="s">
        <v>12</v>
      </c>
      <c r="E12" s="65" t="s">
        <v>11</v>
      </c>
      <c r="F12" s="489" t="s">
        <v>12</v>
      </c>
      <c r="G12" s="65" t="s">
        <v>11</v>
      </c>
      <c r="H12" s="489" t="s">
        <v>12</v>
      </c>
      <c r="I12" s="65" t="s">
        <v>11</v>
      </c>
      <c r="J12" s="489" t="s">
        <v>12</v>
      </c>
      <c r="K12" s="65" t="s">
        <v>11</v>
      </c>
      <c r="L12" s="489" t="s">
        <v>12</v>
      </c>
      <c r="M12" s="65" t="s">
        <v>11</v>
      </c>
      <c r="N12" s="489" t="s">
        <v>12</v>
      </c>
      <c r="O12" s="65" t="s">
        <v>11</v>
      </c>
      <c r="P12" s="489" t="s">
        <v>12</v>
      </c>
      <c r="Q12" s="65" t="s">
        <v>11</v>
      </c>
      <c r="R12" s="489" t="s">
        <v>12</v>
      </c>
      <c r="S12" s="65" t="s">
        <v>11</v>
      </c>
      <c r="T12" s="489" t="s">
        <v>12</v>
      </c>
      <c r="U12" s="65" t="s">
        <v>11</v>
      </c>
      <c r="V12" s="489" t="s">
        <v>12</v>
      </c>
      <c r="W12" s="65" t="s">
        <v>11</v>
      </c>
      <c r="X12" s="489" t="s">
        <v>12</v>
      </c>
      <c r="Y12" s="65" t="s">
        <v>11</v>
      </c>
      <c r="Z12" s="489" t="s">
        <v>12</v>
      </c>
      <c r="AA12" s="65" t="s">
        <v>11</v>
      </c>
      <c r="AB12" s="489" t="s">
        <v>12</v>
      </c>
      <c r="AC12" s="65" t="s">
        <v>11</v>
      </c>
      <c r="AD12" s="489" t="s">
        <v>12</v>
      </c>
      <c r="AE12" s="65" t="s">
        <v>11</v>
      </c>
      <c r="AF12" s="489" t="s">
        <v>12</v>
      </c>
      <c r="AG12" s="65" t="s">
        <v>11</v>
      </c>
      <c r="AH12" s="489" t="s">
        <v>12</v>
      </c>
      <c r="AI12" s="65" t="s">
        <v>11</v>
      </c>
      <c r="AJ12" s="489" t="s">
        <v>12</v>
      </c>
      <c r="AK12" s="65" t="s">
        <v>11</v>
      </c>
      <c r="AL12" s="489" t="s">
        <v>12</v>
      </c>
      <c r="AM12" s="65" t="s">
        <v>11</v>
      </c>
      <c r="AN12" s="489" t="s">
        <v>12</v>
      </c>
      <c r="AO12" s="65" t="s">
        <v>11</v>
      </c>
      <c r="AP12" s="489" t="s">
        <v>12</v>
      </c>
      <c r="AQ12" s="855"/>
      <c r="AR12" s="857"/>
      <c r="AS12" s="859"/>
      <c r="AT12" s="838"/>
    </row>
    <row r="13" spans="1:47" x14ac:dyDescent="0.2">
      <c r="A13" s="4" t="s">
        <v>29</v>
      </c>
      <c r="B13" s="4">
        <f t="shared" ref="B13:B27" si="0">SUM(C13+D13)</f>
        <v>0</v>
      </c>
      <c r="C13" s="4">
        <f t="shared" ref="C13:D19" si="1">SUM(E13+G13+I13+K13+M13+O13+Q13+S13+U13+W13+Y13+AA13+AC13+AE13+AG13+AI13+AK13+AM13+AO13)</f>
        <v>0</v>
      </c>
      <c r="D13" s="4">
        <f t="shared" si="1"/>
        <v>0</v>
      </c>
      <c r="E13" s="6"/>
      <c r="F13" s="90"/>
      <c r="G13" s="6"/>
      <c r="H13" s="7"/>
      <c r="I13" s="6"/>
      <c r="J13" s="7"/>
      <c r="K13" s="6"/>
      <c r="L13" s="7"/>
      <c r="M13" s="6"/>
      <c r="N13" s="7"/>
      <c r="O13" s="6"/>
      <c r="P13" s="7"/>
      <c r="Q13" s="6"/>
      <c r="R13" s="7"/>
      <c r="S13" s="6"/>
      <c r="T13" s="7"/>
      <c r="U13" s="6"/>
      <c r="V13" s="7"/>
      <c r="W13" s="6"/>
      <c r="X13" s="7"/>
      <c r="Y13" s="6"/>
      <c r="Z13" s="7"/>
      <c r="AA13" s="6"/>
      <c r="AB13" s="7"/>
      <c r="AC13" s="6"/>
      <c r="AD13" s="7"/>
      <c r="AE13" s="6"/>
      <c r="AF13" s="7"/>
      <c r="AG13" s="6"/>
      <c r="AH13" s="7"/>
      <c r="AI13" s="6"/>
      <c r="AJ13" s="7"/>
      <c r="AK13" s="6"/>
      <c r="AL13" s="7"/>
      <c r="AM13" s="6"/>
      <c r="AN13" s="7"/>
      <c r="AO13" s="339"/>
      <c r="AP13" s="7"/>
      <c r="AQ13" s="6"/>
      <c r="AR13" s="7"/>
      <c r="AS13" s="7"/>
      <c r="AT13" s="7"/>
      <c r="AU13" s="334"/>
    </row>
    <row r="14" spans="1:47" x14ac:dyDescent="0.2">
      <c r="A14" s="93" t="s">
        <v>30</v>
      </c>
      <c r="B14" s="1020">
        <f t="shared" si="0"/>
        <v>0</v>
      </c>
      <c r="C14" s="1020">
        <f t="shared" si="1"/>
        <v>0</v>
      </c>
      <c r="D14" s="8">
        <f t="shared" si="1"/>
        <v>0</v>
      </c>
      <c r="E14" s="12"/>
      <c r="F14" s="342"/>
      <c r="G14" s="12"/>
      <c r="H14" s="13"/>
      <c r="I14" s="12"/>
      <c r="J14" s="13"/>
      <c r="K14" s="12"/>
      <c r="L14" s="13"/>
      <c r="M14" s="12"/>
      <c r="N14" s="13"/>
      <c r="O14" s="12"/>
      <c r="P14" s="13"/>
      <c r="Q14" s="12"/>
      <c r="R14" s="13"/>
      <c r="S14" s="12"/>
      <c r="T14" s="13"/>
      <c r="U14" s="12"/>
      <c r="V14" s="13"/>
      <c r="W14" s="12"/>
      <c r="X14" s="13"/>
      <c r="Y14" s="12"/>
      <c r="Z14" s="13"/>
      <c r="AA14" s="12"/>
      <c r="AB14" s="13"/>
      <c r="AC14" s="12"/>
      <c r="AD14" s="13"/>
      <c r="AE14" s="12"/>
      <c r="AF14" s="13"/>
      <c r="AG14" s="12"/>
      <c r="AH14" s="13"/>
      <c r="AI14" s="12"/>
      <c r="AJ14" s="13"/>
      <c r="AK14" s="12"/>
      <c r="AL14" s="13"/>
      <c r="AM14" s="12"/>
      <c r="AN14" s="13"/>
      <c r="AO14" s="343"/>
      <c r="AP14" s="13"/>
      <c r="AQ14" s="12"/>
      <c r="AR14" s="13"/>
      <c r="AS14" s="13"/>
      <c r="AT14" s="13"/>
      <c r="AU14" s="334"/>
    </row>
    <row r="15" spans="1:47" ht="21" x14ac:dyDescent="0.2">
      <c r="A15" s="96" t="s">
        <v>95</v>
      </c>
      <c r="B15" s="1021">
        <f t="shared" si="0"/>
        <v>0</v>
      </c>
      <c r="C15" s="1021">
        <f t="shared" si="1"/>
        <v>0</v>
      </c>
      <c r="D15" s="14">
        <f t="shared" si="1"/>
        <v>0</v>
      </c>
      <c r="E15" s="346"/>
      <c r="F15" s="347"/>
      <c r="G15" s="346"/>
      <c r="H15" s="97"/>
      <c r="I15" s="346"/>
      <c r="J15" s="97"/>
      <c r="K15" s="346"/>
      <c r="L15" s="97"/>
      <c r="M15" s="346"/>
      <c r="N15" s="97"/>
      <c r="O15" s="346"/>
      <c r="P15" s="97"/>
      <c r="Q15" s="19"/>
      <c r="R15" s="20"/>
      <c r="S15" s="19"/>
      <c r="T15" s="20"/>
      <c r="U15" s="19"/>
      <c r="V15" s="20"/>
      <c r="W15" s="19"/>
      <c r="X15" s="20"/>
      <c r="Y15" s="19"/>
      <c r="Z15" s="20"/>
      <c r="AA15" s="19"/>
      <c r="AB15" s="20"/>
      <c r="AC15" s="19"/>
      <c r="AD15" s="20"/>
      <c r="AE15" s="19"/>
      <c r="AF15" s="20"/>
      <c r="AG15" s="19"/>
      <c r="AH15" s="20"/>
      <c r="AI15" s="19"/>
      <c r="AJ15" s="20"/>
      <c r="AK15" s="19"/>
      <c r="AL15" s="20"/>
      <c r="AM15" s="19"/>
      <c r="AN15" s="20"/>
      <c r="AO15" s="210"/>
      <c r="AP15" s="20"/>
      <c r="AQ15" s="19"/>
      <c r="AR15" s="20"/>
      <c r="AS15" s="20"/>
      <c r="AT15" s="20"/>
      <c r="AU15" s="334"/>
    </row>
    <row r="16" spans="1:47" x14ac:dyDescent="0.2">
      <c r="A16" s="98" t="s">
        <v>31</v>
      </c>
      <c r="B16" s="1022">
        <f t="shared" si="0"/>
        <v>0</v>
      </c>
      <c r="C16" s="1023">
        <f t="shared" si="1"/>
        <v>0</v>
      </c>
      <c r="D16" s="60">
        <f t="shared" si="1"/>
        <v>0</v>
      </c>
      <c r="E16" s="19"/>
      <c r="F16" s="49"/>
      <c r="G16" s="19"/>
      <c r="H16" s="20"/>
      <c r="I16" s="19"/>
      <c r="J16" s="20"/>
      <c r="K16" s="19"/>
      <c r="L16" s="20"/>
      <c r="M16" s="19"/>
      <c r="N16" s="20"/>
      <c r="O16" s="19"/>
      <c r="P16" s="20"/>
      <c r="Q16" s="19"/>
      <c r="R16" s="20"/>
      <c r="S16" s="19"/>
      <c r="T16" s="20"/>
      <c r="U16" s="19"/>
      <c r="V16" s="20"/>
      <c r="W16" s="19"/>
      <c r="X16" s="20"/>
      <c r="Y16" s="19"/>
      <c r="Z16" s="20"/>
      <c r="AA16" s="19"/>
      <c r="AB16" s="20"/>
      <c r="AC16" s="19"/>
      <c r="AD16" s="20"/>
      <c r="AE16" s="19"/>
      <c r="AF16" s="20"/>
      <c r="AG16" s="19"/>
      <c r="AH16" s="20"/>
      <c r="AI16" s="19"/>
      <c r="AJ16" s="20"/>
      <c r="AK16" s="19"/>
      <c r="AL16" s="20"/>
      <c r="AM16" s="19"/>
      <c r="AN16" s="20"/>
      <c r="AO16" s="210"/>
      <c r="AP16" s="20"/>
      <c r="AQ16" s="19"/>
      <c r="AR16" s="20"/>
      <c r="AS16" s="20"/>
      <c r="AT16" s="20"/>
      <c r="AU16" s="334"/>
    </row>
    <row r="17" spans="1:88" x14ac:dyDescent="0.2">
      <c r="A17" s="98" t="s">
        <v>32</v>
      </c>
      <c r="B17" s="1024">
        <f t="shared" si="0"/>
        <v>0</v>
      </c>
      <c r="C17" s="1023">
        <f t="shared" si="1"/>
        <v>0</v>
      </c>
      <c r="D17" s="60">
        <f t="shared" si="1"/>
        <v>0</v>
      </c>
      <c r="E17" s="352"/>
      <c r="F17" s="63"/>
      <c r="G17" s="352"/>
      <c r="H17" s="353"/>
      <c r="I17" s="352"/>
      <c r="J17" s="353"/>
      <c r="K17" s="352"/>
      <c r="L17" s="353"/>
      <c r="M17" s="352"/>
      <c r="N17" s="353"/>
      <c r="O17" s="352"/>
      <c r="P17" s="353"/>
      <c r="Q17" s="352"/>
      <c r="R17" s="353"/>
      <c r="S17" s="352"/>
      <c r="T17" s="353"/>
      <c r="U17" s="352"/>
      <c r="V17" s="353"/>
      <c r="W17" s="352"/>
      <c r="X17" s="353"/>
      <c r="Y17" s="352"/>
      <c r="Z17" s="353"/>
      <c r="AA17" s="352"/>
      <c r="AB17" s="353"/>
      <c r="AC17" s="352"/>
      <c r="AD17" s="353"/>
      <c r="AE17" s="352"/>
      <c r="AF17" s="353"/>
      <c r="AG17" s="352"/>
      <c r="AH17" s="353"/>
      <c r="AI17" s="352"/>
      <c r="AJ17" s="353"/>
      <c r="AK17" s="352"/>
      <c r="AL17" s="353"/>
      <c r="AM17" s="352"/>
      <c r="AN17" s="353"/>
      <c r="AO17" s="217"/>
      <c r="AP17" s="353"/>
      <c r="AQ17" s="352"/>
      <c r="AR17" s="353"/>
      <c r="AS17" s="37"/>
      <c r="AT17" s="353"/>
      <c r="AU17" s="334"/>
    </row>
    <row r="18" spans="1:88" x14ac:dyDescent="0.2">
      <c r="A18" s="96" t="s">
        <v>96</v>
      </c>
      <c r="B18" s="1023">
        <f t="shared" si="0"/>
        <v>0</v>
      </c>
      <c r="C18" s="1023">
        <f t="shared" si="1"/>
        <v>0</v>
      </c>
      <c r="D18" s="14">
        <f t="shared" si="1"/>
        <v>0</v>
      </c>
      <c r="E18" s="21"/>
      <c r="F18" s="49"/>
      <c r="G18" s="19"/>
      <c r="H18" s="20"/>
      <c r="I18" s="19"/>
      <c r="J18" s="20"/>
      <c r="K18" s="19"/>
      <c r="L18" s="20"/>
      <c r="M18" s="19"/>
      <c r="N18" s="20"/>
      <c r="O18" s="19"/>
      <c r="P18" s="20"/>
      <c r="Q18" s="19"/>
      <c r="R18" s="20"/>
      <c r="S18" s="19"/>
      <c r="T18" s="20"/>
      <c r="U18" s="19"/>
      <c r="V18" s="20"/>
      <c r="W18" s="19"/>
      <c r="X18" s="20"/>
      <c r="Y18" s="19"/>
      <c r="Z18" s="20"/>
      <c r="AA18" s="19"/>
      <c r="AB18" s="20"/>
      <c r="AC18" s="19"/>
      <c r="AD18" s="20"/>
      <c r="AE18" s="19"/>
      <c r="AF18" s="20"/>
      <c r="AG18" s="19"/>
      <c r="AH18" s="20"/>
      <c r="AI18" s="19"/>
      <c r="AJ18" s="20"/>
      <c r="AK18" s="19"/>
      <c r="AL18" s="20"/>
      <c r="AM18" s="19"/>
      <c r="AN18" s="20"/>
      <c r="AO18" s="210"/>
      <c r="AP18" s="20"/>
      <c r="AQ18" s="19"/>
      <c r="AR18" s="353"/>
      <c r="AS18" s="354"/>
      <c r="AT18" s="41"/>
      <c r="AU18" s="334"/>
    </row>
    <row r="19" spans="1:88" x14ac:dyDescent="0.2">
      <c r="A19" s="96" t="s">
        <v>97</v>
      </c>
      <c r="B19" s="1023">
        <f t="shared" si="0"/>
        <v>0</v>
      </c>
      <c r="C19" s="1022">
        <f t="shared" si="1"/>
        <v>0</v>
      </c>
      <c r="D19" s="1025">
        <f t="shared" si="1"/>
        <v>0</v>
      </c>
      <c r="E19" s="356"/>
      <c r="F19" s="20"/>
      <c r="G19" s="19"/>
      <c r="H19" s="20"/>
      <c r="I19" s="19"/>
      <c r="J19" s="20"/>
      <c r="K19" s="19"/>
      <c r="L19" s="20"/>
      <c r="M19" s="19"/>
      <c r="N19" s="20"/>
      <c r="O19" s="19"/>
      <c r="P19" s="20"/>
      <c r="Q19" s="19"/>
      <c r="R19" s="20"/>
      <c r="S19" s="19"/>
      <c r="T19" s="20"/>
      <c r="U19" s="19"/>
      <c r="V19" s="20"/>
      <c r="W19" s="19"/>
      <c r="X19" s="20"/>
      <c r="Y19" s="19"/>
      <c r="Z19" s="20"/>
      <c r="AA19" s="19"/>
      <c r="AB19" s="20"/>
      <c r="AC19" s="19"/>
      <c r="AD19" s="20"/>
      <c r="AE19" s="19"/>
      <c r="AF19" s="20"/>
      <c r="AG19" s="19"/>
      <c r="AH19" s="20"/>
      <c r="AI19" s="19"/>
      <c r="AJ19" s="20"/>
      <c r="AK19" s="19"/>
      <c r="AL19" s="20"/>
      <c r="AM19" s="19"/>
      <c r="AN19" s="20"/>
      <c r="AO19" s="210"/>
      <c r="AP19" s="20"/>
      <c r="AQ19" s="19"/>
      <c r="AR19" s="22"/>
      <c r="AS19" s="37"/>
      <c r="AT19" s="41"/>
      <c r="AU19" s="334"/>
    </row>
    <row r="20" spans="1:88" x14ac:dyDescent="0.2">
      <c r="A20" s="96" t="s">
        <v>18</v>
      </c>
      <c r="B20" s="1026">
        <f t="shared" si="0"/>
        <v>0</v>
      </c>
      <c r="C20" s="1027">
        <f>SUM(O20+Q20+S20+U20+W20+Y20+AA20+AC20+AE20+AG20+AI20+AK20+AM20+AO20)</f>
        <v>0</v>
      </c>
      <c r="D20" s="23">
        <f>SUM(P20+R20+T20+V20+X20+Z20+AB20+AD20+AF20+AH20+AJ20+AL20+AN20+AP20)</f>
        <v>0</v>
      </c>
      <c r="E20" s="360"/>
      <c r="F20" s="361"/>
      <c r="G20" s="362"/>
      <c r="H20" s="363"/>
      <c r="I20" s="362"/>
      <c r="J20" s="363"/>
      <c r="K20" s="362"/>
      <c r="L20" s="363"/>
      <c r="M20" s="362"/>
      <c r="N20" s="363"/>
      <c r="O20" s="56"/>
      <c r="P20" s="58"/>
      <c r="Q20" s="56"/>
      <c r="R20" s="58"/>
      <c r="S20" s="56"/>
      <c r="T20" s="58"/>
      <c r="U20" s="56"/>
      <c r="V20" s="58"/>
      <c r="W20" s="56"/>
      <c r="X20" s="58"/>
      <c r="Y20" s="56"/>
      <c r="Z20" s="58"/>
      <c r="AA20" s="56"/>
      <c r="AB20" s="58"/>
      <c r="AC20" s="56"/>
      <c r="AD20" s="58"/>
      <c r="AE20" s="56"/>
      <c r="AF20" s="58"/>
      <c r="AG20" s="56"/>
      <c r="AH20" s="58"/>
      <c r="AI20" s="56"/>
      <c r="AJ20" s="58"/>
      <c r="AK20" s="56"/>
      <c r="AL20" s="58"/>
      <c r="AM20" s="56"/>
      <c r="AN20" s="58"/>
      <c r="AO20" s="364"/>
      <c r="AP20" s="58"/>
      <c r="AQ20" s="56"/>
      <c r="AR20" s="58"/>
      <c r="AS20" s="48"/>
      <c r="AT20" s="48"/>
      <c r="AU20" s="334"/>
    </row>
    <row r="21" spans="1:88" x14ac:dyDescent="0.2">
      <c r="A21" s="4" t="s">
        <v>98</v>
      </c>
      <c r="B21" s="1026">
        <f t="shared" si="0"/>
        <v>0</v>
      </c>
      <c r="C21" s="1026">
        <f>SUM(C22+C23+C24+C25)</f>
        <v>0</v>
      </c>
      <c r="D21" s="4">
        <f>SUM(D22+D23+D24+D25)</f>
        <v>0</v>
      </c>
      <c r="E21" s="61">
        <f t="shared" ref="E21:AT21" si="2">SUM(E22:E25)</f>
        <v>0</v>
      </c>
      <c r="F21" s="1028">
        <f t="shared" si="2"/>
        <v>0</v>
      </c>
      <c r="G21" s="61">
        <f t="shared" si="2"/>
        <v>0</v>
      </c>
      <c r="H21" s="62">
        <f t="shared" si="2"/>
        <v>0</v>
      </c>
      <c r="I21" s="61">
        <f t="shared" si="2"/>
        <v>0</v>
      </c>
      <c r="J21" s="62">
        <f t="shared" si="2"/>
        <v>0</v>
      </c>
      <c r="K21" s="61">
        <f t="shared" si="2"/>
        <v>0</v>
      </c>
      <c r="L21" s="62">
        <f t="shared" si="2"/>
        <v>0</v>
      </c>
      <c r="M21" s="61">
        <f t="shared" si="2"/>
        <v>0</v>
      </c>
      <c r="N21" s="62">
        <f t="shared" si="2"/>
        <v>0</v>
      </c>
      <c r="O21" s="61">
        <f t="shared" si="2"/>
        <v>0</v>
      </c>
      <c r="P21" s="62">
        <f t="shared" si="2"/>
        <v>0</v>
      </c>
      <c r="Q21" s="61">
        <f t="shared" si="2"/>
        <v>0</v>
      </c>
      <c r="R21" s="62">
        <f t="shared" si="2"/>
        <v>0</v>
      </c>
      <c r="S21" s="61">
        <f t="shared" si="2"/>
        <v>0</v>
      </c>
      <c r="T21" s="62">
        <f t="shared" si="2"/>
        <v>0</v>
      </c>
      <c r="U21" s="61">
        <f t="shared" si="2"/>
        <v>0</v>
      </c>
      <c r="V21" s="62">
        <f t="shared" si="2"/>
        <v>0</v>
      </c>
      <c r="W21" s="61">
        <f t="shared" si="2"/>
        <v>0</v>
      </c>
      <c r="X21" s="62">
        <f t="shared" si="2"/>
        <v>0</v>
      </c>
      <c r="Y21" s="61">
        <f t="shared" si="2"/>
        <v>0</v>
      </c>
      <c r="Z21" s="62">
        <f t="shared" si="2"/>
        <v>0</v>
      </c>
      <c r="AA21" s="61">
        <f t="shared" si="2"/>
        <v>0</v>
      </c>
      <c r="AB21" s="62">
        <f t="shared" si="2"/>
        <v>0</v>
      </c>
      <c r="AC21" s="61">
        <f t="shared" si="2"/>
        <v>0</v>
      </c>
      <c r="AD21" s="62">
        <f t="shared" si="2"/>
        <v>0</v>
      </c>
      <c r="AE21" s="61">
        <f t="shared" si="2"/>
        <v>0</v>
      </c>
      <c r="AF21" s="62">
        <f t="shared" si="2"/>
        <v>0</v>
      </c>
      <c r="AG21" s="61">
        <f t="shared" si="2"/>
        <v>0</v>
      </c>
      <c r="AH21" s="62">
        <f t="shared" si="2"/>
        <v>0</v>
      </c>
      <c r="AI21" s="61">
        <f t="shared" si="2"/>
        <v>0</v>
      </c>
      <c r="AJ21" s="62">
        <f t="shared" si="2"/>
        <v>0</v>
      </c>
      <c r="AK21" s="61">
        <f t="shared" si="2"/>
        <v>0</v>
      </c>
      <c r="AL21" s="62">
        <f t="shared" si="2"/>
        <v>0</v>
      </c>
      <c r="AM21" s="61">
        <f t="shared" si="2"/>
        <v>0</v>
      </c>
      <c r="AN21" s="62">
        <f t="shared" si="2"/>
        <v>0</v>
      </c>
      <c r="AO21" s="1029">
        <f t="shared" si="2"/>
        <v>0</v>
      </c>
      <c r="AP21" s="62">
        <f t="shared" si="2"/>
        <v>0</v>
      </c>
      <c r="AQ21" s="61">
        <f t="shared" si="2"/>
        <v>0</v>
      </c>
      <c r="AR21" s="62">
        <f t="shared" si="2"/>
        <v>0</v>
      </c>
      <c r="AS21" s="62">
        <f t="shared" si="2"/>
        <v>0</v>
      </c>
      <c r="AT21" s="62">
        <f t="shared" si="2"/>
        <v>0</v>
      </c>
      <c r="AU21" s="334"/>
    </row>
    <row r="22" spans="1:88" x14ac:dyDescent="0.2">
      <c r="A22" s="103" t="s">
        <v>38</v>
      </c>
      <c r="B22" s="1023">
        <f t="shared" si="0"/>
        <v>0</v>
      </c>
      <c r="C22" s="1023">
        <f t="shared" ref="C22:D27" si="3">SUM(E22+G22+I22+K22+M22+O22+Q22+S22+U22+W22+Y22+AA22+AC22+AE22+AG22+AI22+AK22+AM22+AO22)</f>
        <v>0</v>
      </c>
      <c r="D22" s="1030">
        <f t="shared" si="3"/>
        <v>0</v>
      </c>
      <c r="E22" s="352"/>
      <c r="F22" s="63"/>
      <c r="G22" s="352"/>
      <c r="H22" s="353"/>
      <c r="I22" s="352"/>
      <c r="J22" s="353"/>
      <c r="K22" s="352"/>
      <c r="L22" s="353"/>
      <c r="M22" s="352"/>
      <c r="N22" s="353"/>
      <c r="O22" s="352"/>
      <c r="P22" s="353"/>
      <c r="Q22" s="352"/>
      <c r="R22" s="353"/>
      <c r="S22" s="352"/>
      <c r="T22" s="353"/>
      <c r="U22" s="352"/>
      <c r="V22" s="353"/>
      <c r="W22" s="352"/>
      <c r="X22" s="353"/>
      <c r="Y22" s="352"/>
      <c r="Z22" s="353"/>
      <c r="AA22" s="352"/>
      <c r="AB22" s="353"/>
      <c r="AC22" s="352"/>
      <c r="AD22" s="353"/>
      <c r="AE22" s="352"/>
      <c r="AF22" s="353"/>
      <c r="AG22" s="352"/>
      <c r="AH22" s="353"/>
      <c r="AI22" s="352"/>
      <c r="AJ22" s="353"/>
      <c r="AK22" s="352"/>
      <c r="AL22" s="353"/>
      <c r="AM22" s="352"/>
      <c r="AN22" s="353"/>
      <c r="AO22" s="217"/>
      <c r="AP22" s="353"/>
      <c r="AQ22" s="353"/>
      <c r="AR22" s="353"/>
      <c r="AS22" s="353"/>
      <c r="AT22" s="370"/>
      <c r="AU22" s="334"/>
    </row>
    <row r="23" spans="1:88" x14ac:dyDescent="0.2">
      <c r="A23" s="96" t="s">
        <v>39</v>
      </c>
      <c r="B23" s="1022">
        <f t="shared" si="0"/>
        <v>0</v>
      </c>
      <c r="C23" s="1022">
        <f t="shared" si="3"/>
        <v>0</v>
      </c>
      <c r="D23" s="14">
        <f t="shared" si="3"/>
        <v>0</v>
      </c>
      <c r="E23" s="19"/>
      <c r="F23" s="49"/>
      <c r="G23" s="19"/>
      <c r="H23" s="20"/>
      <c r="I23" s="19"/>
      <c r="J23" s="20"/>
      <c r="K23" s="19"/>
      <c r="L23" s="20"/>
      <c r="M23" s="19"/>
      <c r="N23" s="20"/>
      <c r="O23" s="19"/>
      <c r="P23" s="20"/>
      <c r="Q23" s="19"/>
      <c r="R23" s="20"/>
      <c r="S23" s="19"/>
      <c r="T23" s="20"/>
      <c r="U23" s="19"/>
      <c r="V23" s="20"/>
      <c r="W23" s="19"/>
      <c r="X23" s="20"/>
      <c r="Y23" s="19"/>
      <c r="Z23" s="20"/>
      <c r="AA23" s="19"/>
      <c r="AB23" s="20"/>
      <c r="AC23" s="19"/>
      <c r="AD23" s="20"/>
      <c r="AE23" s="19"/>
      <c r="AF23" s="20"/>
      <c r="AG23" s="19"/>
      <c r="AH23" s="20"/>
      <c r="AI23" s="19"/>
      <c r="AJ23" s="20"/>
      <c r="AK23" s="19"/>
      <c r="AL23" s="20"/>
      <c r="AM23" s="19"/>
      <c r="AN23" s="20"/>
      <c r="AO23" s="210"/>
      <c r="AP23" s="20"/>
      <c r="AQ23" s="20"/>
      <c r="AR23" s="20"/>
      <c r="AS23" s="20"/>
      <c r="AT23" s="37"/>
      <c r="AU23" s="334"/>
    </row>
    <row r="24" spans="1:88" x14ac:dyDescent="0.2">
      <c r="A24" s="106" t="s">
        <v>40</v>
      </c>
      <c r="B24" s="1024">
        <f t="shared" si="0"/>
        <v>0</v>
      </c>
      <c r="C24" s="1024">
        <f t="shared" si="3"/>
        <v>0</v>
      </c>
      <c r="D24" s="1025">
        <f t="shared" si="3"/>
        <v>0</v>
      </c>
      <c r="E24" s="356"/>
      <c r="F24" s="224"/>
      <c r="G24" s="356"/>
      <c r="H24" s="354"/>
      <c r="I24" s="356"/>
      <c r="J24" s="354"/>
      <c r="K24" s="356"/>
      <c r="L24" s="354"/>
      <c r="M24" s="356"/>
      <c r="N24" s="354"/>
      <c r="O24" s="356"/>
      <c r="P24" s="354"/>
      <c r="Q24" s="356"/>
      <c r="R24" s="354"/>
      <c r="S24" s="356"/>
      <c r="T24" s="354"/>
      <c r="U24" s="356"/>
      <c r="V24" s="354"/>
      <c r="W24" s="356"/>
      <c r="X24" s="354"/>
      <c r="Y24" s="356"/>
      <c r="Z24" s="354"/>
      <c r="AA24" s="356"/>
      <c r="AB24" s="354"/>
      <c r="AC24" s="356"/>
      <c r="AD24" s="354"/>
      <c r="AE24" s="356"/>
      <c r="AF24" s="354"/>
      <c r="AG24" s="356"/>
      <c r="AH24" s="354"/>
      <c r="AI24" s="356"/>
      <c r="AJ24" s="354"/>
      <c r="AK24" s="356"/>
      <c r="AL24" s="354"/>
      <c r="AM24" s="356"/>
      <c r="AN24" s="354"/>
      <c r="AO24" s="221"/>
      <c r="AP24" s="354"/>
      <c r="AQ24" s="354"/>
      <c r="AR24" s="354"/>
      <c r="AS24" s="354"/>
      <c r="AT24" s="220"/>
      <c r="AU24" s="334"/>
    </row>
    <row r="25" spans="1:88" x14ac:dyDescent="0.2">
      <c r="A25" s="371" t="s">
        <v>203</v>
      </c>
      <c r="B25" s="1022">
        <f t="shared" si="0"/>
        <v>0</v>
      </c>
      <c r="C25" s="1022">
        <f t="shared" si="3"/>
        <v>0</v>
      </c>
      <c r="D25" s="14">
        <f t="shared" si="3"/>
        <v>0</v>
      </c>
      <c r="E25" s="19"/>
      <c r="F25" s="49"/>
      <c r="G25" s="19"/>
      <c r="H25" s="20"/>
      <c r="I25" s="19"/>
      <c r="J25" s="20"/>
      <c r="K25" s="19"/>
      <c r="L25" s="20"/>
      <c r="M25" s="19"/>
      <c r="N25" s="20"/>
      <c r="O25" s="19"/>
      <c r="P25" s="20"/>
      <c r="Q25" s="19"/>
      <c r="R25" s="20"/>
      <c r="S25" s="19"/>
      <c r="T25" s="20"/>
      <c r="U25" s="19"/>
      <c r="V25" s="20"/>
      <c r="W25" s="19"/>
      <c r="X25" s="20"/>
      <c r="Y25" s="19"/>
      <c r="Z25" s="20"/>
      <c r="AA25" s="19"/>
      <c r="AB25" s="20"/>
      <c r="AC25" s="19"/>
      <c r="AD25" s="20"/>
      <c r="AE25" s="19"/>
      <c r="AF25" s="20"/>
      <c r="AG25" s="19"/>
      <c r="AH25" s="20"/>
      <c r="AI25" s="19"/>
      <c r="AJ25" s="20"/>
      <c r="AK25" s="19"/>
      <c r="AL25" s="20"/>
      <c r="AM25" s="19"/>
      <c r="AN25" s="20"/>
      <c r="AO25" s="210"/>
      <c r="AP25" s="20"/>
      <c r="AQ25" s="20"/>
      <c r="AR25" s="20"/>
      <c r="AS25" s="20"/>
      <c r="AT25" s="37"/>
      <c r="AU25" s="334"/>
    </row>
    <row r="26" spans="1:88" x14ac:dyDescent="0.2">
      <c r="A26" s="372" t="s">
        <v>99</v>
      </c>
      <c r="B26" s="1022">
        <f t="shared" si="0"/>
        <v>0</v>
      </c>
      <c r="C26" s="1022">
        <f t="shared" si="3"/>
        <v>0</v>
      </c>
      <c r="D26" s="14">
        <f t="shared" si="3"/>
        <v>0</v>
      </c>
      <c r="E26" s="19"/>
      <c r="F26" s="49"/>
      <c r="G26" s="19"/>
      <c r="H26" s="20"/>
      <c r="I26" s="19"/>
      <c r="J26" s="20"/>
      <c r="K26" s="19"/>
      <c r="L26" s="20"/>
      <c r="M26" s="19"/>
      <c r="N26" s="20"/>
      <c r="O26" s="19"/>
      <c r="P26" s="20"/>
      <c r="Q26" s="19"/>
      <c r="R26" s="20"/>
      <c r="S26" s="19"/>
      <c r="T26" s="20"/>
      <c r="U26" s="19"/>
      <c r="V26" s="20"/>
      <c r="W26" s="19"/>
      <c r="X26" s="20"/>
      <c r="Y26" s="19"/>
      <c r="Z26" s="20"/>
      <c r="AA26" s="19"/>
      <c r="AB26" s="20"/>
      <c r="AC26" s="19"/>
      <c r="AD26" s="20"/>
      <c r="AE26" s="19"/>
      <c r="AF26" s="20"/>
      <c r="AG26" s="19"/>
      <c r="AH26" s="20"/>
      <c r="AI26" s="19"/>
      <c r="AJ26" s="20"/>
      <c r="AK26" s="19"/>
      <c r="AL26" s="20"/>
      <c r="AM26" s="19"/>
      <c r="AN26" s="20"/>
      <c r="AO26" s="210"/>
      <c r="AP26" s="20"/>
      <c r="AQ26" s="20"/>
      <c r="AR26" s="20"/>
      <c r="AS26" s="20"/>
      <c r="AT26" s="37"/>
      <c r="AU26" s="334"/>
    </row>
    <row r="27" spans="1:88" x14ac:dyDescent="0.2">
      <c r="A27" s="373" t="s">
        <v>100</v>
      </c>
      <c r="B27" s="1026">
        <f t="shared" si="0"/>
        <v>0</v>
      </c>
      <c r="C27" s="1026">
        <f t="shared" si="3"/>
        <v>0</v>
      </c>
      <c r="D27" s="55">
        <f t="shared" si="3"/>
        <v>0</v>
      </c>
      <c r="E27" s="56"/>
      <c r="F27" s="375"/>
      <c r="G27" s="56"/>
      <c r="H27" s="58"/>
      <c r="I27" s="56"/>
      <c r="J27" s="58"/>
      <c r="K27" s="56"/>
      <c r="L27" s="58"/>
      <c r="M27" s="56"/>
      <c r="N27" s="58"/>
      <c r="O27" s="56"/>
      <c r="P27" s="58"/>
      <c r="Q27" s="56"/>
      <c r="R27" s="58"/>
      <c r="S27" s="56"/>
      <c r="T27" s="58"/>
      <c r="U27" s="56"/>
      <c r="V27" s="58"/>
      <c r="W27" s="56"/>
      <c r="X27" s="58"/>
      <c r="Y27" s="56"/>
      <c r="Z27" s="58"/>
      <c r="AA27" s="56"/>
      <c r="AB27" s="58"/>
      <c r="AC27" s="56"/>
      <c r="AD27" s="58"/>
      <c r="AE27" s="56"/>
      <c r="AF27" s="58"/>
      <c r="AG27" s="56"/>
      <c r="AH27" s="58"/>
      <c r="AI27" s="56"/>
      <c r="AJ27" s="58"/>
      <c r="AK27" s="56"/>
      <c r="AL27" s="58"/>
      <c r="AM27" s="56"/>
      <c r="AN27" s="58"/>
      <c r="AO27" s="364"/>
      <c r="AP27" s="58"/>
      <c r="AQ27" s="58"/>
      <c r="AR27" s="58"/>
      <c r="AS27" s="58"/>
      <c r="AT27" s="58"/>
      <c r="AU27" s="334"/>
    </row>
    <row r="28" spans="1:88" x14ac:dyDescent="0.2">
      <c r="A28" s="110" t="s">
        <v>101</v>
      </c>
      <c r="B28" s="110"/>
      <c r="C28" s="77"/>
      <c r="D28" s="110"/>
      <c r="E28" s="110"/>
      <c r="F28" s="77"/>
      <c r="G28" s="77"/>
      <c r="H28" s="77"/>
      <c r="I28" s="77"/>
    </row>
    <row r="29" spans="1:88" ht="31.5" x14ac:dyDescent="0.2">
      <c r="A29" s="496" t="s">
        <v>102</v>
      </c>
      <c r="B29" s="831" t="s">
        <v>41</v>
      </c>
      <c r="C29" s="832"/>
      <c r="D29" s="494" t="s">
        <v>1</v>
      </c>
      <c r="E29" s="114" t="s">
        <v>35</v>
      </c>
      <c r="F29" s="114" t="s">
        <v>42</v>
      </c>
      <c r="G29" s="114" t="s">
        <v>37</v>
      </c>
      <c r="H29" s="490" t="s">
        <v>13</v>
      </c>
      <c r="I29" s="492" t="s">
        <v>98</v>
      </c>
    </row>
    <row r="30" spans="1:88" x14ac:dyDescent="0.2">
      <c r="A30" s="833" t="s">
        <v>43</v>
      </c>
      <c r="B30" s="834"/>
      <c r="C30" s="835"/>
      <c r="D30" s="115">
        <f t="shared" ref="D30:D50" si="4">SUM(E30:H30)</f>
        <v>0</v>
      </c>
      <c r="E30" s="116"/>
      <c r="F30" s="117"/>
      <c r="G30" s="118"/>
      <c r="H30" s="119"/>
      <c r="I30" s="377"/>
      <c r="J30" s="378" t="s">
        <v>103</v>
      </c>
      <c r="CA30" s="334" t="str">
        <f>IF(E30&lt;MAX(E31:E49),"EN RBC existen patologías que son mayores a los Ingresos-personas","")</f>
        <v/>
      </c>
      <c r="CB30" s="334" t="str">
        <f>IF(F30&lt;MAX(F31:F49),"EN RI existen patologías que son mayores a los Ingresos-personas","")</f>
        <v/>
      </c>
      <c r="CC30" s="334" t="str">
        <f>IF(G30&lt;MAX(G31:G49),"EN RR existen patologías que son mayores a los Ingresos-personas","")</f>
        <v/>
      </c>
      <c r="CD30" s="334" t="str">
        <f>IF(H30&lt;MAX(H31:H49),"EN Otros existen patologías que son mayores a los Ingresos-personas","")</f>
        <v/>
      </c>
      <c r="CG30" s="334" t="str">
        <f>IF(E30&lt;MAX(E31:E49),1,"")</f>
        <v/>
      </c>
      <c r="CH30" s="334" t="str">
        <f>IF(F30&lt;MAX(F31:F49),1,"")</f>
        <v/>
      </c>
      <c r="CI30" s="334" t="str">
        <f>IF(G30&lt;MAX(G31:G49),1,"")</f>
        <v/>
      </c>
      <c r="CJ30" s="334" t="str">
        <f>IF(H30&lt;MAX(H31:H49),1,"")</f>
        <v/>
      </c>
    </row>
    <row r="31" spans="1:88" ht="14.25" customHeight="1" x14ac:dyDescent="0.2">
      <c r="A31" s="849" t="s">
        <v>104</v>
      </c>
      <c r="B31" s="825" t="s">
        <v>105</v>
      </c>
      <c r="C31" s="826"/>
      <c r="D31" s="1031">
        <f t="shared" si="4"/>
        <v>0</v>
      </c>
      <c r="E31" s="127"/>
      <c r="F31" s="128"/>
      <c r="G31" s="129"/>
      <c r="H31" s="130"/>
      <c r="I31" s="130"/>
      <c r="J31" s="378"/>
      <c r="CA31" s="334" t="str">
        <f>IF(D30&lt;&gt;B13,"EL NÚMERO DE INGRESOS NO PUEDE SER DISTINTO AL TOTAL DE INGRESOS DE LA SECCION A.1","")</f>
        <v/>
      </c>
      <c r="CG31" s="334" t="str">
        <f>IF(D30&lt;&gt;B13,1,"")</f>
        <v/>
      </c>
    </row>
    <row r="32" spans="1:88" ht="14.25" customHeight="1" x14ac:dyDescent="0.2">
      <c r="A32" s="850"/>
      <c r="B32" s="823" t="s">
        <v>106</v>
      </c>
      <c r="C32" s="824"/>
      <c r="D32" s="1032">
        <f t="shared" si="4"/>
        <v>0</v>
      </c>
      <c r="E32" s="127"/>
      <c r="F32" s="128"/>
      <c r="G32" s="129"/>
      <c r="H32" s="130"/>
      <c r="I32" s="130"/>
      <c r="J32" s="378"/>
    </row>
    <row r="33" spans="1:87" ht="14.25" customHeight="1" x14ac:dyDescent="0.2">
      <c r="A33" s="850"/>
      <c r="B33" s="827" t="s">
        <v>44</v>
      </c>
      <c r="C33" s="828"/>
      <c r="D33" s="1032">
        <f t="shared" si="4"/>
        <v>0</v>
      </c>
      <c r="E33" s="127"/>
      <c r="F33" s="128"/>
      <c r="G33" s="129"/>
      <c r="H33" s="130"/>
      <c r="I33" s="130"/>
      <c r="J33" s="378"/>
    </row>
    <row r="34" spans="1:87" ht="14.25" customHeight="1" x14ac:dyDescent="0.2">
      <c r="A34" s="850"/>
      <c r="B34" s="823" t="s">
        <v>107</v>
      </c>
      <c r="C34" s="824"/>
      <c r="D34" s="1032">
        <f t="shared" si="4"/>
        <v>0</v>
      </c>
      <c r="E34" s="127"/>
      <c r="F34" s="128"/>
      <c r="G34" s="129"/>
      <c r="H34" s="130"/>
      <c r="I34" s="130"/>
      <c r="J34" s="378"/>
    </row>
    <row r="35" spans="1:87" ht="14.25" customHeight="1" x14ac:dyDescent="0.2">
      <c r="A35" s="850"/>
      <c r="B35" s="823" t="s">
        <v>108</v>
      </c>
      <c r="C35" s="824"/>
      <c r="D35" s="1032">
        <f t="shared" si="4"/>
        <v>0</v>
      </c>
      <c r="E35" s="127"/>
      <c r="F35" s="128"/>
      <c r="G35" s="129"/>
      <c r="H35" s="130"/>
      <c r="I35" s="130"/>
      <c r="J35" s="378"/>
    </row>
    <row r="36" spans="1:87" ht="14.25" customHeight="1" x14ac:dyDescent="0.2">
      <c r="A36" s="850"/>
      <c r="B36" s="823" t="s">
        <v>109</v>
      </c>
      <c r="C36" s="824"/>
      <c r="D36" s="1032">
        <f t="shared" si="4"/>
        <v>0</v>
      </c>
      <c r="E36" s="127"/>
      <c r="F36" s="128"/>
      <c r="G36" s="129"/>
      <c r="H36" s="130"/>
      <c r="I36" s="130"/>
      <c r="J36" s="378"/>
    </row>
    <row r="37" spans="1:87" ht="14.25" customHeight="1" x14ac:dyDescent="0.2">
      <c r="A37" s="850"/>
      <c r="B37" s="823" t="s">
        <v>45</v>
      </c>
      <c r="C37" s="824"/>
      <c r="D37" s="1032">
        <f t="shared" si="4"/>
        <v>0</v>
      </c>
      <c r="E37" s="127"/>
      <c r="F37" s="128"/>
      <c r="G37" s="129"/>
      <c r="H37" s="130"/>
      <c r="I37" s="130"/>
      <c r="J37" s="378"/>
    </row>
    <row r="38" spans="1:87" ht="14.25" customHeight="1" x14ac:dyDescent="0.2">
      <c r="A38" s="850"/>
      <c r="B38" s="823" t="s">
        <v>46</v>
      </c>
      <c r="C38" s="824"/>
      <c r="D38" s="1032">
        <f t="shared" si="4"/>
        <v>0</v>
      </c>
      <c r="E38" s="127"/>
      <c r="F38" s="128"/>
      <c r="G38" s="129"/>
      <c r="H38" s="130"/>
      <c r="I38" s="130"/>
      <c r="J38" s="378"/>
    </row>
    <row r="39" spans="1:87" ht="25.5" customHeight="1" x14ac:dyDescent="0.2">
      <c r="A39" s="850"/>
      <c r="B39" s="823" t="s">
        <v>110</v>
      </c>
      <c r="C39" s="824"/>
      <c r="D39" s="1032">
        <f t="shared" si="4"/>
        <v>0</v>
      </c>
      <c r="E39" s="127"/>
      <c r="F39" s="128"/>
      <c r="G39" s="129"/>
      <c r="H39" s="130"/>
      <c r="I39" s="130"/>
      <c r="J39" s="378"/>
    </row>
    <row r="40" spans="1:87" ht="27.75" customHeight="1" x14ac:dyDescent="0.2">
      <c r="A40" s="850"/>
      <c r="B40" s="823" t="s">
        <v>111</v>
      </c>
      <c r="C40" s="824"/>
      <c r="D40" s="1032">
        <f t="shared" si="4"/>
        <v>0</v>
      </c>
      <c r="E40" s="127"/>
      <c r="F40" s="128"/>
      <c r="G40" s="129"/>
      <c r="H40" s="130"/>
      <c r="I40" s="130"/>
      <c r="J40" s="378"/>
    </row>
    <row r="41" spans="1:87" ht="26.25" customHeight="1" x14ac:dyDescent="0.2">
      <c r="A41" s="850"/>
      <c r="B41" s="823" t="s">
        <v>112</v>
      </c>
      <c r="C41" s="824"/>
      <c r="D41" s="1032">
        <f t="shared" si="4"/>
        <v>0</v>
      </c>
      <c r="E41" s="127"/>
      <c r="F41" s="128"/>
      <c r="G41" s="129"/>
      <c r="H41" s="130"/>
      <c r="I41" s="130"/>
      <c r="J41" s="378"/>
    </row>
    <row r="42" spans="1:87" x14ac:dyDescent="0.2">
      <c r="A42" s="850"/>
      <c r="B42" s="823" t="s">
        <v>113</v>
      </c>
      <c r="C42" s="824"/>
      <c r="D42" s="1032">
        <f t="shared" si="4"/>
        <v>0</v>
      </c>
      <c r="E42" s="127"/>
      <c r="F42" s="128"/>
      <c r="G42" s="129"/>
      <c r="H42" s="130"/>
      <c r="I42" s="130"/>
      <c r="J42" s="378"/>
      <c r="CG42" s="334">
        <v>0</v>
      </c>
      <c r="CH42" s="334">
        <v>0</v>
      </c>
      <c r="CI42" s="334">
        <v>0</v>
      </c>
    </row>
    <row r="43" spans="1:87" x14ac:dyDescent="0.2">
      <c r="A43" s="851"/>
      <c r="B43" s="852" t="s">
        <v>13</v>
      </c>
      <c r="C43" s="853"/>
      <c r="D43" s="1032">
        <f t="shared" si="4"/>
        <v>0</v>
      </c>
      <c r="E43" s="381"/>
      <c r="F43" s="382"/>
      <c r="G43" s="383"/>
      <c r="H43" s="384"/>
      <c r="I43" s="384"/>
      <c r="J43" s="378"/>
    </row>
    <row r="44" spans="1:87" x14ac:dyDescent="0.2">
      <c r="A44" s="849" t="s">
        <v>114</v>
      </c>
      <c r="B44" s="825" t="s">
        <v>115</v>
      </c>
      <c r="C44" s="826"/>
      <c r="D44" s="1031">
        <f t="shared" si="4"/>
        <v>0</v>
      </c>
      <c r="E44" s="139"/>
      <c r="F44" s="140"/>
      <c r="G44" s="141"/>
      <c r="H44" s="142"/>
      <c r="I44" s="142"/>
      <c r="J44" s="378"/>
    </row>
    <row r="45" spans="1:87" x14ac:dyDescent="0.2">
      <c r="A45" s="850"/>
      <c r="B45" s="823" t="s">
        <v>47</v>
      </c>
      <c r="C45" s="824"/>
      <c r="D45" s="1032">
        <f t="shared" si="4"/>
        <v>0</v>
      </c>
      <c r="E45" s="127"/>
      <c r="F45" s="128"/>
      <c r="G45" s="129"/>
      <c r="H45" s="130"/>
      <c r="I45" s="130"/>
      <c r="J45" s="378"/>
    </row>
    <row r="46" spans="1:87" x14ac:dyDescent="0.2">
      <c r="A46" s="850"/>
      <c r="B46" s="829" t="s">
        <v>13</v>
      </c>
      <c r="C46" s="830"/>
      <c r="D46" s="1033">
        <f t="shared" si="4"/>
        <v>0</v>
      </c>
      <c r="E46" s="127"/>
      <c r="F46" s="128"/>
      <c r="G46" s="129"/>
      <c r="H46" s="130"/>
      <c r="I46" s="130"/>
      <c r="J46" s="378"/>
    </row>
    <row r="47" spans="1:87" x14ac:dyDescent="0.2">
      <c r="A47" s="849" t="s">
        <v>116</v>
      </c>
      <c r="B47" s="825" t="s">
        <v>115</v>
      </c>
      <c r="C47" s="826"/>
      <c r="D47" s="1031">
        <f t="shared" si="4"/>
        <v>0</v>
      </c>
      <c r="E47" s="139"/>
      <c r="F47" s="140"/>
      <c r="G47" s="141"/>
      <c r="H47" s="142"/>
      <c r="I47" s="142"/>
      <c r="J47" s="378"/>
    </row>
    <row r="48" spans="1:87" x14ac:dyDescent="0.2">
      <c r="A48" s="850"/>
      <c r="B48" s="823" t="s">
        <v>47</v>
      </c>
      <c r="C48" s="824"/>
      <c r="D48" s="1032">
        <f t="shared" si="4"/>
        <v>0</v>
      </c>
      <c r="E48" s="127"/>
      <c r="F48" s="128"/>
      <c r="G48" s="129"/>
      <c r="H48" s="130"/>
      <c r="I48" s="130"/>
      <c r="J48" s="378"/>
    </row>
    <row r="49" spans="1:86" x14ac:dyDescent="0.2">
      <c r="A49" s="851"/>
      <c r="B49" s="852" t="s">
        <v>13</v>
      </c>
      <c r="C49" s="853"/>
      <c r="D49" s="1033">
        <f t="shared" si="4"/>
        <v>0</v>
      </c>
      <c r="E49" s="135"/>
      <c r="F49" s="136"/>
      <c r="G49" s="137"/>
      <c r="H49" s="138"/>
      <c r="I49" s="138"/>
      <c r="J49" s="378"/>
    </row>
    <row r="50" spans="1:86" x14ac:dyDescent="0.2">
      <c r="A50" s="498" t="s">
        <v>117</v>
      </c>
      <c r="B50" s="864" t="s">
        <v>48</v>
      </c>
      <c r="C50" s="865"/>
      <c r="D50" s="1034">
        <f t="shared" si="4"/>
        <v>0</v>
      </c>
      <c r="E50" s="145"/>
      <c r="F50" s="146"/>
      <c r="G50" s="147"/>
      <c r="H50" s="148"/>
      <c r="I50" s="148"/>
      <c r="J50" s="378"/>
    </row>
    <row r="51" spans="1:86" x14ac:dyDescent="0.2">
      <c r="A51" s="387" t="s">
        <v>118</v>
      </c>
      <c r="B51" s="149"/>
      <c r="C51" s="149"/>
      <c r="D51" s="149"/>
      <c r="E51" s="149"/>
      <c r="F51" s="149"/>
      <c r="G51" s="149"/>
      <c r="H51" s="77"/>
      <c r="I51" s="77"/>
    </row>
    <row r="52" spans="1:86" x14ac:dyDescent="0.2">
      <c r="A52" s="849" t="s">
        <v>49</v>
      </c>
      <c r="B52" s="867" t="s">
        <v>50</v>
      </c>
      <c r="C52" s="868"/>
      <c r="D52" s="868"/>
      <c r="E52" s="871" t="s">
        <v>14</v>
      </c>
      <c r="F52" s="872"/>
      <c r="G52" s="872"/>
      <c r="H52" s="872"/>
      <c r="I52" s="872"/>
      <c r="J52" s="872"/>
      <c r="K52" s="872"/>
      <c r="L52" s="872"/>
      <c r="M52" s="872"/>
      <c r="N52" s="872"/>
      <c r="O52" s="872"/>
      <c r="P52" s="872"/>
      <c r="Q52" s="872"/>
      <c r="R52" s="872"/>
      <c r="S52" s="872"/>
      <c r="T52" s="872"/>
      <c r="U52" s="872"/>
      <c r="V52" s="872"/>
      <c r="W52" s="872"/>
      <c r="X52" s="872"/>
      <c r="Y52" s="872"/>
      <c r="Z52" s="872"/>
      <c r="AA52" s="872"/>
      <c r="AB52" s="872"/>
      <c r="AC52" s="872"/>
      <c r="AD52" s="872"/>
      <c r="AE52" s="872"/>
      <c r="AF52" s="872"/>
      <c r="AG52" s="872"/>
      <c r="AH52" s="872"/>
      <c r="AI52" s="872"/>
      <c r="AJ52" s="872"/>
      <c r="AK52" s="872"/>
      <c r="AL52" s="872"/>
      <c r="AM52" s="872"/>
      <c r="AN52" s="872"/>
      <c r="AO52" s="872"/>
      <c r="AP52" s="873"/>
      <c r="AQ52" s="836" t="s">
        <v>119</v>
      </c>
      <c r="AR52" s="860" t="s">
        <v>33</v>
      </c>
      <c r="AS52" s="861"/>
      <c r="AT52" s="874"/>
      <c r="AU52" s="841" t="s">
        <v>13</v>
      </c>
    </row>
    <row r="53" spans="1:86" x14ac:dyDescent="0.2">
      <c r="A53" s="850"/>
      <c r="B53" s="869"/>
      <c r="C53" s="870"/>
      <c r="D53" s="870"/>
      <c r="E53" s="831" t="s">
        <v>19</v>
      </c>
      <c r="F53" s="832"/>
      <c r="G53" s="831" t="s">
        <v>20</v>
      </c>
      <c r="H53" s="832"/>
      <c r="I53" s="862" t="s">
        <v>21</v>
      </c>
      <c r="J53" s="863"/>
      <c r="K53" s="862" t="s">
        <v>22</v>
      </c>
      <c r="L53" s="863"/>
      <c r="M53" s="862" t="s">
        <v>23</v>
      </c>
      <c r="N53" s="863"/>
      <c r="O53" s="831" t="s">
        <v>24</v>
      </c>
      <c r="P53" s="832"/>
      <c r="Q53" s="831" t="s">
        <v>25</v>
      </c>
      <c r="R53" s="832"/>
      <c r="S53" s="831" t="s">
        <v>26</v>
      </c>
      <c r="T53" s="832"/>
      <c r="U53" s="831" t="s">
        <v>27</v>
      </c>
      <c r="V53" s="832"/>
      <c r="W53" s="831" t="s">
        <v>2</v>
      </c>
      <c r="X53" s="832"/>
      <c r="Y53" s="831" t="s">
        <v>3</v>
      </c>
      <c r="Z53" s="832"/>
      <c r="AA53" s="831" t="s">
        <v>28</v>
      </c>
      <c r="AB53" s="876"/>
      <c r="AC53" s="831" t="s">
        <v>4</v>
      </c>
      <c r="AD53" s="832"/>
      <c r="AE53" s="831" t="s">
        <v>5</v>
      </c>
      <c r="AF53" s="832"/>
      <c r="AG53" s="831" t="s">
        <v>6</v>
      </c>
      <c r="AH53" s="832"/>
      <c r="AI53" s="831" t="s">
        <v>7</v>
      </c>
      <c r="AJ53" s="832"/>
      <c r="AK53" s="831" t="s">
        <v>8</v>
      </c>
      <c r="AL53" s="832"/>
      <c r="AM53" s="831" t="s">
        <v>9</v>
      </c>
      <c r="AN53" s="832"/>
      <c r="AO53" s="846" t="s">
        <v>10</v>
      </c>
      <c r="AP53" s="847"/>
      <c r="AQ53" s="837"/>
      <c r="AR53" s="854" t="s">
        <v>35</v>
      </c>
      <c r="AS53" s="856" t="s">
        <v>36</v>
      </c>
      <c r="AT53" s="856" t="s">
        <v>37</v>
      </c>
      <c r="AU53" s="844"/>
    </row>
    <row r="54" spans="1:86" x14ac:dyDescent="0.2">
      <c r="A54" s="866"/>
      <c r="B54" s="496" t="s">
        <v>94</v>
      </c>
      <c r="C54" s="496" t="s">
        <v>11</v>
      </c>
      <c r="D54" s="388" t="s">
        <v>12</v>
      </c>
      <c r="E54" s="488" t="s">
        <v>11</v>
      </c>
      <c r="F54" s="389" t="s">
        <v>12</v>
      </c>
      <c r="G54" s="488" t="s">
        <v>11</v>
      </c>
      <c r="H54" s="389" t="s">
        <v>12</v>
      </c>
      <c r="I54" s="488" t="s">
        <v>11</v>
      </c>
      <c r="J54" s="389" t="s">
        <v>12</v>
      </c>
      <c r="K54" s="488" t="s">
        <v>11</v>
      </c>
      <c r="L54" s="389" t="s">
        <v>12</v>
      </c>
      <c r="M54" s="65" t="s">
        <v>11</v>
      </c>
      <c r="N54" s="489" t="s">
        <v>12</v>
      </c>
      <c r="O54" s="488" t="s">
        <v>11</v>
      </c>
      <c r="P54" s="389" t="s">
        <v>12</v>
      </c>
      <c r="Q54" s="65" t="s">
        <v>11</v>
      </c>
      <c r="R54" s="489" t="s">
        <v>12</v>
      </c>
      <c r="S54" s="65" t="s">
        <v>11</v>
      </c>
      <c r="T54" s="489" t="s">
        <v>12</v>
      </c>
      <c r="U54" s="488" t="s">
        <v>11</v>
      </c>
      <c r="V54" s="489" t="s">
        <v>12</v>
      </c>
      <c r="W54" s="488" t="s">
        <v>11</v>
      </c>
      <c r="X54" s="389" t="s">
        <v>12</v>
      </c>
      <c r="Y54" s="65" t="s">
        <v>11</v>
      </c>
      <c r="Z54" s="489" t="s">
        <v>12</v>
      </c>
      <c r="AA54" s="488" t="s">
        <v>11</v>
      </c>
      <c r="AB54" s="390" t="s">
        <v>12</v>
      </c>
      <c r="AC54" s="488" t="s">
        <v>11</v>
      </c>
      <c r="AD54" s="389" t="s">
        <v>12</v>
      </c>
      <c r="AE54" s="488" t="s">
        <v>11</v>
      </c>
      <c r="AF54" s="389" t="s">
        <v>12</v>
      </c>
      <c r="AG54" s="488" t="s">
        <v>11</v>
      </c>
      <c r="AH54" s="389" t="s">
        <v>12</v>
      </c>
      <c r="AI54" s="65" t="s">
        <v>11</v>
      </c>
      <c r="AJ54" s="489" t="s">
        <v>12</v>
      </c>
      <c r="AK54" s="488" t="s">
        <v>11</v>
      </c>
      <c r="AL54" s="389" t="s">
        <v>12</v>
      </c>
      <c r="AM54" s="65" t="s">
        <v>11</v>
      </c>
      <c r="AN54" s="489" t="s">
        <v>12</v>
      </c>
      <c r="AO54" s="151" t="s">
        <v>11</v>
      </c>
      <c r="AP54" s="489" t="s">
        <v>12</v>
      </c>
      <c r="AQ54" s="838"/>
      <c r="AR54" s="855"/>
      <c r="AS54" s="857"/>
      <c r="AT54" s="857"/>
      <c r="AU54" s="875"/>
    </row>
    <row r="55" spans="1:86" x14ac:dyDescent="0.2">
      <c r="A55" s="152" t="s">
        <v>51</v>
      </c>
      <c r="B55" s="1035">
        <f>SUM(C55+D55)</f>
        <v>0</v>
      </c>
      <c r="C55" s="1035">
        <f t="shared" ref="C55:D59" si="5">SUM(E55+G55+I55+K55+M55+O55+Q55+S55+U55+W55+Y55+AA55+AC55+AE55+AG55+AI55+AK55+AM55+AO55)</f>
        <v>0</v>
      </c>
      <c r="D55" s="1036">
        <f t="shared" si="5"/>
        <v>0</v>
      </c>
      <c r="E55" s="12"/>
      <c r="F55" s="342"/>
      <c r="G55" s="12"/>
      <c r="H55" s="13"/>
      <c r="I55" s="12"/>
      <c r="J55" s="13"/>
      <c r="K55" s="12"/>
      <c r="L55" s="13"/>
      <c r="M55" s="12"/>
      <c r="N55" s="13"/>
      <c r="O55" s="12"/>
      <c r="P55" s="13"/>
      <c r="Q55" s="12"/>
      <c r="R55" s="13"/>
      <c r="S55" s="12"/>
      <c r="T55" s="13"/>
      <c r="U55" s="12"/>
      <c r="V55" s="13"/>
      <c r="W55" s="12"/>
      <c r="X55" s="13"/>
      <c r="Y55" s="343"/>
      <c r="Z55" s="13"/>
      <c r="AA55" s="343"/>
      <c r="AB55" s="11"/>
      <c r="AC55" s="343"/>
      <c r="AD55" s="13"/>
      <c r="AE55" s="343"/>
      <c r="AF55" s="13"/>
      <c r="AG55" s="343"/>
      <c r="AH55" s="13"/>
      <c r="AI55" s="343"/>
      <c r="AJ55" s="13"/>
      <c r="AK55" s="343"/>
      <c r="AL55" s="13"/>
      <c r="AM55" s="343"/>
      <c r="AN55" s="13"/>
      <c r="AO55" s="393"/>
      <c r="AP55" s="11"/>
      <c r="AQ55" s="394"/>
      <c r="AR55" s="153"/>
      <c r="AS55" s="153"/>
      <c r="AT55" s="153"/>
      <c r="AU55" s="153"/>
      <c r="AV55" s="378" t="s">
        <v>120</v>
      </c>
      <c r="CA55" s="334" t="str">
        <f>IF(B55=0,"",IF(AQ55="",IF(B55="",""," No olvide escribir la columna Beneficiarios.-"),""))</f>
        <v/>
      </c>
      <c r="CB55" s="334" t="str">
        <f>IF(B55&lt;AQ55," El número de Beneficiarios NO puede ser mayor que el Total.-","")</f>
        <v/>
      </c>
      <c r="CG55" s="334">
        <f>IF(B55&lt;AQ55,1,0)</f>
        <v>0</v>
      </c>
      <c r="CH55" s="334" t="str">
        <f>IF(B55=0,"",IF(AQ55="",IF(B55="","",1),0))</f>
        <v/>
      </c>
    </row>
    <row r="56" spans="1:86" x14ac:dyDescent="0.2">
      <c r="A56" s="152" t="s">
        <v>52</v>
      </c>
      <c r="B56" s="1037">
        <f>SUM(C56+D56)</f>
        <v>0</v>
      </c>
      <c r="C56" s="1037">
        <f t="shared" si="5"/>
        <v>0</v>
      </c>
      <c r="D56" s="1038">
        <f t="shared" si="5"/>
        <v>0</v>
      </c>
      <c r="E56" s="19"/>
      <c r="F56" s="49"/>
      <c r="G56" s="19"/>
      <c r="H56" s="20"/>
      <c r="I56" s="19"/>
      <c r="J56" s="20"/>
      <c r="K56" s="19"/>
      <c r="L56" s="20"/>
      <c r="M56" s="19"/>
      <c r="N56" s="20"/>
      <c r="O56" s="19"/>
      <c r="P56" s="20"/>
      <c r="Q56" s="19"/>
      <c r="R56" s="20"/>
      <c r="S56" s="19"/>
      <c r="T56" s="20"/>
      <c r="U56" s="19"/>
      <c r="V56" s="20"/>
      <c r="W56" s="19"/>
      <c r="X56" s="20"/>
      <c r="Y56" s="210"/>
      <c r="Z56" s="20"/>
      <c r="AA56" s="210"/>
      <c r="AB56" s="22"/>
      <c r="AC56" s="210"/>
      <c r="AD56" s="20"/>
      <c r="AE56" s="210"/>
      <c r="AF56" s="20"/>
      <c r="AG56" s="210"/>
      <c r="AH56" s="20"/>
      <c r="AI56" s="210"/>
      <c r="AJ56" s="20"/>
      <c r="AK56" s="210"/>
      <c r="AL56" s="20"/>
      <c r="AM56" s="210"/>
      <c r="AN56" s="20"/>
      <c r="AO56" s="397"/>
      <c r="AP56" s="22"/>
      <c r="AQ56" s="153"/>
      <c r="AR56" s="153"/>
      <c r="AS56" s="153"/>
      <c r="AT56" s="153"/>
      <c r="AU56" s="153"/>
      <c r="AV56" s="378" t="s">
        <v>120</v>
      </c>
      <c r="CA56" s="334" t="str">
        <f>IF(B56=0,"",IF(AQ56="",IF(B56="",""," No olvide escribir la columna Beneficiarios.-"),""))</f>
        <v/>
      </c>
      <c r="CB56" s="334" t="str">
        <f>IF(B56&lt;AQ56," El número de Beneficiarios NO puede ser mayor que el Total.-","")</f>
        <v/>
      </c>
      <c r="CG56" s="334">
        <f>IF(B56&lt;AQ56,1,0)</f>
        <v>0</v>
      </c>
      <c r="CH56" s="334" t="str">
        <f>IF(B56=0,"",IF(AQ56="",IF(B56="","",1),0))</f>
        <v/>
      </c>
    </row>
    <row r="57" spans="1:86" x14ac:dyDescent="0.2">
      <c r="A57" s="152" t="s">
        <v>53</v>
      </c>
      <c r="B57" s="1037">
        <f>SUM(C57+D57)</f>
        <v>0</v>
      </c>
      <c r="C57" s="1037">
        <f t="shared" si="5"/>
        <v>0</v>
      </c>
      <c r="D57" s="1038">
        <f t="shared" si="5"/>
        <v>0</v>
      </c>
      <c r="E57" s="19"/>
      <c r="F57" s="49"/>
      <c r="G57" s="19"/>
      <c r="H57" s="20"/>
      <c r="I57" s="19"/>
      <c r="J57" s="20"/>
      <c r="K57" s="19"/>
      <c r="L57" s="20"/>
      <c r="M57" s="19"/>
      <c r="N57" s="20"/>
      <c r="O57" s="19"/>
      <c r="P57" s="20"/>
      <c r="Q57" s="19"/>
      <c r="R57" s="20"/>
      <c r="S57" s="19"/>
      <c r="T57" s="20"/>
      <c r="U57" s="19"/>
      <c r="V57" s="20"/>
      <c r="W57" s="19"/>
      <c r="X57" s="20"/>
      <c r="Y57" s="210"/>
      <c r="Z57" s="20"/>
      <c r="AA57" s="210"/>
      <c r="AB57" s="22"/>
      <c r="AC57" s="210"/>
      <c r="AD57" s="20"/>
      <c r="AE57" s="210"/>
      <c r="AF57" s="20"/>
      <c r="AG57" s="210"/>
      <c r="AH57" s="20"/>
      <c r="AI57" s="210"/>
      <c r="AJ57" s="20"/>
      <c r="AK57" s="210"/>
      <c r="AL57" s="20"/>
      <c r="AM57" s="210"/>
      <c r="AN57" s="20"/>
      <c r="AO57" s="397"/>
      <c r="AP57" s="22"/>
      <c r="AQ57" s="153"/>
      <c r="AR57" s="153"/>
      <c r="AS57" s="153"/>
      <c r="AT57" s="153"/>
      <c r="AU57" s="153"/>
      <c r="AV57" s="378" t="s">
        <v>120</v>
      </c>
      <c r="CA57" s="334" t="str">
        <f>IF(B57=0,"",IF(AQ57="",IF(B57="",""," No olvide escribir la columna Beneficiarios.-"),""))</f>
        <v/>
      </c>
      <c r="CB57" s="334" t="str">
        <f>IF(B57&lt;AQ57," El número de Beneficiarios NO puede ser mayor que el Total.-","")</f>
        <v/>
      </c>
      <c r="CG57" s="334">
        <f>IF(B57&lt;AQ57,1,0)</f>
        <v>0</v>
      </c>
      <c r="CH57" s="334" t="str">
        <f>IF(B57=0,"",IF(AQ57="",IF(B57="","",1),0))</f>
        <v/>
      </c>
    </row>
    <row r="58" spans="1:86" x14ac:dyDescent="0.2">
      <c r="A58" s="152" t="s">
        <v>54</v>
      </c>
      <c r="B58" s="1037">
        <f>SUM(C58+D58)</f>
        <v>0</v>
      </c>
      <c r="C58" s="1037">
        <f t="shared" si="5"/>
        <v>0</v>
      </c>
      <c r="D58" s="1038">
        <f t="shared" si="5"/>
        <v>0</v>
      </c>
      <c r="E58" s="19"/>
      <c r="F58" s="49"/>
      <c r="G58" s="19"/>
      <c r="H58" s="20"/>
      <c r="I58" s="19"/>
      <c r="J58" s="20"/>
      <c r="K58" s="19"/>
      <c r="L58" s="20"/>
      <c r="M58" s="19"/>
      <c r="N58" s="20"/>
      <c r="O58" s="19"/>
      <c r="P58" s="20"/>
      <c r="Q58" s="19"/>
      <c r="R58" s="20"/>
      <c r="S58" s="19"/>
      <c r="T58" s="20"/>
      <c r="U58" s="19"/>
      <c r="V58" s="20"/>
      <c r="W58" s="19"/>
      <c r="X58" s="20"/>
      <c r="Y58" s="210"/>
      <c r="Z58" s="20"/>
      <c r="AA58" s="210"/>
      <c r="AB58" s="22"/>
      <c r="AC58" s="210"/>
      <c r="AD58" s="20"/>
      <c r="AE58" s="210"/>
      <c r="AF58" s="20"/>
      <c r="AG58" s="210"/>
      <c r="AH58" s="20"/>
      <c r="AI58" s="210"/>
      <c r="AJ58" s="20"/>
      <c r="AK58" s="210"/>
      <c r="AL58" s="20"/>
      <c r="AM58" s="210"/>
      <c r="AN58" s="20"/>
      <c r="AO58" s="397"/>
      <c r="AP58" s="22"/>
      <c r="AQ58" s="153"/>
      <c r="AR58" s="153"/>
      <c r="AS58" s="153"/>
      <c r="AT58" s="153"/>
      <c r="AU58" s="153"/>
      <c r="AV58" s="378" t="s">
        <v>120</v>
      </c>
      <c r="CA58" s="334" t="str">
        <f>IF(B58=0,"",IF(AQ58="",IF(B58="",""," No olvide escribir la columna Beneficiarios.-"),""))</f>
        <v/>
      </c>
      <c r="CB58" s="334" t="str">
        <f>IF(B58&lt;AQ58," El número de Beneficiarios NO puede ser mayor que el Total.-","")</f>
        <v/>
      </c>
      <c r="CG58" s="334">
        <f>IF(B58&lt;AQ58,1,0)</f>
        <v>0</v>
      </c>
      <c r="CH58" s="334" t="str">
        <f>IF(B58=0,"",IF(AQ58="",IF(B58="","",1),0))</f>
        <v/>
      </c>
    </row>
    <row r="59" spans="1:86" x14ac:dyDescent="0.2">
      <c r="A59" s="155" t="s">
        <v>55</v>
      </c>
      <c r="B59" s="1039">
        <f>SUM(C59+D59)</f>
        <v>0</v>
      </c>
      <c r="C59" s="1039">
        <f t="shared" si="5"/>
        <v>0</v>
      </c>
      <c r="D59" s="1040">
        <f t="shared" si="5"/>
        <v>0</v>
      </c>
      <c r="E59" s="27"/>
      <c r="F59" s="50"/>
      <c r="G59" s="27"/>
      <c r="H59" s="28"/>
      <c r="I59" s="27"/>
      <c r="J59" s="28"/>
      <c r="K59" s="27"/>
      <c r="L59" s="28"/>
      <c r="M59" s="27"/>
      <c r="N59" s="28"/>
      <c r="O59" s="27"/>
      <c r="P59" s="28"/>
      <c r="Q59" s="27"/>
      <c r="R59" s="28"/>
      <c r="S59" s="27"/>
      <c r="T59" s="28"/>
      <c r="U59" s="27"/>
      <c r="V59" s="28"/>
      <c r="W59" s="27"/>
      <c r="X59" s="28"/>
      <c r="Y59" s="213"/>
      <c r="Z59" s="28"/>
      <c r="AA59" s="213"/>
      <c r="AB59" s="26"/>
      <c r="AC59" s="213"/>
      <c r="AD59" s="28"/>
      <c r="AE59" s="213"/>
      <c r="AF59" s="28"/>
      <c r="AG59" s="213"/>
      <c r="AH59" s="28"/>
      <c r="AI59" s="213"/>
      <c r="AJ59" s="28"/>
      <c r="AK59" s="213"/>
      <c r="AL59" s="28"/>
      <c r="AM59" s="213"/>
      <c r="AN59" s="28"/>
      <c r="AO59" s="400"/>
      <c r="AP59" s="26"/>
      <c r="AQ59" s="156"/>
      <c r="AR59" s="156"/>
      <c r="AS59" s="156"/>
      <c r="AT59" s="156"/>
      <c r="AU59" s="156"/>
      <c r="AV59" s="378" t="s">
        <v>120</v>
      </c>
      <c r="CA59" s="334" t="str">
        <f>IF(B59=0,"",IF(AQ59="",IF(B59="",""," No olvide escribir la columna Beneficiarios.-"),""))</f>
        <v/>
      </c>
      <c r="CB59" s="334" t="str">
        <f>IF(B59&lt;AQ59," El número de Beneficiarios NO puede ser mayor que el Total.-","")</f>
        <v/>
      </c>
      <c r="CG59" s="334">
        <f>IF(B59&lt;AQ59,1,0)</f>
        <v>0</v>
      </c>
      <c r="CH59" s="334" t="str">
        <f>IF(B59=0,"",IF(AQ59="",IF(B59="","",1),0))</f>
        <v/>
      </c>
    </row>
    <row r="60" spans="1:86" x14ac:dyDescent="0.2">
      <c r="A60" s="157" t="s">
        <v>1</v>
      </c>
      <c r="B60" s="1041">
        <f t="shared" ref="B60:AU60" si="6">SUM(B55:B59)</f>
        <v>0</v>
      </c>
      <c r="C60" s="1042">
        <f t="shared" si="6"/>
        <v>0</v>
      </c>
      <c r="D60" s="1042">
        <f t="shared" si="6"/>
        <v>0</v>
      </c>
      <c r="E60" s="159">
        <f t="shared" si="6"/>
        <v>0</v>
      </c>
      <c r="F60" s="1043">
        <f t="shared" si="6"/>
        <v>0</v>
      </c>
      <c r="G60" s="159">
        <f t="shared" si="6"/>
        <v>0</v>
      </c>
      <c r="H60" s="162">
        <f t="shared" si="6"/>
        <v>0</v>
      </c>
      <c r="I60" s="159">
        <f t="shared" si="6"/>
        <v>0</v>
      </c>
      <c r="J60" s="162">
        <f t="shared" si="6"/>
        <v>0</v>
      </c>
      <c r="K60" s="159">
        <f t="shared" si="6"/>
        <v>0</v>
      </c>
      <c r="L60" s="162">
        <f t="shared" si="6"/>
        <v>0</v>
      </c>
      <c r="M60" s="159">
        <f t="shared" si="6"/>
        <v>0</v>
      </c>
      <c r="N60" s="162">
        <f t="shared" si="6"/>
        <v>0</v>
      </c>
      <c r="O60" s="159">
        <f t="shared" si="6"/>
        <v>0</v>
      </c>
      <c r="P60" s="162">
        <f t="shared" si="6"/>
        <v>0</v>
      </c>
      <c r="Q60" s="159">
        <f t="shared" si="6"/>
        <v>0</v>
      </c>
      <c r="R60" s="162">
        <f t="shared" si="6"/>
        <v>0</v>
      </c>
      <c r="S60" s="159">
        <f t="shared" si="6"/>
        <v>0</v>
      </c>
      <c r="T60" s="162">
        <f t="shared" si="6"/>
        <v>0</v>
      </c>
      <c r="U60" s="159">
        <f t="shared" si="6"/>
        <v>0</v>
      </c>
      <c r="V60" s="162">
        <f t="shared" si="6"/>
        <v>0</v>
      </c>
      <c r="W60" s="159">
        <f t="shared" si="6"/>
        <v>0</v>
      </c>
      <c r="X60" s="162">
        <f t="shared" si="6"/>
        <v>0</v>
      </c>
      <c r="Y60" s="1044">
        <f t="shared" si="6"/>
        <v>0</v>
      </c>
      <c r="Z60" s="162">
        <f t="shared" si="6"/>
        <v>0</v>
      </c>
      <c r="AA60" s="1045">
        <f t="shared" si="6"/>
        <v>0</v>
      </c>
      <c r="AB60" s="161">
        <f t="shared" si="6"/>
        <v>0</v>
      </c>
      <c r="AC60" s="1044">
        <f t="shared" si="6"/>
        <v>0</v>
      </c>
      <c r="AD60" s="162">
        <f t="shared" si="6"/>
        <v>0</v>
      </c>
      <c r="AE60" s="1044">
        <f t="shared" si="6"/>
        <v>0</v>
      </c>
      <c r="AF60" s="162">
        <f t="shared" si="6"/>
        <v>0</v>
      </c>
      <c r="AG60" s="1044">
        <f t="shared" si="6"/>
        <v>0</v>
      </c>
      <c r="AH60" s="162">
        <f t="shared" si="6"/>
        <v>0</v>
      </c>
      <c r="AI60" s="1044">
        <f t="shared" si="6"/>
        <v>0</v>
      </c>
      <c r="AJ60" s="162">
        <f t="shared" si="6"/>
        <v>0</v>
      </c>
      <c r="AK60" s="1044">
        <f t="shared" si="6"/>
        <v>0</v>
      </c>
      <c r="AL60" s="162">
        <f t="shared" si="6"/>
        <v>0</v>
      </c>
      <c r="AM60" s="1044">
        <f t="shared" si="6"/>
        <v>0</v>
      </c>
      <c r="AN60" s="162">
        <f t="shared" si="6"/>
        <v>0</v>
      </c>
      <c r="AO60" s="1045">
        <f t="shared" si="6"/>
        <v>0</v>
      </c>
      <c r="AP60" s="161">
        <f t="shared" si="6"/>
        <v>0</v>
      </c>
      <c r="AQ60" s="163">
        <f t="shared" si="6"/>
        <v>0</v>
      </c>
      <c r="AR60" s="163">
        <f t="shared" si="6"/>
        <v>0</v>
      </c>
      <c r="AS60" s="163">
        <f t="shared" si="6"/>
        <v>0</v>
      </c>
      <c r="AT60" s="163">
        <f t="shared" si="6"/>
        <v>0</v>
      </c>
      <c r="AU60" s="163">
        <f t="shared" si="6"/>
        <v>0</v>
      </c>
      <c r="AV60" s="378"/>
    </row>
    <row r="61" spans="1:86" x14ac:dyDescent="0.2">
      <c r="A61" s="164" t="s">
        <v>121</v>
      </c>
      <c r="B61" s="3"/>
      <c r="C61" s="149"/>
      <c r="D61" s="149"/>
      <c r="E61" s="149"/>
      <c r="F61" s="149"/>
      <c r="G61" s="149"/>
      <c r="H61" s="149"/>
      <c r="I61" s="149"/>
      <c r="J61" s="149"/>
      <c r="K61" s="149"/>
    </row>
    <row r="62" spans="1:86" x14ac:dyDescent="0.2">
      <c r="A62" s="496" t="s">
        <v>49</v>
      </c>
      <c r="B62" s="114" t="s">
        <v>50</v>
      </c>
      <c r="C62" s="80"/>
      <c r="D62" s="80"/>
      <c r="E62" s="80"/>
      <c r="F62" s="80"/>
      <c r="G62" s="80"/>
      <c r="H62" s="80"/>
      <c r="I62" s="80"/>
      <c r="J62" s="80"/>
      <c r="K62" s="80"/>
    </row>
    <row r="63" spans="1:86" x14ac:dyDescent="0.2">
      <c r="A63" s="166" t="s">
        <v>52</v>
      </c>
      <c r="B63" s="46"/>
      <c r="C63" s="410"/>
      <c r="D63" s="80"/>
      <c r="E63" s="80"/>
      <c r="F63" s="80"/>
      <c r="G63" s="80"/>
      <c r="H63" s="80"/>
      <c r="I63" s="80"/>
      <c r="J63" s="80"/>
      <c r="K63" s="80"/>
    </row>
    <row r="64" spans="1:86" x14ac:dyDescent="0.2">
      <c r="A64" s="152" t="s">
        <v>53</v>
      </c>
      <c r="B64" s="37"/>
      <c r="C64" s="410"/>
      <c r="D64" s="80"/>
      <c r="E64" s="80"/>
      <c r="F64" s="80"/>
      <c r="G64" s="80"/>
      <c r="H64" s="80"/>
      <c r="I64" s="80"/>
      <c r="J64" s="80"/>
      <c r="K64" s="80"/>
    </row>
    <row r="65" spans="1:11" x14ac:dyDescent="0.2">
      <c r="A65" s="152" t="s">
        <v>54</v>
      </c>
      <c r="B65" s="37"/>
      <c r="C65" s="410"/>
      <c r="D65" s="80"/>
      <c r="E65" s="80"/>
      <c r="F65" s="80"/>
      <c r="G65" s="80"/>
      <c r="H65" s="80"/>
      <c r="I65" s="80"/>
      <c r="J65" s="80"/>
      <c r="K65" s="80"/>
    </row>
    <row r="66" spans="1:11" x14ac:dyDescent="0.2">
      <c r="A66" s="155" t="s">
        <v>55</v>
      </c>
      <c r="B66" s="48"/>
      <c r="C66" s="410"/>
      <c r="D66" s="80"/>
      <c r="E66" s="80"/>
      <c r="F66" s="80"/>
      <c r="G66" s="80"/>
      <c r="H66" s="80"/>
      <c r="I66" s="80"/>
      <c r="J66" s="80"/>
      <c r="K66" s="80"/>
    </row>
    <row r="67" spans="1:11" x14ac:dyDescent="0.2">
      <c r="A67" s="157" t="s">
        <v>1</v>
      </c>
      <c r="B67" s="158">
        <f>SUM(B63:B66)</f>
        <v>0</v>
      </c>
      <c r="C67" s="410"/>
      <c r="D67" s="80"/>
      <c r="E67" s="80"/>
      <c r="F67" s="80"/>
      <c r="G67" s="80"/>
      <c r="H67" s="80"/>
      <c r="I67" s="80"/>
      <c r="J67" s="80"/>
      <c r="K67" s="80"/>
    </row>
    <row r="68" spans="1:11" x14ac:dyDescent="0.2">
      <c r="A68" s="164" t="s">
        <v>122</v>
      </c>
      <c r="B68" s="164"/>
      <c r="C68" s="80"/>
      <c r="D68" s="80"/>
      <c r="E68" s="80"/>
      <c r="F68" s="80"/>
      <c r="G68" s="80"/>
      <c r="H68" s="80"/>
      <c r="I68" s="80"/>
      <c r="J68" s="80"/>
      <c r="K68" s="80"/>
    </row>
    <row r="69" spans="1:11" x14ac:dyDescent="0.2">
      <c r="A69" s="496" t="s">
        <v>49</v>
      </c>
      <c r="B69" s="114" t="s">
        <v>50</v>
      </c>
      <c r="C69" s="80"/>
      <c r="D69" s="80"/>
      <c r="E69" s="80"/>
      <c r="F69" s="80"/>
      <c r="G69" s="80"/>
      <c r="H69" s="80"/>
      <c r="I69" s="80"/>
      <c r="J69" s="80"/>
      <c r="K69" s="80"/>
    </row>
    <row r="70" spans="1:11" x14ac:dyDescent="0.2">
      <c r="A70" s="166" t="s">
        <v>52</v>
      </c>
      <c r="B70" s="46"/>
      <c r="C70" s="410"/>
      <c r="D70" s="80"/>
      <c r="E70" s="80"/>
      <c r="F70" s="80"/>
      <c r="G70" s="80"/>
      <c r="H70" s="80"/>
      <c r="I70" s="80"/>
      <c r="J70" s="80"/>
      <c r="K70" s="80"/>
    </row>
    <row r="71" spans="1:11" x14ac:dyDescent="0.2">
      <c r="A71" s="152" t="s">
        <v>53</v>
      </c>
      <c r="B71" s="37"/>
      <c r="C71" s="410"/>
      <c r="D71" s="80"/>
      <c r="E71" s="80"/>
      <c r="F71" s="80"/>
      <c r="G71" s="80"/>
      <c r="H71" s="80"/>
      <c r="I71" s="80"/>
      <c r="J71" s="80"/>
      <c r="K71" s="80"/>
    </row>
    <row r="72" spans="1:11" x14ac:dyDescent="0.2">
      <c r="A72" s="152" t="s">
        <v>54</v>
      </c>
      <c r="B72" s="37"/>
      <c r="C72" s="410"/>
      <c r="D72" s="80"/>
      <c r="E72" s="80"/>
      <c r="F72" s="80"/>
      <c r="G72" s="80"/>
      <c r="H72" s="80"/>
      <c r="I72" s="80"/>
      <c r="J72" s="80"/>
      <c r="K72" s="80"/>
    </row>
    <row r="73" spans="1:11" x14ac:dyDescent="0.2">
      <c r="A73" s="155" t="s">
        <v>55</v>
      </c>
      <c r="B73" s="48"/>
      <c r="C73" s="410"/>
      <c r="D73" s="80"/>
      <c r="E73" s="80"/>
      <c r="F73" s="80"/>
      <c r="G73" s="80"/>
      <c r="H73" s="80"/>
      <c r="I73" s="80"/>
      <c r="J73" s="80"/>
      <c r="K73" s="80"/>
    </row>
    <row r="74" spans="1:11" x14ac:dyDescent="0.2">
      <c r="A74" s="157" t="s">
        <v>1</v>
      </c>
      <c r="B74" s="158">
        <f>SUM(B70:B73)</f>
        <v>0</v>
      </c>
      <c r="C74" s="410"/>
      <c r="D74" s="80"/>
      <c r="E74" s="80"/>
      <c r="F74" s="80"/>
      <c r="G74" s="80"/>
      <c r="H74" s="80"/>
      <c r="I74" s="80"/>
      <c r="J74" s="80"/>
      <c r="K74" s="80"/>
    </row>
    <row r="75" spans="1:11" x14ac:dyDescent="0.2">
      <c r="A75" s="412" t="s">
        <v>123</v>
      </c>
      <c r="B75" s="170"/>
      <c r="C75" s="171"/>
      <c r="D75" s="77"/>
    </row>
    <row r="76" spans="1:11" ht="21" x14ac:dyDescent="0.2">
      <c r="A76" s="491" t="s">
        <v>56</v>
      </c>
      <c r="B76" s="172" t="s">
        <v>57</v>
      </c>
      <c r="C76" s="173" t="s">
        <v>58</v>
      </c>
      <c r="D76" s="173" t="s">
        <v>59</v>
      </c>
      <c r="E76" s="173" t="s">
        <v>13</v>
      </c>
    </row>
    <row r="77" spans="1:11" x14ac:dyDescent="0.2">
      <c r="A77" s="174" t="s">
        <v>124</v>
      </c>
      <c r="B77" s="46"/>
      <c r="C77" s="46"/>
      <c r="D77" s="46"/>
      <c r="E77" s="46"/>
      <c r="F77" s="334"/>
    </row>
    <row r="78" spans="1:11" x14ac:dyDescent="0.2">
      <c r="A78" s="175" t="s">
        <v>125</v>
      </c>
      <c r="B78" s="37"/>
      <c r="C78" s="37"/>
      <c r="D78" s="37"/>
      <c r="E78" s="37"/>
      <c r="F78" s="334"/>
    </row>
    <row r="79" spans="1:11" x14ac:dyDescent="0.2">
      <c r="A79" s="175" t="s">
        <v>126</v>
      </c>
      <c r="B79" s="37"/>
      <c r="C79" s="37"/>
      <c r="D79" s="37"/>
      <c r="E79" s="37"/>
      <c r="F79" s="334"/>
    </row>
    <row r="80" spans="1:11" x14ac:dyDescent="0.2">
      <c r="A80" s="175" t="s">
        <v>127</v>
      </c>
      <c r="B80" s="37"/>
      <c r="C80" s="37"/>
      <c r="D80" s="37"/>
      <c r="E80" s="37"/>
      <c r="F80" s="334"/>
    </row>
    <row r="81" spans="1:47" x14ac:dyDescent="0.2">
      <c r="A81" s="175" t="s">
        <v>128</v>
      </c>
      <c r="B81" s="37"/>
      <c r="C81" s="37"/>
      <c r="D81" s="37"/>
      <c r="E81" s="37"/>
      <c r="F81" s="334"/>
    </row>
    <row r="82" spans="1:47" x14ac:dyDescent="0.2">
      <c r="A82" s="176" t="s">
        <v>129</v>
      </c>
      <c r="B82" s="37"/>
      <c r="C82" s="37"/>
      <c r="D82" s="37"/>
      <c r="E82" s="37"/>
      <c r="F82" s="334"/>
    </row>
    <row r="83" spans="1:47" x14ac:dyDescent="0.2">
      <c r="A83" s="175" t="s">
        <v>130</v>
      </c>
      <c r="B83" s="37"/>
      <c r="C83" s="37"/>
      <c r="D83" s="37"/>
      <c r="E83" s="37"/>
      <c r="F83" s="334"/>
    </row>
    <row r="84" spans="1:47" x14ac:dyDescent="0.2">
      <c r="A84" s="175" t="s">
        <v>131</v>
      </c>
      <c r="B84" s="37"/>
      <c r="C84" s="37"/>
      <c r="D84" s="37"/>
      <c r="E84" s="37"/>
      <c r="F84" s="334"/>
    </row>
    <row r="85" spans="1:47" x14ac:dyDescent="0.2">
      <c r="A85" s="175" t="s">
        <v>132</v>
      </c>
      <c r="B85" s="37"/>
      <c r="C85" s="37"/>
      <c r="D85" s="37"/>
      <c r="E85" s="37"/>
      <c r="F85" s="334"/>
    </row>
    <row r="86" spans="1:47" x14ac:dyDescent="0.2">
      <c r="A86" s="175" t="s">
        <v>133</v>
      </c>
      <c r="B86" s="37"/>
      <c r="C86" s="37"/>
      <c r="D86" s="37"/>
      <c r="E86" s="37"/>
      <c r="F86" s="334"/>
    </row>
    <row r="87" spans="1:47" x14ac:dyDescent="0.2">
      <c r="A87" s="177" t="s">
        <v>134</v>
      </c>
      <c r="B87" s="37"/>
      <c r="C87" s="41"/>
      <c r="D87" s="41"/>
      <c r="E87" s="41"/>
      <c r="F87" s="334"/>
    </row>
    <row r="88" spans="1:47" x14ac:dyDescent="0.2">
      <c r="A88" s="413" t="s">
        <v>135</v>
      </c>
      <c r="B88" s="37"/>
      <c r="C88" s="41"/>
      <c r="D88" s="41"/>
      <c r="E88" s="41"/>
      <c r="F88" s="334"/>
    </row>
    <row r="89" spans="1:47" x14ac:dyDescent="0.2">
      <c r="A89" s="414" t="s">
        <v>136</v>
      </c>
      <c r="B89" s="220"/>
      <c r="C89" s="41"/>
      <c r="D89" s="41"/>
      <c r="E89" s="41"/>
      <c r="F89" s="334"/>
    </row>
    <row r="90" spans="1:47" x14ac:dyDescent="0.2">
      <c r="A90" s="414" t="s">
        <v>137</v>
      </c>
      <c r="B90" s="37"/>
      <c r="C90" s="41"/>
      <c r="D90" s="41"/>
      <c r="E90" s="41"/>
      <c r="F90" s="334"/>
    </row>
    <row r="91" spans="1:47" x14ac:dyDescent="0.2">
      <c r="A91" s="415" t="s">
        <v>138</v>
      </c>
      <c r="B91" s="416"/>
      <c r="C91" s="48"/>
      <c r="D91" s="48"/>
      <c r="E91" s="48"/>
      <c r="F91" s="334"/>
    </row>
    <row r="92" spans="1:47" x14ac:dyDescent="0.2">
      <c r="A92" s="500" t="s">
        <v>1</v>
      </c>
      <c r="B92" s="158">
        <f>SUM(B77:B91)</f>
        <v>0</v>
      </c>
      <c r="C92" s="158">
        <f>SUM(C77:C91)</f>
        <v>0</v>
      </c>
      <c r="D92" s="158">
        <f>SUM(D77:D91)</f>
        <v>0</v>
      </c>
      <c r="E92" s="158">
        <f>SUM(E77:E91)</f>
        <v>0</v>
      </c>
      <c r="F92" s="334"/>
    </row>
    <row r="93" spans="1:47" x14ac:dyDescent="0.2">
      <c r="A93" s="169" t="s">
        <v>139</v>
      </c>
      <c r="B93" s="178"/>
      <c r="C93" s="178"/>
      <c r="D93" s="69"/>
      <c r="E93" s="69"/>
      <c r="F93" s="69"/>
      <c r="G93" s="69"/>
      <c r="H93" s="69"/>
      <c r="I93" s="69"/>
      <c r="J93" s="69"/>
      <c r="K93" s="69"/>
      <c r="L93" s="69"/>
      <c r="M93" s="69"/>
      <c r="N93" s="69"/>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2"/>
      <c r="AT93" s="72"/>
      <c r="AU93" s="72"/>
    </row>
    <row r="94" spans="1:47" ht="24.75" x14ac:dyDescent="0.3">
      <c r="A94" s="179" t="s">
        <v>49</v>
      </c>
      <c r="B94" s="173" t="s">
        <v>57</v>
      </c>
      <c r="C94" s="173" t="s">
        <v>58</v>
      </c>
      <c r="D94" s="173" t="s">
        <v>59</v>
      </c>
      <c r="E94" s="173" t="s">
        <v>13</v>
      </c>
      <c r="F94" s="180"/>
      <c r="G94" s="180"/>
      <c r="H94" s="69"/>
      <c r="I94" s="69"/>
      <c r="J94" s="69"/>
      <c r="K94" s="69"/>
      <c r="L94" s="69"/>
      <c r="M94" s="69"/>
      <c r="N94" s="69"/>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2"/>
      <c r="AT94" s="72"/>
      <c r="AU94" s="72"/>
    </row>
    <row r="95" spans="1:47" x14ac:dyDescent="0.2">
      <c r="A95" s="181" t="s">
        <v>52</v>
      </c>
      <c r="B95" s="49"/>
      <c r="C95" s="49"/>
      <c r="D95" s="49"/>
      <c r="E95" s="49"/>
      <c r="F95" s="417"/>
      <c r="G95" s="69"/>
      <c r="H95" s="69"/>
      <c r="I95" s="69"/>
      <c r="J95" s="69"/>
      <c r="K95" s="69"/>
      <c r="L95" s="69"/>
      <c r="M95" s="69"/>
      <c r="N95" s="69"/>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2"/>
      <c r="AT95" s="72"/>
      <c r="AU95" s="72"/>
    </row>
    <row r="96" spans="1:47" x14ac:dyDescent="0.2">
      <c r="A96" s="182" t="s">
        <v>53</v>
      </c>
      <c r="B96" s="49"/>
      <c r="C96" s="49"/>
      <c r="D96" s="49"/>
      <c r="E96" s="49"/>
      <c r="F96" s="417"/>
      <c r="G96" s="69"/>
      <c r="H96" s="69"/>
      <c r="I96" s="69"/>
      <c r="J96" s="69"/>
      <c r="K96" s="69"/>
      <c r="L96" s="69"/>
      <c r="M96" s="69"/>
      <c r="N96" s="69"/>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2"/>
      <c r="AT96" s="72"/>
      <c r="AU96" s="72"/>
    </row>
    <row r="97" spans="1:47" x14ac:dyDescent="0.2">
      <c r="A97" s="182" t="s">
        <v>54</v>
      </c>
      <c r="B97" s="49"/>
      <c r="C97" s="49"/>
      <c r="D97" s="49"/>
      <c r="E97" s="49"/>
      <c r="F97" s="417"/>
      <c r="G97" s="69"/>
      <c r="H97" s="69"/>
      <c r="I97" s="69"/>
      <c r="J97" s="69"/>
      <c r="K97" s="69"/>
      <c r="L97" s="69"/>
      <c r="M97" s="69"/>
      <c r="N97" s="69"/>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2"/>
      <c r="AT97" s="72"/>
      <c r="AU97" s="72"/>
    </row>
    <row r="98" spans="1:47" x14ac:dyDescent="0.2">
      <c r="A98" s="182" t="s">
        <v>55</v>
      </c>
      <c r="B98" s="49"/>
      <c r="C98" s="49"/>
      <c r="D98" s="49"/>
      <c r="E98" s="49"/>
      <c r="F98" s="417"/>
      <c r="G98" s="69"/>
      <c r="H98" s="69"/>
      <c r="I98" s="69"/>
      <c r="J98" s="69"/>
      <c r="K98" s="69"/>
      <c r="L98" s="69"/>
      <c r="M98" s="69"/>
      <c r="N98" s="69"/>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2"/>
      <c r="AT98" s="72"/>
      <c r="AU98" s="72"/>
    </row>
    <row r="99" spans="1:47" x14ac:dyDescent="0.2">
      <c r="A99" s="183" t="s">
        <v>60</v>
      </c>
      <c r="B99" s="50"/>
      <c r="C99" s="50"/>
      <c r="D99" s="50"/>
      <c r="E99" s="50"/>
      <c r="F99" s="417"/>
      <c r="G99" s="69"/>
      <c r="H99" s="69"/>
      <c r="I99" s="69"/>
      <c r="J99" s="69"/>
      <c r="K99" s="69"/>
      <c r="L99" s="69"/>
      <c r="M99" s="69"/>
      <c r="N99" s="69"/>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2"/>
      <c r="AT99" s="72"/>
      <c r="AU99" s="72"/>
    </row>
    <row r="100" spans="1:47" x14ac:dyDescent="0.2">
      <c r="A100" s="157" t="s">
        <v>1</v>
      </c>
      <c r="B100" s="158">
        <f>SUM(B95:B99)</f>
        <v>0</v>
      </c>
      <c r="C100" s="158">
        <f>SUM(C95:C99)</f>
        <v>0</v>
      </c>
      <c r="D100" s="158">
        <f>SUM(D95:D99)</f>
        <v>0</v>
      </c>
      <c r="E100" s="158">
        <f>SUM(E95:E99)</f>
        <v>0</v>
      </c>
      <c r="F100" s="417"/>
      <c r="G100" s="69"/>
      <c r="H100" s="69"/>
      <c r="I100" s="69"/>
      <c r="J100" s="69"/>
      <c r="K100" s="69"/>
      <c r="L100" s="69"/>
      <c r="M100" s="69"/>
      <c r="N100" s="69"/>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2"/>
      <c r="AT100" s="72"/>
      <c r="AU100" s="72"/>
    </row>
    <row r="101" spans="1:47" x14ac:dyDescent="0.2">
      <c r="A101" s="169" t="s">
        <v>140</v>
      </c>
      <c r="B101" s="184"/>
      <c r="C101" s="185"/>
      <c r="D101" s="69"/>
      <c r="E101" s="69"/>
      <c r="F101" s="69"/>
      <c r="G101" s="69"/>
      <c r="H101" s="69"/>
      <c r="I101" s="69"/>
      <c r="J101" s="69"/>
      <c r="K101" s="69"/>
      <c r="L101" s="69"/>
      <c r="M101" s="69"/>
      <c r="N101" s="69"/>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2"/>
      <c r="AT101" s="72"/>
      <c r="AU101" s="72"/>
    </row>
    <row r="102" spans="1:47" ht="21" x14ac:dyDescent="0.2">
      <c r="A102" s="179" t="s">
        <v>49</v>
      </c>
      <c r="B102" s="173" t="s">
        <v>57</v>
      </c>
      <c r="C102" s="173" t="s">
        <v>58</v>
      </c>
      <c r="D102" s="173" t="s">
        <v>59</v>
      </c>
      <c r="E102" s="173" t="s">
        <v>13</v>
      </c>
      <c r="F102" s="69"/>
      <c r="G102" s="69"/>
      <c r="H102" s="69"/>
      <c r="I102" s="69"/>
      <c r="J102" s="69"/>
      <c r="K102" s="69"/>
      <c r="L102" s="69"/>
      <c r="M102" s="69"/>
      <c r="N102" s="69"/>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2"/>
      <c r="AT102" s="72"/>
      <c r="AU102" s="72"/>
    </row>
    <row r="103" spans="1:47" x14ac:dyDescent="0.2">
      <c r="A103" s="181" t="s">
        <v>52</v>
      </c>
      <c r="B103" s="49"/>
      <c r="C103" s="49"/>
      <c r="D103" s="49"/>
      <c r="E103" s="49"/>
      <c r="F103" s="417"/>
      <c r="G103" s="69"/>
      <c r="H103" s="69"/>
      <c r="I103" s="69"/>
      <c r="J103" s="69"/>
      <c r="K103" s="69"/>
      <c r="L103" s="69"/>
      <c r="M103" s="69"/>
      <c r="N103" s="69"/>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2"/>
      <c r="AT103" s="72"/>
      <c r="AU103" s="72"/>
    </row>
    <row r="104" spans="1:47" x14ac:dyDescent="0.2">
      <c r="A104" s="182" t="s">
        <v>53</v>
      </c>
      <c r="B104" s="49"/>
      <c r="C104" s="49"/>
      <c r="D104" s="49"/>
      <c r="E104" s="49"/>
      <c r="F104" s="417"/>
      <c r="G104" s="69"/>
      <c r="H104" s="69"/>
      <c r="I104" s="69"/>
      <c r="J104" s="69"/>
      <c r="K104" s="69"/>
      <c r="L104" s="69"/>
      <c r="M104" s="69"/>
      <c r="N104" s="69"/>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2"/>
      <c r="AT104" s="72"/>
      <c r="AU104" s="72"/>
    </row>
    <row r="105" spans="1:47" x14ac:dyDescent="0.2">
      <c r="A105" s="182" t="s">
        <v>54</v>
      </c>
      <c r="B105" s="49"/>
      <c r="C105" s="49"/>
      <c r="D105" s="49"/>
      <c r="E105" s="49"/>
      <c r="F105" s="417"/>
      <c r="G105" s="69"/>
      <c r="H105" s="69"/>
      <c r="I105" s="69"/>
      <c r="J105" s="69"/>
      <c r="K105" s="69"/>
      <c r="L105" s="69"/>
      <c r="M105" s="69"/>
      <c r="N105" s="69"/>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2"/>
      <c r="AT105" s="72"/>
      <c r="AU105" s="72"/>
    </row>
    <row r="106" spans="1:47" x14ac:dyDescent="0.2">
      <c r="A106" s="182" t="s">
        <v>55</v>
      </c>
      <c r="B106" s="49"/>
      <c r="C106" s="49"/>
      <c r="D106" s="49"/>
      <c r="E106" s="49"/>
      <c r="F106" s="417"/>
      <c r="G106" s="69"/>
      <c r="H106" s="69"/>
      <c r="I106" s="69"/>
      <c r="J106" s="69"/>
      <c r="K106" s="69"/>
      <c r="L106" s="69"/>
      <c r="M106" s="69"/>
      <c r="N106" s="69"/>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2"/>
      <c r="AT106" s="72"/>
      <c r="AU106" s="72"/>
    </row>
    <row r="107" spans="1:47" x14ac:dyDescent="0.2">
      <c r="A107" s="183" t="s">
        <v>60</v>
      </c>
      <c r="B107" s="50"/>
      <c r="C107" s="50"/>
      <c r="D107" s="50"/>
      <c r="E107" s="50"/>
      <c r="F107" s="417"/>
      <c r="G107" s="69"/>
      <c r="H107" s="69"/>
      <c r="I107" s="69"/>
      <c r="J107" s="69"/>
      <c r="K107" s="69"/>
      <c r="L107" s="69"/>
      <c r="M107" s="69"/>
      <c r="N107" s="69"/>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2"/>
      <c r="AT107" s="72"/>
      <c r="AU107" s="72"/>
    </row>
    <row r="108" spans="1:47" x14ac:dyDescent="0.2">
      <c r="A108" s="157" t="s">
        <v>1</v>
      </c>
      <c r="B108" s="158">
        <f>SUM(B103:B107)</f>
        <v>0</v>
      </c>
      <c r="C108" s="158">
        <f>SUM(C103:C107)</f>
        <v>0</v>
      </c>
      <c r="D108" s="158">
        <f>SUM(D103:D107)</f>
        <v>0</v>
      </c>
      <c r="E108" s="158">
        <f>SUM(E103:E107)</f>
        <v>0</v>
      </c>
      <c r="F108" s="417"/>
      <c r="G108" s="69"/>
      <c r="H108" s="69"/>
      <c r="I108" s="69"/>
      <c r="J108" s="69"/>
      <c r="K108" s="69"/>
      <c r="L108" s="69"/>
      <c r="M108" s="69"/>
      <c r="N108" s="69"/>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2"/>
      <c r="AT108" s="72"/>
      <c r="AU108" s="72"/>
    </row>
    <row r="109" spans="1:47" x14ac:dyDescent="0.2">
      <c r="A109" s="169" t="s">
        <v>141</v>
      </c>
      <c r="B109" s="184"/>
      <c r="C109" s="185"/>
      <c r="D109" s="69"/>
      <c r="E109" s="69"/>
      <c r="F109" s="69"/>
      <c r="G109" s="70"/>
      <c r="H109" s="70"/>
      <c r="I109" s="70"/>
      <c r="J109" s="70"/>
      <c r="K109" s="69"/>
      <c r="L109" s="69"/>
      <c r="M109" s="69"/>
      <c r="N109" s="69"/>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2"/>
      <c r="AT109" s="72"/>
      <c r="AU109" s="72"/>
    </row>
    <row r="110" spans="1:47" x14ac:dyDescent="0.2">
      <c r="A110" s="889" t="s">
        <v>61</v>
      </c>
      <c r="B110" s="890"/>
      <c r="C110" s="887" t="s">
        <v>1</v>
      </c>
      <c r="D110" s="860" t="s">
        <v>33</v>
      </c>
      <c r="E110" s="861"/>
      <c r="F110" s="861"/>
      <c r="G110" s="836" t="s">
        <v>34</v>
      </c>
      <c r="H110" s="70"/>
      <c r="I110" s="70"/>
      <c r="J110" s="70"/>
      <c r="K110" s="69"/>
      <c r="L110" s="69"/>
      <c r="M110" s="69"/>
      <c r="N110" s="69"/>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2"/>
      <c r="AT110" s="72"/>
      <c r="AU110" s="72"/>
    </row>
    <row r="111" spans="1:47" ht="21" x14ac:dyDescent="0.2">
      <c r="A111" s="891"/>
      <c r="B111" s="892"/>
      <c r="C111" s="888"/>
      <c r="D111" s="495" t="s">
        <v>35</v>
      </c>
      <c r="E111" s="495" t="s">
        <v>36</v>
      </c>
      <c r="F111" s="495" t="s">
        <v>37</v>
      </c>
      <c r="G111" s="838"/>
      <c r="H111" s="69"/>
      <c r="I111" s="69"/>
      <c r="J111" s="69"/>
      <c r="K111" s="69"/>
      <c r="L111" s="69"/>
      <c r="M111" s="69"/>
      <c r="N111" s="69"/>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2"/>
      <c r="AT111" s="72"/>
      <c r="AU111" s="72"/>
    </row>
    <row r="112" spans="1:47" x14ac:dyDescent="0.2">
      <c r="A112" s="877" t="s">
        <v>62</v>
      </c>
      <c r="B112" s="878"/>
      <c r="C112" s="158">
        <f>SUM(D112:G112)</f>
        <v>0</v>
      </c>
      <c r="D112" s="6"/>
      <c r="E112" s="5"/>
      <c r="F112" s="7"/>
      <c r="G112" s="7"/>
      <c r="H112" s="417"/>
      <c r="I112" s="69"/>
      <c r="J112" s="69"/>
      <c r="K112" s="69"/>
      <c r="L112" s="69"/>
      <c r="M112" s="69"/>
      <c r="N112" s="69"/>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2"/>
      <c r="AT112" s="72"/>
      <c r="AU112" s="72"/>
    </row>
    <row r="113" spans="1:85" x14ac:dyDescent="0.2">
      <c r="A113" s="879" t="s">
        <v>63</v>
      </c>
      <c r="B113" s="880"/>
      <c r="C113" s="4">
        <f>SUM(D113:G113)</f>
        <v>0</v>
      </c>
      <c r="D113" s="6"/>
      <c r="E113" s="5"/>
      <c r="F113" s="7"/>
      <c r="G113" s="7"/>
      <c r="H113" s="417"/>
      <c r="I113" s="69"/>
      <c r="J113" s="69"/>
      <c r="K113" s="69"/>
      <c r="L113" s="69"/>
      <c r="M113" s="69"/>
      <c r="N113" s="69"/>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2"/>
      <c r="AT113" s="72"/>
      <c r="AU113" s="72"/>
    </row>
    <row r="114" spans="1:85" ht="15" x14ac:dyDescent="0.2">
      <c r="A114" s="412" t="s">
        <v>142</v>
      </c>
      <c r="B114" s="503"/>
      <c r="C114" s="503"/>
      <c r="D114" s="503"/>
      <c r="E114" s="69"/>
      <c r="F114" s="69"/>
      <c r="G114" s="69"/>
      <c r="H114" s="69"/>
      <c r="I114" s="69"/>
      <c r="J114" s="69"/>
      <c r="K114" s="69"/>
      <c r="L114" s="69"/>
      <c r="M114" s="69"/>
      <c r="N114" s="69"/>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2"/>
      <c r="AT114" s="72"/>
      <c r="AU114" s="72"/>
    </row>
    <row r="115" spans="1:85" x14ac:dyDescent="0.2">
      <c r="A115" s="881" t="s">
        <v>64</v>
      </c>
      <c r="B115" s="882"/>
      <c r="C115" s="883"/>
      <c r="D115" s="887" t="s">
        <v>1</v>
      </c>
      <c r="E115" s="860" t="s">
        <v>33</v>
      </c>
      <c r="F115" s="861"/>
      <c r="G115" s="861"/>
      <c r="H115" s="836" t="s">
        <v>34</v>
      </c>
      <c r="I115" s="69"/>
      <c r="J115" s="69"/>
      <c r="K115" s="69"/>
      <c r="L115" s="69"/>
      <c r="M115" s="69"/>
      <c r="N115" s="69"/>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2"/>
      <c r="AT115" s="72"/>
      <c r="AU115" s="72"/>
    </row>
    <row r="116" spans="1:85" ht="31.5" x14ac:dyDescent="0.2">
      <c r="A116" s="884"/>
      <c r="B116" s="885"/>
      <c r="C116" s="886"/>
      <c r="D116" s="888"/>
      <c r="E116" s="495" t="s">
        <v>35</v>
      </c>
      <c r="F116" s="495" t="s">
        <v>36</v>
      </c>
      <c r="G116" s="495" t="s">
        <v>37</v>
      </c>
      <c r="H116" s="838"/>
      <c r="I116" s="69"/>
      <c r="J116" s="69"/>
      <c r="K116" s="69"/>
      <c r="L116" s="69"/>
      <c r="M116" s="69"/>
      <c r="N116" s="69"/>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2"/>
      <c r="AT116" s="72"/>
      <c r="AU116" s="72"/>
    </row>
    <row r="117" spans="1:85" x14ac:dyDescent="0.2">
      <c r="A117" s="188" t="s">
        <v>143</v>
      </c>
      <c r="B117" s="189"/>
      <c r="C117" s="190"/>
      <c r="D117" s="158">
        <f>SUM(E117:H117)</f>
        <v>0</v>
      </c>
      <c r="E117" s="6"/>
      <c r="F117" s="5"/>
      <c r="G117" s="7"/>
      <c r="H117" s="7"/>
      <c r="I117" s="417"/>
      <c r="J117" s="69"/>
      <c r="K117" s="69"/>
      <c r="L117" s="69"/>
      <c r="M117" s="69"/>
      <c r="N117" s="69"/>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2"/>
      <c r="AT117" s="72"/>
      <c r="AU117" s="72"/>
    </row>
    <row r="118" spans="1:85" x14ac:dyDescent="0.2">
      <c r="A118" s="188" t="s">
        <v>144</v>
      </c>
      <c r="B118" s="189"/>
      <c r="C118" s="418"/>
      <c r="D118" s="158">
        <f>SUM(E118:H118)</f>
        <v>0</v>
      </c>
      <c r="E118" s="6"/>
      <c r="F118" s="5"/>
      <c r="G118" s="7"/>
      <c r="H118" s="7"/>
      <c r="I118" s="417"/>
      <c r="J118" s="69"/>
      <c r="K118" s="69"/>
      <c r="L118" s="69"/>
      <c r="M118" s="69"/>
      <c r="N118" s="69"/>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2"/>
      <c r="AT118" s="72"/>
      <c r="AU118" s="72"/>
    </row>
    <row r="119" spans="1:85" x14ac:dyDescent="0.2">
      <c r="A119" s="78" t="s">
        <v>145</v>
      </c>
      <c r="B119" s="192"/>
      <c r="C119" s="419"/>
      <c r="D119" s="193"/>
      <c r="E119" s="420"/>
      <c r="F119" s="421"/>
      <c r="G119" s="422"/>
      <c r="H119" s="423"/>
      <c r="I119" s="424"/>
      <c r="J119" s="424"/>
      <c r="K119" s="424"/>
      <c r="L119" s="425"/>
    </row>
    <row r="120" spans="1:85" x14ac:dyDescent="0.2">
      <c r="A120" s="849" t="s">
        <v>65</v>
      </c>
      <c r="B120" s="903" t="s">
        <v>1</v>
      </c>
      <c r="C120" s="912" t="s">
        <v>66</v>
      </c>
      <c r="D120" s="912"/>
      <c r="E120" s="912"/>
      <c r="F120" s="912" t="s">
        <v>67</v>
      </c>
      <c r="G120" s="848" t="s">
        <v>68</v>
      </c>
      <c r="H120" s="874" t="s">
        <v>33</v>
      </c>
      <c r="I120" s="898"/>
      <c r="J120" s="898"/>
      <c r="K120" s="893" t="s">
        <v>13</v>
      </c>
      <c r="L120" s="899" t="s">
        <v>146</v>
      </c>
    </row>
    <row r="121" spans="1:85" ht="60.75" customHeight="1" x14ac:dyDescent="0.2">
      <c r="A121" s="851"/>
      <c r="B121" s="904"/>
      <c r="C121" s="195" t="s">
        <v>147</v>
      </c>
      <c r="D121" s="172" t="s">
        <v>148</v>
      </c>
      <c r="E121" s="206" t="s">
        <v>149</v>
      </c>
      <c r="F121" s="912"/>
      <c r="G121" s="848"/>
      <c r="H121" s="489" t="s">
        <v>35</v>
      </c>
      <c r="I121" s="495" t="s">
        <v>36</v>
      </c>
      <c r="J121" s="495" t="s">
        <v>37</v>
      </c>
      <c r="K121" s="893"/>
      <c r="L121" s="900"/>
    </row>
    <row r="122" spans="1:85" x14ac:dyDescent="0.2">
      <c r="A122" s="196" t="s">
        <v>104</v>
      </c>
      <c r="B122" s="45">
        <f>SUM(C122:G122)</f>
        <v>0</v>
      </c>
      <c r="C122" s="52"/>
      <c r="D122" s="36"/>
      <c r="E122" s="54"/>
      <c r="F122" s="36"/>
      <c r="G122" s="197"/>
      <c r="H122" s="54"/>
      <c r="I122" s="36"/>
      <c r="J122" s="36"/>
      <c r="K122" s="36"/>
      <c r="L122" s="54"/>
      <c r="M122" s="455"/>
      <c r="CA122" s="334" t="str">
        <f>IF(B122&lt;&gt;SUM(H122:K122),"Total personas  debe ser igual que según Tipo estrategia + otros","")</f>
        <v/>
      </c>
      <c r="CG122" s="334">
        <f>IF(B122&lt;&gt;SUM(H122:K122),1,0)</f>
        <v>0</v>
      </c>
    </row>
    <row r="123" spans="1:85" x14ac:dyDescent="0.2">
      <c r="A123" s="198" t="s">
        <v>114</v>
      </c>
      <c r="B123" s="14">
        <f>SUM(C123:G123)</f>
        <v>0</v>
      </c>
      <c r="C123" s="19"/>
      <c r="D123" s="37"/>
      <c r="E123" s="49"/>
      <c r="F123" s="37"/>
      <c r="G123" s="199"/>
      <c r="H123" s="49"/>
      <c r="I123" s="37"/>
      <c r="J123" s="37"/>
      <c r="K123" s="37"/>
      <c r="L123" s="49"/>
      <c r="M123" s="455"/>
      <c r="CA123" s="334" t="str">
        <f>IF(B123&lt;&gt;SUM(H123:K123),"Total personas  debe ser igual que según Tipo estrategia + otros","")</f>
        <v/>
      </c>
      <c r="CG123" s="334">
        <f>IF(B123&lt;&gt;SUM(H123:K123),1,0)</f>
        <v>0</v>
      </c>
    </row>
    <row r="124" spans="1:85" x14ac:dyDescent="0.2">
      <c r="A124" s="200" t="s">
        <v>116</v>
      </c>
      <c r="B124" s="23">
        <f>SUM(C124:G124)</f>
        <v>0</v>
      </c>
      <c r="C124" s="27"/>
      <c r="D124" s="48"/>
      <c r="E124" s="50"/>
      <c r="F124" s="48"/>
      <c r="G124" s="201"/>
      <c r="H124" s="50"/>
      <c r="I124" s="48"/>
      <c r="J124" s="48"/>
      <c r="K124" s="48"/>
      <c r="L124" s="50"/>
      <c r="M124" s="455"/>
      <c r="CA124" s="334" t="str">
        <f>IF(B124&lt;&gt;SUM(H124:K124),"Total personas  debe ser igual que según Tipo estrategia + otros","")</f>
        <v/>
      </c>
      <c r="CG124" s="334">
        <f>IF(B124&lt;&gt;SUM(H124:K124),1,0)</f>
        <v>0</v>
      </c>
    </row>
    <row r="125" spans="1:85" ht="15" x14ac:dyDescent="0.2">
      <c r="A125" s="169" t="s">
        <v>150</v>
      </c>
      <c r="B125" s="503"/>
      <c r="C125" s="503"/>
      <c r="D125" s="503"/>
      <c r="E125" s="503"/>
      <c r="F125" s="503"/>
      <c r="G125" s="503"/>
      <c r="H125" s="503"/>
      <c r="I125" s="503"/>
      <c r="J125" s="503"/>
      <c r="K125" s="503"/>
      <c r="L125" s="503"/>
    </row>
    <row r="126" spans="1:85" ht="15" x14ac:dyDescent="0.2">
      <c r="A126" s="901" t="s">
        <v>69</v>
      </c>
      <c r="B126" s="903" t="s">
        <v>70</v>
      </c>
      <c r="C126" s="905" t="s">
        <v>151</v>
      </c>
      <c r="D126" s="906"/>
      <c r="E126" s="907" t="s">
        <v>152</v>
      </c>
      <c r="F126" s="906"/>
      <c r="G126" s="907" t="s">
        <v>153</v>
      </c>
      <c r="H126" s="906"/>
      <c r="I126" s="907" t="s">
        <v>154</v>
      </c>
      <c r="J126" s="906"/>
      <c r="K126" s="503"/>
      <c r="L126" s="503"/>
      <c r="M126" s="503"/>
      <c r="N126" s="69"/>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2"/>
      <c r="AT126" s="72"/>
      <c r="AU126" s="72"/>
    </row>
    <row r="127" spans="1:85" ht="15" x14ac:dyDescent="0.2">
      <c r="A127" s="902"/>
      <c r="B127" s="904"/>
      <c r="C127" s="499" t="s">
        <v>155</v>
      </c>
      <c r="D127" s="427" t="s">
        <v>156</v>
      </c>
      <c r="E127" s="206" t="s">
        <v>155</v>
      </c>
      <c r="F127" s="497" t="s">
        <v>156</v>
      </c>
      <c r="G127" s="204" t="s">
        <v>155</v>
      </c>
      <c r="H127" s="427" t="s">
        <v>156</v>
      </c>
      <c r="I127" s="206" t="s">
        <v>155</v>
      </c>
      <c r="J127" s="427" t="s">
        <v>156</v>
      </c>
      <c r="K127" s="503"/>
      <c r="L127" s="503"/>
      <c r="M127" s="503"/>
      <c r="N127" s="69"/>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2"/>
      <c r="AT127" s="72"/>
      <c r="AU127" s="72"/>
    </row>
    <row r="128" spans="1:85" ht="18.75" customHeight="1" x14ac:dyDescent="0.2">
      <c r="A128" s="836" t="s">
        <v>157</v>
      </c>
      <c r="B128" s="196" t="s">
        <v>71</v>
      </c>
      <c r="C128" s="36"/>
      <c r="D128" s="207"/>
      <c r="E128" s="208"/>
      <c r="F128" s="209"/>
      <c r="G128" s="54"/>
      <c r="H128" s="209"/>
      <c r="I128" s="54"/>
      <c r="J128" s="209"/>
      <c r="K128" s="428"/>
      <c r="L128" s="503"/>
      <c r="M128" s="503"/>
      <c r="N128" s="69"/>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2"/>
      <c r="AT128" s="72"/>
      <c r="AU128" s="72"/>
    </row>
    <row r="129" spans="1:47" ht="21" customHeight="1" x14ac:dyDescent="0.2">
      <c r="A129" s="837"/>
      <c r="B129" s="198" t="s">
        <v>72</v>
      </c>
      <c r="C129" s="37"/>
      <c r="D129" s="210"/>
      <c r="E129" s="211"/>
      <c r="F129" s="212"/>
      <c r="G129" s="49"/>
      <c r="H129" s="212"/>
      <c r="I129" s="49"/>
      <c r="J129" s="212"/>
      <c r="K129" s="428"/>
      <c r="L129" s="503"/>
      <c r="M129" s="503"/>
      <c r="N129" s="69"/>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2"/>
      <c r="AT129" s="72"/>
      <c r="AU129" s="72"/>
    </row>
    <row r="130" spans="1:47" ht="18.75" customHeight="1" x14ac:dyDescent="0.2">
      <c r="A130" s="837"/>
      <c r="B130" s="198" t="s">
        <v>73</v>
      </c>
      <c r="C130" s="37"/>
      <c r="D130" s="210"/>
      <c r="E130" s="211"/>
      <c r="F130" s="212"/>
      <c r="G130" s="49"/>
      <c r="H130" s="212"/>
      <c r="I130" s="49"/>
      <c r="J130" s="212"/>
      <c r="K130" s="428"/>
      <c r="L130" s="503"/>
      <c r="M130" s="503"/>
      <c r="N130" s="69"/>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2"/>
      <c r="AT130" s="72"/>
      <c r="AU130" s="72"/>
    </row>
    <row r="131" spans="1:47" ht="18.75" customHeight="1" x14ac:dyDescent="0.2">
      <c r="A131" s="838"/>
      <c r="B131" s="198" t="s">
        <v>74</v>
      </c>
      <c r="C131" s="48"/>
      <c r="D131" s="213"/>
      <c r="E131" s="214"/>
      <c r="F131" s="215"/>
      <c r="G131" s="50"/>
      <c r="H131" s="215"/>
      <c r="I131" s="50"/>
      <c r="J131" s="215"/>
      <c r="K131" s="428"/>
      <c r="L131" s="503"/>
      <c r="M131" s="503"/>
      <c r="N131" s="69"/>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2"/>
      <c r="AT131" s="72"/>
      <c r="AU131" s="72"/>
    </row>
    <row r="132" spans="1:47" ht="15" x14ac:dyDescent="0.2">
      <c r="A132" s="893" t="s">
        <v>75</v>
      </c>
      <c r="B132" s="196" t="s">
        <v>76</v>
      </c>
      <c r="C132" s="36"/>
      <c r="D132" s="207"/>
      <c r="E132" s="208"/>
      <c r="F132" s="209"/>
      <c r="G132" s="54"/>
      <c r="H132" s="209"/>
      <c r="I132" s="54"/>
      <c r="J132" s="209"/>
      <c r="K132" s="428"/>
      <c r="L132" s="503"/>
      <c r="M132" s="503"/>
      <c r="N132" s="69"/>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2"/>
      <c r="AT132" s="72"/>
      <c r="AU132" s="72"/>
    </row>
    <row r="133" spans="1:47" ht="21.75" customHeight="1" x14ac:dyDescent="0.2">
      <c r="A133" s="894"/>
      <c r="B133" s="198" t="s">
        <v>77</v>
      </c>
      <c r="C133" s="37"/>
      <c r="D133" s="210"/>
      <c r="E133" s="211"/>
      <c r="F133" s="212"/>
      <c r="G133" s="49"/>
      <c r="H133" s="212"/>
      <c r="I133" s="49"/>
      <c r="J133" s="212"/>
      <c r="K133" s="428"/>
      <c r="L133" s="503"/>
      <c r="M133" s="503"/>
      <c r="N133" s="69"/>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2"/>
      <c r="AT133" s="72"/>
      <c r="AU133" s="72"/>
    </row>
    <row r="134" spans="1:47" ht="15" x14ac:dyDescent="0.2">
      <c r="A134" s="894"/>
      <c r="B134" s="198" t="s">
        <v>74</v>
      </c>
      <c r="C134" s="37"/>
      <c r="D134" s="210"/>
      <c r="E134" s="211"/>
      <c r="F134" s="212"/>
      <c r="G134" s="49"/>
      <c r="H134" s="212"/>
      <c r="I134" s="49"/>
      <c r="J134" s="212"/>
      <c r="K134" s="428"/>
      <c r="L134" s="503"/>
      <c r="M134" s="503"/>
      <c r="N134" s="69"/>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2"/>
      <c r="AT134" s="72"/>
      <c r="AU134" s="72"/>
    </row>
    <row r="135" spans="1:47" ht="15" x14ac:dyDescent="0.2">
      <c r="A135" s="894"/>
      <c r="B135" s="216" t="s">
        <v>78</v>
      </c>
      <c r="C135" s="41"/>
      <c r="D135" s="217"/>
      <c r="E135" s="218"/>
      <c r="F135" s="219"/>
      <c r="G135" s="63"/>
      <c r="H135" s="219"/>
      <c r="I135" s="63"/>
      <c r="J135" s="219"/>
      <c r="K135" s="428"/>
      <c r="L135" s="503"/>
      <c r="M135" s="503"/>
      <c r="N135" s="69"/>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2"/>
      <c r="AT135" s="72"/>
      <c r="AU135" s="72"/>
    </row>
    <row r="136" spans="1:47" ht="15" x14ac:dyDescent="0.2">
      <c r="A136" s="894"/>
      <c r="B136" s="200" t="s">
        <v>48</v>
      </c>
      <c r="C136" s="48"/>
      <c r="D136" s="213"/>
      <c r="E136" s="214"/>
      <c r="F136" s="215"/>
      <c r="G136" s="50"/>
      <c r="H136" s="215"/>
      <c r="I136" s="50"/>
      <c r="J136" s="215"/>
      <c r="K136" s="428"/>
      <c r="L136" s="503"/>
      <c r="M136" s="503"/>
      <c r="N136" s="69"/>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2"/>
      <c r="AT136" s="72"/>
      <c r="AU136" s="72"/>
    </row>
    <row r="137" spans="1:47" ht="15" x14ac:dyDescent="0.2">
      <c r="A137" s="836" t="s">
        <v>79</v>
      </c>
      <c r="B137" s="196" t="s">
        <v>80</v>
      </c>
      <c r="C137" s="36"/>
      <c r="D137" s="207"/>
      <c r="E137" s="208"/>
      <c r="F137" s="209"/>
      <c r="G137" s="54"/>
      <c r="H137" s="209"/>
      <c r="I137" s="54"/>
      <c r="J137" s="209"/>
      <c r="K137" s="428"/>
      <c r="L137" s="503"/>
      <c r="M137" s="503"/>
      <c r="N137" s="69"/>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2"/>
      <c r="AT137" s="72"/>
      <c r="AU137" s="72"/>
    </row>
    <row r="138" spans="1:47" ht="20.25" customHeight="1" x14ac:dyDescent="0.2">
      <c r="A138" s="837"/>
      <c r="B138" s="198" t="s">
        <v>77</v>
      </c>
      <c r="C138" s="37"/>
      <c r="D138" s="210"/>
      <c r="E138" s="211"/>
      <c r="F138" s="212"/>
      <c r="G138" s="49"/>
      <c r="H138" s="212"/>
      <c r="I138" s="49"/>
      <c r="J138" s="212"/>
      <c r="K138" s="428"/>
      <c r="L138" s="503"/>
      <c r="M138" s="503"/>
      <c r="N138" s="69"/>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2"/>
      <c r="AT138" s="72"/>
      <c r="AU138" s="72"/>
    </row>
    <row r="139" spans="1:47" x14ac:dyDescent="0.2">
      <c r="A139" s="837"/>
      <c r="B139" s="198" t="s">
        <v>74</v>
      </c>
      <c r="C139" s="37"/>
      <c r="D139" s="210"/>
      <c r="E139" s="211"/>
      <c r="F139" s="212"/>
      <c r="G139" s="49"/>
      <c r="H139" s="212"/>
      <c r="I139" s="49"/>
      <c r="J139" s="212"/>
      <c r="K139" s="417"/>
      <c r="L139" s="69"/>
      <c r="M139" s="69"/>
      <c r="N139" s="69"/>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2"/>
      <c r="AT139" s="72"/>
      <c r="AU139" s="72"/>
    </row>
    <row r="140" spans="1:47" x14ac:dyDescent="0.2">
      <c r="A140" s="837"/>
      <c r="B140" s="216" t="s">
        <v>81</v>
      </c>
      <c r="C140" s="37"/>
      <c r="D140" s="210"/>
      <c r="E140" s="211"/>
      <c r="F140" s="212"/>
      <c r="G140" s="49"/>
      <c r="H140" s="212"/>
      <c r="I140" s="49"/>
      <c r="J140" s="212"/>
      <c r="K140" s="417"/>
      <c r="L140" s="69"/>
      <c r="M140" s="69"/>
      <c r="N140" s="69"/>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2"/>
      <c r="AT140" s="72"/>
      <c r="AU140" s="72"/>
    </row>
    <row r="141" spans="1:47" x14ac:dyDescent="0.2">
      <c r="A141" s="837"/>
      <c r="B141" s="216" t="s">
        <v>78</v>
      </c>
      <c r="C141" s="37"/>
      <c r="D141" s="210"/>
      <c r="E141" s="211"/>
      <c r="F141" s="212"/>
      <c r="G141" s="49"/>
      <c r="H141" s="212"/>
      <c r="I141" s="49"/>
      <c r="J141" s="212"/>
      <c r="K141" s="417"/>
      <c r="L141" s="69"/>
      <c r="M141" s="69"/>
      <c r="N141" s="69"/>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2"/>
      <c r="AT141" s="72"/>
      <c r="AU141" s="72"/>
    </row>
    <row r="142" spans="1:47" x14ac:dyDescent="0.2">
      <c r="A142" s="838"/>
      <c r="B142" s="200" t="s">
        <v>48</v>
      </c>
      <c r="C142" s="220"/>
      <c r="D142" s="221"/>
      <c r="E142" s="222"/>
      <c r="F142" s="223"/>
      <c r="G142" s="224"/>
      <c r="H142" s="223"/>
      <c r="I142" s="224"/>
      <c r="J142" s="223"/>
      <c r="K142" s="417"/>
      <c r="L142" s="69"/>
      <c r="M142" s="69"/>
      <c r="N142" s="69"/>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2"/>
      <c r="AT142" s="72"/>
      <c r="AU142" s="72"/>
    </row>
    <row r="143" spans="1:47" x14ac:dyDescent="0.2">
      <c r="A143" s="893" t="s">
        <v>82</v>
      </c>
      <c r="B143" s="196" t="s">
        <v>83</v>
      </c>
      <c r="C143" s="36"/>
      <c r="D143" s="207"/>
      <c r="E143" s="208"/>
      <c r="F143" s="209"/>
      <c r="G143" s="54"/>
      <c r="H143" s="209"/>
      <c r="I143" s="54"/>
      <c r="J143" s="209"/>
      <c r="K143" s="417"/>
      <c r="L143" s="69"/>
      <c r="M143" s="69"/>
      <c r="N143" s="69"/>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2"/>
      <c r="AT143" s="72"/>
      <c r="AU143" s="72"/>
    </row>
    <row r="144" spans="1:47" ht="21" x14ac:dyDescent="0.2">
      <c r="A144" s="894"/>
      <c r="B144" s="200" t="s">
        <v>84</v>
      </c>
      <c r="C144" s="48"/>
      <c r="D144" s="213"/>
      <c r="E144" s="214"/>
      <c r="F144" s="215"/>
      <c r="G144" s="50"/>
      <c r="H144" s="215"/>
      <c r="I144" s="50"/>
      <c r="J144" s="215"/>
      <c r="K144" s="417"/>
      <c r="L144" s="69"/>
      <c r="M144" s="69"/>
      <c r="N144" s="69"/>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2"/>
      <c r="AT144" s="72"/>
      <c r="AU144" s="72"/>
    </row>
    <row r="145" spans="1:102" x14ac:dyDescent="0.2">
      <c r="A145" s="225" t="s">
        <v>158</v>
      </c>
      <c r="B145" s="226"/>
      <c r="C145" s="227"/>
      <c r="D145" s="227"/>
      <c r="E145" s="227"/>
      <c r="F145" s="227"/>
      <c r="G145" s="227"/>
      <c r="H145" s="227"/>
      <c r="I145" s="227"/>
      <c r="J145" s="227"/>
      <c r="K145" s="227"/>
      <c r="L145" s="227"/>
      <c r="M145" s="227"/>
      <c r="N145" s="227"/>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BY145" s="333"/>
      <c r="BZ145" s="333"/>
      <c r="CA145" s="333"/>
      <c r="CB145" s="333"/>
      <c r="CC145" s="333"/>
      <c r="CD145" s="333"/>
      <c r="CE145" s="333"/>
      <c r="CF145" s="333"/>
      <c r="CG145" s="333"/>
    </row>
    <row r="146" spans="1:102" s="436" customFormat="1" x14ac:dyDescent="0.2">
      <c r="A146" s="78" t="s">
        <v>159</v>
      </c>
      <c r="B146" s="429"/>
      <c r="C146" s="254"/>
      <c r="D146" s="254"/>
      <c r="E146" s="430"/>
      <c r="F146" s="254"/>
      <c r="G146" s="430"/>
      <c r="H146" s="430"/>
      <c r="I146" s="254"/>
      <c r="J146" s="431"/>
      <c r="K146" s="431"/>
      <c r="L146" s="431"/>
      <c r="M146" s="431"/>
      <c r="N146" s="431"/>
      <c r="O146" s="432"/>
      <c r="P146" s="432"/>
      <c r="Q146" s="432"/>
      <c r="R146" s="433"/>
      <c r="S146" s="73"/>
      <c r="T146" s="432"/>
      <c r="U146" s="432"/>
      <c r="V146" s="433"/>
      <c r="W146" s="433"/>
      <c r="X146" s="73"/>
      <c r="Y146" s="432"/>
      <c r="Z146" s="433"/>
      <c r="AA146" s="433"/>
      <c r="AB146" s="73"/>
      <c r="AC146" s="432"/>
      <c r="AD146" s="432"/>
      <c r="AE146" s="432"/>
      <c r="AF146" s="432"/>
      <c r="AG146" s="433"/>
      <c r="AH146" s="434"/>
      <c r="AI146" s="73"/>
      <c r="AJ146" s="433"/>
      <c r="AK146" s="433"/>
      <c r="AL146" s="433"/>
      <c r="AM146" s="433"/>
      <c r="AN146" s="433"/>
      <c r="AO146" s="434"/>
      <c r="AP146" s="73"/>
      <c r="AQ146" s="433"/>
      <c r="AR146" s="433"/>
      <c r="AS146" s="433"/>
      <c r="AT146" s="333"/>
      <c r="AU146" s="333"/>
      <c r="AV146" s="333"/>
      <c r="AW146" s="333"/>
      <c r="AX146" s="333"/>
      <c r="AY146" s="333"/>
      <c r="AZ146" s="333"/>
      <c r="BA146" s="333"/>
      <c r="BB146" s="333"/>
      <c r="BC146" s="333"/>
      <c r="BD146" s="333"/>
      <c r="BE146" s="333"/>
      <c r="BF146" s="333"/>
      <c r="BG146" s="333"/>
      <c r="BH146" s="333"/>
      <c r="BI146" s="333"/>
      <c r="BJ146" s="333"/>
      <c r="BK146" s="333"/>
      <c r="BL146" s="333"/>
      <c r="BM146" s="333"/>
      <c r="BN146" s="333"/>
      <c r="BO146" s="333"/>
      <c r="BP146" s="333"/>
      <c r="BQ146" s="333"/>
      <c r="BR146" s="333"/>
      <c r="BS146" s="333"/>
      <c r="BT146" s="333"/>
      <c r="BU146" s="333"/>
      <c r="BV146" s="333"/>
      <c r="BW146" s="333"/>
      <c r="BX146" s="333"/>
      <c r="BY146" s="333"/>
      <c r="BZ146" s="333"/>
      <c r="CA146" s="333"/>
      <c r="CB146" s="333"/>
      <c r="CC146" s="333"/>
      <c r="CD146" s="333"/>
      <c r="CE146" s="333"/>
      <c r="CF146" s="333"/>
      <c r="CG146" s="333"/>
      <c r="CH146" s="435"/>
      <c r="CI146" s="435"/>
      <c r="CJ146" s="435"/>
      <c r="CK146" s="435"/>
      <c r="CL146" s="435"/>
      <c r="CM146" s="435"/>
      <c r="CN146" s="435"/>
      <c r="CO146" s="435"/>
      <c r="CP146" s="435"/>
      <c r="CQ146" s="435"/>
      <c r="CR146" s="435"/>
      <c r="CS146" s="435"/>
      <c r="CT146" s="435"/>
      <c r="CU146" s="435"/>
      <c r="CV146" s="435"/>
      <c r="CW146" s="435"/>
      <c r="CX146" s="435"/>
    </row>
    <row r="147" spans="1:102" x14ac:dyDescent="0.2">
      <c r="A147" s="895" t="s">
        <v>29</v>
      </c>
      <c r="B147" s="839" t="s">
        <v>1</v>
      </c>
      <c r="C147" s="840"/>
      <c r="D147" s="841"/>
      <c r="E147" s="871" t="s">
        <v>14</v>
      </c>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2"/>
      <c r="AK147" s="872"/>
      <c r="AL147" s="872"/>
      <c r="AM147" s="872"/>
      <c r="AN147" s="872"/>
      <c r="AO147" s="872"/>
      <c r="AP147" s="910"/>
      <c r="AQ147" s="913" t="s">
        <v>85</v>
      </c>
      <c r="AR147" s="913"/>
      <c r="AS147" s="914"/>
      <c r="BY147" s="333"/>
      <c r="BZ147" s="333"/>
      <c r="CA147" s="333"/>
      <c r="CB147" s="333"/>
      <c r="CC147" s="333"/>
      <c r="CD147" s="333"/>
      <c r="CE147" s="333"/>
      <c r="CF147" s="333"/>
      <c r="CG147" s="333"/>
    </row>
    <row r="148" spans="1:102" x14ac:dyDescent="0.2">
      <c r="A148" s="896"/>
      <c r="B148" s="908"/>
      <c r="C148" s="909"/>
      <c r="D148" s="875"/>
      <c r="E148" s="831" t="s">
        <v>19</v>
      </c>
      <c r="F148" s="832"/>
      <c r="G148" s="831" t="s">
        <v>20</v>
      </c>
      <c r="H148" s="832"/>
      <c r="I148" s="862" t="s">
        <v>21</v>
      </c>
      <c r="J148" s="863"/>
      <c r="K148" s="862" t="s">
        <v>22</v>
      </c>
      <c r="L148" s="863"/>
      <c r="M148" s="862" t="s">
        <v>23</v>
      </c>
      <c r="N148" s="863"/>
      <c r="O148" s="831" t="s">
        <v>24</v>
      </c>
      <c r="P148" s="832"/>
      <c r="Q148" s="831" t="s">
        <v>25</v>
      </c>
      <c r="R148" s="832"/>
      <c r="S148" s="831" t="s">
        <v>26</v>
      </c>
      <c r="T148" s="832"/>
      <c r="U148" s="831" t="s">
        <v>27</v>
      </c>
      <c r="V148" s="832"/>
      <c r="W148" s="831" t="s">
        <v>2</v>
      </c>
      <c r="X148" s="832"/>
      <c r="Y148" s="831" t="s">
        <v>3</v>
      </c>
      <c r="Z148" s="832"/>
      <c r="AA148" s="831" t="s">
        <v>28</v>
      </c>
      <c r="AB148" s="832"/>
      <c r="AC148" s="831" t="s">
        <v>4</v>
      </c>
      <c r="AD148" s="832"/>
      <c r="AE148" s="831" t="s">
        <v>5</v>
      </c>
      <c r="AF148" s="832"/>
      <c r="AG148" s="831" t="s">
        <v>6</v>
      </c>
      <c r="AH148" s="832"/>
      <c r="AI148" s="831" t="s">
        <v>7</v>
      </c>
      <c r="AJ148" s="832"/>
      <c r="AK148" s="831" t="s">
        <v>8</v>
      </c>
      <c r="AL148" s="832"/>
      <c r="AM148" s="831" t="s">
        <v>9</v>
      </c>
      <c r="AN148" s="832"/>
      <c r="AO148" s="845" t="s">
        <v>10</v>
      </c>
      <c r="AP148" s="911"/>
      <c r="AQ148" s="915" t="s">
        <v>160</v>
      </c>
      <c r="AR148" s="845" t="s">
        <v>161</v>
      </c>
      <c r="AS148" s="846"/>
      <c r="AT148" s="437"/>
      <c r="AU148" s="438"/>
    </row>
    <row r="149" spans="1:102" ht="31.5" x14ac:dyDescent="0.2">
      <c r="A149" s="897"/>
      <c r="B149" s="439" t="s">
        <v>94</v>
      </c>
      <c r="C149" s="440" t="s">
        <v>11</v>
      </c>
      <c r="D149" s="493" t="s">
        <v>12</v>
      </c>
      <c r="E149" s="31" t="s">
        <v>11</v>
      </c>
      <c r="F149" s="492" t="s">
        <v>12</v>
      </c>
      <c r="G149" s="31" t="s">
        <v>11</v>
      </c>
      <c r="H149" s="492" t="s">
        <v>12</v>
      </c>
      <c r="I149" s="31" t="s">
        <v>11</v>
      </c>
      <c r="J149" s="492" t="s">
        <v>12</v>
      </c>
      <c r="K149" s="31" t="s">
        <v>11</v>
      </c>
      <c r="L149" s="492" t="s">
        <v>12</v>
      </c>
      <c r="M149" s="31" t="s">
        <v>11</v>
      </c>
      <c r="N149" s="492" t="s">
        <v>12</v>
      </c>
      <c r="O149" s="31" t="s">
        <v>11</v>
      </c>
      <c r="P149" s="492" t="s">
        <v>12</v>
      </c>
      <c r="Q149" s="31" t="s">
        <v>11</v>
      </c>
      <c r="R149" s="492" t="s">
        <v>12</v>
      </c>
      <c r="S149" s="31" t="s">
        <v>11</v>
      </c>
      <c r="T149" s="492" t="s">
        <v>12</v>
      </c>
      <c r="U149" s="31" t="s">
        <v>11</v>
      </c>
      <c r="V149" s="492" t="s">
        <v>12</v>
      </c>
      <c r="W149" s="31" t="s">
        <v>11</v>
      </c>
      <c r="X149" s="492" t="s">
        <v>12</v>
      </c>
      <c r="Y149" s="31" t="s">
        <v>11</v>
      </c>
      <c r="Z149" s="492" t="s">
        <v>12</v>
      </c>
      <c r="AA149" s="31" t="s">
        <v>11</v>
      </c>
      <c r="AB149" s="492" t="s">
        <v>12</v>
      </c>
      <c r="AC149" s="31" t="s">
        <v>11</v>
      </c>
      <c r="AD149" s="492" t="s">
        <v>12</v>
      </c>
      <c r="AE149" s="31" t="s">
        <v>11</v>
      </c>
      <c r="AF149" s="492" t="s">
        <v>12</v>
      </c>
      <c r="AG149" s="31" t="s">
        <v>11</v>
      </c>
      <c r="AH149" s="492" t="s">
        <v>12</v>
      </c>
      <c r="AI149" s="31" t="s">
        <v>11</v>
      </c>
      <c r="AJ149" s="492" t="s">
        <v>12</v>
      </c>
      <c r="AK149" s="31" t="s">
        <v>11</v>
      </c>
      <c r="AL149" s="492" t="s">
        <v>12</v>
      </c>
      <c r="AM149" s="31" t="s">
        <v>11</v>
      </c>
      <c r="AN149" s="492" t="s">
        <v>12</v>
      </c>
      <c r="AO149" s="31" t="s">
        <v>11</v>
      </c>
      <c r="AP149" s="502" t="s">
        <v>12</v>
      </c>
      <c r="AQ149" s="916"/>
      <c r="AR149" s="495" t="s">
        <v>162</v>
      </c>
      <c r="AS149" s="489" t="s">
        <v>163</v>
      </c>
      <c r="AT149" s="77"/>
      <c r="AU149" s="79"/>
    </row>
    <row r="150" spans="1:102" x14ac:dyDescent="0.2">
      <c r="A150" s="233" t="s">
        <v>43</v>
      </c>
      <c r="B150" s="1041">
        <f t="shared" ref="B150:B168" si="7">SUM(C150+D150)</f>
        <v>201</v>
      </c>
      <c r="C150" s="1042">
        <f t="shared" ref="C150:D168" si="8">SUM(E150+G150+I150+K150+M150+O150+Q150+S150+U150+W150+Y150+AA150+AC150+AE150+AG150+AI150+AK150+AM150+AO150)</f>
        <v>90</v>
      </c>
      <c r="D150" s="1046">
        <f t="shared" si="8"/>
        <v>111</v>
      </c>
      <c r="E150" s="6"/>
      <c r="F150" s="90">
        <v>1</v>
      </c>
      <c r="G150" s="6"/>
      <c r="H150" s="7"/>
      <c r="I150" s="6">
        <v>1</v>
      </c>
      <c r="J150" s="7">
        <v>1</v>
      </c>
      <c r="K150" s="6">
        <v>2</v>
      </c>
      <c r="L150" s="7">
        <v>4</v>
      </c>
      <c r="M150" s="6">
        <v>1</v>
      </c>
      <c r="N150" s="7">
        <v>2</v>
      </c>
      <c r="O150" s="6">
        <v>2</v>
      </c>
      <c r="P150" s="7">
        <v>3</v>
      </c>
      <c r="Q150" s="6">
        <v>1</v>
      </c>
      <c r="R150" s="7">
        <v>2</v>
      </c>
      <c r="S150" s="6">
        <v>2</v>
      </c>
      <c r="T150" s="7">
        <v>3</v>
      </c>
      <c r="U150" s="6">
        <v>2</v>
      </c>
      <c r="V150" s="7">
        <v>3</v>
      </c>
      <c r="W150" s="6">
        <v>1</v>
      </c>
      <c r="X150" s="7">
        <v>1</v>
      </c>
      <c r="Y150" s="6">
        <v>3</v>
      </c>
      <c r="Z150" s="7">
        <v>2</v>
      </c>
      <c r="AA150" s="6">
        <v>5</v>
      </c>
      <c r="AB150" s="7">
        <v>7</v>
      </c>
      <c r="AC150" s="6">
        <v>9</v>
      </c>
      <c r="AD150" s="7">
        <v>5</v>
      </c>
      <c r="AE150" s="6">
        <v>8</v>
      </c>
      <c r="AF150" s="7">
        <v>8</v>
      </c>
      <c r="AG150" s="6">
        <v>5</v>
      </c>
      <c r="AH150" s="7">
        <v>7</v>
      </c>
      <c r="AI150" s="6">
        <v>11</v>
      </c>
      <c r="AJ150" s="7">
        <v>15</v>
      </c>
      <c r="AK150" s="6">
        <v>10</v>
      </c>
      <c r="AL150" s="7">
        <v>12</v>
      </c>
      <c r="AM150" s="6">
        <v>10</v>
      </c>
      <c r="AN150" s="7">
        <v>14</v>
      </c>
      <c r="AO150" s="339">
        <v>17</v>
      </c>
      <c r="AP150" s="477">
        <v>21</v>
      </c>
      <c r="AQ150" s="443">
        <v>103</v>
      </c>
      <c r="AR150" s="191">
        <v>38</v>
      </c>
      <c r="AS150" s="90">
        <v>60</v>
      </c>
      <c r="AT150" s="444" t="s">
        <v>120</v>
      </c>
      <c r="AU150" s="80"/>
      <c r="CA150" s="334" t="str">
        <f t="shared" ref="CA150:CA168" si="9">IF(B150&lt;&gt;SUM(AQ150+AR150+AS150)," El número de consultas según tipo atención NO puede ser diferente al Total.","")</f>
        <v/>
      </c>
      <c r="CB150" s="334"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34">
        <f t="shared" ref="CG150:CG168" si="10">IF(B150&lt;&gt;SUM(AQ150+AR150+AS150),1,0)</f>
        <v>0</v>
      </c>
    </row>
    <row r="151" spans="1:102" x14ac:dyDescent="0.2">
      <c r="A151" s="234" t="s">
        <v>30</v>
      </c>
      <c r="B151" s="1047">
        <f t="shared" si="7"/>
        <v>201</v>
      </c>
      <c r="C151" s="1048">
        <f t="shared" si="8"/>
        <v>90</v>
      </c>
      <c r="D151" s="1049">
        <f t="shared" si="8"/>
        <v>111</v>
      </c>
      <c r="E151" s="56"/>
      <c r="F151" s="375">
        <v>1</v>
      </c>
      <c r="G151" s="56"/>
      <c r="H151" s="58"/>
      <c r="I151" s="56">
        <v>1</v>
      </c>
      <c r="J151" s="58">
        <v>1</v>
      </c>
      <c r="K151" s="56">
        <v>2</v>
      </c>
      <c r="L151" s="58">
        <v>4</v>
      </c>
      <c r="M151" s="56">
        <v>1</v>
      </c>
      <c r="N151" s="58">
        <v>2</v>
      </c>
      <c r="O151" s="56">
        <v>2</v>
      </c>
      <c r="P151" s="58">
        <v>3</v>
      </c>
      <c r="Q151" s="56">
        <v>1</v>
      </c>
      <c r="R151" s="58">
        <v>2</v>
      </c>
      <c r="S151" s="56">
        <v>2</v>
      </c>
      <c r="T151" s="58">
        <v>3</v>
      </c>
      <c r="U151" s="56">
        <v>2</v>
      </c>
      <c r="V151" s="58">
        <v>3</v>
      </c>
      <c r="W151" s="56">
        <v>1</v>
      </c>
      <c r="X151" s="58">
        <v>1</v>
      </c>
      <c r="Y151" s="56">
        <v>3</v>
      </c>
      <c r="Z151" s="58">
        <v>2</v>
      </c>
      <c r="AA151" s="56">
        <v>5</v>
      </c>
      <c r="AB151" s="58">
        <v>7</v>
      </c>
      <c r="AC151" s="56">
        <v>9</v>
      </c>
      <c r="AD151" s="58">
        <v>5</v>
      </c>
      <c r="AE151" s="56">
        <v>8</v>
      </c>
      <c r="AF151" s="58">
        <v>8</v>
      </c>
      <c r="AG151" s="56">
        <v>5</v>
      </c>
      <c r="AH151" s="58">
        <v>7</v>
      </c>
      <c r="AI151" s="56">
        <v>11</v>
      </c>
      <c r="AJ151" s="58">
        <v>15</v>
      </c>
      <c r="AK151" s="56">
        <v>10</v>
      </c>
      <c r="AL151" s="58">
        <v>12</v>
      </c>
      <c r="AM151" s="56">
        <v>10</v>
      </c>
      <c r="AN151" s="58">
        <v>14</v>
      </c>
      <c r="AO151" s="364">
        <v>17</v>
      </c>
      <c r="AP151" s="478">
        <v>21</v>
      </c>
      <c r="AQ151" s="448">
        <v>103</v>
      </c>
      <c r="AR151" s="416">
        <v>38</v>
      </c>
      <c r="AS151" s="375">
        <v>60</v>
      </c>
      <c r="AT151" s="444"/>
      <c r="AU151" s="80"/>
      <c r="CA151" s="334" t="str">
        <f t="shared" si="9"/>
        <v/>
      </c>
      <c r="CG151" s="334">
        <f t="shared" si="10"/>
        <v>0</v>
      </c>
    </row>
    <row r="152" spans="1:102" ht="21.75" x14ac:dyDescent="0.2">
      <c r="A152" s="235" t="s">
        <v>164</v>
      </c>
      <c r="B152" s="1050">
        <f t="shared" si="7"/>
        <v>0</v>
      </c>
      <c r="C152" s="1051">
        <f t="shared" si="8"/>
        <v>0</v>
      </c>
      <c r="D152" s="1052">
        <f t="shared" si="8"/>
        <v>0</v>
      </c>
      <c r="E152" s="12"/>
      <c r="F152" s="342"/>
      <c r="G152" s="12"/>
      <c r="H152" s="13"/>
      <c r="I152" s="12"/>
      <c r="J152" s="13"/>
      <c r="K152" s="12"/>
      <c r="L152" s="13"/>
      <c r="M152" s="12"/>
      <c r="N152" s="13"/>
      <c r="O152" s="12"/>
      <c r="P152" s="13"/>
      <c r="Q152" s="12"/>
      <c r="R152" s="13"/>
      <c r="S152" s="12"/>
      <c r="T152" s="13"/>
      <c r="U152" s="12"/>
      <c r="V152" s="13"/>
      <c r="W152" s="12"/>
      <c r="X152" s="13"/>
      <c r="Y152" s="12"/>
      <c r="Z152" s="13"/>
      <c r="AA152" s="12"/>
      <c r="AB152" s="13"/>
      <c r="AC152" s="12"/>
      <c r="AD152" s="13"/>
      <c r="AE152" s="12"/>
      <c r="AF152" s="13"/>
      <c r="AG152" s="12"/>
      <c r="AH152" s="13"/>
      <c r="AI152" s="12"/>
      <c r="AJ152" s="13"/>
      <c r="AK152" s="12"/>
      <c r="AL152" s="13"/>
      <c r="AM152" s="12"/>
      <c r="AN152" s="13"/>
      <c r="AO152" s="343"/>
      <c r="AP152" s="479"/>
      <c r="AQ152" s="393"/>
      <c r="AR152" s="46"/>
      <c r="AS152" s="342"/>
      <c r="AT152" s="444"/>
      <c r="AU152" s="80"/>
      <c r="CA152" s="334" t="str">
        <f t="shared" si="9"/>
        <v/>
      </c>
      <c r="CG152" s="334">
        <f t="shared" si="10"/>
        <v>0</v>
      </c>
    </row>
    <row r="153" spans="1:102" x14ac:dyDescent="0.2">
      <c r="A153" s="236" t="s">
        <v>165</v>
      </c>
      <c r="B153" s="1053">
        <f t="shared" si="7"/>
        <v>0</v>
      </c>
      <c r="C153" s="1054">
        <f t="shared" si="8"/>
        <v>0</v>
      </c>
      <c r="D153" s="1055">
        <f t="shared" si="8"/>
        <v>0</v>
      </c>
      <c r="E153" s="19"/>
      <c r="F153" s="49"/>
      <c r="G153" s="19"/>
      <c r="H153" s="49"/>
      <c r="I153" s="19"/>
      <c r="J153" s="49"/>
      <c r="K153" s="19"/>
      <c r="L153" s="20"/>
      <c r="M153" s="19"/>
      <c r="N153" s="20"/>
      <c r="O153" s="19"/>
      <c r="P153" s="20"/>
      <c r="Q153" s="19"/>
      <c r="R153" s="20"/>
      <c r="S153" s="19"/>
      <c r="T153" s="20"/>
      <c r="U153" s="19"/>
      <c r="V153" s="20"/>
      <c r="W153" s="19"/>
      <c r="X153" s="20"/>
      <c r="Y153" s="19"/>
      <c r="Z153" s="20"/>
      <c r="AA153" s="19"/>
      <c r="AB153" s="49"/>
      <c r="AC153" s="19"/>
      <c r="AD153" s="49"/>
      <c r="AE153" s="19"/>
      <c r="AF153" s="20"/>
      <c r="AG153" s="19"/>
      <c r="AH153" s="20"/>
      <c r="AI153" s="19"/>
      <c r="AJ153" s="20"/>
      <c r="AK153" s="19"/>
      <c r="AL153" s="20"/>
      <c r="AM153" s="19"/>
      <c r="AN153" s="20"/>
      <c r="AO153" s="210"/>
      <c r="AP153" s="480"/>
      <c r="AQ153" s="397"/>
      <c r="AR153" s="37"/>
      <c r="AS153" s="49"/>
      <c r="AT153" s="444"/>
      <c r="AU153" s="80"/>
      <c r="CA153" s="334" t="str">
        <f t="shared" si="9"/>
        <v/>
      </c>
      <c r="CG153" s="334">
        <f t="shared" si="10"/>
        <v>0</v>
      </c>
    </row>
    <row r="154" spans="1:102" x14ac:dyDescent="0.2">
      <c r="A154" s="236" t="s">
        <v>166</v>
      </c>
      <c r="B154" s="1053">
        <f t="shared" si="7"/>
        <v>27</v>
      </c>
      <c r="C154" s="1054">
        <f t="shared" si="8"/>
        <v>17</v>
      </c>
      <c r="D154" s="1055">
        <f t="shared" si="8"/>
        <v>10</v>
      </c>
      <c r="E154" s="19"/>
      <c r="F154" s="49"/>
      <c r="G154" s="19"/>
      <c r="H154" s="49"/>
      <c r="I154" s="19"/>
      <c r="J154" s="49"/>
      <c r="K154" s="19"/>
      <c r="L154" s="20"/>
      <c r="M154" s="19"/>
      <c r="N154" s="20"/>
      <c r="O154" s="19"/>
      <c r="P154" s="20"/>
      <c r="Q154" s="19"/>
      <c r="R154" s="20"/>
      <c r="S154" s="19"/>
      <c r="T154" s="20"/>
      <c r="U154" s="19"/>
      <c r="V154" s="20"/>
      <c r="W154" s="19"/>
      <c r="X154" s="20"/>
      <c r="Y154" s="19"/>
      <c r="Z154" s="20"/>
      <c r="AA154" s="19">
        <v>2</v>
      </c>
      <c r="AB154" s="49">
        <v>1</v>
      </c>
      <c r="AC154" s="19">
        <v>1</v>
      </c>
      <c r="AD154" s="49"/>
      <c r="AE154" s="19">
        <v>3</v>
      </c>
      <c r="AF154" s="20">
        <v>1</v>
      </c>
      <c r="AG154" s="19">
        <v>1</v>
      </c>
      <c r="AH154" s="20"/>
      <c r="AI154" s="19">
        <v>3</v>
      </c>
      <c r="AJ154" s="20">
        <v>2</v>
      </c>
      <c r="AK154" s="19">
        <v>1</v>
      </c>
      <c r="AL154" s="20">
        <v>2</v>
      </c>
      <c r="AM154" s="19">
        <v>2</v>
      </c>
      <c r="AN154" s="20">
        <v>2</v>
      </c>
      <c r="AO154" s="210">
        <v>4</v>
      </c>
      <c r="AP154" s="480">
        <v>2</v>
      </c>
      <c r="AQ154" s="397">
        <v>7</v>
      </c>
      <c r="AR154" s="37">
        <v>15</v>
      </c>
      <c r="AS154" s="49">
        <v>5</v>
      </c>
      <c r="AT154" s="444"/>
      <c r="AU154" s="80"/>
      <c r="CA154" s="334" t="str">
        <f t="shared" si="9"/>
        <v/>
      </c>
      <c r="CG154" s="334">
        <f t="shared" si="10"/>
        <v>0</v>
      </c>
    </row>
    <row r="155" spans="1:102" x14ac:dyDescent="0.2">
      <c r="A155" s="236" t="s">
        <v>167</v>
      </c>
      <c r="B155" s="1053">
        <f t="shared" si="7"/>
        <v>0</v>
      </c>
      <c r="C155" s="1054">
        <f t="shared" si="8"/>
        <v>0</v>
      </c>
      <c r="D155" s="1055">
        <f t="shared" si="8"/>
        <v>0</v>
      </c>
      <c r="E155" s="19"/>
      <c r="F155" s="49"/>
      <c r="G155" s="19"/>
      <c r="H155" s="49"/>
      <c r="I155" s="19"/>
      <c r="J155" s="49"/>
      <c r="K155" s="19"/>
      <c r="L155" s="20"/>
      <c r="M155" s="19"/>
      <c r="N155" s="20"/>
      <c r="O155" s="19"/>
      <c r="P155" s="20"/>
      <c r="Q155" s="19"/>
      <c r="R155" s="20"/>
      <c r="S155" s="19"/>
      <c r="T155" s="20"/>
      <c r="U155" s="19"/>
      <c r="V155" s="20"/>
      <c r="W155" s="19"/>
      <c r="X155" s="20"/>
      <c r="Y155" s="19"/>
      <c r="Z155" s="20"/>
      <c r="AA155" s="19"/>
      <c r="AB155" s="49"/>
      <c r="AC155" s="19"/>
      <c r="AD155" s="49"/>
      <c r="AE155" s="19"/>
      <c r="AF155" s="20"/>
      <c r="AG155" s="19"/>
      <c r="AH155" s="20"/>
      <c r="AI155" s="19"/>
      <c r="AJ155" s="20"/>
      <c r="AK155" s="19"/>
      <c r="AL155" s="20"/>
      <c r="AM155" s="19"/>
      <c r="AN155" s="20"/>
      <c r="AO155" s="210"/>
      <c r="AP155" s="480"/>
      <c r="AQ155" s="397"/>
      <c r="AR155" s="37"/>
      <c r="AS155" s="49"/>
      <c r="AT155" s="444"/>
      <c r="AU155" s="80"/>
      <c r="CA155" s="334" t="str">
        <f t="shared" si="9"/>
        <v/>
      </c>
      <c r="CG155" s="334">
        <f t="shared" si="10"/>
        <v>0</v>
      </c>
    </row>
    <row r="156" spans="1:102" x14ac:dyDescent="0.2">
      <c r="A156" s="236" t="s">
        <v>168</v>
      </c>
      <c r="B156" s="1053">
        <f t="shared" si="7"/>
        <v>0</v>
      </c>
      <c r="C156" s="1054">
        <f t="shared" si="8"/>
        <v>0</v>
      </c>
      <c r="D156" s="1055">
        <f t="shared" si="8"/>
        <v>0</v>
      </c>
      <c r="E156" s="19"/>
      <c r="F156" s="49"/>
      <c r="G156" s="19"/>
      <c r="H156" s="49"/>
      <c r="I156" s="19"/>
      <c r="J156" s="49"/>
      <c r="K156" s="19"/>
      <c r="L156" s="20"/>
      <c r="M156" s="19"/>
      <c r="N156" s="20"/>
      <c r="O156" s="19"/>
      <c r="P156" s="20"/>
      <c r="Q156" s="19"/>
      <c r="R156" s="20"/>
      <c r="S156" s="19"/>
      <c r="T156" s="20"/>
      <c r="U156" s="19"/>
      <c r="V156" s="20"/>
      <c r="W156" s="19"/>
      <c r="X156" s="20"/>
      <c r="Y156" s="19"/>
      <c r="Z156" s="20"/>
      <c r="AA156" s="19"/>
      <c r="AB156" s="49"/>
      <c r="AC156" s="19"/>
      <c r="AD156" s="49"/>
      <c r="AE156" s="19"/>
      <c r="AF156" s="20"/>
      <c r="AG156" s="19"/>
      <c r="AH156" s="20"/>
      <c r="AI156" s="19"/>
      <c r="AJ156" s="20"/>
      <c r="AK156" s="19"/>
      <c r="AL156" s="20"/>
      <c r="AM156" s="19"/>
      <c r="AN156" s="20"/>
      <c r="AO156" s="210"/>
      <c r="AP156" s="480"/>
      <c r="AQ156" s="397"/>
      <c r="AR156" s="37"/>
      <c r="AS156" s="49"/>
      <c r="AT156" s="444"/>
      <c r="AU156" s="80"/>
      <c r="CA156" s="334" t="str">
        <f t="shared" si="9"/>
        <v/>
      </c>
      <c r="CG156" s="334">
        <f t="shared" si="10"/>
        <v>0</v>
      </c>
    </row>
    <row r="157" spans="1:102" x14ac:dyDescent="0.2">
      <c r="A157" s="236" t="s">
        <v>169</v>
      </c>
      <c r="B157" s="1053">
        <f t="shared" si="7"/>
        <v>0</v>
      </c>
      <c r="C157" s="1054">
        <f t="shared" si="8"/>
        <v>0</v>
      </c>
      <c r="D157" s="1055">
        <f t="shared" si="8"/>
        <v>0</v>
      </c>
      <c r="E157" s="19"/>
      <c r="F157" s="49"/>
      <c r="G157" s="19"/>
      <c r="H157" s="49"/>
      <c r="I157" s="19"/>
      <c r="J157" s="49"/>
      <c r="K157" s="19"/>
      <c r="L157" s="20"/>
      <c r="M157" s="19"/>
      <c r="N157" s="20"/>
      <c r="O157" s="19"/>
      <c r="P157" s="20"/>
      <c r="Q157" s="19"/>
      <c r="R157" s="20"/>
      <c r="S157" s="19"/>
      <c r="T157" s="20"/>
      <c r="U157" s="19"/>
      <c r="V157" s="20"/>
      <c r="W157" s="19"/>
      <c r="X157" s="20"/>
      <c r="Y157" s="19"/>
      <c r="Z157" s="20"/>
      <c r="AA157" s="19"/>
      <c r="AB157" s="49"/>
      <c r="AC157" s="19"/>
      <c r="AD157" s="49"/>
      <c r="AE157" s="19"/>
      <c r="AF157" s="20"/>
      <c r="AG157" s="19"/>
      <c r="AH157" s="20"/>
      <c r="AI157" s="19"/>
      <c r="AJ157" s="20"/>
      <c r="AK157" s="19"/>
      <c r="AL157" s="20"/>
      <c r="AM157" s="19"/>
      <c r="AN157" s="20"/>
      <c r="AO157" s="210"/>
      <c r="AP157" s="480"/>
      <c r="AQ157" s="397"/>
      <c r="AR157" s="37"/>
      <c r="AS157" s="49"/>
      <c r="AT157" s="444"/>
      <c r="AU157" s="80"/>
      <c r="CA157" s="334" t="str">
        <f t="shared" si="9"/>
        <v/>
      </c>
      <c r="CG157" s="334">
        <f t="shared" si="10"/>
        <v>0</v>
      </c>
    </row>
    <row r="158" spans="1:102" x14ac:dyDescent="0.2">
      <c r="A158" s="236" t="s">
        <v>170</v>
      </c>
      <c r="B158" s="1053">
        <f t="shared" si="7"/>
        <v>0</v>
      </c>
      <c r="C158" s="1054">
        <f t="shared" si="8"/>
        <v>0</v>
      </c>
      <c r="D158" s="1055">
        <f t="shared" si="8"/>
        <v>0</v>
      </c>
      <c r="E158" s="19"/>
      <c r="F158" s="49"/>
      <c r="G158" s="19"/>
      <c r="H158" s="49"/>
      <c r="I158" s="19"/>
      <c r="J158" s="49"/>
      <c r="K158" s="19"/>
      <c r="L158" s="20"/>
      <c r="M158" s="19"/>
      <c r="N158" s="20"/>
      <c r="O158" s="19"/>
      <c r="P158" s="20"/>
      <c r="Q158" s="19"/>
      <c r="R158" s="20"/>
      <c r="S158" s="19"/>
      <c r="T158" s="20"/>
      <c r="U158" s="19"/>
      <c r="V158" s="20"/>
      <c r="W158" s="19"/>
      <c r="X158" s="20"/>
      <c r="Y158" s="19"/>
      <c r="Z158" s="20"/>
      <c r="AA158" s="19"/>
      <c r="AB158" s="49"/>
      <c r="AC158" s="19"/>
      <c r="AD158" s="49"/>
      <c r="AE158" s="19"/>
      <c r="AF158" s="20"/>
      <c r="AG158" s="19"/>
      <c r="AH158" s="20"/>
      <c r="AI158" s="19"/>
      <c r="AJ158" s="20"/>
      <c r="AK158" s="19"/>
      <c r="AL158" s="20"/>
      <c r="AM158" s="19"/>
      <c r="AN158" s="20"/>
      <c r="AO158" s="210"/>
      <c r="AP158" s="480"/>
      <c r="AQ158" s="397"/>
      <c r="AR158" s="37"/>
      <c r="AS158" s="49"/>
      <c r="AT158" s="444"/>
      <c r="AU158" s="80"/>
      <c r="CA158" s="334" t="str">
        <f t="shared" si="9"/>
        <v/>
      </c>
      <c r="CG158" s="334">
        <f t="shared" si="10"/>
        <v>0</v>
      </c>
    </row>
    <row r="159" spans="1:102" x14ac:dyDescent="0.2">
      <c r="A159" s="236" t="s">
        <v>171</v>
      </c>
      <c r="B159" s="1053">
        <f t="shared" si="7"/>
        <v>0</v>
      </c>
      <c r="C159" s="1054">
        <f t="shared" si="8"/>
        <v>0</v>
      </c>
      <c r="D159" s="1055">
        <f t="shared" si="8"/>
        <v>0</v>
      </c>
      <c r="E159" s="19"/>
      <c r="F159" s="49"/>
      <c r="G159" s="19"/>
      <c r="H159" s="49"/>
      <c r="I159" s="19"/>
      <c r="J159" s="49"/>
      <c r="K159" s="19"/>
      <c r="L159" s="20"/>
      <c r="M159" s="19"/>
      <c r="N159" s="20"/>
      <c r="O159" s="19"/>
      <c r="P159" s="20"/>
      <c r="Q159" s="19"/>
      <c r="R159" s="20"/>
      <c r="S159" s="19"/>
      <c r="T159" s="20"/>
      <c r="U159" s="19"/>
      <c r="V159" s="20"/>
      <c r="W159" s="19"/>
      <c r="X159" s="20"/>
      <c r="Y159" s="19"/>
      <c r="Z159" s="20"/>
      <c r="AA159" s="19"/>
      <c r="AB159" s="49"/>
      <c r="AC159" s="19"/>
      <c r="AD159" s="49"/>
      <c r="AE159" s="19"/>
      <c r="AF159" s="20"/>
      <c r="AG159" s="19"/>
      <c r="AH159" s="20"/>
      <c r="AI159" s="19"/>
      <c r="AJ159" s="20"/>
      <c r="AK159" s="19"/>
      <c r="AL159" s="20"/>
      <c r="AM159" s="19"/>
      <c r="AN159" s="20"/>
      <c r="AO159" s="210"/>
      <c r="AP159" s="480"/>
      <c r="AQ159" s="397"/>
      <c r="AR159" s="37"/>
      <c r="AS159" s="49"/>
      <c r="AT159" s="444"/>
      <c r="AU159" s="80"/>
      <c r="CA159" s="334" t="str">
        <f t="shared" si="9"/>
        <v/>
      </c>
      <c r="CG159" s="334">
        <f t="shared" si="10"/>
        <v>0</v>
      </c>
    </row>
    <row r="160" spans="1:102" x14ac:dyDescent="0.2">
      <c r="A160" s="236" t="s">
        <v>172</v>
      </c>
      <c r="B160" s="1053">
        <f t="shared" si="7"/>
        <v>82</v>
      </c>
      <c r="C160" s="1054">
        <f t="shared" si="8"/>
        <v>37</v>
      </c>
      <c r="D160" s="1055">
        <f t="shared" si="8"/>
        <v>45</v>
      </c>
      <c r="E160" s="19"/>
      <c r="F160" s="49"/>
      <c r="G160" s="19"/>
      <c r="H160" s="49"/>
      <c r="I160" s="19">
        <v>1</v>
      </c>
      <c r="J160" s="49"/>
      <c r="K160" s="19"/>
      <c r="L160" s="20">
        <v>3</v>
      </c>
      <c r="M160" s="19">
        <v>1</v>
      </c>
      <c r="N160" s="20">
        <v>2</v>
      </c>
      <c r="O160" s="19">
        <v>2</v>
      </c>
      <c r="P160" s="20">
        <v>3</v>
      </c>
      <c r="Q160" s="19">
        <v>1</v>
      </c>
      <c r="R160" s="20"/>
      <c r="S160" s="19">
        <v>2</v>
      </c>
      <c r="T160" s="20">
        <v>2</v>
      </c>
      <c r="U160" s="19">
        <v>1</v>
      </c>
      <c r="V160" s="20">
        <v>1</v>
      </c>
      <c r="W160" s="19">
        <v>1</v>
      </c>
      <c r="X160" s="20"/>
      <c r="Y160" s="19">
        <v>3</v>
      </c>
      <c r="Z160" s="20">
        <v>1</v>
      </c>
      <c r="AA160" s="19">
        <v>2</v>
      </c>
      <c r="AB160" s="49">
        <v>6</v>
      </c>
      <c r="AC160" s="19">
        <v>6</v>
      </c>
      <c r="AD160" s="49">
        <v>3</v>
      </c>
      <c r="AE160" s="19">
        <v>5</v>
      </c>
      <c r="AF160" s="20">
        <v>3</v>
      </c>
      <c r="AG160" s="19">
        <v>3</v>
      </c>
      <c r="AH160" s="20">
        <v>6</v>
      </c>
      <c r="AI160" s="19">
        <v>2</v>
      </c>
      <c r="AJ160" s="20">
        <v>4</v>
      </c>
      <c r="AK160" s="19">
        <v>3</v>
      </c>
      <c r="AL160" s="20">
        <v>3</v>
      </c>
      <c r="AM160" s="19">
        <v>1</v>
      </c>
      <c r="AN160" s="20">
        <v>3</v>
      </c>
      <c r="AO160" s="210">
        <v>3</v>
      </c>
      <c r="AP160" s="480">
        <v>5</v>
      </c>
      <c r="AQ160" s="397">
        <v>68</v>
      </c>
      <c r="AR160" s="37">
        <v>2</v>
      </c>
      <c r="AS160" s="49">
        <v>12</v>
      </c>
      <c r="AT160" s="444"/>
      <c r="AU160" s="80"/>
      <c r="CA160" s="334" t="str">
        <f t="shared" si="9"/>
        <v/>
      </c>
      <c r="CG160" s="334">
        <f t="shared" si="10"/>
        <v>0</v>
      </c>
    </row>
    <row r="161" spans="1:85" x14ac:dyDescent="0.2">
      <c r="A161" s="236" t="s">
        <v>173</v>
      </c>
      <c r="B161" s="1053">
        <f t="shared" si="7"/>
        <v>3</v>
      </c>
      <c r="C161" s="1054">
        <f t="shared" si="8"/>
        <v>2</v>
      </c>
      <c r="D161" s="1055">
        <f t="shared" si="8"/>
        <v>1</v>
      </c>
      <c r="E161" s="19"/>
      <c r="F161" s="49"/>
      <c r="G161" s="19"/>
      <c r="H161" s="49"/>
      <c r="I161" s="19"/>
      <c r="J161" s="49"/>
      <c r="K161" s="19"/>
      <c r="L161" s="20"/>
      <c r="M161" s="19"/>
      <c r="N161" s="20"/>
      <c r="O161" s="19"/>
      <c r="P161" s="20"/>
      <c r="Q161" s="19"/>
      <c r="R161" s="20"/>
      <c r="S161" s="19"/>
      <c r="T161" s="20"/>
      <c r="U161" s="19"/>
      <c r="V161" s="20"/>
      <c r="W161" s="19"/>
      <c r="X161" s="20"/>
      <c r="Y161" s="19"/>
      <c r="Z161" s="20"/>
      <c r="AA161" s="19"/>
      <c r="AB161" s="49"/>
      <c r="AC161" s="19"/>
      <c r="AD161" s="49"/>
      <c r="AE161" s="19"/>
      <c r="AF161" s="20"/>
      <c r="AG161" s="19"/>
      <c r="AH161" s="20"/>
      <c r="AI161" s="19">
        <v>1</v>
      </c>
      <c r="AJ161" s="20">
        <v>1</v>
      </c>
      <c r="AK161" s="19"/>
      <c r="AL161" s="20"/>
      <c r="AM161" s="19">
        <v>1</v>
      </c>
      <c r="AN161" s="20"/>
      <c r="AO161" s="210"/>
      <c r="AP161" s="480"/>
      <c r="AQ161" s="397">
        <v>3</v>
      </c>
      <c r="AR161" s="37"/>
      <c r="AS161" s="49"/>
      <c r="AT161" s="444"/>
      <c r="AU161" s="80"/>
      <c r="CA161" s="334" t="str">
        <f t="shared" si="9"/>
        <v/>
      </c>
      <c r="CG161" s="334">
        <f t="shared" si="10"/>
        <v>0</v>
      </c>
    </row>
    <row r="162" spans="1:85" x14ac:dyDescent="0.2">
      <c r="A162" s="236" t="s">
        <v>174</v>
      </c>
      <c r="B162" s="1053">
        <f t="shared" si="7"/>
        <v>0</v>
      </c>
      <c r="C162" s="1054">
        <f t="shared" si="8"/>
        <v>0</v>
      </c>
      <c r="D162" s="1055">
        <f t="shared" si="8"/>
        <v>0</v>
      </c>
      <c r="E162" s="19"/>
      <c r="F162" s="49"/>
      <c r="G162" s="19"/>
      <c r="H162" s="49"/>
      <c r="I162" s="19"/>
      <c r="J162" s="49"/>
      <c r="K162" s="19"/>
      <c r="L162" s="20"/>
      <c r="M162" s="19"/>
      <c r="N162" s="20"/>
      <c r="O162" s="19"/>
      <c r="P162" s="20"/>
      <c r="Q162" s="19"/>
      <c r="R162" s="20"/>
      <c r="S162" s="19"/>
      <c r="T162" s="20"/>
      <c r="U162" s="19"/>
      <c r="V162" s="20"/>
      <c r="W162" s="19"/>
      <c r="X162" s="20"/>
      <c r="Y162" s="19"/>
      <c r="Z162" s="20"/>
      <c r="AA162" s="19"/>
      <c r="AB162" s="49"/>
      <c r="AC162" s="19"/>
      <c r="AD162" s="49"/>
      <c r="AE162" s="19"/>
      <c r="AF162" s="20"/>
      <c r="AG162" s="19"/>
      <c r="AH162" s="20"/>
      <c r="AI162" s="19"/>
      <c r="AJ162" s="20"/>
      <c r="AK162" s="19"/>
      <c r="AL162" s="20"/>
      <c r="AM162" s="19"/>
      <c r="AN162" s="20"/>
      <c r="AO162" s="210"/>
      <c r="AP162" s="480"/>
      <c r="AQ162" s="397"/>
      <c r="AR162" s="37"/>
      <c r="AS162" s="49"/>
      <c r="AT162" s="444"/>
      <c r="AU162" s="80"/>
      <c r="CA162" s="334" t="str">
        <f t="shared" si="9"/>
        <v/>
      </c>
      <c r="CG162" s="334">
        <f t="shared" si="10"/>
        <v>0</v>
      </c>
    </row>
    <row r="163" spans="1:85" x14ac:dyDescent="0.2">
      <c r="A163" s="236" t="s">
        <v>175</v>
      </c>
      <c r="B163" s="1053">
        <f t="shared" si="7"/>
        <v>0</v>
      </c>
      <c r="C163" s="1054">
        <f t="shared" si="8"/>
        <v>0</v>
      </c>
      <c r="D163" s="1055">
        <f t="shared" si="8"/>
        <v>0</v>
      </c>
      <c r="E163" s="19"/>
      <c r="F163" s="49"/>
      <c r="G163" s="19"/>
      <c r="H163" s="49"/>
      <c r="I163" s="19"/>
      <c r="J163" s="49"/>
      <c r="K163" s="19"/>
      <c r="L163" s="20"/>
      <c r="M163" s="19"/>
      <c r="N163" s="20"/>
      <c r="O163" s="19"/>
      <c r="P163" s="20"/>
      <c r="Q163" s="19"/>
      <c r="R163" s="20"/>
      <c r="S163" s="19"/>
      <c r="T163" s="20"/>
      <c r="U163" s="19"/>
      <c r="V163" s="20"/>
      <c r="W163" s="19"/>
      <c r="X163" s="20"/>
      <c r="Y163" s="19"/>
      <c r="Z163" s="20"/>
      <c r="AA163" s="19"/>
      <c r="AB163" s="49"/>
      <c r="AC163" s="19"/>
      <c r="AD163" s="49"/>
      <c r="AE163" s="19"/>
      <c r="AF163" s="20"/>
      <c r="AG163" s="19"/>
      <c r="AH163" s="20"/>
      <c r="AI163" s="19"/>
      <c r="AJ163" s="20"/>
      <c r="AK163" s="19"/>
      <c r="AL163" s="20"/>
      <c r="AM163" s="19"/>
      <c r="AN163" s="20"/>
      <c r="AO163" s="210"/>
      <c r="AP163" s="480"/>
      <c r="AQ163" s="397"/>
      <c r="AR163" s="37"/>
      <c r="AS163" s="49"/>
      <c r="AT163" s="444"/>
      <c r="AU163" s="80"/>
      <c r="CA163" s="334" t="str">
        <f t="shared" si="9"/>
        <v/>
      </c>
      <c r="CG163" s="334">
        <f t="shared" si="10"/>
        <v>0</v>
      </c>
    </row>
    <row r="164" spans="1:85" x14ac:dyDescent="0.2">
      <c r="A164" s="236" t="s">
        <v>176</v>
      </c>
      <c r="B164" s="1053">
        <f t="shared" si="7"/>
        <v>51</v>
      </c>
      <c r="C164" s="1054">
        <f t="shared" si="8"/>
        <v>20</v>
      </c>
      <c r="D164" s="1055">
        <f t="shared" si="8"/>
        <v>31</v>
      </c>
      <c r="E164" s="19"/>
      <c r="F164" s="49">
        <v>1</v>
      </c>
      <c r="G164" s="19"/>
      <c r="H164" s="49"/>
      <c r="I164" s="19"/>
      <c r="J164" s="49">
        <v>1</v>
      </c>
      <c r="K164" s="19"/>
      <c r="L164" s="20"/>
      <c r="M164" s="19"/>
      <c r="N164" s="20"/>
      <c r="O164" s="19"/>
      <c r="P164" s="20"/>
      <c r="Q164" s="19"/>
      <c r="R164" s="20"/>
      <c r="S164" s="19"/>
      <c r="T164" s="20"/>
      <c r="U164" s="19">
        <v>1</v>
      </c>
      <c r="V164" s="20">
        <v>1</v>
      </c>
      <c r="W164" s="19"/>
      <c r="X164" s="20"/>
      <c r="Y164" s="19"/>
      <c r="Z164" s="20">
        <v>1</v>
      </c>
      <c r="AA164" s="19"/>
      <c r="AB164" s="49"/>
      <c r="AC164" s="19">
        <v>1</v>
      </c>
      <c r="AD164" s="49"/>
      <c r="AE164" s="19"/>
      <c r="AF164" s="20">
        <v>1</v>
      </c>
      <c r="AG164" s="19"/>
      <c r="AH164" s="20">
        <v>1</v>
      </c>
      <c r="AI164" s="19">
        <v>3</v>
      </c>
      <c r="AJ164" s="20">
        <v>4</v>
      </c>
      <c r="AK164" s="19">
        <v>3</v>
      </c>
      <c r="AL164" s="20">
        <v>4</v>
      </c>
      <c r="AM164" s="19">
        <v>4</v>
      </c>
      <c r="AN164" s="20">
        <v>3</v>
      </c>
      <c r="AO164" s="210">
        <v>8</v>
      </c>
      <c r="AP164" s="480">
        <v>14</v>
      </c>
      <c r="AQ164" s="397">
        <v>10</v>
      </c>
      <c r="AR164" s="37">
        <v>16</v>
      </c>
      <c r="AS164" s="49">
        <v>25</v>
      </c>
      <c r="AT164" s="444"/>
      <c r="AU164" s="80"/>
      <c r="CA164" s="334" t="str">
        <f t="shared" si="9"/>
        <v/>
      </c>
      <c r="CG164" s="334">
        <f t="shared" si="10"/>
        <v>0</v>
      </c>
    </row>
    <row r="165" spans="1:85" x14ac:dyDescent="0.2">
      <c r="A165" s="236" t="s">
        <v>177</v>
      </c>
      <c r="B165" s="1053">
        <f t="shared" si="7"/>
        <v>0</v>
      </c>
      <c r="C165" s="1054">
        <f t="shared" si="8"/>
        <v>0</v>
      </c>
      <c r="D165" s="1055">
        <f t="shared" si="8"/>
        <v>0</v>
      </c>
      <c r="E165" s="19"/>
      <c r="F165" s="49"/>
      <c r="G165" s="19"/>
      <c r="H165" s="49"/>
      <c r="I165" s="19"/>
      <c r="J165" s="49"/>
      <c r="K165" s="19"/>
      <c r="L165" s="20"/>
      <c r="M165" s="19"/>
      <c r="N165" s="20"/>
      <c r="O165" s="19"/>
      <c r="P165" s="20"/>
      <c r="Q165" s="19"/>
      <c r="R165" s="20"/>
      <c r="S165" s="19"/>
      <c r="T165" s="20"/>
      <c r="U165" s="19"/>
      <c r="V165" s="20"/>
      <c r="W165" s="19"/>
      <c r="X165" s="20"/>
      <c r="Y165" s="19"/>
      <c r="Z165" s="20"/>
      <c r="AA165" s="19"/>
      <c r="AB165" s="49"/>
      <c r="AC165" s="19"/>
      <c r="AD165" s="49"/>
      <c r="AE165" s="19"/>
      <c r="AF165" s="20"/>
      <c r="AG165" s="19"/>
      <c r="AH165" s="20"/>
      <c r="AI165" s="19"/>
      <c r="AJ165" s="20"/>
      <c r="AK165" s="19"/>
      <c r="AL165" s="20"/>
      <c r="AM165" s="19"/>
      <c r="AN165" s="20"/>
      <c r="AO165" s="210"/>
      <c r="AP165" s="480"/>
      <c r="AQ165" s="397"/>
      <c r="AR165" s="37"/>
      <c r="AS165" s="49"/>
      <c r="AT165" s="444"/>
      <c r="AU165" s="80"/>
      <c r="CA165" s="334" t="str">
        <f t="shared" si="9"/>
        <v/>
      </c>
      <c r="CG165" s="334">
        <f t="shared" si="10"/>
        <v>0</v>
      </c>
    </row>
    <row r="166" spans="1:85" x14ac:dyDescent="0.2">
      <c r="A166" s="236" t="s">
        <v>178</v>
      </c>
      <c r="B166" s="1053">
        <f t="shared" si="7"/>
        <v>0</v>
      </c>
      <c r="C166" s="1054">
        <f t="shared" si="8"/>
        <v>0</v>
      </c>
      <c r="D166" s="1055">
        <f t="shared" si="8"/>
        <v>0</v>
      </c>
      <c r="E166" s="19"/>
      <c r="F166" s="49"/>
      <c r="G166" s="19"/>
      <c r="H166" s="49"/>
      <c r="I166" s="19"/>
      <c r="J166" s="49"/>
      <c r="K166" s="19"/>
      <c r="L166" s="20"/>
      <c r="M166" s="19"/>
      <c r="N166" s="20"/>
      <c r="O166" s="19"/>
      <c r="P166" s="20"/>
      <c r="Q166" s="19"/>
      <c r="R166" s="20"/>
      <c r="S166" s="19"/>
      <c r="T166" s="20"/>
      <c r="U166" s="19"/>
      <c r="V166" s="20"/>
      <c r="W166" s="19"/>
      <c r="X166" s="20"/>
      <c r="Y166" s="19"/>
      <c r="Z166" s="20"/>
      <c r="AA166" s="19"/>
      <c r="AB166" s="49"/>
      <c r="AC166" s="19"/>
      <c r="AD166" s="49"/>
      <c r="AE166" s="19"/>
      <c r="AF166" s="20"/>
      <c r="AG166" s="19"/>
      <c r="AH166" s="20"/>
      <c r="AI166" s="19"/>
      <c r="AJ166" s="20"/>
      <c r="AK166" s="19"/>
      <c r="AL166" s="20"/>
      <c r="AM166" s="19"/>
      <c r="AN166" s="20"/>
      <c r="AO166" s="210"/>
      <c r="AP166" s="480"/>
      <c r="AQ166" s="397"/>
      <c r="AR166" s="37"/>
      <c r="AS166" s="49"/>
      <c r="AT166" s="455"/>
      <c r="CA166" s="334" t="str">
        <f t="shared" si="9"/>
        <v/>
      </c>
      <c r="CG166" s="334">
        <f t="shared" si="10"/>
        <v>0</v>
      </c>
    </row>
    <row r="167" spans="1:85" x14ac:dyDescent="0.2">
      <c r="A167" s="236" t="s">
        <v>179</v>
      </c>
      <c r="B167" s="1053">
        <f t="shared" si="7"/>
        <v>1</v>
      </c>
      <c r="C167" s="1054">
        <f t="shared" si="8"/>
        <v>0</v>
      </c>
      <c r="D167" s="1055">
        <f t="shared" si="8"/>
        <v>1</v>
      </c>
      <c r="E167" s="19"/>
      <c r="F167" s="49"/>
      <c r="G167" s="19"/>
      <c r="H167" s="49"/>
      <c r="I167" s="19"/>
      <c r="J167" s="49"/>
      <c r="K167" s="19"/>
      <c r="L167" s="20"/>
      <c r="M167" s="19"/>
      <c r="N167" s="20"/>
      <c r="O167" s="19"/>
      <c r="P167" s="20"/>
      <c r="Q167" s="19"/>
      <c r="R167" s="20"/>
      <c r="S167" s="19"/>
      <c r="T167" s="20"/>
      <c r="U167" s="19"/>
      <c r="V167" s="20"/>
      <c r="W167" s="19"/>
      <c r="X167" s="20"/>
      <c r="Y167" s="19"/>
      <c r="Z167" s="20"/>
      <c r="AA167" s="19"/>
      <c r="AB167" s="49"/>
      <c r="AC167" s="19"/>
      <c r="AD167" s="49"/>
      <c r="AE167" s="19"/>
      <c r="AF167" s="20"/>
      <c r="AG167" s="19"/>
      <c r="AH167" s="20"/>
      <c r="AI167" s="19"/>
      <c r="AJ167" s="20"/>
      <c r="AK167" s="19"/>
      <c r="AL167" s="20"/>
      <c r="AM167" s="19"/>
      <c r="AN167" s="20">
        <v>1</v>
      </c>
      <c r="AO167" s="210"/>
      <c r="AP167" s="480"/>
      <c r="AQ167" s="397">
        <v>1</v>
      </c>
      <c r="AR167" s="37"/>
      <c r="AS167" s="49"/>
      <c r="AT167" s="455"/>
      <c r="CA167" s="334" t="str">
        <f t="shared" si="9"/>
        <v/>
      </c>
      <c r="CG167" s="334">
        <f t="shared" si="10"/>
        <v>0</v>
      </c>
    </row>
    <row r="168" spans="1:85" x14ac:dyDescent="0.2">
      <c r="A168" s="243" t="s">
        <v>13</v>
      </c>
      <c r="B168" s="1056">
        <f t="shared" si="7"/>
        <v>37</v>
      </c>
      <c r="C168" s="1057">
        <f t="shared" si="8"/>
        <v>14</v>
      </c>
      <c r="D168" s="1058">
        <f t="shared" si="8"/>
        <v>23</v>
      </c>
      <c r="E168" s="352"/>
      <c r="F168" s="63"/>
      <c r="G168" s="352"/>
      <c r="H168" s="353"/>
      <c r="I168" s="352"/>
      <c r="J168" s="353"/>
      <c r="K168" s="352">
        <v>2</v>
      </c>
      <c r="L168" s="353">
        <v>1</v>
      </c>
      <c r="M168" s="352"/>
      <c r="N168" s="353"/>
      <c r="O168" s="352"/>
      <c r="P168" s="353"/>
      <c r="Q168" s="352"/>
      <c r="R168" s="353">
        <v>2</v>
      </c>
      <c r="S168" s="352"/>
      <c r="T168" s="353">
        <v>1</v>
      </c>
      <c r="U168" s="352"/>
      <c r="V168" s="353">
        <v>1</v>
      </c>
      <c r="W168" s="352"/>
      <c r="X168" s="353">
        <v>1</v>
      </c>
      <c r="Y168" s="352"/>
      <c r="Z168" s="353"/>
      <c r="AA168" s="352">
        <v>1</v>
      </c>
      <c r="AB168" s="353"/>
      <c r="AC168" s="352">
        <v>1</v>
      </c>
      <c r="AD168" s="353">
        <v>2</v>
      </c>
      <c r="AE168" s="352"/>
      <c r="AF168" s="353">
        <v>3</v>
      </c>
      <c r="AG168" s="352">
        <v>1</v>
      </c>
      <c r="AH168" s="353"/>
      <c r="AI168" s="352">
        <v>2</v>
      </c>
      <c r="AJ168" s="353">
        <v>4</v>
      </c>
      <c r="AK168" s="352">
        <v>3</v>
      </c>
      <c r="AL168" s="353">
        <v>3</v>
      </c>
      <c r="AM168" s="352">
        <v>2</v>
      </c>
      <c r="AN168" s="353">
        <v>5</v>
      </c>
      <c r="AO168" s="217">
        <v>2</v>
      </c>
      <c r="AP168" s="481"/>
      <c r="AQ168" s="459">
        <v>14</v>
      </c>
      <c r="AR168" s="41">
        <v>5</v>
      </c>
      <c r="AS168" s="63">
        <v>18</v>
      </c>
      <c r="AT168" s="455"/>
      <c r="CA168" s="334" t="str">
        <f t="shared" si="9"/>
        <v/>
      </c>
      <c r="CG168" s="334">
        <f t="shared" si="10"/>
        <v>0</v>
      </c>
    </row>
    <row r="169" spans="1:85" x14ac:dyDescent="0.2">
      <c r="A169" s="460" t="s">
        <v>98</v>
      </c>
      <c r="B169" s="1041">
        <f t="shared" ref="B169:AS169" si="11">SUM(B170:B174)</f>
        <v>0</v>
      </c>
      <c r="C169" s="1042">
        <f t="shared" si="11"/>
        <v>0</v>
      </c>
      <c r="D169" s="1046">
        <f t="shared" si="11"/>
        <v>0</v>
      </c>
      <c r="E169" s="1059">
        <f t="shared" si="11"/>
        <v>0</v>
      </c>
      <c r="F169" s="1060">
        <f t="shared" si="11"/>
        <v>0</v>
      </c>
      <c r="G169" s="1060">
        <f t="shared" si="11"/>
        <v>0</v>
      </c>
      <c r="H169" s="62">
        <f t="shared" si="11"/>
        <v>0</v>
      </c>
      <c r="I169" s="61">
        <f t="shared" si="11"/>
        <v>0</v>
      </c>
      <c r="J169" s="62">
        <f t="shared" si="11"/>
        <v>0</v>
      </c>
      <c r="K169" s="61">
        <f t="shared" si="11"/>
        <v>0</v>
      </c>
      <c r="L169" s="62">
        <f t="shared" si="11"/>
        <v>0</v>
      </c>
      <c r="M169" s="61">
        <f t="shared" si="11"/>
        <v>0</v>
      </c>
      <c r="N169" s="62">
        <f t="shared" si="11"/>
        <v>0</v>
      </c>
      <c r="O169" s="61">
        <f t="shared" si="11"/>
        <v>0</v>
      </c>
      <c r="P169" s="62">
        <f t="shared" si="11"/>
        <v>0</v>
      </c>
      <c r="Q169" s="61">
        <f t="shared" si="11"/>
        <v>0</v>
      </c>
      <c r="R169" s="62">
        <f t="shared" si="11"/>
        <v>0</v>
      </c>
      <c r="S169" s="61">
        <f t="shared" si="11"/>
        <v>0</v>
      </c>
      <c r="T169" s="62">
        <f t="shared" si="11"/>
        <v>0</v>
      </c>
      <c r="U169" s="61">
        <f t="shared" si="11"/>
        <v>0</v>
      </c>
      <c r="V169" s="62">
        <f t="shared" si="11"/>
        <v>0</v>
      </c>
      <c r="W169" s="61">
        <f t="shared" si="11"/>
        <v>0</v>
      </c>
      <c r="X169" s="62">
        <f t="shared" si="11"/>
        <v>0</v>
      </c>
      <c r="Y169" s="61">
        <f t="shared" si="11"/>
        <v>0</v>
      </c>
      <c r="Z169" s="62">
        <f t="shared" si="11"/>
        <v>0</v>
      </c>
      <c r="AA169" s="61">
        <f t="shared" si="11"/>
        <v>0</v>
      </c>
      <c r="AB169" s="62">
        <f t="shared" si="11"/>
        <v>0</v>
      </c>
      <c r="AC169" s="61">
        <f t="shared" si="11"/>
        <v>0</v>
      </c>
      <c r="AD169" s="62">
        <f t="shared" si="11"/>
        <v>0</v>
      </c>
      <c r="AE169" s="61">
        <f t="shared" si="11"/>
        <v>0</v>
      </c>
      <c r="AF169" s="62">
        <f t="shared" si="11"/>
        <v>0</v>
      </c>
      <c r="AG169" s="61">
        <f t="shared" si="11"/>
        <v>0</v>
      </c>
      <c r="AH169" s="62">
        <f t="shared" si="11"/>
        <v>0</v>
      </c>
      <c r="AI169" s="61">
        <f t="shared" si="11"/>
        <v>0</v>
      </c>
      <c r="AJ169" s="62">
        <f t="shared" si="11"/>
        <v>0</v>
      </c>
      <c r="AK169" s="61">
        <f t="shared" si="11"/>
        <v>0</v>
      </c>
      <c r="AL169" s="62">
        <f t="shared" si="11"/>
        <v>0</v>
      </c>
      <c r="AM169" s="61">
        <f t="shared" si="11"/>
        <v>0</v>
      </c>
      <c r="AN169" s="62">
        <f t="shared" si="11"/>
        <v>0</v>
      </c>
      <c r="AO169" s="1029">
        <f t="shared" si="11"/>
        <v>0</v>
      </c>
      <c r="AP169" s="1061">
        <f t="shared" si="11"/>
        <v>0</v>
      </c>
      <c r="AQ169" s="252">
        <f t="shared" si="11"/>
        <v>29</v>
      </c>
      <c r="AR169" s="4">
        <f t="shared" si="11"/>
        <v>33</v>
      </c>
      <c r="AS169" s="1028">
        <f t="shared" si="11"/>
        <v>40</v>
      </c>
      <c r="AT169" s="455"/>
    </row>
    <row r="170" spans="1:85" x14ac:dyDescent="0.2">
      <c r="A170" s="93" t="s">
        <v>38</v>
      </c>
      <c r="B170" s="1062">
        <f>SUM(C170+D170)</f>
        <v>0</v>
      </c>
      <c r="C170" s="1062">
        <f t="shared" ref="C170:D174" si="12">SUM(E170+G170+I170+K170+M170+O170+Q170+S170+U170+W170+Y170+AA170+AC170+AE170+AG170+AI170+AK170+AM170+AO170)</f>
        <v>0</v>
      </c>
      <c r="D170" s="1063">
        <f t="shared" si="12"/>
        <v>0</v>
      </c>
      <c r="E170" s="356"/>
      <c r="F170" s="13"/>
      <c r="G170" s="356"/>
      <c r="H170" s="354"/>
      <c r="I170" s="356"/>
      <c r="J170" s="354"/>
      <c r="K170" s="356"/>
      <c r="L170" s="354"/>
      <c r="M170" s="356"/>
      <c r="N170" s="354"/>
      <c r="O170" s="356"/>
      <c r="P170" s="354"/>
      <c r="Q170" s="356"/>
      <c r="R170" s="354"/>
      <c r="S170" s="356"/>
      <c r="T170" s="354"/>
      <c r="U170" s="356"/>
      <c r="V170" s="354"/>
      <c r="W170" s="356"/>
      <c r="X170" s="354"/>
      <c r="Y170" s="356"/>
      <c r="Z170" s="354"/>
      <c r="AA170" s="356"/>
      <c r="AB170" s="354"/>
      <c r="AC170" s="356"/>
      <c r="AD170" s="354"/>
      <c r="AE170" s="356"/>
      <c r="AF170" s="354"/>
      <c r="AG170" s="356"/>
      <c r="AH170" s="354"/>
      <c r="AI170" s="356"/>
      <c r="AJ170" s="354"/>
      <c r="AK170" s="356"/>
      <c r="AL170" s="354"/>
      <c r="AM170" s="356"/>
      <c r="AN170" s="354"/>
      <c r="AO170" s="221"/>
      <c r="AP170" s="484"/>
      <c r="AQ170" s="224">
        <v>29</v>
      </c>
      <c r="AR170" s="354">
        <v>22</v>
      </c>
      <c r="AS170" s="354">
        <v>40</v>
      </c>
      <c r="AT170" s="455"/>
    </row>
    <row r="171" spans="1:85" x14ac:dyDescent="0.2">
      <c r="A171" s="96" t="s">
        <v>39</v>
      </c>
      <c r="B171" s="1054">
        <f>SUM(C171+D171)</f>
        <v>0</v>
      </c>
      <c r="C171" s="1054">
        <f t="shared" si="12"/>
        <v>0</v>
      </c>
      <c r="D171" s="1055">
        <f t="shared" si="12"/>
        <v>0</v>
      </c>
      <c r="E171" s="352"/>
      <c r="F171" s="20"/>
      <c r="G171" s="19"/>
      <c r="H171" s="22"/>
      <c r="I171" s="19"/>
      <c r="J171" s="20"/>
      <c r="K171" s="19"/>
      <c r="L171" s="20"/>
      <c r="M171" s="19"/>
      <c r="N171" s="20"/>
      <c r="O171" s="19"/>
      <c r="P171" s="20"/>
      <c r="Q171" s="19"/>
      <c r="R171" s="20"/>
      <c r="S171" s="19"/>
      <c r="T171" s="20"/>
      <c r="U171" s="19"/>
      <c r="V171" s="20"/>
      <c r="W171" s="19"/>
      <c r="X171" s="20"/>
      <c r="Y171" s="19"/>
      <c r="Z171" s="20"/>
      <c r="AA171" s="19"/>
      <c r="AB171" s="20"/>
      <c r="AC171" s="19"/>
      <c r="AD171" s="20"/>
      <c r="AE171" s="19"/>
      <c r="AF171" s="20"/>
      <c r="AG171" s="19"/>
      <c r="AH171" s="20"/>
      <c r="AI171" s="19"/>
      <c r="AJ171" s="20"/>
      <c r="AK171" s="19"/>
      <c r="AL171" s="20"/>
      <c r="AM171" s="19"/>
      <c r="AN171" s="20"/>
      <c r="AO171" s="210"/>
      <c r="AP171" s="480"/>
      <c r="AQ171" s="49"/>
      <c r="AR171" s="20"/>
      <c r="AS171" s="22"/>
      <c r="AT171" s="464"/>
    </row>
    <row r="172" spans="1:85" x14ac:dyDescent="0.2">
      <c r="A172" s="106" t="s">
        <v>40</v>
      </c>
      <c r="B172" s="1054">
        <f>SUM(C172+D172)</f>
        <v>0</v>
      </c>
      <c r="C172" s="1054">
        <f t="shared" si="12"/>
        <v>0</v>
      </c>
      <c r="D172" s="1055">
        <f t="shared" si="12"/>
        <v>0</v>
      </c>
      <c r="E172" s="19"/>
      <c r="F172" s="353"/>
      <c r="G172" s="352"/>
      <c r="H172" s="353"/>
      <c r="I172" s="356"/>
      <c r="J172" s="354"/>
      <c r="K172" s="356"/>
      <c r="L172" s="354"/>
      <c r="M172" s="356"/>
      <c r="N172" s="354"/>
      <c r="O172" s="356"/>
      <c r="P172" s="354"/>
      <c r="Q172" s="356"/>
      <c r="R172" s="354"/>
      <c r="S172" s="356"/>
      <c r="T172" s="354"/>
      <c r="U172" s="356"/>
      <c r="V172" s="354"/>
      <c r="W172" s="356"/>
      <c r="X172" s="354"/>
      <c r="Y172" s="356"/>
      <c r="Z172" s="354"/>
      <c r="AA172" s="356"/>
      <c r="AB172" s="354"/>
      <c r="AC172" s="356"/>
      <c r="AD172" s="354"/>
      <c r="AE172" s="356"/>
      <c r="AF172" s="354"/>
      <c r="AG172" s="356"/>
      <c r="AH172" s="354"/>
      <c r="AI172" s="356"/>
      <c r="AJ172" s="354"/>
      <c r="AK172" s="356"/>
      <c r="AL172" s="354"/>
      <c r="AM172" s="356"/>
      <c r="AN172" s="354"/>
      <c r="AO172" s="221"/>
      <c r="AP172" s="484"/>
      <c r="AQ172" s="224"/>
      <c r="AR172" s="354">
        <v>11</v>
      </c>
      <c r="AS172" s="354"/>
      <c r="AT172" s="455"/>
    </row>
    <row r="173" spans="1:85" x14ac:dyDescent="0.2">
      <c r="A173" s="465" t="s">
        <v>86</v>
      </c>
      <c r="B173" s="1054">
        <f>SUM(C173+D173)</f>
        <v>0</v>
      </c>
      <c r="C173" s="1054">
        <f t="shared" si="12"/>
        <v>0</v>
      </c>
      <c r="D173" s="1064">
        <f t="shared" si="12"/>
        <v>0</v>
      </c>
      <c r="E173" s="356"/>
      <c r="F173" s="20"/>
      <c r="G173" s="19"/>
      <c r="H173" s="20"/>
      <c r="I173" s="19"/>
      <c r="J173" s="20"/>
      <c r="K173" s="19"/>
      <c r="L173" s="20"/>
      <c r="M173" s="19"/>
      <c r="N173" s="20"/>
      <c r="O173" s="19"/>
      <c r="P173" s="20"/>
      <c r="Q173" s="19"/>
      <c r="R173" s="20"/>
      <c r="S173" s="19"/>
      <c r="T173" s="20"/>
      <c r="U173" s="19"/>
      <c r="V173" s="20"/>
      <c r="W173" s="19"/>
      <c r="X173" s="20"/>
      <c r="Y173" s="19"/>
      <c r="Z173" s="20"/>
      <c r="AA173" s="19"/>
      <c r="AB173" s="20"/>
      <c r="AC173" s="19"/>
      <c r="AD173" s="20"/>
      <c r="AE173" s="19"/>
      <c r="AF173" s="20"/>
      <c r="AG173" s="19"/>
      <c r="AH173" s="20"/>
      <c r="AI173" s="19"/>
      <c r="AJ173" s="20"/>
      <c r="AK173" s="19"/>
      <c r="AL173" s="20"/>
      <c r="AM173" s="19"/>
      <c r="AN173" s="20"/>
      <c r="AO173" s="210"/>
      <c r="AP173" s="480"/>
      <c r="AQ173" s="49"/>
      <c r="AR173" s="20"/>
      <c r="AS173" s="22"/>
      <c r="AT173" s="464"/>
    </row>
    <row r="174" spans="1:85" x14ac:dyDescent="0.2">
      <c r="A174" s="108" t="s">
        <v>13</v>
      </c>
      <c r="B174" s="1065">
        <f>SUM(C174+D174)</f>
        <v>0</v>
      </c>
      <c r="C174" s="1066">
        <f t="shared" si="12"/>
        <v>0</v>
      </c>
      <c r="D174" s="1067">
        <f t="shared" si="12"/>
        <v>0</v>
      </c>
      <c r="E174" s="27"/>
      <c r="F174" s="58"/>
      <c r="G174" s="56"/>
      <c r="H174" s="58"/>
      <c r="I174" s="56"/>
      <c r="J174" s="58"/>
      <c r="K174" s="56"/>
      <c r="L174" s="58"/>
      <c r="M174" s="56"/>
      <c r="N174" s="58"/>
      <c r="O174" s="56"/>
      <c r="P174" s="58"/>
      <c r="Q174" s="56"/>
      <c r="R174" s="58"/>
      <c r="S174" s="56"/>
      <c r="T174" s="58"/>
      <c r="U174" s="56"/>
      <c r="V174" s="58"/>
      <c r="W174" s="56"/>
      <c r="X174" s="58"/>
      <c r="Y174" s="56"/>
      <c r="Z174" s="58"/>
      <c r="AA174" s="56"/>
      <c r="AB174" s="58"/>
      <c r="AC174" s="56"/>
      <c r="AD174" s="58"/>
      <c r="AE174" s="56"/>
      <c r="AF174" s="58"/>
      <c r="AG174" s="56"/>
      <c r="AH174" s="58"/>
      <c r="AI174" s="56"/>
      <c r="AJ174" s="58"/>
      <c r="AK174" s="56"/>
      <c r="AL174" s="58"/>
      <c r="AM174" s="56"/>
      <c r="AN174" s="58"/>
      <c r="AO174" s="364"/>
      <c r="AP174" s="478"/>
      <c r="AQ174" s="375"/>
      <c r="AR174" s="58"/>
      <c r="AS174" s="58"/>
      <c r="AT174" s="455"/>
    </row>
    <row r="175" spans="1:85" x14ac:dyDescent="0.2">
      <c r="A175" s="149" t="s">
        <v>180</v>
      </c>
      <c r="B175" s="149"/>
      <c r="C175" s="149"/>
      <c r="D175" s="149"/>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5"/>
      <c r="AC175" s="485"/>
      <c r="AD175" s="485"/>
      <c r="AE175" s="485"/>
      <c r="AF175" s="485"/>
      <c r="AG175" s="485"/>
      <c r="AH175" s="485"/>
      <c r="AI175" s="485"/>
      <c r="AJ175" s="485"/>
      <c r="AK175" s="485"/>
      <c r="AL175" s="485"/>
      <c r="AM175" s="485"/>
      <c r="AN175" s="485"/>
      <c r="AO175" s="485"/>
      <c r="AP175" s="485"/>
      <c r="AQ175" s="80"/>
      <c r="AR175" s="80"/>
      <c r="AS175" s="80"/>
      <c r="AT175" s="80"/>
      <c r="AU175" s="80"/>
    </row>
    <row r="176" spans="1:85" ht="21" customHeight="1" x14ac:dyDescent="0.2">
      <c r="A176" s="849" t="s">
        <v>49</v>
      </c>
      <c r="B176" s="867" t="s">
        <v>50</v>
      </c>
      <c r="C176" s="868"/>
      <c r="D176" s="918"/>
      <c r="E176" s="871" t="s">
        <v>14</v>
      </c>
      <c r="F176" s="872"/>
      <c r="G176" s="872"/>
      <c r="H176" s="872"/>
      <c r="I176" s="872"/>
      <c r="J176" s="872"/>
      <c r="K176" s="872"/>
      <c r="L176" s="872"/>
      <c r="M176" s="872"/>
      <c r="N176" s="872"/>
      <c r="O176" s="872"/>
      <c r="P176" s="872"/>
      <c r="Q176" s="872"/>
      <c r="R176" s="872"/>
      <c r="S176" s="872"/>
      <c r="T176" s="872"/>
      <c r="U176" s="872"/>
      <c r="V176" s="872"/>
      <c r="W176" s="872"/>
      <c r="X176" s="872"/>
      <c r="Y176" s="872"/>
      <c r="Z176" s="872"/>
      <c r="AA176" s="872"/>
      <c r="AB176" s="872"/>
      <c r="AC176" s="872"/>
      <c r="AD176" s="872"/>
      <c r="AE176" s="872"/>
      <c r="AF176" s="872"/>
      <c r="AG176" s="872"/>
      <c r="AH176" s="872"/>
      <c r="AI176" s="872"/>
      <c r="AJ176" s="872"/>
      <c r="AK176" s="872"/>
      <c r="AL176" s="872"/>
      <c r="AM176" s="872"/>
      <c r="AN176" s="872"/>
      <c r="AO176" s="872"/>
      <c r="AP176" s="873"/>
      <c r="AQ176" s="841" t="s">
        <v>119</v>
      </c>
      <c r="AR176" s="841" t="s">
        <v>87</v>
      </c>
      <c r="AS176" s="80"/>
      <c r="AT176" s="80"/>
      <c r="AU176" s="80"/>
    </row>
    <row r="177" spans="1:86" ht="21.75" customHeight="1" x14ac:dyDescent="0.2">
      <c r="A177" s="850"/>
      <c r="B177" s="869"/>
      <c r="C177" s="870"/>
      <c r="D177" s="870"/>
      <c r="E177" s="831" t="s">
        <v>19</v>
      </c>
      <c r="F177" s="832"/>
      <c r="G177" s="831" t="s">
        <v>20</v>
      </c>
      <c r="H177" s="832"/>
      <c r="I177" s="862" t="s">
        <v>21</v>
      </c>
      <c r="J177" s="863"/>
      <c r="K177" s="862" t="s">
        <v>22</v>
      </c>
      <c r="L177" s="863"/>
      <c r="M177" s="862" t="s">
        <v>23</v>
      </c>
      <c r="N177" s="863"/>
      <c r="O177" s="831" t="s">
        <v>24</v>
      </c>
      <c r="P177" s="832"/>
      <c r="Q177" s="831" t="s">
        <v>25</v>
      </c>
      <c r="R177" s="832"/>
      <c r="S177" s="831" t="s">
        <v>26</v>
      </c>
      <c r="T177" s="832"/>
      <c r="U177" s="831" t="s">
        <v>27</v>
      </c>
      <c r="V177" s="832"/>
      <c r="W177" s="831" t="s">
        <v>2</v>
      </c>
      <c r="X177" s="832"/>
      <c r="Y177" s="831" t="s">
        <v>3</v>
      </c>
      <c r="Z177" s="832"/>
      <c r="AA177" s="831" t="s">
        <v>28</v>
      </c>
      <c r="AB177" s="832"/>
      <c r="AC177" s="831" t="s">
        <v>4</v>
      </c>
      <c r="AD177" s="832"/>
      <c r="AE177" s="831" t="s">
        <v>5</v>
      </c>
      <c r="AF177" s="832"/>
      <c r="AG177" s="831" t="s">
        <v>6</v>
      </c>
      <c r="AH177" s="832"/>
      <c r="AI177" s="831" t="s">
        <v>7</v>
      </c>
      <c r="AJ177" s="832"/>
      <c r="AK177" s="831" t="s">
        <v>8</v>
      </c>
      <c r="AL177" s="832"/>
      <c r="AM177" s="831" t="s">
        <v>9</v>
      </c>
      <c r="AN177" s="832"/>
      <c r="AO177" s="845" t="s">
        <v>10</v>
      </c>
      <c r="AP177" s="847"/>
      <c r="AQ177" s="844"/>
      <c r="AR177" s="844"/>
      <c r="AS177" s="80"/>
      <c r="AT177" s="80"/>
      <c r="AU177" s="80"/>
    </row>
    <row r="178" spans="1:86" ht="13.5" customHeight="1" x14ac:dyDescent="0.2">
      <c r="A178" s="917"/>
      <c r="B178" s="496" t="s">
        <v>94</v>
      </c>
      <c r="C178" s="495" t="s">
        <v>11</v>
      </c>
      <c r="D178" s="495" t="s">
        <v>12</v>
      </c>
      <c r="E178" s="65" t="s">
        <v>11</v>
      </c>
      <c r="F178" s="489" t="s">
        <v>12</v>
      </c>
      <c r="G178" s="65" t="s">
        <v>11</v>
      </c>
      <c r="H178" s="489" t="s">
        <v>12</v>
      </c>
      <c r="I178" s="65" t="s">
        <v>11</v>
      </c>
      <c r="J178" s="489" t="s">
        <v>12</v>
      </c>
      <c r="K178" s="65" t="s">
        <v>11</v>
      </c>
      <c r="L178" s="489" t="s">
        <v>12</v>
      </c>
      <c r="M178" s="65" t="s">
        <v>11</v>
      </c>
      <c r="N178" s="489" t="s">
        <v>12</v>
      </c>
      <c r="O178" s="65" t="s">
        <v>11</v>
      </c>
      <c r="P178" s="489" t="s">
        <v>12</v>
      </c>
      <c r="Q178" s="65" t="s">
        <v>11</v>
      </c>
      <c r="R178" s="489" t="s">
        <v>12</v>
      </c>
      <c r="S178" s="65" t="s">
        <v>11</v>
      </c>
      <c r="T178" s="489" t="s">
        <v>12</v>
      </c>
      <c r="U178" s="65" t="s">
        <v>11</v>
      </c>
      <c r="V178" s="489" t="s">
        <v>12</v>
      </c>
      <c r="W178" s="65" t="s">
        <v>11</v>
      </c>
      <c r="X178" s="489" t="s">
        <v>12</v>
      </c>
      <c r="Y178" s="65" t="s">
        <v>11</v>
      </c>
      <c r="Z178" s="489" t="s">
        <v>12</v>
      </c>
      <c r="AA178" s="65" t="s">
        <v>11</v>
      </c>
      <c r="AB178" s="489" t="s">
        <v>12</v>
      </c>
      <c r="AC178" s="65" t="s">
        <v>11</v>
      </c>
      <c r="AD178" s="489" t="s">
        <v>12</v>
      </c>
      <c r="AE178" s="65" t="s">
        <v>11</v>
      </c>
      <c r="AF178" s="489" t="s">
        <v>12</v>
      </c>
      <c r="AG178" s="65" t="s">
        <v>11</v>
      </c>
      <c r="AH178" s="489" t="s">
        <v>12</v>
      </c>
      <c r="AI178" s="65" t="s">
        <v>11</v>
      </c>
      <c r="AJ178" s="489" t="s">
        <v>12</v>
      </c>
      <c r="AK178" s="65" t="s">
        <v>11</v>
      </c>
      <c r="AL178" s="489" t="s">
        <v>12</v>
      </c>
      <c r="AM178" s="65" t="s">
        <v>11</v>
      </c>
      <c r="AN178" s="489" t="s">
        <v>12</v>
      </c>
      <c r="AO178" s="65" t="s">
        <v>11</v>
      </c>
      <c r="AP178" s="489" t="s">
        <v>12</v>
      </c>
      <c r="AQ178" s="875"/>
      <c r="AR178" s="875"/>
      <c r="AS178" s="470"/>
      <c r="AT178" s="80"/>
    </row>
    <row r="179" spans="1:86" x14ac:dyDescent="0.2">
      <c r="A179" s="152" t="s">
        <v>52</v>
      </c>
      <c r="B179" s="1062">
        <f>SUM(C179+D179)</f>
        <v>103</v>
      </c>
      <c r="C179" s="1062">
        <f t="shared" ref="C179:D183" si="13">SUM(E179+G179+I179+K179+M179+O179+Q179+S179+U179+W179+Y179+AA179+AC179+AE179+AG179+AI179+AK179+AM179+AO179)</f>
        <v>43</v>
      </c>
      <c r="D179" s="1063">
        <f t="shared" si="13"/>
        <v>60</v>
      </c>
      <c r="E179" s="12"/>
      <c r="F179" s="342"/>
      <c r="G179" s="12"/>
      <c r="H179" s="13"/>
      <c r="I179" s="12"/>
      <c r="J179" s="13">
        <v>1</v>
      </c>
      <c r="K179" s="12">
        <v>1</v>
      </c>
      <c r="L179" s="13">
        <v>2</v>
      </c>
      <c r="M179" s="12">
        <v>1</v>
      </c>
      <c r="N179" s="13">
        <v>1</v>
      </c>
      <c r="O179" s="12">
        <v>2</v>
      </c>
      <c r="P179" s="13">
        <v>3</v>
      </c>
      <c r="Q179" s="12">
        <v>1</v>
      </c>
      <c r="R179" s="13">
        <v>1</v>
      </c>
      <c r="S179" s="12">
        <v>1</v>
      </c>
      <c r="T179" s="13">
        <v>2</v>
      </c>
      <c r="U179" s="12"/>
      <c r="V179" s="13">
        <v>2</v>
      </c>
      <c r="W179" s="12"/>
      <c r="X179" s="13">
        <v>2</v>
      </c>
      <c r="Y179" s="343">
        <v>1</v>
      </c>
      <c r="Z179" s="13">
        <v>3</v>
      </c>
      <c r="AA179" s="343">
        <v>3</v>
      </c>
      <c r="AB179" s="13">
        <v>6</v>
      </c>
      <c r="AC179" s="343">
        <v>4</v>
      </c>
      <c r="AD179" s="13">
        <v>7</v>
      </c>
      <c r="AE179" s="343">
        <v>5</v>
      </c>
      <c r="AF179" s="13">
        <v>3</v>
      </c>
      <c r="AG179" s="343">
        <v>6</v>
      </c>
      <c r="AH179" s="13">
        <v>4</v>
      </c>
      <c r="AI179" s="343">
        <v>6</v>
      </c>
      <c r="AJ179" s="13">
        <v>4</v>
      </c>
      <c r="AK179" s="343">
        <v>5</v>
      </c>
      <c r="AL179" s="13">
        <v>7</v>
      </c>
      <c r="AM179" s="343">
        <v>2</v>
      </c>
      <c r="AN179" s="13">
        <v>4</v>
      </c>
      <c r="AO179" s="343">
        <v>5</v>
      </c>
      <c r="AP179" s="13">
        <v>8</v>
      </c>
      <c r="AQ179" s="245">
        <v>103</v>
      </c>
      <c r="AR179" s="246"/>
      <c r="AS179" s="471" t="s">
        <v>120</v>
      </c>
      <c r="AT179" s="80"/>
      <c r="CA179" s="334" t="str">
        <f>IF(B179=0,"",IF(AQ179="",IF(B179="",""," No olvide escribir la columna Beneficiarios."),""))</f>
        <v/>
      </c>
      <c r="CB179" s="334" t="str">
        <f>IF(B179&lt;AQ179," El número de Beneficiarios NO puede ser mayor que el Total.","")</f>
        <v/>
      </c>
      <c r="CG179" s="334">
        <f>IF(B179&lt;AQ179,1,0)</f>
        <v>0</v>
      </c>
      <c r="CH179" s="334">
        <f>IF(B179=0,"",IF(AQ179="",IF(B179="","",1),0))</f>
        <v>0</v>
      </c>
    </row>
    <row r="180" spans="1:86" x14ac:dyDescent="0.2">
      <c r="A180" s="152" t="s">
        <v>53</v>
      </c>
      <c r="B180" s="1054">
        <f>SUM(C180+D180)</f>
        <v>0</v>
      </c>
      <c r="C180" s="1054">
        <f t="shared" si="13"/>
        <v>0</v>
      </c>
      <c r="D180" s="1055">
        <f t="shared" si="13"/>
        <v>0</v>
      </c>
      <c r="E180" s="19"/>
      <c r="F180" s="49"/>
      <c r="G180" s="19"/>
      <c r="H180" s="20"/>
      <c r="I180" s="19"/>
      <c r="J180" s="20"/>
      <c r="K180" s="19"/>
      <c r="L180" s="20"/>
      <c r="M180" s="19"/>
      <c r="N180" s="20"/>
      <c r="O180" s="19"/>
      <c r="P180" s="20"/>
      <c r="Q180" s="19"/>
      <c r="R180" s="20"/>
      <c r="S180" s="19"/>
      <c r="T180" s="20"/>
      <c r="U180" s="19"/>
      <c r="V180" s="20"/>
      <c r="W180" s="19"/>
      <c r="X180" s="20"/>
      <c r="Y180" s="210"/>
      <c r="Z180" s="20"/>
      <c r="AA180" s="210"/>
      <c r="AB180" s="20"/>
      <c r="AC180" s="210"/>
      <c r="AD180" s="20"/>
      <c r="AE180" s="210"/>
      <c r="AF180" s="20"/>
      <c r="AG180" s="210"/>
      <c r="AH180" s="20"/>
      <c r="AI180" s="210"/>
      <c r="AJ180" s="20"/>
      <c r="AK180" s="210"/>
      <c r="AL180" s="20"/>
      <c r="AM180" s="210"/>
      <c r="AN180" s="20"/>
      <c r="AO180" s="210"/>
      <c r="AP180" s="20"/>
      <c r="AQ180" s="245"/>
      <c r="AR180" s="247"/>
      <c r="AS180" s="471" t="s">
        <v>120</v>
      </c>
      <c r="AT180" s="80"/>
      <c r="CA180" s="334" t="str">
        <f>IF(B180=0,"",IF(AQ180="",IF(B180="",""," No olvide escribir la columna Beneficiarios."),""))</f>
        <v/>
      </c>
      <c r="CB180" s="334" t="str">
        <f>IF(B180&lt;AQ180," El número de Beneficiarios NO puede ser mayor que el Total.","")</f>
        <v/>
      </c>
      <c r="CG180" s="334">
        <f>IF(B180&lt;AQ180,1,0)</f>
        <v>0</v>
      </c>
      <c r="CH180" s="334" t="str">
        <f>IF(B180=0,"",IF(AQ180="",IF(B180="","",1),0))</f>
        <v/>
      </c>
    </row>
    <row r="181" spans="1:86" x14ac:dyDescent="0.2">
      <c r="A181" s="152" t="s">
        <v>54</v>
      </c>
      <c r="B181" s="1054">
        <f>SUM(C181+D181)</f>
        <v>0</v>
      </c>
      <c r="C181" s="1054">
        <f t="shared" si="13"/>
        <v>0</v>
      </c>
      <c r="D181" s="1055">
        <f t="shared" si="13"/>
        <v>0</v>
      </c>
      <c r="E181" s="19"/>
      <c r="F181" s="49"/>
      <c r="G181" s="19"/>
      <c r="H181" s="20"/>
      <c r="I181" s="19"/>
      <c r="J181" s="20"/>
      <c r="K181" s="19"/>
      <c r="L181" s="20"/>
      <c r="M181" s="19"/>
      <c r="N181" s="20"/>
      <c r="O181" s="19"/>
      <c r="P181" s="20"/>
      <c r="Q181" s="19"/>
      <c r="R181" s="20"/>
      <c r="S181" s="19"/>
      <c r="T181" s="20"/>
      <c r="U181" s="19"/>
      <c r="V181" s="20"/>
      <c r="W181" s="19"/>
      <c r="X181" s="20"/>
      <c r="Y181" s="210"/>
      <c r="Z181" s="20"/>
      <c r="AA181" s="210"/>
      <c r="AB181" s="20"/>
      <c r="AC181" s="210"/>
      <c r="AD181" s="20"/>
      <c r="AE181" s="210"/>
      <c r="AF181" s="20"/>
      <c r="AG181" s="210"/>
      <c r="AH181" s="20"/>
      <c r="AI181" s="210"/>
      <c r="AJ181" s="20"/>
      <c r="AK181" s="210"/>
      <c r="AL181" s="20"/>
      <c r="AM181" s="210"/>
      <c r="AN181" s="20"/>
      <c r="AO181" s="210"/>
      <c r="AP181" s="20"/>
      <c r="AQ181" s="245"/>
      <c r="AR181" s="247"/>
      <c r="AS181" s="471" t="s">
        <v>120</v>
      </c>
      <c r="AT181" s="80"/>
      <c r="CA181" s="334" t="str">
        <f>IF(B181=0,"",IF(AQ181="",IF(B181="",""," No olvide escribir la columna Beneficiarios."),""))</f>
        <v/>
      </c>
      <c r="CB181" s="334" t="str">
        <f>IF(B181&lt;AQ181," El número de Beneficiarios NO puede ser mayor que el Total.","")</f>
        <v/>
      </c>
      <c r="CG181" s="334">
        <f>IF(B181&lt;AQ181,1,0)</f>
        <v>0</v>
      </c>
      <c r="CH181" s="334" t="str">
        <f>IF(B181=0,"",IF(AQ181="",IF(B181="","",1),0))</f>
        <v/>
      </c>
    </row>
    <row r="182" spans="1:86" x14ac:dyDescent="0.2">
      <c r="A182" s="248" t="s">
        <v>55</v>
      </c>
      <c r="B182" s="1054">
        <f>SUM(C182+D182)</f>
        <v>0</v>
      </c>
      <c r="C182" s="1054">
        <f t="shared" si="13"/>
        <v>0</v>
      </c>
      <c r="D182" s="1064">
        <f t="shared" si="13"/>
        <v>0</v>
      </c>
      <c r="E182" s="19"/>
      <c r="F182" s="49"/>
      <c r="G182" s="19"/>
      <c r="H182" s="20"/>
      <c r="I182" s="19"/>
      <c r="J182" s="20"/>
      <c r="K182" s="19"/>
      <c r="L182" s="20"/>
      <c r="M182" s="19"/>
      <c r="N182" s="20"/>
      <c r="O182" s="19"/>
      <c r="P182" s="20"/>
      <c r="Q182" s="19"/>
      <c r="R182" s="20"/>
      <c r="S182" s="19"/>
      <c r="T182" s="20"/>
      <c r="U182" s="19"/>
      <c r="V182" s="20"/>
      <c r="W182" s="19"/>
      <c r="X182" s="20"/>
      <c r="Y182" s="210"/>
      <c r="Z182" s="20"/>
      <c r="AA182" s="210"/>
      <c r="AB182" s="20"/>
      <c r="AC182" s="210"/>
      <c r="AD182" s="20"/>
      <c r="AE182" s="210"/>
      <c r="AF182" s="20"/>
      <c r="AG182" s="210"/>
      <c r="AH182" s="20"/>
      <c r="AI182" s="210"/>
      <c r="AJ182" s="20"/>
      <c r="AK182" s="210"/>
      <c r="AL182" s="20"/>
      <c r="AM182" s="210"/>
      <c r="AN182" s="20"/>
      <c r="AO182" s="210"/>
      <c r="AP182" s="20"/>
      <c r="AQ182" s="245"/>
      <c r="AR182" s="247"/>
      <c r="AS182" s="471" t="s">
        <v>120</v>
      </c>
      <c r="AT182" s="80"/>
      <c r="CA182" s="334" t="str">
        <f>IF(B182=0,"",IF(AQ182="",IF(B182="",""," No olvide escribir la columna Beneficiarios."),""))</f>
        <v/>
      </c>
      <c r="CB182" s="334" t="str">
        <f>IF(B182&lt;AQ182," El número de Beneficiarios NO puede ser mayor que el Total.","")</f>
        <v/>
      </c>
      <c r="CG182" s="334">
        <f>IF(B182&lt;AQ182,1,0)</f>
        <v>0</v>
      </c>
      <c r="CH182" s="334" t="str">
        <f>IF(B182=0,"",IF(AQ182="",IF(B182="","",1),0))</f>
        <v/>
      </c>
    </row>
    <row r="183" spans="1:86" x14ac:dyDescent="0.2">
      <c r="A183" s="249" t="s">
        <v>60</v>
      </c>
      <c r="B183" s="1065">
        <f>SUM(C183+D183)</f>
        <v>0</v>
      </c>
      <c r="C183" s="1066">
        <f t="shared" si="13"/>
        <v>0</v>
      </c>
      <c r="D183" s="1067">
        <f t="shared" si="13"/>
        <v>0</v>
      </c>
      <c r="E183" s="27"/>
      <c r="F183" s="50"/>
      <c r="G183" s="27"/>
      <c r="H183" s="28"/>
      <c r="I183" s="27"/>
      <c r="J183" s="28"/>
      <c r="K183" s="27"/>
      <c r="L183" s="28"/>
      <c r="M183" s="27"/>
      <c r="N183" s="28"/>
      <c r="O183" s="27"/>
      <c r="P183" s="28"/>
      <c r="Q183" s="27"/>
      <c r="R183" s="28"/>
      <c r="S183" s="27"/>
      <c r="T183" s="28"/>
      <c r="U183" s="27"/>
      <c r="V183" s="28"/>
      <c r="W183" s="27"/>
      <c r="X183" s="28"/>
      <c r="Y183" s="213"/>
      <c r="Z183" s="28"/>
      <c r="AA183" s="213"/>
      <c r="AB183" s="28"/>
      <c r="AC183" s="213"/>
      <c r="AD183" s="28"/>
      <c r="AE183" s="213"/>
      <c r="AF183" s="28"/>
      <c r="AG183" s="213"/>
      <c r="AH183" s="28"/>
      <c r="AI183" s="213"/>
      <c r="AJ183" s="28"/>
      <c r="AK183" s="213"/>
      <c r="AL183" s="28"/>
      <c r="AM183" s="213"/>
      <c r="AN183" s="28"/>
      <c r="AO183" s="213"/>
      <c r="AP183" s="28"/>
      <c r="AQ183" s="250"/>
      <c r="AR183" s="251"/>
      <c r="AS183" s="471" t="s">
        <v>120</v>
      </c>
      <c r="AT183" s="80"/>
      <c r="CA183" s="334" t="str">
        <f>IF(B183=0,"",IF(AQ183="",IF(B183="",""," No olvide escribir la columna Beneficiarios."),""))</f>
        <v/>
      </c>
      <c r="CB183" s="334" t="str">
        <f>IF(B183&lt;AQ183," El número de Beneficiarios NO puede ser mayor que el Total.","")</f>
        <v/>
      </c>
      <c r="CG183" s="334">
        <f>IF(B183&lt;AQ183,1,0)</f>
        <v>0</v>
      </c>
      <c r="CH183" s="334" t="str">
        <f>IF(B183=0,"",IF(AQ183="",IF(B183="","",1),0))</f>
        <v/>
      </c>
    </row>
    <row r="184" spans="1:86" x14ac:dyDescent="0.2">
      <c r="A184" s="233" t="s">
        <v>1</v>
      </c>
      <c r="B184" s="61">
        <f t="shared" ref="B184:AR184" si="14">SUM(B179:B183)</f>
        <v>103</v>
      </c>
      <c r="C184" s="61">
        <f t="shared" si="14"/>
        <v>43</v>
      </c>
      <c r="D184" s="61">
        <f t="shared" si="14"/>
        <v>60</v>
      </c>
      <c r="E184" s="61">
        <f t="shared" si="14"/>
        <v>0</v>
      </c>
      <c r="F184" s="1028">
        <f t="shared" si="14"/>
        <v>0</v>
      </c>
      <c r="G184" s="61">
        <f t="shared" si="14"/>
        <v>0</v>
      </c>
      <c r="H184" s="62">
        <f t="shared" si="14"/>
        <v>0</v>
      </c>
      <c r="I184" s="61">
        <f t="shared" si="14"/>
        <v>0</v>
      </c>
      <c r="J184" s="62">
        <f t="shared" si="14"/>
        <v>1</v>
      </c>
      <c r="K184" s="61">
        <f t="shared" si="14"/>
        <v>1</v>
      </c>
      <c r="L184" s="62">
        <f t="shared" si="14"/>
        <v>2</v>
      </c>
      <c r="M184" s="61">
        <f t="shared" si="14"/>
        <v>1</v>
      </c>
      <c r="N184" s="62">
        <f t="shared" si="14"/>
        <v>1</v>
      </c>
      <c r="O184" s="61">
        <f t="shared" si="14"/>
        <v>2</v>
      </c>
      <c r="P184" s="62">
        <f t="shared" si="14"/>
        <v>3</v>
      </c>
      <c r="Q184" s="61">
        <f t="shared" si="14"/>
        <v>1</v>
      </c>
      <c r="R184" s="62">
        <f t="shared" si="14"/>
        <v>1</v>
      </c>
      <c r="S184" s="61">
        <f t="shared" si="14"/>
        <v>1</v>
      </c>
      <c r="T184" s="62">
        <f t="shared" si="14"/>
        <v>2</v>
      </c>
      <c r="U184" s="61">
        <f t="shared" si="14"/>
        <v>0</v>
      </c>
      <c r="V184" s="62">
        <f t="shared" si="14"/>
        <v>2</v>
      </c>
      <c r="W184" s="61">
        <f t="shared" si="14"/>
        <v>0</v>
      </c>
      <c r="X184" s="62">
        <f t="shared" si="14"/>
        <v>2</v>
      </c>
      <c r="Y184" s="61">
        <f t="shared" si="14"/>
        <v>1</v>
      </c>
      <c r="Z184" s="62">
        <f t="shared" si="14"/>
        <v>3</v>
      </c>
      <c r="AA184" s="61">
        <f t="shared" si="14"/>
        <v>3</v>
      </c>
      <c r="AB184" s="62">
        <f t="shared" si="14"/>
        <v>6</v>
      </c>
      <c r="AC184" s="61">
        <f t="shared" si="14"/>
        <v>4</v>
      </c>
      <c r="AD184" s="62">
        <f t="shared" si="14"/>
        <v>7</v>
      </c>
      <c r="AE184" s="61">
        <f t="shared" si="14"/>
        <v>5</v>
      </c>
      <c r="AF184" s="62">
        <f t="shared" si="14"/>
        <v>3</v>
      </c>
      <c r="AG184" s="61">
        <f t="shared" si="14"/>
        <v>6</v>
      </c>
      <c r="AH184" s="62">
        <f t="shared" si="14"/>
        <v>4</v>
      </c>
      <c r="AI184" s="61">
        <f t="shared" si="14"/>
        <v>6</v>
      </c>
      <c r="AJ184" s="62">
        <f t="shared" si="14"/>
        <v>4</v>
      </c>
      <c r="AK184" s="61">
        <f t="shared" si="14"/>
        <v>5</v>
      </c>
      <c r="AL184" s="62">
        <f t="shared" si="14"/>
        <v>7</v>
      </c>
      <c r="AM184" s="61">
        <f t="shared" si="14"/>
        <v>2</v>
      </c>
      <c r="AN184" s="62">
        <f t="shared" si="14"/>
        <v>4</v>
      </c>
      <c r="AO184" s="1029">
        <f t="shared" si="14"/>
        <v>5</v>
      </c>
      <c r="AP184" s="62">
        <f t="shared" si="14"/>
        <v>8</v>
      </c>
      <c r="AQ184" s="252">
        <f t="shared" si="14"/>
        <v>103</v>
      </c>
      <c r="AR184" s="253">
        <f t="shared" si="14"/>
        <v>0</v>
      </c>
      <c r="AS184" s="471"/>
      <c r="AT184" s="80"/>
    </row>
    <row r="185" spans="1:86" x14ac:dyDescent="0.2">
      <c r="A185" s="474" t="s">
        <v>181</v>
      </c>
      <c r="B185" s="3"/>
    </row>
    <row r="186" spans="1:86" x14ac:dyDescent="0.2">
      <c r="A186" s="496" t="s">
        <v>49</v>
      </c>
      <c r="B186" s="501" t="s">
        <v>50</v>
      </c>
      <c r="C186" s="334"/>
    </row>
    <row r="187" spans="1:86" x14ac:dyDescent="0.2">
      <c r="A187" s="166" t="s">
        <v>52</v>
      </c>
      <c r="B187" s="36">
        <v>318</v>
      </c>
      <c r="C187" s="334"/>
    </row>
    <row r="188" spans="1:86" x14ac:dyDescent="0.2">
      <c r="A188" s="152" t="s">
        <v>53</v>
      </c>
      <c r="B188" s="37"/>
      <c r="C188" s="334"/>
    </row>
    <row r="189" spans="1:86" x14ac:dyDescent="0.2">
      <c r="A189" s="152" t="s">
        <v>54</v>
      </c>
      <c r="B189" s="37"/>
      <c r="C189" s="334"/>
    </row>
    <row r="190" spans="1:86" x14ac:dyDescent="0.2">
      <c r="A190" s="155" t="s">
        <v>55</v>
      </c>
      <c r="B190" s="48"/>
      <c r="C190" s="334"/>
    </row>
    <row r="191" spans="1:86" x14ac:dyDescent="0.2">
      <c r="A191" s="233" t="s">
        <v>1</v>
      </c>
      <c r="B191" s="23">
        <f>SUM(B187:B190)</f>
        <v>318</v>
      </c>
      <c r="C191" s="334"/>
    </row>
    <row r="192" spans="1:86" x14ac:dyDescent="0.2">
      <c r="A192" s="164" t="s">
        <v>182</v>
      </c>
      <c r="B192" s="164"/>
      <c r="C192" s="334"/>
    </row>
    <row r="193" spans="1:3" x14ac:dyDescent="0.2">
      <c r="A193" s="496" t="s">
        <v>49</v>
      </c>
      <c r="B193" s="114" t="s">
        <v>50</v>
      </c>
      <c r="C193" s="334"/>
    </row>
    <row r="194" spans="1:3" x14ac:dyDescent="0.2">
      <c r="A194" s="166" t="s">
        <v>52</v>
      </c>
      <c r="B194" s="46">
        <v>1065</v>
      </c>
      <c r="C194" s="334"/>
    </row>
    <row r="195" spans="1:3" x14ac:dyDescent="0.2">
      <c r="A195" s="152" t="s">
        <v>53</v>
      </c>
      <c r="B195" s="37"/>
      <c r="C195" s="334"/>
    </row>
    <row r="196" spans="1:3" x14ac:dyDescent="0.2">
      <c r="A196" s="152" t="s">
        <v>54</v>
      </c>
      <c r="B196" s="37"/>
      <c r="C196" s="334"/>
    </row>
    <row r="197" spans="1:3" x14ac:dyDescent="0.2">
      <c r="A197" s="155" t="s">
        <v>55</v>
      </c>
      <c r="B197" s="48"/>
      <c r="C197" s="334"/>
    </row>
    <row r="198" spans="1:3" x14ac:dyDescent="0.2">
      <c r="A198" s="233" t="s">
        <v>1</v>
      </c>
      <c r="B198" s="23">
        <f>SUM(B194:B197)</f>
        <v>1065</v>
      </c>
      <c r="C198" s="334"/>
    </row>
    <row r="199" spans="1:3" x14ac:dyDescent="0.2">
      <c r="A199" s="76" t="s">
        <v>183</v>
      </c>
      <c r="B199" s="79"/>
      <c r="C199" s="334"/>
    </row>
    <row r="200" spans="1:3" x14ac:dyDescent="0.2">
      <c r="A200" s="64" t="s">
        <v>88</v>
      </c>
      <c r="B200" s="114" t="s">
        <v>50</v>
      </c>
      <c r="C200" s="334"/>
    </row>
    <row r="201" spans="1:3" x14ac:dyDescent="0.2">
      <c r="A201" s="255" t="s">
        <v>89</v>
      </c>
      <c r="B201" s="46"/>
      <c r="C201" s="334"/>
    </row>
    <row r="202" spans="1:3" x14ac:dyDescent="0.2">
      <c r="A202" s="256" t="s">
        <v>90</v>
      </c>
      <c r="B202" s="37"/>
      <c r="C202" s="334"/>
    </row>
    <row r="203" spans="1:3" x14ac:dyDescent="0.2">
      <c r="A203" s="257" t="s">
        <v>91</v>
      </c>
      <c r="B203" s="48"/>
      <c r="C203" s="334"/>
    </row>
    <row r="204" spans="1:3" x14ac:dyDescent="0.2">
      <c r="A204" s="258" t="s">
        <v>184</v>
      </c>
      <c r="B204" s="110"/>
      <c r="C204" s="334"/>
    </row>
    <row r="205" spans="1:3" x14ac:dyDescent="0.2">
      <c r="A205" s="488" t="s">
        <v>56</v>
      </c>
      <c r="B205" s="114" t="s">
        <v>1</v>
      </c>
      <c r="C205" s="334"/>
    </row>
    <row r="206" spans="1:3" x14ac:dyDescent="0.2">
      <c r="A206" s="259" t="s">
        <v>124</v>
      </c>
      <c r="B206" s="36">
        <v>318</v>
      </c>
      <c r="C206" s="334"/>
    </row>
    <row r="207" spans="1:3" x14ac:dyDescent="0.2">
      <c r="A207" s="475" t="s">
        <v>135</v>
      </c>
      <c r="B207" s="46"/>
      <c r="C207" s="334"/>
    </row>
    <row r="208" spans="1:3" x14ac:dyDescent="0.2">
      <c r="A208" s="176" t="s">
        <v>125</v>
      </c>
      <c r="B208" s="37">
        <v>911</v>
      </c>
      <c r="C208" s="334"/>
    </row>
    <row r="209" spans="1:3" x14ac:dyDescent="0.2">
      <c r="A209" s="176" t="s">
        <v>185</v>
      </c>
      <c r="B209" s="37">
        <v>131</v>
      </c>
      <c r="C209" s="334"/>
    </row>
    <row r="210" spans="1:3" x14ac:dyDescent="0.2">
      <c r="A210" s="260" t="s">
        <v>186</v>
      </c>
      <c r="B210" s="37">
        <v>14</v>
      </c>
      <c r="C210" s="334"/>
    </row>
    <row r="211" spans="1:3" x14ac:dyDescent="0.2">
      <c r="A211" s="176" t="s">
        <v>187</v>
      </c>
      <c r="B211" s="37"/>
      <c r="C211" s="334"/>
    </row>
    <row r="212" spans="1:3" x14ac:dyDescent="0.2">
      <c r="A212" s="176" t="s">
        <v>188</v>
      </c>
      <c r="B212" s="37"/>
      <c r="C212" s="334"/>
    </row>
    <row r="213" spans="1:3" x14ac:dyDescent="0.2">
      <c r="A213" s="176" t="s">
        <v>189</v>
      </c>
      <c r="B213" s="37"/>
      <c r="C213" s="334"/>
    </row>
    <row r="214" spans="1:3" x14ac:dyDescent="0.2">
      <c r="A214" s="176" t="s">
        <v>190</v>
      </c>
      <c r="B214" s="37"/>
      <c r="C214" s="334"/>
    </row>
    <row r="215" spans="1:3" x14ac:dyDescent="0.2">
      <c r="A215" s="261" t="s">
        <v>127</v>
      </c>
      <c r="B215" s="37">
        <v>1055</v>
      </c>
      <c r="C215" s="334"/>
    </row>
    <row r="216" spans="1:3" x14ac:dyDescent="0.2">
      <c r="A216" s="260" t="s">
        <v>191</v>
      </c>
      <c r="B216" s="37"/>
      <c r="C216" s="334"/>
    </row>
    <row r="217" spans="1:3" x14ac:dyDescent="0.2">
      <c r="A217" s="260" t="s">
        <v>192</v>
      </c>
      <c r="B217" s="37"/>
      <c r="C217" s="334"/>
    </row>
    <row r="218" spans="1:3" x14ac:dyDescent="0.2">
      <c r="A218" s="176" t="s">
        <v>193</v>
      </c>
      <c r="B218" s="37"/>
      <c r="C218" s="334"/>
    </row>
    <row r="219" spans="1:3" x14ac:dyDescent="0.2">
      <c r="A219" s="261" t="s">
        <v>194</v>
      </c>
      <c r="B219" s="37"/>
      <c r="C219" s="334"/>
    </row>
    <row r="220" spans="1:3" ht="21.75" x14ac:dyDescent="0.2">
      <c r="A220" s="260" t="s">
        <v>195</v>
      </c>
      <c r="B220" s="37"/>
      <c r="C220" s="334"/>
    </row>
    <row r="221" spans="1:3" x14ac:dyDescent="0.2">
      <c r="A221" s="261" t="s">
        <v>196</v>
      </c>
      <c r="B221" s="37"/>
      <c r="C221" s="334"/>
    </row>
    <row r="222" spans="1:3" x14ac:dyDescent="0.2">
      <c r="A222" s="262" t="s">
        <v>197</v>
      </c>
      <c r="B222" s="37"/>
      <c r="C222" s="334"/>
    </row>
    <row r="223" spans="1:3" x14ac:dyDescent="0.2">
      <c r="A223" s="176" t="s">
        <v>129</v>
      </c>
      <c r="B223" s="37"/>
      <c r="C223" s="334"/>
    </row>
    <row r="224" spans="1:3" ht="21.75" x14ac:dyDescent="0.2">
      <c r="A224" s="260" t="s">
        <v>198</v>
      </c>
      <c r="B224" s="37"/>
      <c r="C224" s="334"/>
    </row>
    <row r="225" spans="1:3" x14ac:dyDescent="0.2">
      <c r="A225" s="176" t="s">
        <v>199</v>
      </c>
      <c r="B225" s="37"/>
      <c r="C225" s="334"/>
    </row>
    <row r="226" spans="1:3" x14ac:dyDescent="0.2">
      <c r="A226" s="260" t="s">
        <v>200</v>
      </c>
      <c r="B226" s="37"/>
      <c r="C226" s="334"/>
    </row>
    <row r="227" spans="1:3" x14ac:dyDescent="0.2">
      <c r="A227" s="176" t="s">
        <v>132</v>
      </c>
      <c r="B227" s="37"/>
      <c r="C227" s="334"/>
    </row>
    <row r="228" spans="1:3" x14ac:dyDescent="0.2">
      <c r="A228" s="176" t="s">
        <v>133</v>
      </c>
      <c r="B228" s="37"/>
      <c r="C228" s="334"/>
    </row>
    <row r="229" spans="1:3" x14ac:dyDescent="0.2">
      <c r="A229" s="261" t="s">
        <v>201</v>
      </c>
      <c r="B229" s="37"/>
      <c r="C229" s="334"/>
    </row>
    <row r="230" spans="1:3" x14ac:dyDescent="0.2">
      <c r="A230" s="263" t="s">
        <v>202</v>
      </c>
      <c r="B230" s="48"/>
      <c r="C230" s="334"/>
    </row>
    <row r="231" spans="1:3" x14ac:dyDescent="0.2">
      <c r="A231" s="233" t="s">
        <v>1</v>
      </c>
      <c r="B231" s="23">
        <f>SUM(B206:B230)</f>
        <v>2429</v>
      </c>
      <c r="C231" s="334"/>
    </row>
    <row r="295" spans="1:2" x14ac:dyDescent="0.2">
      <c r="A295" s="486">
        <f>SUM(B13:B27,D30,B60,B67,B74,B92:E92,B100:E100,B108:E108,C112:C113,D117:D118,B122:B124,B150,B170:B174,B184,B191,B198,B231,C128:J144,B169:AS169,D31:D50,B201:B203,B151,B152:B168)</f>
        <v>4620</v>
      </c>
      <c r="B295" s="487">
        <f>SUM(CG6:CT241)</f>
        <v>0</v>
      </c>
    </row>
  </sheetData>
  <mergeCells count="158">
    <mergeCell ref="AO177:AP177"/>
    <mergeCell ref="AE177:AF177"/>
    <mergeCell ref="AG177:AH177"/>
    <mergeCell ref="AI177:AJ177"/>
    <mergeCell ref="AK177:AL177"/>
    <mergeCell ref="AM177:AN177"/>
    <mergeCell ref="U177:V177"/>
    <mergeCell ref="W177:X177"/>
    <mergeCell ref="Y177:Z177"/>
    <mergeCell ref="AA177:AB177"/>
    <mergeCell ref="AC177:AD177"/>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128:A131"/>
    <mergeCell ref="A132:A136"/>
    <mergeCell ref="A137:A142"/>
    <mergeCell ref="A143:A144"/>
    <mergeCell ref="A147:A149"/>
    <mergeCell ref="K120:K121"/>
    <mergeCell ref="L120:L121"/>
    <mergeCell ref="A126:A127"/>
    <mergeCell ref="B126:B127"/>
    <mergeCell ref="C126:D126"/>
    <mergeCell ref="E126:F126"/>
    <mergeCell ref="G126:H126"/>
    <mergeCell ref="I126:J126"/>
    <mergeCell ref="H115:H116"/>
    <mergeCell ref="A120:A121"/>
    <mergeCell ref="B120:B121"/>
    <mergeCell ref="C120:E120"/>
    <mergeCell ref="F120:F121"/>
    <mergeCell ref="G120:G121"/>
    <mergeCell ref="H120:J120"/>
    <mergeCell ref="A112:B112"/>
    <mergeCell ref="A113:B113"/>
    <mergeCell ref="A115:C116"/>
    <mergeCell ref="D115:D116"/>
    <mergeCell ref="E115:G115"/>
    <mergeCell ref="AR53:AR54"/>
    <mergeCell ref="AS53:AS54"/>
    <mergeCell ref="AT53:AT54"/>
    <mergeCell ref="A110:B111"/>
    <mergeCell ref="C110:C111"/>
    <mergeCell ref="D110:F110"/>
    <mergeCell ref="G110:G111"/>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50:C50"/>
    <mergeCell ref="A52:A54"/>
    <mergeCell ref="B52:D53"/>
    <mergeCell ref="E52:AP52"/>
    <mergeCell ref="AQ52:AQ54"/>
    <mergeCell ref="AG53:AH53"/>
    <mergeCell ref="AI53:AJ53"/>
    <mergeCell ref="AK53:AL53"/>
    <mergeCell ref="AM53:AN53"/>
    <mergeCell ref="AO53:AP53"/>
    <mergeCell ref="A44:A46"/>
    <mergeCell ref="B44:C44"/>
    <mergeCell ref="B45:C45"/>
    <mergeCell ref="B46:C46"/>
    <mergeCell ref="A47:A49"/>
    <mergeCell ref="B47:C47"/>
    <mergeCell ref="B48:C48"/>
    <mergeCell ref="B49:C49"/>
    <mergeCell ref="AQ11:AQ12"/>
    <mergeCell ref="AR11:AR12"/>
    <mergeCell ref="AS11:AS12"/>
    <mergeCell ref="B29:C29"/>
    <mergeCell ref="A30:C30"/>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6:N6"/>
    <mergeCell ref="A10:A12"/>
    <mergeCell ref="B10:D11"/>
    <mergeCell ref="E10:AP10"/>
    <mergeCell ref="AG11:AH11"/>
    <mergeCell ref="AI11:AJ11"/>
    <mergeCell ref="AK11:AL11"/>
    <mergeCell ref="AM11:AN11"/>
    <mergeCell ref="AO11:AP11"/>
    <mergeCell ref="A31:A43"/>
    <mergeCell ref="B31:C31"/>
    <mergeCell ref="B32:C32"/>
    <mergeCell ref="B33:C33"/>
    <mergeCell ref="B34:C34"/>
    <mergeCell ref="B35:C35"/>
    <mergeCell ref="B36:C36"/>
    <mergeCell ref="B37:C37"/>
    <mergeCell ref="B38:C38"/>
    <mergeCell ref="B39:C39"/>
    <mergeCell ref="B40:C40"/>
    <mergeCell ref="B41:C41"/>
    <mergeCell ref="B42:C42"/>
    <mergeCell ref="B43:C43"/>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6" sqref="A6:N6"/>
    </sheetView>
  </sheetViews>
  <sheetFormatPr baseColWidth="10" defaultRowHeight="14.25" x14ac:dyDescent="0.2"/>
  <cols>
    <col min="1" max="1" width="49.85546875" style="505" customWidth="1"/>
    <col min="2" max="2" width="29.85546875" style="505" customWidth="1"/>
    <col min="3" max="3" width="18.7109375" style="505" customWidth="1"/>
    <col min="4" max="4" width="17.28515625" style="505" customWidth="1"/>
    <col min="5" max="5" width="16.140625" style="505" customWidth="1"/>
    <col min="6" max="6" width="15.42578125" style="505" customWidth="1"/>
    <col min="7" max="11" width="14.7109375" style="505" customWidth="1"/>
    <col min="12" max="12" width="16.42578125" style="505" customWidth="1"/>
    <col min="13" max="39" width="11.42578125" style="505"/>
    <col min="40" max="40" width="12.7109375" style="505" customWidth="1"/>
    <col min="41" max="41" width="11.42578125" style="505"/>
    <col min="42" max="42" width="13" style="505" customWidth="1"/>
    <col min="43" max="43" width="15.85546875" style="505" customWidth="1"/>
    <col min="44" max="44" width="17.140625" style="505" customWidth="1"/>
    <col min="45" max="45" width="11.42578125" style="505"/>
    <col min="46" max="46" width="32.140625" style="505" customWidth="1"/>
    <col min="47" max="47" width="11.42578125" style="505"/>
    <col min="48" max="48" width="14.5703125" style="505" customWidth="1"/>
    <col min="49" max="74" width="11.42578125" style="505" customWidth="1"/>
    <col min="75" max="76" width="49.140625" style="505" customWidth="1"/>
    <col min="77" max="94" width="49.140625" style="506" customWidth="1"/>
    <col min="95" max="96" width="11.42578125" style="506" customWidth="1"/>
    <col min="97" max="102" width="11.42578125" style="506"/>
    <col min="103" max="16384" width="11.42578125" style="505"/>
  </cols>
  <sheetData>
    <row r="1" spans="1:47" x14ac:dyDescent="0.2">
      <c r="A1" s="504" t="s">
        <v>0</v>
      </c>
    </row>
    <row r="2" spans="1:47" x14ac:dyDescent="0.2">
      <c r="A2" s="504" t="str">
        <f>CONCATENATE("COMUNA: ",[6]NOMBRE!B2," - ","( ",[6]NOMBRE!C2,[6]NOMBRE!D2,[6]NOMBRE!E2,[6]NOMBRE!F2,[6]NOMBRE!G2," )")</f>
        <v>COMUNA: Linares - ( 07401 )</v>
      </c>
    </row>
    <row r="3" spans="1:47" x14ac:dyDescent="0.2">
      <c r="A3" s="504" t="str">
        <f>CONCATENATE("ESTABLECIMIENTO/ESTRATEGIA: ",[6]NOMBRE!B3," - ","( ",[6]NOMBRE!C3,[6]NOMBRE!D3,[6]NOMBRE!E3,[6]NOMBRE!F3,[6]NOMBRE!G3,[6]NOMBRE!H3," )")</f>
        <v>ESTABLECIMIENTO/ESTRATEGIA: Hospital Presidente Carlos Ibáñez del Campo - ( 116108 )</v>
      </c>
    </row>
    <row r="4" spans="1:47" x14ac:dyDescent="0.2">
      <c r="A4" s="504" t="str">
        <f>CONCATENATE("MES: ",[6]NOMBRE!B6," - ","( ",[6]NOMBRE!C6,[6]NOMBRE!D6," )")</f>
        <v>MES: MAYO - ( 05 )</v>
      </c>
    </row>
    <row r="5" spans="1:47" x14ac:dyDescent="0.2">
      <c r="A5" s="504" t="str">
        <f>CONCATENATE("AÑO: ",[6]NOMBRE!B7)</f>
        <v>AÑO: 2017</v>
      </c>
    </row>
    <row r="6" spans="1:47" ht="15" x14ac:dyDescent="0.2">
      <c r="A6" s="992" t="s">
        <v>92</v>
      </c>
      <c r="B6" s="992"/>
      <c r="C6" s="992"/>
      <c r="D6" s="992"/>
      <c r="E6" s="992"/>
      <c r="F6" s="992"/>
      <c r="G6" s="992"/>
      <c r="H6" s="992"/>
      <c r="I6" s="992"/>
      <c r="J6" s="992"/>
      <c r="K6" s="992"/>
      <c r="L6" s="992"/>
      <c r="M6" s="992"/>
      <c r="N6" s="992"/>
      <c r="O6" s="507"/>
      <c r="P6" s="508"/>
      <c r="Q6" s="508"/>
      <c r="R6" s="508"/>
      <c r="S6" s="508"/>
      <c r="T6" s="508"/>
      <c r="U6" s="508"/>
      <c r="V6" s="508"/>
      <c r="W6" s="508"/>
      <c r="X6" s="508"/>
      <c r="Y6" s="508"/>
      <c r="Z6" s="508"/>
      <c r="AA6" s="508"/>
      <c r="AB6" s="508"/>
      <c r="AC6" s="508"/>
      <c r="AD6" s="508"/>
      <c r="AE6" s="508"/>
      <c r="AF6" s="508"/>
      <c r="AG6" s="508"/>
      <c r="AH6" s="508"/>
      <c r="AI6" s="508"/>
      <c r="AJ6" s="508"/>
      <c r="AK6" s="508"/>
      <c r="AL6" s="508"/>
      <c r="AM6" s="509"/>
      <c r="AN6" s="509"/>
      <c r="AO6" s="509"/>
    </row>
    <row r="7" spans="1:47" x14ac:dyDescent="0.2">
      <c r="A7" s="510"/>
      <c r="B7" s="510"/>
      <c r="C7" s="510"/>
      <c r="D7" s="510"/>
      <c r="E7" s="510"/>
      <c r="F7" s="510"/>
      <c r="G7" s="510"/>
      <c r="H7" s="510"/>
      <c r="I7" s="510"/>
      <c r="J7" s="510"/>
      <c r="K7" s="510"/>
      <c r="L7" s="510"/>
      <c r="M7" s="510"/>
      <c r="N7" s="510"/>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9"/>
      <c r="AN7" s="509"/>
      <c r="AO7" s="509"/>
    </row>
    <row r="8" spans="1:47" x14ac:dyDescent="0.2">
      <c r="A8" s="511" t="s">
        <v>15</v>
      </c>
      <c r="B8" s="510"/>
      <c r="C8" s="510"/>
      <c r="D8" s="510"/>
      <c r="E8" s="510"/>
    </row>
    <row r="9" spans="1:47" x14ac:dyDescent="0.2">
      <c r="A9" s="512" t="s">
        <v>93</v>
      </c>
      <c r="B9" s="512"/>
      <c r="C9" s="513"/>
      <c r="AQ9" s="514"/>
      <c r="AR9" s="514"/>
      <c r="AS9" s="514"/>
      <c r="AT9" s="514"/>
      <c r="AU9" s="515"/>
    </row>
    <row r="10" spans="1:47" ht="14.25" customHeight="1" x14ac:dyDescent="0.2">
      <c r="A10" s="971" t="s">
        <v>16</v>
      </c>
      <c r="B10" s="961" t="s">
        <v>1</v>
      </c>
      <c r="C10" s="962"/>
      <c r="D10" s="958"/>
      <c r="E10" s="939" t="s">
        <v>17</v>
      </c>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c r="AN10" s="946"/>
      <c r="AO10" s="946"/>
      <c r="AP10" s="940"/>
      <c r="AQ10" s="939" t="s">
        <v>33</v>
      </c>
      <c r="AR10" s="946"/>
      <c r="AS10" s="946"/>
      <c r="AT10" s="971" t="s">
        <v>13</v>
      </c>
      <c r="AU10" s="516"/>
    </row>
    <row r="11" spans="1:47" x14ac:dyDescent="0.2">
      <c r="A11" s="986"/>
      <c r="B11" s="993"/>
      <c r="C11" s="994"/>
      <c r="D11" s="959"/>
      <c r="E11" s="941" t="s">
        <v>19</v>
      </c>
      <c r="F11" s="942"/>
      <c r="G11" s="941" t="s">
        <v>20</v>
      </c>
      <c r="H11" s="942"/>
      <c r="I11" s="941" t="s">
        <v>21</v>
      </c>
      <c r="J11" s="942"/>
      <c r="K11" s="941" t="s">
        <v>22</v>
      </c>
      <c r="L11" s="942"/>
      <c r="M11" s="941" t="s">
        <v>23</v>
      </c>
      <c r="N11" s="942"/>
      <c r="O11" s="941" t="s">
        <v>24</v>
      </c>
      <c r="P11" s="942"/>
      <c r="Q11" s="941" t="s">
        <v>25</v>
      </c>
      <c r="R11" s="942"/>
      <c r="S11" s="941" t="s">
        <v>26</v>
      </c>
      <c r="T11" s="942"/>
      <c r="U11" s="941" t="s">
        <v>27</v>
      </c>
      <c r="V11" s="942"/>
      <c r="W11" s="941" t="s">
        <v>2</v>
      </c>
      <c r="X11" s="942"/>
      <c r="Y11" s="941" t="s">
        <v>3</v>
      </c>
      <c r="Z11" s="942"/>
      <c r="AA11" s="941" t="s">
        <v>28</v>
      </c>
      <c r="AB11" s="942"/>
      <c r="AC11" s="941" t="s">
        <v>4</v>
      </c>
      <c r="AD11" s="942"/>
      <c r="AE11" s="941" t="s">
        <v>5</v>
      </c>
      <c r="AF11" s="942"/>
      <c r="AG11" s="941" t="s">
        <v>6</v>
      </c>
      <c r="AH11" s="942"/>
      <c r="AI11" s="941" t="s">
        <v>7</v>
      </c>
      <c r="AJ11" s="942"/>
      <c r="AK11" s="941" t="s">
        <v>8</v>
      </c>
      <c r="AL11" s="942"/>
      <c r="AM11" s="941" t="s">
        <v>9</v>
      </c>
      <c r="AN11" s="942"/>
      <c r="AO11" s="939" t="s">
        <v>10</v>
      </c>
      <c r="AP11" s="940"/>
      <c r="AQ11" s="983" t="s">
        <v>35</v>
      </c>
      <c r="AR11" s="975" t="s">
        <v>36</v>
      </c>
      <c r="AS11" s="987" t="s">
        <v>37</v>
      </c>
      <c r="AT11" s="986"/>
    </row>
    <row r="12" spans="1:47" ht="21" customHeight="1" x14ac:dyDescent="0.2">
      <c r="A12" s="972"/>
      <c r="B12" s="702" t="s">
        <v>94</v>
      </c>
      <c r="C12" s="702" t="s">
        <v>11</v>
      </c>
      <c r="D12" s="702" t="s">
        <v>12</v>
      </c>
      <c r="E12" s="518" t="s">
        <v>11</v>
      </c>
      <c r="F12" s="519" t="s">
        <v>12</v>
      </c>
      <c r="G12" s="518" t="s">
        <v>11</v>
      </c>
      <c r="H12" s="519" t="s">
        <v>12</v>
      </c>
      <c r="I12" s="518" t="s">
        <v>11</v>
      </c>
      <c r="J12" s="519" t="s">
        <v>12</v>
      </c>
      <c r="K12" s="518" t="s">
        <v>11</v>
      </c>
      <c r="L12" s="519" t="s">
        <v>12</v>
      </c>
      <c r="M12" s="518" t="s">
        <v>11</v>
      </c>
      <c r="N12" s="519" t="s">
        <v>12</v>
      </c>
      <c r="O12" s="518" t="s">
        <v>11</v>
      </c>
      <c r="P12" s="519" t="s">
        <v>12</v>
      </c>
      <c r="Q12" s="518" t="s">
        <v>11</v>
      </c>
      <c r="R12" s="519" t="s">
        <v>12</v>
      </c>
      <c r="S12" s="518" t="s">
        <v>11</v>
      </c>
      <c r="T12" s="519" t="s">
        <v>12</v>
      </c>
      <c r="U12" s="518" t="s">
        <v>11</v>
      </c>
      <c r="V12" s="519" t="s">
        <v>12</v>
      </c>
      <c r="W12" s="518" t="s">
        <v>11</v>
      </c>
      <c r="X12" s="519" t="s">
        <v>12</v>
      </c>
      <c r="Y12" s="518" t="s">
        <v>11</v>
      </c>
      <c r="Z12" s="519" t="s">
        <v>12</v>
      </c>
      <c r="AA12" s="518" t="s">
        <v>11</v>
      </c>
      <c r="AB12" s="519" t="s">
        <v>12</v>
      </c>
      <c r="AC12" s="518" t="s">
        <v>11</v>
      </c>
      <c r="AD12" s="519" t="s">
        <v>12</v>
      </c>
      <c r="AE12" s="518" t="s">
        <v>11</v>
      </c>
      <c r="AF12" s="519" t="s">
        <v>12</v>
      </c>
      <c r="AG12" s="518" t="s">
        <v>11</v>
      </c>
      <c r="AH12" s="519" t="s">
        <v>12</v>
      </c>
      <c r="AI12" s="518" t="s">
        <v>11</v>
      </c>
      <c r="AJ12" s="519" t="s">
        <v>12</v>
      </c>
      <c r="AK12" s="518" t="s">
        <v>11</v>
      </c>
      <c r="AL12" s="519" t="s">
        <v>12</v>
      </c>
      <c r="AM12" s="518" t="s">
        <v>11</v>
      </c>
      <c r="AN12" s="519" t="s">
        <v>12</v>
      </c>
      <c r="AO12" s="518" t="s">
        <v>11</v>
      </c>
      <c r="AP12" s="519" t="s">
        <v>12</v>
      </c>
      <c r="AQ12" s="984"/>
      <c r="AR12" s="976"/>
      <c r="AS12" s="988"/>
      <c r="AT12" s="972"/>
    </row>
    <row r="13" spans="1:47" x14ac:dyDescent="0.2">
      <c r="A13" s="520" t="s">
        <v>29</v>
      </c>
      <c r="B13" s="520">
        <f t="shared" ref="B13:B27" si="0">SUM(C13+D13)</f>
        <v>0</v>
      </c>
      <c r="C13" s="520">
        <f t="shared" ref="C13:D19" si="1">SUM(E13+G13+I13+K13+M13+O13+Q13+S13+U13+W13+Y13+AA13+AC13+AE13+AG13+AI13+AK13+AM13+AO13)</f>
        <v>0</v>
      </c>
      <c r="D13" s="520">
        <f t="shared" si="1"/>
        <v>0</v>
      </c>
      <c r="E13" s="521"/>
      <c r="F13" s="522"/>
      <c r="G13" s="521"/>
      <c r="H13" s="523"/>
      <c r="I13" s="521"/>
      <c r="J13" s="523"/>
      <c r="K13" s="521"/>
      <c r="L13" s="523"/>
      <c r="M13" s="521"/>
      <c r="N13" s="523"/>
      <c r="O13" s="521"/>
      <c r="P13" s="523"/>
      <c r="Q13" s="521"/>
      <c r="R13" s="523"/>
      <c r="S13" s="521"/>
      <c r="T13" s="523"/>
      <c r="U13" s="521"/>
      <c r="V13" s="523"/>
      <c r="W13" s="521"/>
      <c r="X13" s="523"/>
      <c r="Y13" s="521"/>
      <c r="Z13" s="523"/>
      <c r="AA13" s="521"/>
      <c r="AB13" s="523"/>
      <c r="AC13" s="521"/>
      <c r="AD13" s="523"/>
      <c r="AE13" s="521"/>
      <c r="AF13" s="523"/>
      <c r="AG13" s="521"/>
      <c r="AH13" s="523"/>
      <c r="AI13" s="521"/>
      <c r="AJ13" s="523"/>
      <c r="AK13" s="521"/>
      <c r="AL13" s="523"/>
      <c r="AM13" s="521"/>
      <c r="AN13" s="523"/>
      <c r="AO13" s="524"/>
      <c r="AP13" s="523"/>
      <c r="AQ13" s="521"/>
      <c r="AR13" s="523"/>
      <c r="AS13" s="523"/>
      <c r="AT13" s="523"/>
      <c r="AU13" s="506"/>
    </row>
    <row r="14" spans="1:47" x14ac:dyDescent="0.2">
      <c r="A14" s="525" t="s">
        <v>30</v>
      </c>
      <c r="B14" s="525">
        <f t="shared" si="0"/>
        <v>0</v>
      </c>
      <c r="C14" s="525">
        <f t="shared" si="1"/>
        <v>0</v>
      </c>
      <c r="D14" s="526">
        <f t="shared" si="1"/>
        <v>0</v>
      </c>
      <c r="E14" s="527"/>
      <c r="F14" s="528"/>
      <c r="G14" s="527"/>
      <c r="H14" s="529"/>
      <c r="I14" s="527"/>
      <c r="J14" s="529"/>
      <c r="K14" s="527"/>
      <c r="L14" s="529"/>
      <c r="M14" s="527"/>
      <c r="N14" s="529"/>
      <c r="O14" s="527"/>
      <c r="P14" s="529"/>
      <c r="Q14" s="527"/>
      <c r="R14" s="529"/>
      <c r="S14" s="527"/>
      <c r="T14" s="529"/>
      <c r="U14" s="527"/>
      <c r="V14" s="529"/>
      <c r="W14" s="527"/>
      <c r="X14" s="529"/>
      <c r="Y14" s="527"/>
      <c r="Z14" s="529"/>
      <c r="AA14" s="527"/>
      <c r="AB14" s="529"/>
      <c r="AC14" s="527"/>
      <c r="AD14" s="529"/>
      <c r="AE14" s="527"/>
      <c r="AF14" s="529"/>
      <c r="AG14" s="527"/>
      <c r="AH14" s="529"/>
      <c r="AI14" s="527"/>
      <c r="AJ14" s="529"/>
      <c r="AK14" s="527"/>
      <c r="AL14" s="529"/>
      <c r="AM14" s="527"/>
      <c r="AN14" s="529"/>
      <c r="AO14" s="530"/>
      <c r="AP14" s="529"/>
      <c r="AQ14" s="527"/>
      <c r="AR14" s="529"/>
      <c r="AS14" s="529"/>
      <c r="AT14" s="529"/>
      <c r="AU14" s="506"/>
    </row>
    <row r="15" spans="1:47" ht="21" x14ac:dyDescent="0.2">
      <c r="A15" s="531" t="s">
        <v>95</v>
      </c>
      <c r="B15" s="531">
        <f t="shared" si="0"/>
        <v>0</v>
      </c>
      <c r="C15" s="531">
        <f t="shared" si="1"/>
        <v>0</v>
      </c>
      <c r="D15" s="532">
        <f t="shared" si="1"/>
        <v>0</v>
      </c>
      <c r="E15" s="533"/>
      <c r="F15" s="534"/>
      <c r="G15" s="533"/>
      <c r="H15" s="535"/>
      <c r="I15" s="533"/>
      <c r="J15" s="535"/>
      <c r="K15" s="533"/>
      <c r="L15" s="535"/>
      <c r="M15" s="533"/>
      <c r="N15" s="535"/>
      <c r="O15" s="533"/>
      <c r="P15" s="535"/>
      <c r="Q15" s="536"/>
      <c r="R15" s="537"/>
      <c r="S15" s="536"/>
      <c r="T15" s="537"/>
      <c r="U15" s="536"/>
      <c r="V15" s="537"/>
      <c r="W15" s="536"/>
      <c r="X15" s="537"/>
      <c r="Y15" s="536"/>
      <c r="Z15" s="537"/>
      <c r="AA15" s="536"/>
      <c r="AB15" s="537"/>
      <c r="AC15" s="536"/>
      <c r="AD15" s="537"/>
      <c r="AE15" s="536"/>
      <c r="AF15" s="537"/>
      <c r="AG15" s="536"/>
      <c r="AH15" s="537"/>
      <c r="AI15" s="536"/>
      <c r="AJ15" s="537"/>
      <c r="AK15" s="536"/>
      <c r="AL15" s="537"/>
      <c r="AM15" s="536"/>
      <c r="AN15" s="537"/>
      <c r="AO15" s="538"/>
      <c r="AP15" s="537"/>
      <c r="AQ15" s="536"/>
      <c r="AR15" s="537"/>
      <c r="AS15" s="537"/>
      <c r="AT15" s="537"/>
      <c r="AU15" s="506"/>
    </row>
    <row r="16" spans="1:47" x14ac:dyDescent="0.2">
      <c r="A16" s="539" t="s">
        <v>31</v>
      </c>
      <c r="B16" s="539">
        <f t="shared" si="0"/>
        <v>0</v>
      </c>
      <c r="C16" s="540">
        <f t="shared" si="1"/>
        <v>0</v>
      </c>
      <c r="D16" s="541">
        <f t="shared" si="1"/>
        <v>0</v>
      </c>
      <c r="E16" s="536"/>
      <c r="F16" s="542"/>
      <c r="G16" s="536"/>
      <c r="H16" s="537"/>
      <c r="I16" s="536"/>
      <c r="J16" s="537"/>
      <c r="K16" s="536"/>
      <c r="L16" s="537"/>
      <c r="M16" s="536"/>
      <c r="N16" s="537"/>
      <c r="O16" s="536"/>
      <c r="P16" s="537"/>
      <c r="Q16" s="536"/>
      <c r="R16" s="537"/>
      <c r="S16" s="536"/>
      <c r="T16" s="537"/>
      <c r="U16" s="536"/>
      <c r="V16" s="537"/>
      <c r="W16" s="536"/>
      <c r="X16" s="537"/>
      <c r="Y16" s="536"/>
      <c r="Z16" s="537"/>
      <c r="AA16" s="536"/>
      <c r="AB16" s="537"/>
      <c r="AC16" s="536"/>
      <c r="AD16" s="537"/>
      <c r="AE16" s="536"/>
      <c r="AF16" s="537"/>
      <c r="AG16" s="536"/>
      <c r="AH16" s="537"/>
      <c r="AI16" s="536"/>
      <c r="AJ16" s="537"/>
      <c r="AK16" s="536"/>
      <c r="AL16" s="537"/>
      <c r="AM16" s="536"/>
      <c r="AN16" s="537"/>
      <c r="AO16" s="538"/>
      <c r="AP16" s="537"/>
      <c r="AQ16" s="536"/>
      <c r="AR16" s="537"/>
      <c r="AS16" s="537"/>
      <c r="AT16" s="537"/>
      <c r="AU16" s="506"/>
    </row>
    <row r="17" spans="1:88" x14ac:dyDescent="0.2">
      <c r="A17" s="539" t="s">
        <v>32</v>
      </c>
      <c r="B17" s="543">
        <f t="shared" si="0"/>
        <v>0</v>
      </c>
      <c r="C17" s="540">
        <f t="shared" si="1"/>
        <v>0</v>
      </c>
      <c r="D17" s="541">
        <f t="shared" si="1"/>
        <v>0</v>
      </c>
      <c r="E17" s="544"/>
      <c r="F17" s="545"/>
      <c r="G17" s="544"/>
      <c r="H17" s="546"/>
      <c r="I17" s="544"/>
      <c r="J17" s="546"/>
      <c r="K17" s="544"/>
      <c r="L17" s="546"/>
      <c r="M17" s="544"/>
      <c r="N17" s="546"/>
      <c r="O17" s="544"/>
      <c r="P17" s="546"/>
      <c r="Q17" s="544"/>
      <c r="R17" s="546"/>
      <c r="S17" s="544"/>
      <c r="T17" s="546"/>
      <c r="U17" s="544"/>
      <c r="V17" s="546"/>
      <c r="W17" s="544"/>
      <c r="X17" s="546"/>
      <c r="Y17" s="544"/>
      <c r="Z17" s="546"/>
      <c r="AA17" s="544"/>
      <c r="AB17" s="546"/>
      <c r="AC17" s="544"/>
      <c r="AD17" s="546"/>
      <c r="AE17" s="544"/>
      <c r="AF17" s="546"/>
      <c r="AG17" s="544"/>
      <c r="AH17" s="546"/>
      <c r="AI17" s="544"/>
      <c r="AJ17" s="546"/>
      <c r="AK17" s="544"/>
      <c r="AL17" s="546"/>
      <c r="AM17" s="544"/>
      <c r="AN17" s="546"/>
      <c r="AO17" s="547"/>
      <c r="AP17" s="546"/>
      <c r="AQ17" s="544"/>
      <c r="AR17" s="546"/>
      <c r="AS17" s="548"/>
      <c r="AT17" s="546"/>
      <c r="AU17" s="506"/>
    </row>
    <row r="18" spans="1:88" x14ac:dyDescent="0.2">
      <c r="A18" s="531" t="s">
        <v>96</v>
      </c>
      <c r="B18" s="540">
        <f t="shared" si="0"/>
        <v>0</v>
      </c>
      <c r="C18" s="540">
        <f t="shared" si="1"/>
        <v>0</v>
      </c>
      <c r="D18" s="532">
        <f t="shared" si="1"/>
        <v>0</v>
      </c>
      <c r="E18" s="549"/>
      <c r="F18" s="542"/>
      <c r="G18" s="536"/>
      <c r="H18" s="537"/>
      <c r="I18" s="536"/>
      <c r="J18" s="537"/>
      <c r="K18" s="536"/>
      <c r="L18" s="537"/>
      <c r="M18" s="536"/>
      <c r="N18" s="537"/>
      <c r="O18" s="536"/>
      <c r="P18" s="537"/>
      <c r="Q18" s="536"/>
      <c r="R18" s="537"/>
      <c r="S18" s="536"/>
      <c r="T18" s="537"/>
      <c r="U18" s="536"/>
      <c r="V18" s="537"/>
      <c r="W18" s="536"/>
      <c r="X18" s="537"/>
      <c r="Y18" s="536"/>
      <c r="Z18" s="537"/>
      <c r="AA18" s="536"/>
      <c r="AB18" s="537"/>
      <c r="AC18" s="536"/>
      <c r="AD18" s="537"/>
      <c r="AE18" s="536"/>
      <c r="AF18" s="537"/>
      <c r="AG18" s="536"/>
      <c r="AH18" s="537"/>
      <c r="AI18" s="536"/>
      <c r="AJ18" s="537"/>
      <c r="AK18" s="536"/>
      <c r="AL18" s="537"/>
      <c r="AM18" s="536"/>
      <c r="AN18" s="537"/>
      <c r="AO18" s="538"/>
      <c r="AP18" s="537"/>
      <c r="AQ18" s="536"/>
      <c r="AR18" s="546"/>
      <c r="AS18" s="550"/>
      <c r="AT18" s="551"/>
      <c r="AU18" s="506"/>
    </row>
    <row r="19" spans="1:88" x14ac:dyDescent="0.2">
      <c r="A19" s="531" t="s">
        <v>97</v>
      </c>
      <c r="B19" s="540">
        <f t="shared" si="0"/>
        <v>0</v>
      </c>
      <c r="C19" s="539">
        <f t="shared" si="1"/>
        <v>0</v>
      </c>
      <c r="D19" s="552">
        <f t="shared" si="1"/>
        <v>0</v>
      </c>
      <c r="E19" s="553"/>
      <c r="F19" s="537"/>
      <c r="G19" s="536"/>
      <c r="H19" s="537"/>
      <c r="I19" s="536"/>
      <c r="J19" s="537"/>
      <c r="K19" s="536"/>
      <c r="L19" s="537"/>
      <c r="M19" s="536"/>
      <c r="N19" s="537"/>
      <c r="O19" s="536"/>
      <c r="P19" s="537"/>
      <c r="Q19" s="536"/>
      <c r="R19" s="537"/>
      <c r="S19" s="536"/>
      <c r="T19" s="537"/>
      <c r="U19" s="536"/>
      <c r="V19" s="537"/>
      <c r="W19" s="536"/>
      <c r="X19" s="537"/>
      <c r="Y19" s="536"/>
      <c r="Z19" s="537"/>
      <c r="AA19" s="536"/>
      <c r="AB19" s="537"/>
      <c r="AC19" s="536"/>
      <c r="AD19" s="537"/>
      <c r="AE19" s="536"/>
      <c r="AF19" s="537"/>
      <c r="AG19" s="536"/>
      <c r="AH19" s="537"/>
      <c r="AI19" s="536"/>
      <c r="AJ19" s="537"/>
      <c r="AK19" s="536"/>
      <c r="AL19" s="537"/>
      <c r="AM19" s="536"/>
      <c r="AN19" s="537"/>
      <c r="AO19" s="538"/>
      <c r="AP19" s="537"/>
      <c r="AQ19" s="536"/>
      <c r="AR19" s="554"/>
      <c r="AS19" s="548"/>
      <c r="AT19" s="551"/>
      <c r="AU19" s="506"/>
    </row>
    <row r="20" spans="1:88" x14ac:dyDescent="0.2">
      <c r="A20" s="531" t="s">
        <v>18</v>
      </c>
      <c r="B20" s="555">
        <f t="shared" si="0"/>
        <v>0</v>
      </c>
      <c r="C20" s="556">
        <f>SUM(O20+Q20+S20+U20+W20+Y20+AA20+AC20+AE20+AG20+AI20+AK20+AM20+AO20)</f>
        <v>0</v>
      </c>
      <c r="D20" s="557">
        <f>SUM(P20+R20+T20+V20+X20+Z20+AB20+AD20+AF20+AH20+AJ20+AL20+AN20+AP20)</f>
        <v>0</v>
      </c>
      <c r="E20" s="558"/>
      <c r="F20" s="559"/>
      <c r="G20" s="560"/>
      <c r="H20" s="561"/>
      <c r="I20" s="560"/>
      <c r="J20" s="561"/>
      <c r="K20" s="560"/>
      <c r="L20" s="561"/>
      <c r="M20" s="560"/>
      <c r="N20" s="561"/>
      <c r="O20" s="562"/>
      <c r="P20" s="563"/>
      <c r="Q20" s="562"/>
      <c r="R20" s="563"/>
      <c r="S20" s="562"/>
      <c r="T20" s="563"/>
      <c r="U20" s="562"/>
      <c r="V20" s="563"/>
      <c r="W20" s="562"/>
      <c r="X20" s="563"/>
      <c r="Y20" s="562"/>
      <c r="Z20" s="563"/>
      <c r="AA20" s="562"/>
      <c r="AB20" s="563"/>
      <c r="AC20" s="562"/>
      <c r="AD20" s="563"/>
      <c r="AE20" s="562"/>
      <c r="AF20" s="563"/>
      <c r="AG20" s="562"/>
      <c r="AH20" s="563"/>
      <c r="AI20" s="562"/>
      <c r="AJ20" s="563"/>
      <c r="AK20" s="562"/>
      <c r="AL20" s="563"/>
      <c r="AM20" s="562"/>
      <c r="AN20" s="563"/>
      <c r="AO20" s="564"/>
      <c r="AP20" s="563"/>
      <c r="AQ20" s="562"/>
      <c r="AR20" s="563"/>
      <c r="AS20" s="565"/>
      <c r="AT20" s="565"/>
      <c r="AU20" s="506"/>
    </row>
    <row r="21" spans="1:88" x14ac:dyDescent="0.2">
      <c r="A21" s="520" t="s">
        <v>98</v>
      </c>
      <c r="B21" s="555">
        <f t="shared" si="0"/>
        <v>0</v>
      </c>
      <c r="C21" s="555">
        <f>SUM(C22+C23+C24+C25)</f>
        <v>0</v>
      </c>
      <c r="D21" s="520">
        <f>SUM(D22+D23+D24+D25)</f>
        <v>0</v>
      </c>
      <c r="E21" s="566">
        <f t="shared" ref="E21:AT21" si="2">SUM(E22:E25)</f>
        <v>0</v>
      </c>
      <c r="F21" s="567">
        <f t="shared" si="2"/>
        <v>0</v>
      </c>
      <c r="G21" s="566">
        <f t="shared" si="2"/>
        <v>0</v>
      </c>
      <c r="H21" s="568">
        <f t="shared" si="2"/>
        <v>0</v>
      </c>
      <c r="I21" s="566">
        <f t="shared" si="2"/>
        <v>0</v>
      </c>
      <c r="J21" s="568">
        <f t="shared" si="2"/>
        <v>0</v>
      </c>
      <c r="K21" s="566">
        <f t="shared" si="2"/>
        <v>0</v>
      </c>
      <c r="L21" s="568">
        <f t="shared" si="2"/>
        <v>0</v>
      </c>
      <c r="M21" s="566">
        <f t="shared" si="2"/>
        <v>0</v>
      </c>
      <c r="N21" s="568">
        <f t="shared" si="2"/>
        <v>0</v>
      </c>
      <c r="O21" s="566">
        <f t="shared" si="2"/>
        <v>0</v>
      </c>
      <c r="P21" s="568">
        <f t="shared" si="2"/>
        <v>0</v>
      </c>
      <c r="Q21" s="566">
        <f t="shared" si="2"/>
        <v>0</v>
      </c>
      <c r="R21" s="568">
        <f t="shared" si="2"/>
        <v>0</v>
      </c>
      <c r="S21" s="566">
        <f t="shared" si="2"/>
        <v>0</v>
      </c>
      <c r="T21" s="568">
        <f t="shared" si="2"/>
        <v>0</v>
      </c>
      <c r="U21" s="566">
        <f t="shared" si="2"/>
        <v>0</v>
      </c>
      <c r="V21" s="568">
        <f t="shared" si="2"/>
        <v>0</v>
      </c>
      <c r="W21" s="566">
        <f t="shared" si="2"/>
        <v>0</v>
      </c>
      <c r="X21" s="568">
        <f t="shared" si="2"/>
        <v>0</v>
      </c>
      <c r="Y21" s="566">
        <f t="shared" si="2"/>
        <v>0</v>
      </c>
      <c r="Z21" s="568">
        <f t="shared" si="2"/>
        <v>0</v>
      </c>
      <c r="AA21" s="566">
        <f t="shared" si="2"/>
        <v>0</v>
      </c>
      <c r="AB21" s="568">
        <f t="shared" si="2"/>
        <v>0</v>
      </c>
      <c r="AC21" s="566">
        <f t="shared" si="2"/>
        <v>0</v>
      </c>
      <c r="AD21" s="568">
        <f t="shared" si="2"/>
        <v>0</v>
      </c>
      <c r="AE21" s="566">
        <f t="shared" si="2"/>
        <v>0</v>
      </c>
      <c r="AF21" s="568">
        <f t="shared" si="2"/>
        <v>0</v>
      </c>
      <c r="AG21" s="566">
        <f t="shared" si="2"/>
        <v>0</v>
      </c>
      <c r="AH21" s="568">
        <f t="shared" si="2"/>
        <v>0</v>
      </c>
      <c r="AI21" s="566">
        <f t="shared" si="2"/>
        <v>0</v>
      </c>
      <c r="AJ21" s="568">
        <f t="shared" si="2"/>
        <v>0</v>
      </c>
      <c r="AK21" s="566">
        <f t="shared" si="2"/>
        <v>0</v>
      </c>
      <c r="AL21" s="568">
        <f t="shared" si="2"/>
        <v>0</v>
      </c>
      <c r="AM21" s="566">
        <f t="shared" si="2"/>
        <v>0</v>
      </c>
      <c r="AN21" s="568">
        <f t="shared" si="2"/>
        <v>0</v>
      </c>
      <c r="AO21" s="569">
        <f t="shared" si="2"/>
        <v>0</v>
      </c>
      <c r="AP21" s="568">
        <f t="shared" si="2"/>
        <v>0</v>
      </c>
      <c r="AQ21" s="566">
        <f t="shared" si="2"/>
        <v>0</v>
      </c>
      <c r="AR21" s="568">
        <f t="shared" si="2"/>
        <v>0</v>
      </c>
      <c r="AS21" s="568">
        <f t="shared" si="2"/>
        <v>0</v>
      </c>
      <c r="AT21" s="568">
        <f t="shared" si="2"/>
        <v>0</v>
      </c>
      <c r="AU21" s="506"/>
    </row>
    <row r="22" spans="1:88" x14ac:dyDescent="0.2">
      <c r="A22" s="570" t="s">
        <v>38</v>
      </c>
      <c r="B22" s="540">
        <f t="shared" si="0"/>
        <v>0</v>
      </c>
      <c r="C22" s="540">
        <f t="shared" ref="C22:D27" si="3">SUM(E22+G22+I22+K22+M22+O22+Q22+S22+U22+W22+Y22+AA22+AC22+AE22+AG22+AI22+AK22+AM22+AO22)</f>
        <v>0</v>
      </c>
      <c r="D22" s="571">
        <f t="shared" si="3"/>
        <v>0</v>
      </c>
      <c r="E22" s="544"/>
      <c r="F22" s="545"/>
      <c r="G22" s="544"/>
      <c r="H22" s="546"/>
      <c r="I22" s="544"/>
      <c r="J22" s="546"/>
      <c r="K22" s="544"/>
      <c r="L22" s="546"/>
      <c r="M22" s="544"/>
      <c r="N22" s="546"/>
      <c r="O22" s="544"/>
      <c r="P22" s="546"/>
      <c r="Q22" s="544"/>
      <c r="R22" s="546"/>
      <c r="S22" s="544"/>
      <c r="T22" s="546"/>
      <c r="U22" s="544"/>
      <c r="V22" s="546"/>
      <c r="W22" s="544"/>
      <c r="X22" s="546"/>
      <c r="Y22" s="544"/>
      <c r="Z22" s="546"/>
      <c r="AA22" s="544"/>
      <c r="AB22" s="546"/>
      <c r="AC22" s="544"/>
      <c r="AD22" s="546"/>
      <c r="AE22" s="544"/>
      <c r="AF22" s="546"/>
      <c r="AG22" s="544"/>
      <c r="AH22" s="546"/>
      <c r="AI22" s="544"/>
      <c r="AJ22" s="546"/>
      <c r="AK22" s="544"/>
      <c r="AL22" s="546"/>
      <c r="AM22" s="544"/>
      <c r="AN22" s="546"/>
      <c r="AO22" s="547"/>
      <c r="AP22" s="546"/>
      <c r="AQ22" s="546"/>
      <c r="AR22" s="546"/>
      <c r="AS22" s="546"/>
      <c r="AT22" s="572"/>
      <c r="AU22" s="506"/>
    </row>
    <row r="23" spans="1:88" x14ac:dyDescent="0.2">
      <c r="A23" s="531" t="s">
        <v>39</v>
      </c>
      <c r="B23" s="539">
        <f t="shared" si="0"/>
        <v>0</v>
      </c>
      <c r="C23" s="539">
        <f t="shared" si="3"/>
        <v>0</v>
      </c>
      <c r="D23" s="532">
        <f t="shared" si="3"/>
        <v>0</v>
      </c>
      <c r="E23" s="536"/>
      <c r="F23" s="542"/>
      <c r="G23" s="536"/>
      <c r="H23" s="537"/>
      <c r="I23" s="536"/>
      <c r="J23" s="537"/>
      <c r="K23" s="536"/>
      <c r="L23" s="537"/>
      <c r="M23" s="536"/>
      <c r="N23" s="537"/>
      <c r="O23" s="536"/>
      <c r="P23" s="537"/>
      <c r="Q23" s="536"/>
      <c r="R23" s="537"/>
      <c r="S23" s="536"/>
      <c r="T23" s="537"/>
      <c r="U23" s="536"/>
      <c r="V23" s="537"/>
      <c r="W23" s="536"/>
      <c r="X23" s="537"/>
      <c r="Y23" s="536"/>
      <c r="Z23" s="537"/>
      <c r="AA23" s="536"/>
      <c r="AB23" s="537"/>
      <c r="AC23" s="536"/>
      <c r="AD23" s="537"/>
      <c r="AE23" s="536"/>
      <c r="AF23" s="537"/>
      <c r="AG23" s="536"/>
      <c r="AH23" s="537"/>
      <c r="AI23" s="536"/>
      <c r="AJ23" s="537"/>
      <c r="AK23" s="536"/>
      <c r="AL23" s="537"/>
      <c r="AM23" s="536"/>
      <c r="AN23" s="537"/>
      <c r="AO23" s="538"/>
      <c r="AP23" s="537"/>
      <c r="AQ23" s="537"/>
      <c r="AR23" s="537"/>
      <c r="AS23" s="537"/>
      <c r="AT23" s="548"/>
      <c r="AU23" s="506"/>
    </row>
    <row r="24" spans="1:88" x14ac:dyDescent="0.2">
      <c r="A24" s="573" t="s">
        <v>40</v>
      </c>
      <c r="B24" s="543">
        <f t="shared" si="0"/>
        <v>0</v>
      </c>
      <c r="C24" s="543">
        <f t="shared" si="3"/>
        <v>0</v>
      </c>
      <c r="D24" s="552">
        <f t="shared" si="3"/>
        <v>0</v>
      </c>
      <c r="E24" s="553"/>
      <c r="F24" s="574"/>
      <c r="G24" s="553"/>
      <c r="H24" s="550"/>
      <c r="I24" s="553"/>
      <c r="J24" s="550"/>
      <c r="K24" s="553"/>
      <c r="L24" s="550"/>
      <c r="M24" s="553"/>
      <c r="N24" s="550"/>
      <c r="O24" s="553"/>
      <c r="P24" s="550"/>
      <c r="Q24" s="553"/>
      <c r="R24" s="550"/>
      <c r="S24" s="553"/>
      <c r="T24" s="550"/>
      <c r="U24" s="553"/>
      <c r="V24" s="550"/>
      <c r="W24" s="553"/>
      <c r="X24" s="550"/>
      <c r="Y24" s="553"/>
      <c r="Z24" s="550"/>
      <c r="AA24" s="553"/>
      <c r="AB24" s="550"/>
      <c r="AC24" s="553"/>
      <c r="AD24" s="550"/>
      <c r="AE24" s="553"/>
      <c r="AF24" s="550"/>
      <c r="AG24" s="553"/>
      <c r="AH24" s="550"/>
      <c r="AI24" s="553"/>
      <c r="AJ24" s="550"/>
      <c r="AK24" s="553"/>
      <c r="AL24" s="550"/>
      <c r="AM24" s="553"/>
      <c r="AN24" s="550"/>
      <c r="AO24" s="575"/>
      <c r="AP24" s="550"/>
      <c r="AQ24" s="550"/>
      <c r="AR24" s="550"/>
      <c r="AS24" s="550"/>
      <c r="AT24" s="576"/>
      <c r="AU24" s="506"/>
    </row>
    <row r="25" spans="1:88" x14ac:dyDescent="0.2">
      <c r="A25" s="577" t="s">
        <v>203</v>
      </c>
      <c r="B25" s="539">
        <f t="shared" si="0"/>
        <v>0</v>
      </c>
      <c r="C25" s="539">
        <f t="shared" si="3"/>
        <v>0</v>
      </c>
      <c r="D25" s="532">
        <f t="shared" si="3"/>
        <v>0</v>
      </c>
      <c r="E25" s="536"/>
      <c r="F25" s="542"/>
      <c r="G25" s="536"/>
      <c r="H25" s="537"/>
      <c r="I25" s="536"/>
      <c r="J25" s="537"/>
      <c r="K25" s="536"/>
      <c r="L25" s="537"/>
      <c r="M25" s="536"/>
      <c r="N25" s="537"/>
      <c r="O25" s="536"/>
      <c r="P25" s="537"/>
      <c r="Q25" s="536"/>
      <c r="R25" s="537"/>
      <c r="S25" s="536"/>
      <c r="T25" s="537"/>
      <c r="U25" s="536"/>
      <c r="V25" s="537"/>
      <c r="W25" s="536"/>
      <c r="X25" s="537"/>
      <c r="Y25" s="536"/>
      <c r="Z25" s="537"/>
      <c r="AA25" s="536"/>
      <c r="AB25" s="537"/>
      <c r="AC25" s="536"/>
      <c r="AD25" s="537"/>
      <c r="AE25" s="536"/>
      <c r="AF25" s="537"/>
      <c r="AG25" s="536"/>
      <c r="AH25" s="537"/>
      <c r="AI25" s="536"/>
      <c r="AJ25" s="537"/>
      <c r="AK25" s="536"/>
      <c r="AL25" s="537"/>
      <c r="AM25" s="536"/>
      <c r="AN25" s="537"/>
      <c r="AO25" s="538"/>
      <c r="AP25" s="537"/>
      <c r="AQ25" s="537"/>
      <c r="AR25" s="537"/>
      <c r="AS25" s="537"/>
      <c r="AT25" s="548"/>
      <c r="AU25" s="506"/>
    </row>
    <row r="26" spans="1:88" x14ac:dyDescent="0.2">
      <c r="A26" s="578" t="s">
        <v>99</v>
      </c>
      <c r="B26" s="539">
        <f t="shared" si="0"/>
        <v>0</v>
      </c>
      <c r="C26" s="539">
        <f t="shared" si="3"/>
        <v>0</v>
      </c>
      <c r="D26" s="532">
        <f t="shared" si="3"/>
        <v>0</v>
      </c>
      <c r="E26" s="536"/>
      <c r="F26" s="542"/>
      <c r="G26" s="536"/>
      <c r="H26" s="537"/>
      <c r="I26" s="536"/>
      <c r="J26" s="537"/>
      <c r="K26" s="536"/>
      <c r="L26" s="537"/>
      <c r="M26" s="536"/>
      <c r="N26" s="537"/>
      <c r="O26" s="536"/>
      <c r="P26" s="537"/>
      <c r="Q26" s="536"/>
      <c r="R26" s="537"/>
      <c r="S26" s="536"/>
      <c r="T26" s="537"/>
      <c r="U26" s="536"/>
      <c r="V26" s="537"/>
      <c r="W26" s="536"/>
      <c r="X26" s="537"/>
      <c r="Y26" s="536"/>
      <c r="Z26" s="537"/>
      <c r="AA26" s="536"/>
      <c r="AB26" s="537"/>
      <c r="AC26" s="536"/>
      <c r="AD26" s="537"/>
      <c r="AE26" s="536"/>
      <c r="AF26" s="537"/>
      <c r="AG26" s="536"/>
      <c r="AH26" s="537"/>
      <c r="AI26" s="536"/>
      <c r="AJ26" s="537"/>
      <c r="AK26" s="536"/>
      <c r="AL26" s="537"/>
      <c r="AM26" s="536"/>
      <c r="AN26" s="537"/>
      <c r="AO26" s="538"/>
      <c r="AP26" s="537"/>
      <c r="AQ26" s="537"/>
      <c r="AR26" s="537"/>
      <c r="AS26" s="537"/>
      <c r="AT26" s="548"/>
      <c r="AU26" s="506"/>
    </row>
    <row r="27" spans="1:88" x14ac:dyDescent="0.2">
      <c r="A27" s="579" t="s">
        <v>100</v>
      </c>
      <c r="B27" s="555">
        <f t="shared" si="0"/>
        <v>0</v>
      </c>
      <c r="C27" s="555">
        <f t="shared" si="3"/>
        <v>0</v>
      </c>
      <c r="D27" s="580">
        <f t="shared" si="3"/>
        <v>0</v>
      </c>
      <c r="E27" s="562"/>
      <c r="F27" s="581"/>
      <c r="G27" s="562"/>
      <c r="H27" s="563"/>
      <c r="I27" s="562"/>
      <c r="J27" s="563"/>
      <c r="K27" s="562"/>
      <c r="L27" s="563"/>
      <c r="M27" s="562"/>
      <c r="N27" s="563"/>
      <c r="O27" s="562"/>
      <c r="P27" s="563"/>
      <c r="Q27" s="562"/>
      <c r="R27" s="563"/>
      <c r="S27" s="562"/>
      <c r="T27" s="563"/>
      <c r="U27" s="562"/>
      <c r="V27" s="563"/>
      <c r="W27" s="562"/>
      <c r="X27" s="563"/>
      <c r="Y27" s="562"/>
      <c r="Z27" s="563"/>
      <c r="AA27" s="562"/>
      <c r="AB27" s="563"/>
      <c r="AC27" s="562"/>
      <c r="AD27" s="563"/>
      <c r="AE27" s="562"/>
      <c r="AF27" s="563"/>
      <c r="AG27" s="562"/>
      <c r="AH27" s="563"/>
      <c r="AI27" s="562"/>
      <c r="AJ27" s="563"/>
      <c r="AK27" s="562"/>
      <c r="AL27" s="563"/>
      <c r="AM27" s="562"/>
      <c r="AN27" s="563"/>
      <c r="AO27" s="564"/>
      <c r="AP27" s="563"/>
      <c r="AQ27" s="563"/>
      <c r="AR27" s="563"/>
      <c r="AS27" s="563"/>
      <c r="AT27" s="563"/>
      <c r="AU27" s="506"/>
    </row>
    <row r="28" spans="1:88" x14ac:dyDescent="0.2">
      <c r="A28" s="582" t="s">
        <v>101</v>
      </c>
      <c r="B28" s="582"/>
      <c r="C28" s="583"/>
      <c r="D28" s="582"/>
      <c r="E28" s="582"/>
      <c r="F28" s="583"/>
      <c r="G28" s="583"/>
      <c r="H28" s="583"/>
      <c r="I28" s="583"/>
    </row>
    <row r="29" spans="1:88" ht="31.5" x14ac:dyDescent="0.2">
      <c r="A29" s="703" t="s">
        <v>102</v>
      </c>
      <c r="B29" s="941" t="s">
        <v>41</v>
      </c>
      <c r="C29" s="942"/>
      <c r="D29" s="585" t="s">
        <v>1</v>
      </c>
      <c r="E29" s="586" t="s">
        <v>35</v>
      </c>
      <c r="F29" s="586" t="s">
        <v>42</v>
      </c>
      <c r="G29" s="586" t="s">
        <v>37</v>
      </c>
      <c r="H29" s="797" t="s">
        <v>13</v>
      </c>
      <c r="I29" s="588" t="s">
        <v>98</v>
      </c>
    </row>
    <row r="30" spans="1:88" x14ac:dyDescent="0.2">
      <c r="A30" s="989" t="s">
        <v>43</v>
      </c>
      <c r="B30" s="990"/>
      <c r="C30" s="991"/>
      <c r="D30" s="589">
        <f t="shared" ref="D30:D50" si="4">SUM(E30:H30)</f>
        <v>0</v>
      </c>
      <c r="E30" s="590"/>
      <c r="F30" s="591"/>
      <c r="G30" s="592"/>
      <c r="H30" s="593"/>
      <c r="I30" s="594"/>
      <c r="J30" s="595" t="s">
        <v>103</v>
      </c>
      <c r="CA30" s="506" t="str">
        <f>IF(E30&lt;MAX(E31:E49),"EN RBC existen patologías que son mayores a los Ingresos-personas","")</f>
        <v/>
      </c>
      <c r="CB30" s="506" t="str">
        <f>IF(F30&lt;MAX(F31:F49),"EN RI existen patologías que son mayores a los Ingresos-personas","")</f>
        <v/>
      </c>
      <c r="CC30" s="506" t="str">
        <f>IF(G30&lt;MAX(G31:G49),"EN RR existen patologías que son mayores a los Ingresos-personas","")</f>
        <v/>
      </c>
      <c r="CD30" s="506" t="str">
        <f>IF(H30&lt;MAX(H31:H49),"EN Otros existen patologías que son mayores a los Ingresos-personas","")</f>
        <v/>
      </c>
      <c r="CG30" s="506" t="str">
        <f>IF(E30&lt;MAX(E31:E49),1,"")</f>
        <v/>
      </c>
      <c r="CH30" s="506" t="str">
        <f>IF(F30&lt;MAX(F31:F49),1,"")</f>
        <v/>
      </c>
      <c r="CI30" s="506" t="str">
        <f>IF(G30&lt;MAX(G31:G49),1,"")</f>
        <v/>
      </c>
      <c r="CJ30" s="506" t="str">
        <f>IF(H30&lt;MAX(H31:H49),1,"")</f>
        <v/>
      </c>
    </row>
    <row r="31" spans="1:88" ht="14.25" customHeight="1" x14ac:dyDescent="0.2">
      <c r="A31" s="947" t="s">
        <v>104</v>
      </c>
      <c r="B31" s="995" t="s">
        <v>105</v>
      </c>
      <c r="C31" s="996"/>
      <c r="D31" s="596">
        <f t="shared" si="4"/>
        <v>0</v>
      </c>
      <c r="E31" s="597"/>
      <c r="F31" s="598"/>
      <c r="G31" s="599"/>
      <c r="H31" s="600"/>
      <c r="I31" s="600"/>
      <c r="J31" s="595"/>
      <c r="CA31" s="506" t="str">
        <f>IF(D30&lt;&gt;B13,"EL NÚMERO DE INGRESOS NO PUEDE SER DISTINTO AL TOTAL DE INGRESOS DE LA SECCION A.1","")</f>
        <v/>
      </c>
      <c r="CG31" s="506" t="str">
        <f>IF(D30&lt;&gt;B13,1,"")</f>
        <v/>
      </c>
    </row>
    <row r="32" spans="1:88" ht="14.25" customHeight="1" x14ac:dyDescent="0.2">
      <c r="A32" s="948"/>
      <c r="B32" s="997" t="s">
        <v>106</v>
      </c>
      <c r="C32" s="998"/>
      <c r="D32" s="601">
        <f t="shared" si="4"/>
        <v>0</v>
      </c>
      <c r="E32" s="597"/>
      <c r="F32" s="598"/>
      <c r="G32" s="599"/>
      <c r="H32" s="600"/>
      <c r="I32" s="600"/>
      <c r="J32" s="595"/>
    </row>
    <row r="33" spans="1:87" ht="14.25" customHeight="1" x14ac:dyDescent="0.2">
      <c r="A33" s="948"/>
      <c r="B33" s="999" t="s">
        <v>44</v>
      </c>
      <c r="C33" s="1000"/>
      <c r="D33" s="601">
        <f t="shared" si="4"/>
        <v>0</v>
      </c>
      <c r="E33" s="597"/>
      <c r="F33" s="598"/>
      <c r="G33" s="599"/>
      <c r="H33" s="600"/>
      <c r="I33" s="600"/>
      <c r="J33" s="595"/>
    </row>
    <row r="34" spans="1:87" ht="14.25" customHeight="1" x14ac:dyDescent="0.2">
      <c r="A34" s="948"/>
      <c r="B34" s="997" t="s">
        <v>107</v>
      </c>
      <c r="C34" s="998"/>
      <c r="D34" s="601">
        <f t="shared" si="4"/>
        <v>0</v>
      </c>
      <c r="E34" s="597"/>
      <c r="F34" s="598"/>
      <c r="G34" s="599"/>
      <c r="H34" s="600"/>
      <c r="I34" s="600"/>
      <c r="J34" s="595"/>
    </row>
    <row r="35" spans="1:87" ht="14.25" customHeight="1" x14ac:dyDescent="0.2">
      <c r="A35" s="948"/>
      <c r="B35" s="997" t="s">
        <v>108</v>
      </c>
      <c r="C35" s="998"/>
      <c r="D35" s="601">
        <f t="shared" si="4"/>
        <v>0</v>
      </c>
      <c r="E35" s="597"/>
      <c r="F35" s="598"/>
      <c r="G35" s="599"/>
      <c r="H35" s="600"/>
      <c r="I35" s="600"/>
      <c r="J35" s="595"/>
    </row>
    <row r="36" spans="1:87" ht="14.25" customHeight="1" x14ac:dyDescent="0.2">
      <c r="A36" s="948"/>
      <c r="B36" s="997" t="s">
        <v>109</v>
      </c>
      <c r="C36" s="998"/>
      <c r="D36" s="601">
        <f t="shared" si="4"/>
        <v>0</v>
      </c>
      <c r="E36" s="597"/>
      <c r="F36" s="598"/>
      <c r="G36" s="599"/>
      <c r="H36" s="600"/>
      <c r="I36" s="600"/>
      <c r="J36" s="595"/>
    </row>
    <row r="37" spans="1:87" ht="14.25" customHeight="1" x14ac:dyDescent="0.2">
      <c r="A37" s="948"/>
      <c r="B37" s="997" t="s">
        <v>45</v>
      </c>
      <c r="C37" s="998"/>
      <c r="D37" s="601">
        <f t="shared" si="4"/>
        <v>0</v>
      </c>
      <c r="E37" s="597"/>
      <c r="F37" s="598"/>
      <c r="G37" s="599"/>
      <c r="H37" s="600"/>
      <c r="I37" s="600"/>
      <c r="J37" s="595"/>
    </row>
    <row r="38" spans="1:87" ht="14.25" customHeight="1" x14ac:dyDescent="0.2">
      <c r="A38" s="948"/>
      <c r="B38" s="997" t="s">
        <v>46</v>
      </c>
      <c r="C38" s="998"/>
      <c r="D38" s="601">
        <f t="shared" si="4"/>
        <v>0</v>
      </c>
      <c r="E38" s="597"/>
      <c r="F38" s="598"/>
      <c r="G38" s="599"/>
      <c r="H38" s="600"/>
      <c r="I38" s="600"/>
      <c r="J38" s="595"/>
    </row>
    <row r="39" spans="1:87" ht="25.5" customHeight="1" x14ac:dyDescent="0.2">
      <c r="A39" s="948"/>
      <c r="B39" s="997" t="s">
        <v>110</v>
      </c>
      <c r="C39" s="998"/>
      <c r="D39" s="601">
        <f t="shared" si="4"/>
        <v>0</v>
      </c>
      <c r="E39" s="597"/>
      <c r="F39" s="598"/>
      <c r="G39" s="599"/>
      <c r="H39" s="600"/>
      <c r="I39" s="600"/>
      <c r="J39" s="595"/>
    </row>
    <row r="40" spans="1:87" ht="27.75" customHeight="1" x14ac:dyDescent="0.2">
      <c r="A40" s="948"/>
      <c r="B40" s="997" t="s">
        <v>111</v>
      </c>
      <c r="C40" s="998"/>
      <c r="D40" s="601">
        <f t="shared" si="4"/>
        <v>0</v>
      </c>
      <c r="E40" s="597"/>
      <c r="F40" s="598"/>
      <c r="G40" s="599"/>
      <c r="H40" s="600"/>
      <c r="I40" s="600"/>
      <c r="J40" s="595"/>
    </row>
    <row r="41" spans="1:87" ht="26.25" customHeight="1" x14ac:dyDescent="0.2">
      <c r="A41" s="948"/>
      <c r="B41" s="997" t="s">
        <v>112</v>
      </c>
      <c r="C41" s="998"/>
      <c r="D41" s="601">
        <f t="shared" si="4"/>
        <v>0</v>
      </c>
      <c r="E41" s="597"/>
      <c r="F41" s="598"/>
      <c r="G41" s="599"/>
      <c r="H41" s="600"/>
      <c r="I41" s="600"/>
      <c r="J41" s="595"/>
    </row>
    <row r="42" spans="1:87" x14ac:dyDescent="0.2">
      <c r="A42" s="948"/>
      <c r="B42" s="997" t="s">
        <v>113</v>
      </c>
      <c r="C42" s="998"/>
      <c r="D42" s="601">
        <f t="shared" si="4"/>
        <v>0</v>
      </c>
      <c r="E42" s="597"/>
      <c r="F42" s="598"/>
      <c r="G42" s="599"/>
      <c r="H42" s="600"/>
      <c r="I42" s="600"/>
      <c r="J42" s="595"/>
      <c r="CG42" s="506">
        <v>0</v>
      </c>
      <c r="CH42" s="506">
        <v>0</v>
      </c>
      <c r="CI42" s="506">
        <v>0</v>
      </c>
    </row>
    <row r="43" spans="1:87" x14ac:dyDescent="0.2">
      <c r="A43" s="970"/>
      <c r="B43" s="1001" t="s">
        <v>13</v>
      </c>
      <c r="C43" s="1002"/>
      <c r="D43" s="601">
        <f t="shared" si="4"/>
        <v>0</v>
      </c>
      <c r="E43" s="602"/>
      <c r="F43" s="603"/>
      <c r="G43" s="604"/>
      <c r="H43" s="605"/>
      <c r="I43" s="605"/>
      <c r="J43" s="595"/>
    </row>
    <row r="44" spans="1:87" x14ac:dyDescent="0.2">
      <c r="A44" s="947" t="s">
        <v>114</v>
      </c>
      <c r="B44" s="995" t="s">
        <v>115</v>
      </c>
      <c r="C44" s="996"/>
      <c r="D44" s="596">
        <f t="shared" si="4"/>
        <v>0</v>
      </c>
      <c r="E44" s="606"/>
      <c r="F44" s="607"/>
      <c r="G44" s="608"/>
      <c r="H44" s="609"/>
      <c r="I44" s="609"/>
      <c r="J44" s="595"/>
    </row>
    <row r="45" spans="1:87" x14ac:dyDescent="0.2">
      <c r="A45" s="948"/>
      <c r="B45" s="997" t="s">
        <v>47</v>
      </c>
      <c r="C45" s="998"/>
      <c r="D45" s="601">
        <f t="shared" si="4"/>
        <v>0</v>
      </c>
      <c r="E45" s="597"/>
      <c r="F45" s="598"/>
      <c r="G45" s="599"/>
      <c r="H45" s="600"/>
      <c r="I45" s="600"/>
      <c r="J45" s="595"/>
    </row>
    <row r="46" spans="1:87" x14ac:dyDescent="0.2">
      <c r="A46" s="948"/>
      <c r="B46" s="1003" t="s">
        <v>13</v>
      </c>
      <c r="C46" s="1004"/>
      <c r="D46" s="610">
        <f t="shared" si="4"/>
        <v>0</v>
      </c>
      <c r="E46" s="597"/>
      <c r="F46" s="598"/>
      <c r="G46" s="599"/>
      <c r="H46" s="600"/>
      <c r="I46" s="600"/>
      <c r="J46" s="595"/>
    </row>
    <row r="47" spans="1:87" x14ac:dyDescent="0.2">
      <c r="A47" s="947" t="s">
        <v>116</v>
      </c>
      <c r="B47" s="995" t="s">
        <v>115</v>
      </c>
      <c r="C47" s="996"/>
      <c r="D47" s="596">
        <f t="shared" si="4"/>
        <v>0</v>
      </c>
      <c r="E47" s="606"/>
      <c r="F47" s="607"/>
      <c r="G47" s="608"/>
      <c r="H47" s="609"/>
      <c r="I47" s="609"/>
      <c r="J47" s="595"/>
    </row>
    <row r="48" spans="1:87" x14ac:dyDescent="0.2">
      <c r="A48" s="948"/>
      <c r="B48" s="997" t="s">
        <v>47</v>
      </c>
      <c r="C48" s="998"/>
      <c r="D48" s="601">
        <f t="shared" si="4"/>
        <v>0</v>
      </c>
      <c r="E48" s="597"/>
      <c r="F48" s="598"/>
      <c r="G48" s="599"/>
      <c r="H48" s="600"/>
      <c r="I48" s="600"/>
      <c r="J48" s="595"/>
    </row>
    <row r="49" spans="1:86" x14ac:dyDescent="0.2">
      <c r="A49" s="970"/>
      <c r="B49" s="1001" t="s">
        <v>13</v>
      </c>
      <c r="C49" s="1002"/>
      <c r="D49" s="610">
        <f t="shared" si="4"/>
        <v>0</v>
      </c>
      <c r="E49" s="611"/>
      <c r="F49" s="612"/>
      <c r="G49" s="613"/>
      <c r="H49" s="614"/>
      <c r="I49" s="614"/>
      <c r="J49" s="595"/>
    </row>
    <row r="50" spans="1:86" x14ac:dyDescent="0.2">
      <c r="A50" s="615" t="s">
        <v>117</v>
      </c>
      <c r="B50" s="1005" t="s">
        <v>48</v>
      </c>
      <c r="C50" s="1006"/>
      <c r="D50" s="616">
        <f t="shared" si="4"/>
        <v>0</v>
      </c>
      <c r="E50" s="617"/>
      <c r="F50" s="618"/>
      <c r="G50" s="619"/>
      <c r="H50" s="620"/>
      <c r="I50" s="620"/>
      <c r="J50" s="595"/>
    </row>
    <row r="51" spans="1:86" x14ac:dyDescent="0.2">
      <c r="A51" s="621" t="s">
        <v>118</v>
      </c>
      <c r="B51" s="622"/>
      <c r="C51" s="622"/>
      <c r="D51" s="622"/>
      <c r="E51" s="622"/>
      <c r="F51" s="622"/>
      <c r="G51" s="622"/>
      <c r="H51" s="583"/>
      <c r="I51" s="583"/>
    </row>
    <row r="52" spans="1:86" x14ac:dyDescent="0.2">
      <c r="A52" s="947" t="s">
        <v>49</v>
      </c>
      <c r="B52" s="950" t="s">
        <v>50</v>
      </c>
      <c r="C52" s="951"/>
      <c r="D52" s="951"/>
      <c r="E52" s="955" t="s">
        <v>14</v>
      </c>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6"/>
      <c r="AN52" s="956"/>
      <c r="AO52" s="956"/>
      <c r="AP52" s="957"/>
      <c r="AQ52" s="971" t="s">
        <v>119</v>
      </c>
      <c r="AR52" s="939" t="s">
        <v>33</v>
      </c>
      <c r="AS52" s="946"/>
      <c r="AT52" s="940"/>
      <c r="AU52" s="958" t="s">
        <v>13</v>
      </c>
    </row>
    <row r="53" spans="1:86" x14ac:dyDescent="0.2">
      <c r="A53" s="948"/>
      <c r="B53" s="953"/>
      <c r="C53" s="954"/>
      <c r="D53" s="954"/>
      <c r="E53" s="941" t="s">
        <v>19</v>
      </c>
      <c r="F53" s="942"/>
      <c r="G53" s="941" t="s">
        <v>20</v>
      </c>
      <c r="H53" s="942"/>
      <c r="I53" s="941" t="s">
        <v>21</v>
      </c>
      <c r="J53" s="942"/>
      <c r="K53" s="941" t="s">
        <v>22</v>
      </c>
      <c r="L53" s="942"/>
      <c r="M53" s="941" t="s">
        <v>23</v>
      </c>
      <c r="N53" s="942"/>
      <c r="O53" s="941" t="s">
        <v>24</v>
      </c>
      <c r="P53" s="942"/>
      <c r="Q53" s="941" t="s">
        <v>25</v>
      </c>
      <c r="R53" s="942"/>
      <c r="S53" s="941" t="s">
        <v>26</v>
      </c>
      <c r="T53" s="942"/>
      <c r="U53" s="941" t="s">
        <v>27</v>
      </c>
      <c r="V53" s="942"/>
      <c r="W53" s="941" t="s">
        <v>2</v>
      </c>
      <c r="X53" s="942"/>
      <c r="Y53" s="941" t="s">
        <v>3</v>
      </c>
      <c r="Z53" s="942"/>
      <c r="AA53" s="941" t="s">
        <v>28</v>
      </c>
      <c r="AB53" s="985"/>
      <c r="AC53" s="941" t="s">
        <v>4</v>
      </c>
      <c r="AD53" s="942"/>
      <c r="AE53" s="941" t="s">
        <v>5</v>
      </c>
      <c r="AF53" s="942"/>
      <c r="AG53" s="941" t="s">
        <v>6</v>
      </c>
      <c r="AH53" s="942"/>
      <c r="AI53" s="941" t="s">
        <v>7</v>
      </c>
      <c r="AJ53" s="942"/>
      <c r="AK53" s="941" t="s">
        <v>8</v>
      </c>
      <c r="AL53" s="942"/>
      <c r="AM53" s="941" t="s">
        <v>9</v>
      </c>
      <c r="AN53" s="942"/>
      <c r="AO53" s="946" t="s">
        <v>10</v>
      </c>
      <c r="AP53" s="940"/>
      <c r="AQ53" s="986"/>
      <c r="AR53" s="983" t="s">
        <v>35</v>
      </c>
      <c r="AS53" s="975" t="s">
        <v>36</v>
      </c>
      <c r="AT53" s="975" t="s">
        <v>37</v>
      </c>
      <c r="AU53" s="959"/>
    </row>
    <row r="54" spans="1:86" x14ac:dyDescent="0.2">
      <c r="A54" s="1007"/>
      <c r="B54" s="703" t="s">
        <v>94</v>
      </c>
      <c r="C54" s="703" t="s">
        <v>11</v>
      </c>
      <c r="D54" s="623" t="s">
        <v>12</v>
      </c>
      <c r="E54" s="624" t="s">
        <v>11</v>
      </c>
      <c r="F54" s="625" t="s">
        <v>12</v>
      </c>
      <c r="G54" s="624" t="s">
        <v>11</v>
      </c>
      <c r="H54" s="625" t="s">
        <v>12</v>
      </c>
      <c r="I54" s="624" t="s">
        <v>11</v>
      </c>
      <c r="J54" s="625" t="s">
        <v>12</v>
      </c>
      <c r="K54" s="624" t="s">
        <v>11</v>
      </c>
      <c r="L54" s="625" t="s">
        <v>12</v>
      </c>
      <c r="M54" s="518" t="s">
        <v>11</v>
      </c>
      <c r="N54" s="519" t="s">
        <v>12</v>
      </c>
      <c r="O54" s="624" t="s">
        <v>11</v>
      </c>
      <c r="P54" s="625" t="s">
        <v>12</v>
      </c>
      <c r="Q54" s="518" t="s">
        <v>11</v>
      </c>
      <c r="R54" s="519" t="s">
        <v>12</v>
      </c>
      <c r="S54" s="518" t="s">
        <v>11</v>
      </c>
      <c r="T54" s="519" t="s">
        <v>12</v>
      </c>
      <c r="U54" s="624" t="s">
        <v>11</v>
      </c>
      <c r="V54" s="519" t="s">
        <v>12</v>
      </c>
      <c r="W54" s="624" t="s">
        <v>11</v>
      </c>
      <c r="X54" s="625" t="s">
        <v>12</v>
      </c>
      <c r="Y54" s="518" t="s">
        <v>11</v>
      </c>
      <c r="Z54" s="519" t="s">
        <v>12</v>
      </c>
      <c r="AA54" s="624" t="s">
        <v>11</v>
      </c>
      <c r="AB54" s="626" t="s">
        <v>12</v>
      </c>
      <c r="AC54" s="624" t="s">
        <v>11</v>
      </c>
      <c r="AD54" s="625" t="s">
        <v>12</v>
      </c>
      <c r="AE54" s="624" t="s">
        <v>11</v>
      </c>
      <c r="AF54" s="625" t="s">
        <v>12</v>
      </c>
      <c r="AG54" s="624" t="s">
        <v>11</v>
      </c>
      <c r="AH54" s="625" t="s">
        <v>12</v>
      </c>
      <c r="AI54" s="518" t="s">
        <v>11</v>
      </c>
      <c r="AJ54" s="519" t="s">
        <v>12</v>
      </c>
      <c r="AK54" s="624" t="s">
        <v>11</v>
      </c>
      <c r="AL54" s="625" t="s">
        <v>12</v>
      </c>
      <c r="AM54" s="518" t="s">
        <v>11</v>
      </c>
      <c r="AN54" s="519" t="s">
        <v>12</v>
      </c>
      <c r="AO54" s="627" t="s">
        <v>11</v>
      </c>
      <c r="AP54" s="519" t="s">
        <v>12</v>
      </c>
      <c r="AQ54" s="972"/>
      <c r="AR54" s="984"/>
      <c r="AS54" s="976"/>
      <c r="AT54" s="976"/>
      <c r="AU54" s="960"/>
    </row>
    <row r="55" spans="1:86" x14ac:dyDescent="0.2">
      <c r="A55" s="578" t="s">
        <v>51</v>
      </c>
      <c r="B55" s="628">
        <f>SUM(C55+D55)</f>
        <v>0</v>
      </c>
      <c r="C55" s="628">
        <f t="shared" ref="C55:D59" si="5">SUM(E55+G55+I55+K55+M55+O55+Q55+S55+U55+W55+Y55+AA55+AC55+AE55+AG55+AI55+AK55+AM55+AO55)</f>
        <v>0</v>
      </c>
      <c r="D55" s="629">
        <f t="shared" si="5"/>
        <v>0</v>
      </c>
      <c r="E55" s="527"/>
      <c r="F55" s="528"/>
      <c r="G55" s="527"/>
      <c r="H55" s="529"/>
      <c r="I55" s="527"/>
      <c r="J55" s="529"/>
      <c r="K55" s="527"/>
      <c r="L55" s="529"/>
      <c r="M55" s="527"/>
      <c r="N55" s="529"/>
      <c r="O55" s="527"/>
      <c r="P55" s="529"/>
      <c r="Q55" s="527"/>
      <c r="R55" s="529"/>
      <c r="S55" s="527"/>
      <c r="T55" s="529"/>
      <c r="U55" s="527"/>
      <c r="V55" s="529"/>
      <c r="W55" s="527"/>
      <c r="X55" s="529"/>
      <c r="Y55" s="530"/>
      <c r="Z55" s="529"/>
      <c r="AA55" s="530"/>
      <c r="AB55" s="630"/>
      <c r="AC55" s="530"/>
      <c r="AD55" s="529"/>
      <c r="AE55" s="530"/>
      <c r="AF55" s="529"/>
      <c r="AG55" s="530"/>
      <c r="AH55" s="529"/>
      <c r="AI55" s="530"/>
      <c r="AJ55" s="529"/>
      <c r="AK55" s="530"/>
      <c r="AL55" s="529"/>
      <c r="AM55" s="530"/>
      <c r="AN55" s="529"/>
      <c r="AO55" s="631"/>
      <c r="AP55" s="630"/>
      <c r="AQ55" s="632"/>
      <c r="AR55" s="633"/>
      <c r="AS55" s="633"/>
      <c r="AT55" s="633"/>
      <c r="AU55" s="633"/>
      <c r="AV55" s="595" t="s">
        <v>120</v>
      </c>
      <c r="CA55" s="506" t="str">
        <f>IF(B55=0,"",IF(AQ55="",IF(B55="",""," No olvide escribir la columna Beneficiarios.-"),""))</f>
        <v/>
      </c>
      <c r="CB55" s="506" t="str">
        <f>IF(B55&lt;AQ55," El número de Beneficiarios NO puede ser mayor que el Total.-","")</f>
        <v/>
      </c>
      <c r="CG55" s="506">
        <f>IF(B55&lt;AQ55,1,0)</f>
        <v>0</v>
      </c>
      <c r="CH55" s="506" t="str">
        <f>IF(B55=0,"",IF(AQ55="",IF(B55="","",1),0))</f>
        <v/>
      </c>
    </row>
    <row r="56" spans="1:86" x14ac:dyDescent="0.2">
      <c r="A56" s="578" t="s">
        <v>52</v>
      </c>
      <c r="B56" s="634">
        <f>SUM(C56+D56)</f>
        <v>0</v>
      </c>
      <c r="C56" s="634">
        <f t="shared" si="5"/>
        <v>0</v>
      </c>
      <c r="D56" s="635">
        <f t="shared" si="5"/>
        <v>0</v>
      </c>
      <c r="E56" s="536"/>
      <c r="F56" s="542"/>
      <c r="G56" s="536"/>
      <c r="H56" s="537"/>
      <c r="I56" s="536"/>
      <c r="J56" s="537"/>
      <c r="K56" s="536"/>
      <c r="L56" s="537"/>
      <c r="M56" s="536"/>
      <c r="N56" s="537"/>
      <c r="O56" s="536"/>
      <c r="P56" s="537"/>
      <c r="Q56" s="536"/>
      <c r="R56" s="537"/>
      <c r="S56" s="536"/>
      <c r="T56" s="537"/>
      <c r="U56" s="536"/>
      <c r="V56" s="537"/>
      <c r="W56" s="536"/>
      <c r="X56" s="537"/>
      <c r="Y56" s="538"/>
      <c r="Z56" s="537"/>
      <c r="AA56" s="538"/>
      <c r="AB56" s="554"/>
      <c r="AC56" s="538"/>
      <c r="AD56" s="537"/>
      <c r="AE56" s="538"/>
      <c r="AF56" s="537"/>
      <c r="AG56" s="538"/>
      <c r="AH56" s="537"/>
      <c r="AI56" s="538"/>
      <c r="AJ56" s="537"/>
      <c r="AK56" s="538"/>
      <c r="AL56" s="537"/>
      <c r="AM56" s="538"/>
      <c r="AN56" s="537"/>
      <c r="AO56" s="636"/>
      <c r="AP56" s="554"/>
      <c r="AQ56" s="633"/>
      <c r="AR56" s="633"/>
      <c r="AS56" s="633"/>
      <c r="AT56" s="633"/>
      <c r="AU56" s="633"/>
      <c r="AV56" s="595" t="s">
        <v>120</v>
      </c>
      <c r="CA56" s="506" t="str">
        <f>IF(B56=0,"",IF(AQ56="",IF(B56="",""," No olvide escribir la columna Beneficiarios.-"),""))</f>
        <v/>
      </c>
      <c r="CB56" s="506" t="str">
        <f>IF(B56&lt;AQ56," El número de Beneficiarios NO puede ser mayor que el Total.-","")</f>
        <v/>
      </c>
      <c r="CG56" s="506">
        <f>IF(B56&lt;AQ56,1,0)</f>
        <v>0</v>
      </c>
      <c r="CH56" s="506" t="str">
        <f>IF(B56=0,"",IF(AQ56="",IF(B56="","",1),0))</f>
        <v/>
      </c>
    </row>
    <row r="57" spans="1:86" x14ac:dyDescent="0.2">
      <c r="A57" s="578" t="s">
        <v>53</v>
      </c>
      <c r="B57" s="634">
        <f>SUM(C57+D57)</f>
        <v>0</v>
      </c>
      <c r="C57" s="634">
        <f t="shared" si="5"/>
        <v>0</v>
      </c>
      <c r="D57" s="635">
        <f t="shared" si="5"/>
        <v>0</v>
      </c>
      <c r="E57" s="536"/>
      <c r="F57" s="542"/>
      <c r="G57" s="536"/>
      <c r="H57" s="537"/>
      <c r="I57" s="536"/>
      <c r="J57" s="537"/>
      <c r="K57" s="536"/>
      <c r="L57" s="537"/>
      <c r="M57" s="536"/>
      <c r="N57" s="537"/>
      <c r="O57" s="536"/>
      <c r="P57" s="537"/>
      <c r="Q57" s="536"/>
      <c r="R57" s="537"/>
      <c r="S57" s="536"/>
      <c r="T57" s="537"/>
      <c r="U57" s="536"/>
      <c r="V57" s="537"/>
      <c r="W57" s="536"/>
      <c r="X57" s="537"/>
      <c r="Y57" s="538"/>
      <c r="Z57" s="537"/>
      <c r="AA57" s="538"/>
      <c r="AB57" s="554"/>
      <c r="AC57" s="538"/>
      <c r="AD57" s="537"/>
      <c r="AE57" s="538"/>
      <c r="AF57" s="537"/>
      <c r="AG57" s="538"/>
      <c r="AH57" s="537"/>
      <c r="AI57" s="538"/>
      <c r="AJ57" s="537"/>
      <c r="AK57" s="538"/>
      <c r="AL57" s="537"/>
      <c r="AM57" s="538"/>
      <c r="AN57" s="537"/>
      <c r="AO57" s="636"/>
      <c r="AP57" s="554"/>
      <c r="AQ57" s="633"/>
      <c r="AR57" s="633"/>
      <c r="AS57" s="633"/>
      <c r="AT57" s="633"/>
      <c r="AU57" s="633"/>
      <c r="AV57" s="595" t="s">
        <v>120</v>
      </c>
      <c r="CA57" s="506" t="str">
        <f>IF(B57=0,"",IF(AQ57="",IF(B57="",""," No olvide escribir la columna Beneficiarios.-"),""))</f>
        <v/>
      </c>
      <c r="CB57" s="506" t="str">
        <f>IF(B57&lt;AQ57," El número de Beneficiarios NO puede ser mayor que el Total.-","")</f>
        <v/>
      </c>
      <c r="CG57" s="506">
        <f>IF(B57&lt;AQ57,1,0)</f>
        <v>0</v>
      </c>
      <c r="CH57" s="506" t="str">
        <f>IF(B57=0,"",IF(AQ57="",IF(B57="","",1),0))</f>
        <v/>
      </c>
    </row>
    <row r="58" spans="1:86" x14ac:dyDescent="0.2">
      <c r="A58" s="578" t="s">
        <v>54</v>
      </c>
      <c r="B58" s="634">
        <f>SUM(C58+D58)</f>
        <v>0</v>
      </c>
      <c r="C58" s="634">
        <f t="shared" si="5"/>
        <v>0</v>
      </c>
      <c r="D58" s="635">
        <f t="shared" si="5"/>
        <v>0</v>
      </c>
      <c r="E58" s="536"/>
      <c r="F58" s="542"/>
      <c r="G58" s="536"/>
      <c r="H58" s="537"/>
      <c r="I58" s="536"/>
      <c r="J58" s="537"/>
      <c r="K58" s="536"/>
      <c r="L58" s="537"/>
      <c r="M58" s="536"/>
      <c r="N58" s="537"/>
      <c r="O58" s="536"/>
      <c r="P58" s="537"/>
      <c r="Q58" s="536"/>
      <c r="R58" s="537"/>
      <c r="S58" s="536"/>
      <c r="T58" s="537"/>
      <c r="U58" s="536"/>
      <c r="V58" s="537"/>
      <c r="W58" s="536"/>
      <c r="X58" s="537"/>
      <c r="Y58" s="538"/>
      <c r="Z58" s="537"/>
      <c r="AA58" s="538"/>
      <c r="AB58" s="554"/>
      <c r="AC58" s="538"/>
      <c r="AD58" s="537"/>
      <c r="AE58" s="538"/>
      <c r="AF58" s="537"/>
      <c r="AG58" s="538"/>
      <c r="AH58" s="537"/>
      <c r="AI58" s="538"/>
      <c r="AJ58" s="537"/>
      <c r="AK58" s="538"/>
      <c r="AL58" s="537"/>
      <c r="AM58" s="538"/>
      <c r="AN58" s="537"/>
      <c r="AO58" s="636"/>
      <c r="AP58" s="554"/>
      <c r="AQ58" s="633"/>
      <c r="AR58" s="633"/>
      <c r="AS58" s="633"/>
      <c r="AT58" s="633"/>
      <c r="AU58" s="633"/>
      <c r="AV58" s="595" t="s">
        <v>120</v>
      </c>
      <c r="CA58" s="506" t="str">
        <f>IF(B58=0,"",IF(AQ58="",IF(B58="",""," No olvide escribir la columna Beneficiarios.-"),""))</f>
        <v/>
      </c>
      <c r="CB58" s="506" t="str">
        <f>IF(B58&lt;AQ58," El número de Beneficiarios NO puede ser mayor que el Total.-","")</f>
        <v/>
      </c>
      <c r="CG58" s="506">
        <f>IF(B58&lt;AQ58,1,0)</f>
        <v>0</v>
      </c>
      <c r="CH58" s="506" t="str">
        <f>IF(B58=0,"",IF(AQ58="",IF(B58="","",1),0))</f>
        <v/>
      </c>
    </row>
    <row r="59" spans="1:86" x14ac:dyDescent="0.2">
      <c r="A59" s="637" t="s">
        <v>55</v>
      </c>
      <c r="B59" s="638">
        <f>SUM(C59+D59)</f>
        <v>0</v>
      </c>
      <c r="C59" s="638">
        <f t="shared" si="5"/>
        <v>0</v>
      </c>
      <c r="D59" s="639">
        <f t="shared" si="5"/>
        <v>0</v>
      </c>
      <c r="E59" s="640"/>
      <c r="F59" s="641"/>
      <c r="G59" s="640"/>
      <c r="H59" s="642"/>
      <c r="I59" s="640"/>
      <c r="J59" s="642"/>
      <c r="K59" s="640"/>
      <c r="L59" s="642"/>
      <c r="M59" s="640"/>
      <c r="N59" s="642"/>
      <c r="O59" s="640"/>
      <c r="P59" s="642"/>
      <c r="Q59" s="640"/>
      <c r="R59" s="642"/>
      <c r="S59" s="640"/>
      <c r="T59" s="642"/>
      <c r="U59" s="640"/>
      <c r="V59" s="642"/>
      <c r="W59" s="640"/>
      <c r="X59" s="642"/>
      <c r="Y59" s="643"/>
      <c r="Z59" s="642"/>
      <c r="AA59" s="643"/>
      <c r="AB59" s="644"/>
      <c r="AC59" s="643"/>
      <c r="AD59" s="642"/>
      <c r="AE59" s="643"/>
      <c r="AF59" s="642"/>
      <c r="AG59" s="643"/>
      <c r="AH59" s="642"/>
      <c r="AI59" s="643"/>
      <c r="AJ59" s="642"/>
      <c r="AK59" s="643"/>
      <c r="AL59" s="642"/>
      <c r="AM59" s="643"/>
      <c r="AN59" s="642"/>
      <c r="AO59" s="645"/>
      <c r="AP59" s="644"/>
      <c r="AQ59" s="646"/>
      <c r="AR59" s="646"/>
      <c r="AS59" s="646"/>
      <c r="AT59" s="646"/>
      <c r="AU59" s="646"/>
      <c r="AV59" s="595" t="s">
        <v>120</v>
      </c>
      <c r="CA59" s="506" t="str">
        <f>IF(B59=0,"",IF(AQ59="",IF(B59="",""," No olvide escribir la columna Beneficiarios.-"),""))</f>
        <v/>
      </c>
      <c r="CB59" s="506" t="str">
        <f>IF(B59&lt;AQ59," El número de Beneficiarios NO puede ser mayor que el Total.-","")</f>
        <v/>
      </c>
      <c r="CG59" s="506">
        <f>IF(B59&lt;AQ59,1,0)</f>
        <v>0</v>
      </c>
      <c r="CH59" s="506" t="str">
        <f>IF(B59=0,"",IF(AQ59="",IF(B59="","",1),0))</f>
        <v/>
      </c>
    </row>
    <row r="60" spans="1:86" x14ac:dyDescent="0.2">
      <c r="A60" s="647" t="s">
        <v>1</v>
      </c>
      <c r="B60" s="648">
        <f t="shared" ref="B60:AU60" si="6">SUM(B55:B59)</f>
        <v>0</v>
      </c>
      <c r="C60" s="649">
        <f t="shared" si="6"/>
        <v>0</v>
      </c>
      <c r="D60" s="649">
        <f t="shared" si="6"/>
        <v>0</v>
      </c>
      <c r="E60" s="650">
        <f t="shared" si="6"/>
        <v>0</v>
      </c>
      <c r="F60" s="651">
        <f t="shared" si="6"/>
        <v>0</v>
      </c>
      <c r="G60" s="650">
        <f t="shared" si="6"/>
        <v>0</v>
      </c>
      <c r="H60" s="652">
        <f t="shared" si="6"/>
        <v>0</v>
      </c>
      <c r="I60" s="650">
        <f t="shared" si="6"/>
        <v>0</v>
      </c>
      <c r="J60" s="652">
        <f t="shared" si="6"/>
        <v>0</v>
      </c>
      <c r="K60" s="650">
        <f t="shared" si="6"/>
        <v>0</v>
      </c>
      <c r="L60" s="652">
        <f t="shared" si="6"/>
        <v>0</v>
      </c>
      <c r="M60" s="650">
        <f t="shared" si="6"/>
        <v>0</v>
      </c>
      <c r="N60" s="652">
        <f t="shared" si="6"/>
        <v>0</v>
      </c>
      <c r="O60" s="650">
        <f t="shared" si="6"/>
        <v>0</v>
      </c>
      <c r="P60" s="652">
        <f t="shared" si="6"/>
        <v>0</v>
      </c>
      <c r="Q60" s="650">
        <f t="shared" si="6"/>
        <v>0</v>
      </c>
      <c r="R60" s="652">
        <f t="shared" si="6"/>
        <v>0</v>
      </c>
      <c r="S60" s="650">
        <f t="shared" si="6"/>
        <v>0</v>
      </c>
      <c r="T60" s="652">
        <f t="shared" si="6"/>
        <v>0</v>
      </c>
      <c r="U60" s="650">
        <f t="shared" si="6"/>
        <v>0</v>
      </c>
      <c r="V60" s="652">
        <f t="shared" si="6"/>
        <v>0</v>
      </c>
      <c r="W60" s="650">
        <f t="shared" si="6"/>
        <v>0</v>
      </c>
      <c r="X60" s="652">
        <f t="shared" si="6"/>
        <v>0</v>
      </c>
      <c r="Y60" s="653">
        <f t="shared" si="6"/>
        <v>0</v>
      </c>
      <c r="Z60" s="652">
        <f t="shared" si="6"/>
        <v>0</v>
      </c>
      <c r="AA60" s="654">
        <f t="shared" si="6"/>
        <v>0</v>
      </c>
      <c r="AB60" s="655">
        <f t="shared" si="6"/>
        <v>0</v>
      </c>
      <c r="AC60" s="653">
        <f t="shared" si="6"/>
        <v>0</v>
      </c>
      <c r="AD60" s="652">
        <f t="shared" si="6"/>
        <v>0</v>
      </c>
      <c r="AE60" s="653">
        <f t="shared" si="6"/>
        <v>0</v>
      </c>
      <c r="AF60" s="652">
        <f t="shared" si="6"/>
        <v>0</v>
      </c>
      <c r="AG60" s="653">
        <f t="shared" si="6"/>
        <v>0</v>
      </c>
      <c r="AH60" s="652">
        <f t="shared" si="6"/>
        <v>0</v>
      </c>
      <c r="AI60" s="653">
        <f t="shared" si="6"/>
        <v>0</v>
      </c>
      <c r="AJ60" s="652">
        <f t="shared" si="6"/>
        <v>0</v>
      </c>
      <c r="AK60" s="653">
        <f t="shared" si="6"/>
        <v>0</v>
      </c>
      <c r="AL60" s="652">
        <f t="shared" si="6"/>
        <v>0</v>
      </c>
      <c r="AM60" s="653">
        <f t="shared" si="6"/>
        <v>0</v>
      </c>
      <c r="AN60" s="652">
        <f t="shared" si="6"/>
        <v>0</v>
      </c>
      <c r="AO60" s="654">
        <f t="shared" si="6"/>
        <v>0</v>
      </c>
      <c r="AP60" s="655">
        <f t="shared" si="6"/>
        <v>0</v>
      </c>
      <c r="AQ60" s="656">
        <f t="shared" si="6"/>
        <v>0</v>
      </c>
      <c r="AR60" s="656">
        <f t="shared" si="6"/>
        <v>0</v>
      </c>
      <c r="AS60" s="656">
        <f t="shared" si="6"/>
        <v>0</v>
      </c>
      <c r="AT60" s="656">
        <f t="shared" si="6"/>
        <v>0</v>
      </c>
      <c r="AU60" s="656">
        <f t="shared" si="6"/>
        <v>0</v>
      </c>
      <c r="AV60" s="595"/>
    </row>
    <row r="61" spans="1:86" x14ac:dyDescent="0.2">
      <c r="A61" s="657" t="s">
        <v>121</v>
      </c>
      <c r="B61" s="513"/>
      <c r="C61" s="622"/>
      <c r="D61" s="622"/>
      <c r="E61" s="622"/>
      <c r="F61" s="622"/>
      <c r="G61" s="622"/>
      <c r="H61" s="622"/>
      <c r="I61" s="622"/>
      <c r="J61" s="622"/>
      <c r="K61" s="622"/>
    </row>
    <row r="62" spans="1:86" x14ac:dyDescent="0.2">
      <c r="A62" s="703" t="s">
        <v>49</v>
      </c>
      <c r="B62" s="586" t="s">
        <v>50</v>
      </c>
      <c r="C62" s="658"/>
      <c r="D62" s="658"/>
      <c r="E62" s="658"/>
      <c r="F62" s="658"/>
      <c r="G62" s="658"/>
      <c r="H62" s="658"/>
      <c r="I62" s="658"/>
      <c r="J62" s="658"/>
      <c r="K62" s="658"/>
    </row>
    <row r="63" spans="1:86" x14ac:dyDescent="0.2">
      <c r="A63" s="659" t="s">
        <v>52</v>
      </c>
      <c r="B63" s="660"/>
      <c r="C63" s="661"/>
      <c r="D63" s="658"/>
      <c r="E63" s="658"/>
      <c r="F63" s="658"/>
      <c r="G63" s="658"/>
      <c r="H63" s="658"/>
      <c r="I63" s="658"/>
      <c r="J63" s="658"/>
      <c r="K63" s="658"/>
    </row>
    <row r="64" spans="1:86" x14ac:dyDescent="0.2">
      <c r="A64" s="578" t="s">
        <v>53</v>
      </c>
      <c r="B64" s="548"/>
      <c r="C64" s="661"/>
      <c r="D64" s="658"/>
      <c r="E64" s="658"/>
      <c r="F64" s="658"/>
      <c r="G64" s="658"/>
      <c r="H64" s="658"/>
      <c r="I64" s="658"/>
      <c r="J64" s="658"/>
      <c r="K64" s="658"/>
    </row>
    <row r="65" spans="1:11" x14ac:dyDescent="0.2">
      <c r="A65" s="578" t="s">
        <v>54</v>
      </c>
      <c r="B65" s="548"/>
      <c r="C65" s="661"/>
      <c r="D65" s="658"/>
      <c r="E65" s="658"/>
      <c r="F65" s="658"/>
      <c r="G65" s="658"/>
      <c r="H65" s="658"/>
      <c r="I65" s="658"/>
      <c r="J65" s="658"/>
      <c r="K65" s="658"/>
    </row>
    <row r="66" spans="1:11" x14ac:dyDescent="0.2">
      <c r="A66" s="637" t="s">
        <v>55</v>
      </c>
      <c r="B66" s="565"/>
      <c r="C66" s="661"/>
      <c r="D66" s="658"/>
      <c r="E66" s="658"/>
      <c r="F66" s="658"/>
      <c r="G66" s="658"/>
      <c r="H66" s="658"/>
      <c r="I66" s="658"/>
      <c r="J66" s="658"/>
      <c r="K66" s="658"/>
    </row>
    <row r="67" spans="1:11" x14ac:dyDescent="0.2">
      <c r="A67" s="647" t="s">
        <v>1</v>
      </c>
      <c r="B67" s="662">
        <f>SUM(B63:B66)</f>
        <v>0</v>
      </c>
      <c r="C67" s="661"/>
      <c r="D67" s="658"/>
      <c r="E67" s="658"/>
      <c r="F67" s="658"/>
      <c r="G67" s="658"/>
      <c r="H67" s="658"/>
      <c r="I67" s="658"/>
      <c r="J67" s="658"/>
      <c r="K67" s="658"/>
    </row>
    <row r="68" spans="1:11" x14ac:dyDescent="0.2">
      <c r="A68" s="657" t="s">
        <v>122</v>
      </c>
      <c r="B68" s="657"/>
      <c r="C68" s="658"/>
      <c r="D68" s="658"/>
      <c r="E68" s="658"/>
      <c r="F68" s="658"/>
      <c r="G68" s="658"/>
      <c r="H68" s="658"/>
      <c r="I68" s="658"/>
      <c r="J68" s="658"/>
      <c r="K68" s="658"/>
    </row>
    <row r="69" spans="1:11" x14ac:dyDescent="0.2">
      <c r="A69" s="703" t="s">
        <v>49</v>
      </c>
      <c r="B69" s="586" t="s">
        <v>50</v>
      </c>
      <c r="C69" s="658"/>
      <c r="D69" s="658"/>
      <c r="E69" s="658"/>
      <c r="F69" s="658"/>
      <c r="G69" s="658"/>
      <c r="H69" s="658"/>
      <c r="I69" s="658"/>
      <c r="J69" s="658"/>
      <c r="K69" s="658"/>
    </row>
    <row r="70" spans="1:11" x14ac:dyDescent="0.2">
      <c r="A70" s="659" t="s">
        <v>52</v>
      </c>
      <c r="B70" s="660"/>
      <c r="C70" s="661"/>
      <c r="D70" s="658"/>
      <c r="E70" s="658"/>
      <c r="F70" s="658"/>
      <c r="G70" s="658"/>
      <c r="H70" s="658"/>
      <c r="I70" s="658"/>
      <c r="J70" s="658"/>
      <c r="K70" s="658"/>
    </row>
    <row r="71" spans="1:11" x14ac:dyDescent="0.2">
      <c r="A71" s="578" t="s">
        <v>53</v>
      </c>
      <c r="B71" s="548"/>
      <c r="C71" s="661"/>
      <c r="D71" s="658"/>
      <c r="E71" s="658"/>
      <c r="F71" s="658"/>
      <c r="G71" s="658"/>
      <c r="H71" s="658"/>
      <c r="I71" s="658"/>
      <c r="J71" s="658"/>
      <c r="K71" s="658"/>
    </row>
    <row r="72" spans="1:11" x14ac:dyDescent="0.2">
      <c r="A72" s="578" t="s">
        <v>54</v>
      </c>
      <c r="B72" s="548"/>
      <c r="C72" s="661"/>
      <c r="D72" s="658"/>
      <c r="E72" s="658"/>
      <c r="F72" s="658"/>
      <c r="G72" s="658"/>
      <c r="H72" s="658"/>
      <c r="I72" s="658"/>
      <c r="J72" s="658"/>
      <c r="K72" s="658"/>
    </row>
    <row r="73" spans="1:11" x14ac:dyDescent="0.2">
      <c r="A73" s="637" t="s">
        <v>55</v>
      </c>
      <c r="B73" s="565"/>
      <c r="C73" s="661"/>
      <c r="D73" s="658"/>
      <c r="E73" s="658"/>
      <c r="F73" s="658"/>
      <c r="G73" s="658"/>
      <c r="H73" s="658"/>
      <c r="I73" s="658"/>
      <c r="J73" s="658"/>
      <c r="K73" s="658"/>
    </row>
    <row r="74" spans="1:11" x14ac:dyDescent="0.2">
      <c r="A74" s="647" t="s">
        <v>1</v>
      </c>
      <c r="B74" s="662">
        <f>SUM(B70:B73)</f>
        <v>0</v>
      </c>
      <c r="C74" s="661"/>
      <c r="D74" s="658"/>
      <c r="E74" s="658"/>
      <c r="F74" s="658"/>
      <c r="G74" s="658"/>
      <c r="H74" s="658"/>
      <c r="I74" s="658"/>
      <c r="J74" s="658"/>
      <c r="K74" s="658"/>
    </row>
    <row r="75" spans="1:11" x14ac:dyDescent="0.2">
      <c r="A75" s="663" t="s">
        <v>123</v>
      </c>
      <c r="B75" s="664"/>
      <c r="C75" s="665"/>
      <c r="D75" s="583"/>
    </row>
    <row r="76" spans="1:11" ht="21" x14ac:dyDescent="0.2">
      <c r="A76" s="666" t="s">
        <v>56</v>
      </c>
      <c r="B76" s="667" t="s">
        <v>57</v>
      </c>
      <c r="C76" s="668" t="s">
        <v>58</v>
      </c>
      <c r="D76" s="668" t="s">
        <v>59</v>
      </c>
      <c r="E76" s="668" t="s">
        <v>13</v>
      </c>
    </row>
    <row r="77" spans="1:11" x14ac:dyDescent="0.2">
      <c r="A77" s="669" t="s">
        <v>124</v>
      </c>
      <c r="B77" s="660"/>
      <c r="C77" s="660"/>
      <c r="D77" s="660"/>
      <c r="E77" s="660"/>
      <c r="F77" s="506"/>
    </row>
    <row r="78" spans="1:11" x14ac:dyDescent="0.2">
      <c r="A78" s="670" t="s">
        <v>125</v>
      </c>
      <c r="B78" s="548"/>
      <c r="C78" s="548"/>
      <c r="D78" s="548"/>
      <c r="E78" s="548"/>
      <c r="F78" s="506"/>
    </row>
    <row r="79" spans="1:11" x14ac:dyDescent="0.2">
      <c r="A79" s="670" t="s">
        <v>126</v>
      </c>
      <c r="B79" s="548"/>
      <c r="C79" s="548"/>
      <c r="D79" s="548"/>
      <c r="E79" s="548"/>
      <c r="F79" s="506"/>
    </row>
    <row r="80" spans="1:11" x14ac:dyDescent="0.2">
      <c r="A80" s="670" t="s">
        <v>127</v>
      </c>
      <c r="B80" s="548"/>
      <c r="C80" s="548"/>
      <c r="D80" s="548"/>
      <c r="E80" s="548"/>
      <c r="F80" s="506"/>
    </row>
    <row r="81" spans="1:47" x14ac:dyDescent="0.2">
      <c r="A81" s="670" t="s">
        <v>128</v>
      </c>
      <c r="B81" s="548"/>
      <c r="C81" s="548"/>
      <c r="D81" s="548"/>
      <c r="E81" s="548"/>
      <c r="F81" s="506"/>
    </row>
    <row r="82" spans="1:47" x14ac:dyDescent="0.2">
      <c r="A82" s="671" t="s">
        <v>129</v>
      </c>
      <c r="B82" s="548"/>
      <c r="C82" s="548"/>
      <c r="D82" s="548"/>
      <c r="E82" s="548"/>
      <c r="F82" s="506"/>
    </row>
    <row r="83" spans="1:47" x14ac:dyDescent="0.2">
      <c r="A83" s="670" t="s">
        <v>130</v>
      </c>
      <c r="B83" s="548"/>
      <c r="C83" s="548"/>
      <c r="D83" s="548"/>
      <c r="E83" s="548"/>
      <c r="F83" s="506"/>
    </row>
    <row r="84" spans="1:47" x14ac:dyDescent="0.2">
      <c r="A84" s="670" t="s">
        <v>131</v>
      </c>
      <c r="B84" s="548"/>
      <c r="C84" s="548"/>
      <c r="D84" s="548"/>
      <c r="E84" s="548"/>
      <c r="F84" s="506"/>
    </row>
    <row r="85" spans="1:47" x14ac:dyDescent="0.2">
      <c r="A85" s="670" t="s">
        <v>132</v>
      </c>
      <c r="B85" s="548"/>
      <c r="C85" s="548"/>
      <c r="D85" s="548"/>
      <c r="E85" s="548"/>
      <c r="F85" s="506"/>
    </row>
    <row r="86" spans="1:47" x14ac:dyDescent="0.2">
      <c r="A86" s="670" t="s">
        <v>133</v>
      </c>
      <c r="B86" s="548"/>
      <c r="C86" s="548"/>
      <c r="D86" s="548"/>
      <c r="E86" s="548"/>
      <c r="F86" s="506"/>
    </row>
    <row r="87" spans="1:47" x14ac:dyDescent="0.2">
      <c r="A87" s="672" t="s">
        <v>134</v>
      </c>
      <c r="B87" s="548"/>
      <c r="C87" s="551"/>
      <c r="D87" s="551"/>
      <c r="E87" s="551"/>
      <c r="F87" s="506"/>
    </row>
    <row r="88" spans="1:47" x14ac:dyDescent="0.2">
      <c r="A88" s="673" t="s">
        <v>135</v>
      </c>
      <c r="B88" s="548"/>
      <c r="C88" s="551"/>
      <c r="D88" s="551"/>
      <c r="E88" s="551"/>
      <c r="F88" s="506"/>
    </row>
    <row r="89" spans="1:47" x14ac:dyDescent="0.2">
      <c r="A89" s="674" t="s">
        <v>136</v>
      </c>
      <c r="B89" s="576"/>
      <c r="C89" s="551"/>
      <c r="D89" s="551"/>
      <c r="E89" s="551"/>
      <c r="F89" s="506"/>
    </row>
    <row r="90" spans="1:47" x14ac:dyDescent="0.2">
      <c r="A90" s="674" t="s">
        <v>137</v>
      </c>
      <c r="B90" s="548"/>
      <c r="C90" s="551"/>
      <c r="D90" s="551"/>
      <c r="E90" s="551"/>
      <c r="F90" s="506"/>
    </row>
    <row r="91" spans="1:47" x14ac:dyDescent="0.2">
      <c r="A91" s="675" t="s">
        <v>138</v>
      </c>
      <c r="B91" s="676"/>
      <c r="C91" s="565"/>
      <c r="D91" s="565"/>
      <c r="E91" s="565"/>
      <c r="F91" s="506"/>
    </row>
    <row r="92" spans="1:47" x14ac:dyDescent="0.2">
      <c r="A92" s="677" t="s">
        <v>1</v>
      </c>
      <c r="B92" s="662">
        <f>SUM(B77:B91)</f>
        <v>0</v>
      </c>
      <c r="C92" s="662">
        <f>SUM(C77:C91)</f>
        <v>0</v>
      </c>
      <c r="D92" s="662">
        <f>SUM(D77:D91)</f>
        <v>0</v>
      </c>
      <c r="E92" s="662">
        <f>SUM(E77:E91)</f>
        <v>0</v>
      </c>
      <c r="F92" s="506"/>
    </row>
    <row r="93" spans="1:47" x14ac:dyDescent="0.2">
      <c r="A93" s="678" t="s">
        <v>139</v>
      </c>
      <c r="B93" s="679"/>
      <c r="C93" s="679"/>
      <c r="D93" s="510"/>
      <c r="E93" s="510"/>
      <c r="F93" s="510"/>
      <c r="G93" s="510"/>
      <c r="H93" s="510"/>
      <c r="I93" s="510"/>
      <c r="J93" s="510"/>
      <c r="K93" s="510"/>
      <c r="L93" s="510"/>
      <c r="M93" s="510"/>
      <c r="N93" s="510"/>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9"/>
      <c r="AT93" s="509"/>
      <c r="AU93" s="509"/>
    </row>
    <row r="94" spans="1:47" ht="24.75" x14ac:dyDescent="0.3">
      <c r="A94" s="680" t="s">
        <v>49</v>
      </c>
      <c r="B94" s="668" t="s">
        <v>57</v>
      </c>
      <c r="C94" s="668" t="s">
        <v>58</v>
      </c>
      <c r="D94" s="668" t="s">
        <v>59</v>
      </c>
      <c r="E94" s="668" t="s">
        <v>13</v>
      </c>
      <c r="F94" s="681"/>
      <c r="G94" s="681"/>
      <c r="H94" s="510"/>
      <c r="I94" s="510"/>
      <c r="J94" s="510"/>
      <c r="K94" s="510"/>
      <c r="L94" s="510"/>
      <c r="M94" s="510"/>
      <c r="N94" s="510"/>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c r="AS94" s="509"/>
      <c r="AT94" s="509"/>
      <c r="AU94" s="509"/>
    </row>
    <row r="95" spans="1:47" x14ac:dyDescent="0.2">
      <c r="A95" s="682" t="s">
        <v>52</v>
      </c>
      <c r="B95" s="542"/>
      <c r="C95" s="542"/>
      <c r="D95" s="542"/>
      <c r="E95" s="542"/>
      <c r="F95" s="683"/>
      <c r="G95" s="510"/>
      <c r="H95" s="510"/>
      <c r="I95" s="510"/>
      <c r="J95" s="510"/>
      <c r="K95" s="510"/>
      <c r="L95" s="510"/>
      <c r="M95" s="510"/>
      <c r="N95" s="510"/>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9"/>
      <c r="AT95" s="509"/>
      <c r="AU95" s="509"/>
    </row>
    <row r="96" spans="1:47" x14ac:dyDescent="0.2">
      <c r="A96" s="684" t="s">
        <v>53</v>
      </c>
      <c r="B96" s="542"/>
      <c r="C96" s="542"/>
      <c r="D96" s="542"/>
      <c r="E96" s="542"/>
      <c r="F96" s="683"/>
      <c r="G96" s="510"/>
      <c r="H96" s="510"/>
      <c r="I96" s="510"/>
      <c r="J96" s="510"/>
      <c r="K96" s="510"/>
      <c r="L96" s="510"/>
      <c r="M96" s="510"/>
      <c r="N96" s="510"/>
      <c r="O96" s="508"/>
      <c r="P96" s="508"/>
      <c r="Q96" s="508"/>
      <c r="R96" s="508"/>
      <c r="S96" s="508"/>
      <c r="T96" s="508"/>
      <c r="U96" s="508"/>
      <c r="V96" s="508"/>
      <c r="W96" s="508"/>
      <c r="X96" s="508"/>
      <c r="Y96" s="508"/>
      <c r="Z96" s="508"/>
      <c r="AA96" s="508"/>
      <c r="AB96" s="508"/>
      <c r="AC96" s="508"/>
      <c r="AD96" s="508"/>
      <c r="AE96" s="508"/>
      <c r="AF96" s="508"/>
      <c r="AG96" s="508"/>
      <c r="AH96" s="508"/>
      <c r="AI96" s="508"/>
      <c r="AJ96" s="508"/>
      <c r="AK96" s="508"/>
      <c r="AL96" s="508"/>
      <c r="AM96" s="508"/>
      <c r="AN96" s="508"/>
      <c r="AO96" s="508"/>
      <c r="AP96" s="508"/>
      <c r="AQ96" s="508"/>
      <c r="AR96" s="508"/>
      <c r="AS96" s="509"/>
      <c r="AT96" s="509"/>
      <c r="AU96" s="509"/>
    </row>
    <row r="97" spans="1:47" x14ac:dyDescent="0.2">
      <c r="A97" s="684" t="s">
        <v>54</v>
      </c>
      <c r="B97" s="542"/>
      <c r="C97" s="542"/>
      <c r="D97" s="542"/>
      <c r="E97" s="542"/>
      <c r="F97" s="683"/>
      <c r="G97" s="510"/>
      <c r="H97" s="510"/>
      <c r="I97" s="510"/>
      <c r="J97" s="510"/>
      <c r="K97" s="510"/>
      <c r="L97" s="510"/>
      <c r="M97" s="510"/>
      <c r="N97" s="510"/>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8"/>
      <c r="AL97" s="508"/>
      <c r="AM97" s="508"/>
      <c r="AN97" s="508"/>
      <c r="AO97" s="508"/>
      <c r="AP97" s="508"/>
      <c r="AQ97" s="508"/>
      <c r="AR97" s="508"/>
      <c r="AS97" s="509"/>
      <c r="AT97" s="509"/>
      <c r="AU97" s="509"/>
    </row>
    <row r="98" spans="1:47" x14ac:dyDescent="0.2">
      <c r="A98" s="684" t="s">
        <v>55</v>
      </c>
      <c r="B98" s="542"/>
      <c r="C98" s="542"/>
      <c r="D98" s="542"/>
      <c r="E98" s="542"/>
      <c r="F98" s="683"/>
      <c r="G98" s="510"/>
      <c r="H98" s="510"/>
      <c r="I98" s="510"/>
      <c r="J98" s="510"/>
      <c r="K98" s="510"/>
      <c r="L98" s="510"/>
      <c r="M98" s="510"/>
      <c r="N98" s="510"/>
      <c r="O98" s="508"/>
      <c r="P98" s="508"/>
      <c r="Q98" s="508"/>
      <c r="R98" s="508"/>
      <c r="S98" s="508"/>
      <c r="T98" s="508"/>
      <c r="U98" s="508"/>
      <c r="V98" s="508"/>
      <c r="W98" s="508"/>
      <c r="X98" s="508"/>
      <c r="Y98" s="508"/>
      <c r="Z98" s="508"/>
      <c r="AA98" s="508"/>
      <c r="AB98" s="508"/>
      <c r="AC98" s="508"/>
      <c r="AD98" s="508"/>
      <c r="AE98" s="508"/>
      <c r="AF98" s="508"/>
      <c r="AG98" s="508"/>
      <c r="AH98" s="508"/>
      <c r="AI98" s="508"/>
      <c r="AJ98" s="508"/>
      <c r="AK98" s="508"/>
      <c r="AL98" s="508"/>
      <c r="AM98" s="508"/>
      <c r="AN98" s="508"/>
      <c r="AO98" s="508"/>
      <c r="AP98" s="508"/>
      <c r="AQ98" s="508"/>
      <c r="AR98" s="508"/>
      <c r="AS98" s="509"/>
      <c r="AT98" s="509"/>
      <c r="AU98" s="509"/>
    </row>
    <row r="99" spans="1:47" x14ac:dyDescent="0.2">
      <c r="A99" s="685" t="s">
        <v>60</v>
      </c>
      <c r="B99" s="641"/>
      <c r="C99" s="641"/>
      <c r="D99" s="641"/>
      <c r="E99" s="641"/>
      <c r="F99" s="683"/>
      <c r="G99" s="510"/>
      <c r="H99" s="510"/>
      <c r="I99" s="510"/>
      <c r="J99" s="510"/>
      <c r="K99" s="510"/>
      <c r="L99" s="510"/>
      <c r="M99" s="510"/>
      <c r="N99" s="510"/>
      <c r="O99" s="508"/>
      <c r="P99" s="508"/>
      <c r="Q99" s="508"/>
      <c r="R99" s="508"/>
      <c r="S99" s="508"/>
      <c r="T99" s="508"/>
      <c r="U99" s="508"/>
      <c r="V99" s="508"/>
      <c r="W99" s="508"/>
      <c r="X99" s="508"/>
      <c r="Y99" s="508"/>
      <c r="Z99" s="508"/>
      <c r="AA99" s="508"/>
      <c r="AB99" s="508"/>
      <c r="AC99" s="508"/>
      <c r="AD99" s="508"/>
      <c r="AE99" s="508"/>
      <c r="AF99" s="508"/>
      <c r="AG99" s="508"/>
      <c r="AH99" s="508"/>
      <c r="AI99" s="508"/>
      <c r="AJ99" s="508"/>
      <c r="AK99" s="508"/>
      <c r="AL99" s="508"/>
      <c r="AM99" s="508"/>
      <c r="AN99" s="508"/>
      <c r="AO99" s="508"/>
      <c r="AP99" s="508"/>
      <c r="AQ99" s="508"/>
      <c r="AR99" s="508"/>
      <c r="AS99" s="509"/>
      <c r="AT99" s="509"/>
      <c r="AU99" s="509"/>
    </row>
    <row r="100" spans="1:47" x14ac:dyDescent="0.2">
      <c r="A100" s="647" t="s">
        <v>1</v>
      </c>
      <c r="B100" s="662">
        <f>SUM(B95:B99)</f>
        <v>0</v>
      </c>
      <c r="C100" s="662">
        <f>SUM(C95:C99)</f>
        <v>0</v>
      </c>
      <c r="D100" s="662">
        <f>SUM(D95:D99)</f>
        <v>0</v>
      </c>
      <c r="E100" s="662">
        <f>SUM(E95:E99)</f>
        <v>0</v>
      </c>
      <c r="F100" s="683"/>
      <c r="G100" s="510"/>
      <c r="H100" s="510"/>
      <c r="I100" s="510"/>
      <c r="J100" s="510"/>
      <c r="K100" s="510"/>
      <c r="L100" s="510"/>
      <c r="M100" s="510"/>
      <c r="N100" s="510"/>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08"/>
      <c r="AK100" s="508"/>
      <c r="AL100" s="508"/>
      <c r="AM100" s="508"/>
      <c r="AN100" s="508"/>
      <c r="AO100" s="508"/>
      <c r="AP100" s="508"/>
      <c r="AQ100" s="508"/>
      <c r="AR100" s="508"/>
      <c r="AS100" s="509"/>
      <c r="AT100" s="509"/>
      <c r="AU100" s="509"/>
    </row>
    <row r="101" spans="1:47" x14ac:dyDescent="0.2">
      <c r="A101" s="678" t="s">
        <v>140</v>
      </c>
      <c r="B101" s="686"/>
      <c r="C101" s="687"/>
      <c r="D101" s="510"/>
      <c r="E101" s="510"/>
      <c r="F101" s="510"/>
      <c r="G101" s="510"/>
      <c r="H101" s="510"/>
      <c r="I101" s="510"/>
      <c r="J101" s="510"/>
      <c r="K101" s="510"/>
      <c r="L101" s="510"/>
      <c r="M101" s="510"/>
      <c r="N101" s="510"/>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8"/>
      <c r="AL101" s="508"/>
      <c r="AM101" s="508"/>
      <c r="AN101" s="508"/>
      <c r="AO101" s="508"/>
      <c r="AP101" s="508"/>
      <c r="AQ101" s="508"/>
      <c r="AR101" s="508"/>
      <c r="AS101" s="509"/>
      <c r="AT101" s="509"/>
      <c r="AU101" s="509"/>
    </row>
    <row r="102" spans="1:47" ht="21" x14ac:dyDescent="0.2">
      <c r="A102" s="680" t="s">
        <v>49</v>
      </c>
      <c r="B102" s="668" t="s">
        <v>57</v>
      </c>
      <c r="C102" s="668" t="s">
        <v>58</v>
      </c>
      <c r="D102" s="668" t="s">
        <v>59</v>
      </c>
      <c r="E102" s="668" t="s">
        <v>13</v>
      </c>
      <c r="F102" s="510"/>
      <c r="G102" s="510"/>
      <c r="H102" s="510"/>
      <c r="I102" s="510"/>
      <c r="J102" s="510"/>
      <c r="K102" s="510"/>
      <c r="L102" s="510"/>
      <c r="M102" s="510"/>
      <c r="N102" s="510"/>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08"/>
      <c r="AK102" s="508"/>
      <c r="AL102" s="508"/>
      <c r="AM102" s="508"/>
      <c r="AN102" s="508"/>
      <c r="AO102" s="508"/>
      <c r="AP102" s="508"/>
      <c r="AQ102" s="508"/>
      <c r="AR102" s="508"/>
      <c r="AS102" s="509"/>
      <c r="AT102" s="509"/>
      <c r="AU102" s="509"/>
    </row>
    <row r="103" spans="1:47" x14ac:dyDescent="0.2">
      <c r="A103" s="682" t="s">
        <v>52</v>
      </c>
      <c r="B103" s="542"/>
      <c r="C103" s="542"/>
      <c r="D103" s="542"/>
      <c r="E103" s="542"/>
      <c r="F103" s="683"/>
      <c r="G103" s="510"/>
      <c r="H103" s="510"/>
      <c r="I103" s="510"/>
      <c r="J103" s="510"/>
      <c r="K103" s="510"/>
      <c r="L103" s="510"/>
      <c r="M103" s="510"/>
      <c r="N103" s="510"/>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8"/>
      <c r="AL103" s="508"/>
      <c r="AM103" s="508"/>
      <c r="AN103" s="508"/>
      <c r="AO103" s="508"/>
      <c r="AP103" s="508"/>
      <c r="AQ103" s="508"/>
      <c r="AR103" s="508"/>
      <c r="AS103" s="509"/>
      <c r="AT103" s="509"/>
      <c r="AU103" s="509"/>
    </row>
    <row r="104" spans="1:47" x14ac:dyDescent="0.2">
      <c r="A104" s="684" t="s">
        <v>53</v>
      </c>
      <c r="B104" s="542"/>
      <c r="C104" s="542"/>
      <c r="D104" s="542"/>
      <c r="E104" s="542"/>
      <c r="F104" s="683"/>
      <c r="G104" s="510"/>
      <c r="H104" s="510"/>
      <c r="I104" s="510"/>
      <c r="J104" s="510"/>
      <c r="K104" s="510"/>
      <c r="L104" s="510"/>
      <c r="M104" s="510"/>
      <c r="N104" s="510"/>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08"/>
      <c r="AK104" s="508"/>
      <c r="AL104" s="508"/>
      <c r="AM104" s="508"/>
      <c r="AN104" s="508"/>
      <c r="AO104" s="508"/>
      <c r="AP104" s="508"/>
      <c r="AQ104" s="508"/>
      <c r="AR104" s="508"/>
      <c r="AS104" s="509"/>
      <c r="AT104" s="509"/>
      <c r="AU104" s="509"/>
    </row>
    <row r="105" spans="1:47" x14ac:dyDescent="0.2">
      <c r="A105" s="684" t="s">
        <v>54</v>
      </c>
      <c r="B105" s="542"/>
      <c r="C105" s="542"/>
      <c r="D105" s="542"/>
      <c r="E105" s="542"/>
      <c r="F105" s="683"/>
      <c r="G105" s="510"/>
      <c r="H105" s="510"/>
      <c r="I105" s="510"/>
      <c r="J105" s="510"/>
      <c r="K105" s="510"/>
      <c r="L105" s="510"/>
      <c r="M105" s="510"/>
      <c r="N105" s="510"/>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8"/>
      <c r="AL105" s="508"/>
      <c r="AM105" s="508"/>
      <c r="AN105" s="508"/>
      <c r="AO105" s="508"/>
      <c r="AP105" s="508"/>
      <c r="AQ105" s="508"/>
      <c r="AR105" s="508"/>
      <c r="AS105" s="509"/>
      <c r="AT105" s="509"/>
      <c r="AU105" s="509"/>
    </row>
    <row r="106" spans="1:47" x14ac:dyDescent="0.2">
      <c r="A106" s="684" t="s">
        <v>55</v>
      </c>
      <c r="B106" s="542"/>
      <c r="C106" s="542"/>
      <c r="D106" s="542"/>
      <c r="E106" s="542"/>
      <c r="F106" s="683"/>
      <c r="G106" s="510"/>
      <c r="H106" s="510"/>
      <c r="I106" s="510"/>
      <c r="J106" s="510"/>
      <c r="K106" s="510"/>
      <c r="L106" s="510"/>
      <c r="M106" s="510"/>
      <c r="N106" s="510"/>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08"/>
      <c r="AK106" s="508"/>
      <c r="AL106" s="508"/>
      <c r="AM106" s="508"/>
      <c r="AN106" s="508"/>
      <c r="AO106" s="508"/>
      <c r="AP106" s="508"/>
      <c r="AQ106" s="508"/>
      <c r="AR106" s="508"/>
      <c r="AS106" s="509"/>
      <c r="AT106" s="509"/>
      <c r="AU106" s="509"/>
    </row>
    <row r="107" spans="1:47" x14ac:dyDescent="0.2">
      <c r="A107" s="685" t="s">
        <v>60</v>
      </c>
      <c r="B107" s="641"/>
      <c r="C107" s="641"/>
      <c r="D107" s="641"/>
      <c r="E107" s="641"/>
      <c r="F107" s="683"/>
      <c r="G107" s="510"/>
      <c r="H107" s="510"/>
      <c r="I107" s="510"/>
      <c r="J107" s="510"/>
      <c r="K107" s="510"/>
      <c r="L107" s="510"/>
      <c r="M107" s="510"/>
      <c r="N107" s="510"/>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8"/>
      <c r="AL107" s="508"/>
      <c r="AM107" s="508"/>
      <c r="AN107" s="508"/>
      <c r="AO107" s="508"/>
      <c r="AP107" s="508"/>
      <c r="AQ107" s="508"/>
      <c r="AR107" s="508"/>
      <c r="AS107" s="509"/>
      <c r="AT107" s="509"/>
      <c r="AU107" s="509"/>
    </row>
    <row r="108" spans="1:47" x14ac:dyDescent="0.2">
      <c r="A108" s="647" t="s">
        <v>1</v>
      </c>
      <c r="B108" s="662">
        <f>SUM(B103:B107)</f>
        <v>0</v>
      </c>
      <c r="C108" s="662">
        <f>SUM(C103:C107)</f>
        <v>0</v>
      </c>
      <c r="D108" s="662">
        <f>SUM(D103:D107)</f>
        <v>0</v>
      </c>
      <c r="E108" s="662">
        <f>SUM(E103:E107)</f>
        <v>0</v>
      </c>
      <c r="F108" s="683"/>
      <c r="G108" s="510"/>
      <c r="H108" s="510"/>
      <c r="I108" s="510"/>
      <c r="J108" s="510"/>
      <c r="K108" s="510"/>
      <c r="L108" s="510"/>
      <c r="M108" s="510"/>
      <c r="N108" s="510"/>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8"/>
      <c r="AK108" s="508"/>
      <c r="AL108" s="508"/>
      <c r="AM108" s="508"/>
      <c r="AN108" s="508"/>
      <c r="AO108" s="508"/>
      <c r="AP108" s="508"/>
      <c r="AQ108" s="508"/>
      <c r="AR108" s="508"/>
      <c r="AS108" s="509"/>
      <c r="AT108" s="509"/>
      <c r="AU108" s="509"/>
    </row>
    <row r="109" spans="1:47" x14ac:dyDescent="0.2">
      <c r="A109" s="678" t="s">
        <v>141</v>
      </c>
      <c r="B109" s="686"/>
      <c r="C109" s="687"/>
      <c r="D109" s="510"/>
      <c r="E109" s="510"/>
      <c r="F109" s="510"/>
      <c r="G109" s="508"/>
      <c r="H109" s="508"/>
      <c r="I109" s="508"/>
      <c r="J109" s="508"/>
      <c r="K109" s="510"/>
      <c r="L109" s="510"/>
      <c r="M109" s="510"/>
      <c r="N109" s="510"/>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8"/>
      <c r="AL109" s="508"/>
      <c r="AM109" s="508"/>
      <c r="AN109" s="508"/>
      <c r="AO109" s="508"/>
      <c r="AP109" s="508"/>
      <c r="AQ109" s="508"/>
      <c r="AR109" s="508"/>
      <c r="AS109" s="509"/>
      <c r="AT109" s="509"/>
      <c r="AU109" s="509"/>
    </row>
    <row r="110" spans="1:47" x14ac:dyDescent="0.2">
      <c r="A110" s="977" t="s">
        <v>61</v>
      </c>
      <c r="B110" s="978"/>
      <c r="C110" s="981" t="s">
        <v>1</v>
      </c>
      <c r="D110" s="939" t="s">
        <v>33</v>
      </c>
      <c r="E110" s="946"/>
      <c r="F110" s="946"/>
      <c r="G110" s="971" t="s">
        <v>34</v>
      </c>
      <c r="H110" s="508"/>
      <c r="I110" s="508"/>
      <c r="J110" s="508"/>
      <c r="K110" s="510"/>
      <c r="L110" s="510"/>
      <c r="M110" s="510"/>
      <c r="N110" s="510"/>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8"/>
      <c r="AK110" s="508"/>
      <c r="AL110" s="508"/>
      <c r="AM110" s="508"/>
      <c r="AN110" s="508"/>
      <c r="AO110" s="508"/>
      <c r="AP110" s="508"/>
      <c r="AQ110" s="508"/>
      <c r="AR110" s="508"/>
      <c r="AS110" s="509"/>
      <c r="AT110" s="509"/>
      <c r="AU110" s="509"/>
    </row>
    <row r="111" spans="1:47" ht="21" x14ac:dyDescent="0.2">
      <c r="A111" s="979"/>
      <c r="B111" s="980"/>
      <c r="C111" s="982"/>
      <c r="D111" s="702" t="s">
        <v>35</v>
      </c>
      <c r="E111" s="702" t="s">
        <v>36</v>
      </c>
      <c r="F111" s="702" t="s">
        <v>37</v>
      </c>
      <c r="G111" s="972"/>
      <c r="H111" s="510"/>
      <c r="I111" s="510"/>
      <c r="J111" s="510"/>
      <c r="K111" s="510"/>
      <c r="L111" s="510"/>
      <c r="M111" s="510"/>
      <c r="N111" s="510"/>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8"/>
      <c r="AL111" s="508"/>
      <c r="AM111" s="508"/>
      <c r="AN111" s="508"/>
      <c r="AO111" s="508"/>
      <c r="AP111" s="508"/>
      <c r="AQ111" s="508"/>
      <c r="AR111" s="508"/>
      <c r="AS111" s="509"/>
      <c r="AT111" s="509"/>
      <c r="AU111" s="509"/>
    </row>
    <row r="112" spans="1:47" x14ac:dyDescent="0.2">
      <c r="A112" s="1008" t="s">
        <v>62</v>
      </c>
      <c r="B112" s="1009"/>
      <c r="C112" s="662">
        <f>SUM(D112:G112)</f>
        <v>0</v>
      </c>
      <c r="D112" s="521"/>
      <c r="E112" s="688"/>
      <c r="F112" s="523"/>
      <c r="G112" s="523"/>
      <c r="H112" s="683"/>
      <c r="I112" s="510"/>
      <c r="J112" s="510"/>
      <c r="K112" s="510"/>
      <c r="L112" s="510"/>
      <c r="M112" s="510"/>
      <c r="N112" s="510"/>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8"/>
      <c r="AL112" s="508"/>
      <c r="AM112" s="508"/>
      <c r="AN112" s="508"/>
      <c r="AO112" s="508"/>
      <c r="AP112" s="508"/>
      <c r="AQ112" s="508"/>
      <c r="AR112" s="508"/>
      <c r="AS112" s="509"/>
      <c r="AT112" s="509"/>
      <c r="AU112" s="509"/>
    </row>
    <row r="113" spans="1:85" x14ac:dyDescent="0.2">
      <c r="A113" s="1010" t="s">
        <v>63</v>
      </c>
      <c r="B113" s="1011"/>
      <c r="C113" s="520">
        <f>SUM(D113:G113)</f>
        <v>0</v>
      </c>
      <c r="D113" s="521"/>
      <c r="E113" s="688"/>
      <c r="F113" s="523"/>
      <c r="G113" s="523"/>
      <c r="H113" s="683"/>
      <c r="I113" s="510"/>
      <c r="J113" s="510"/>
      <c r="K113" s="510"/>
      <c r="L113" s="510"/>
      <c r="M113" s="510"/>
      <c r="N113" s="510"/>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8"/>
      <c r="AL113" s="508"/>
      <c r="AM113" s="508"/>
      <c r="AN113" s="508"/>
      <c r="AO113" s="508"/>
      <c r="AP113" s="508"/>
      <c r="AQ113" s="508"/>
      <c r="AR113" s="508"/>
      <c r="AS113" s="509"/>
      <c r="AT113" s="509"/>
      <c r="AU113" s="509"/>
    </row>
    <row r="114" spans="1:85" ht="15" x14ac:dyDescent="0.2">
      <c r="A114" s="663" t="s">
        <v>142</v>
      </c>
      <c r="B114" s="689"/>
      <c r="C114" s="689"/>
      <c r="D114" s="689"/>
      <c r="E114" s="510"/>
      <c r="F114" s="510"/>
      <c r="G114" s="510"/>
      <c r="H114" s="510"/>
      <c r="I114" s="510"/>
      <c r="J114" s="510"/>
      <c r="K114" s="510"/>
      <c r="L114" s="510"/>
      <c r="M114" s="510"/>
      <c r="N114" s="510"/>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8"/>
      <c r="AK114" s="508"/>
      <c r="AL114" s="508"/>
      <c r="AM114" s="508"/>
      <c r="AN114" s="508"/>
      <c r="AO114" s="508"/>
      <c r="AP114" s="508"/>
      <c r="AQ114" s="508"/>
      <c r="AR114" s="508"/>
      <c r="AS114" s="509"/>
      <c r="AT114" s="509"/>
      <c r="AU114" s="509"/>
    </row>
    <row r="115" spans="1:85" x14ac:dyDescent="0.2">
      <c r="A115" s="977" t="s">
        <v>64</v>
      </c>
      <c r="B115" s="1012"/>
      <c r="C115" s="978"/>
      <c r="D115" s="981" t="s">
        <v>1</v>
      </c>
      <c r="E115" s="939" t="s">
        <v>33</v>
      </c>
      <c r="F115" s="946"/>
      <c r="G115" s="946"/>
      <c r="H115" s="971" t="s">
        <v>34</v>
      </c>
      <c r="I115" s="510"/>
      <c r="J115" s="510"/>
      <c r="K115" s="510"/>
      <c r="L115" s="510"/>
      <c r="M115" s="510"/>
      <c r="N115" s="510"/>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8"/>
      <c r="AK115" s="508"/>
      <c r="AL115" s="508"/>
      <c r="AM115" s="508"/>
      <c r="AN115" s="508"/>
      <c r="AO115" s="508"/>
      <c r="AP115" s="508"/>
      <c r="AQ115" s="508"/>
      <c r="AR115" s="508"/>
      <c r="AS115" s="509"/>
      <c r="AT115" s="509"/>
      <c r="AU115" s="509"/>
    </row>
    <row r="116" spans="1:85" ht="31.5" x14ac:dyDescent="0.2">
      <c r="A116" s="979"/>
      <c r="B116" s="1013"/>
      <c r="C116" s="980"/>
      <c r="D116" s="982"/>
      <c r="E116" s="702" t="s">
        <v>35</v>
      </c>
      <c r="F116" s="702" t="s">
        <v>36</v>
      </c>
      <c r="G116" s="702" t="s">
        <v>37</v>
      </c>
      <c r="H116" s="972"/>
      <c r="I116" s="510"/>
      <c r="J116" s="510"/>
      <c r="K116" s="510"/>
      <c r="L116" s="510"/>
      <c r="M116" s="510"/>
      <c r="N116" s="510"/>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8"/>
      <c r="AK116" s="508"/>
      <c r="AL116" s="508"/>
      <c r="AM116" s="508"/>
      <c r="AN116" s="508"/>
      <c r="AO116" s="508"/>
      <c r="AP116" s="508"/>
      <c r="AQ116" s="508"/>
      <c r="AR116" s="508"/>
      <c r="AS116" s="509"/>
      <c r="AT116" s="509"/>
      <c r="AU116" s="509"/>
    </row>
    <row r="117" spans="1:85" x14ac:dyDescent="0.2">
      <c r="A117" s="690" t="s">
        <v>143</v>
      </c>
      <c r="B117" s="691"/>
      <c r="C117" s="692"/>
      <c r="D117" s="662">
        <f>SUM(E117:H117)</f>
        <v>0</v>
      </c>
      <c r="E117" s="521"/>
      <c r="F117" s="688"/>
      <c r="G117" s="523"/>
      <c r="H117" s="523"/>
      <c r="I117" s="683"/>
      <c r="J117" s="510"/>
      <c r="K117" s="510"/>
      <c r="L117" s="510"/>
      <c r="M117" s="510"/>
      <c r="N117" s="510"/>
      <c r="O117" s="508"/>
      <c r="P117" s="508"/>
      <c r="Q117" s="508"/>
      <c r="R117" s="508"/>
      <c r="S117" s="508"/>
      <c r="T117" s="508"/>
      <c r="U117" s="508"/>
      <c r="V117" s="508"/>
      <c r="W117" s="508"/>
      <c r="X117" s="508"/>
      <c r="Y117" s="508"/>
      <c r="Z117" s="508"/>
      <c r="AA117" s="508"/>
      <c r="AB117" s="508"/>
      <c r="AC117" s="508"/>
      <c r="AD117" s="508"/>
      <c r="AE117" s="508"/>
      <c r="AF117" s="508"/>
      <c r="AG117" s="508"/>
      <c r="AH117" s="508"/>
      <c r="AI117" s="508"/>
      <c r="AJ117" s="508"/>
      <c r="AK117" s="508"/>
      <c r="AL117" s="508"/>
      <c r="AM117" s="508"/>
      <c r="AN117" s="508"/>
      <c r="AO117" s="508"/>
      <c r="AP117" s="508"/>
      <c r="AQ117" s="508"/>
      <c r="AR117" s="508"/>
      <c r="AS117" s="509"/>
      <c r="AT117" s="509"/>
      <c r="AU117" s="509"/>
    </row>
    <row r="118" spans="1:85" x14ac:dyDescent="0.2">
      <c r="A118" s="690" t="s">
        <v>144</v>
      </c>
      <c r="B118" s="691"/>
      <c r="C118" s="692"/>
      <c r="D118" s="662">
        <f>SUM(E118:H118)</f>
        <v>0</v>
      </c>
      <c r="E118" s="521"/>
      <c r="F118" s="688"/>
      <c r="G118" s="523"/>
      <c r="H118" s="523"/>
      <c r="I118" s="683"/>
      <c r="J118" s="510"/>
      <c r="K118" s="510"/>
      <c r="L118" s="510"/>
      <c r="M118" s="510"/>
      <c r="N118" s="510"/>
      <c r="O118" s="508"/>
      <c r="P118" s="508"/>
      <c r="Q118" s="508"/>
      <c r="R118" s="508"/>
      <c r="S118" s="508"/>
      <c r="T118" s="508"/>
      <c r="U118" s="508"/>
      <c r="V118" s="508"/>
      <c r="W118" s="508"/>
      <c r="X118" s="508"/>
      <c r="Y118" s="508"/>
      <c r="Z118" s="508"/>
      <c r="AA118" s="508"/>
      <c r="AB118" s="508"/>
      <c r="AC118" s="508"/>
      <c r="AD118" s="508"/>
      <c r="AE118" s="508"/>
      <c r="AF118" s="508"/>
      <c r="AG118" s="508"/>
      <c r="AH118" s="508"/>
      <c r="AI118" s="508"/>
      <c r="AJ118" s="508"/>
      <c r="AK118" s="508"/>
      <c r="AL118" s="508"/>
      <c r="AM118" s="508"/>
      <c r="AN118" s="508"/>
      <c r="AO118" s="508"/>
      <c r="AP118" s="508"/>
      <c r="AQ118" s="508"/>
      <c r="AR118" s="508"/>
      <c r="AS118" s="509"/>
      <c r="AT118" s="509"/>
      <c r="AU118" s="509"/>
    </row>
    <row r="119" spans="1:85" x14ac:dyDescent="0.2">
      <c r="A119" s="512" t="s">
        <v>145</v>
      </c>
      <c r="B119" s="693"/>
      <c r="C119" s="694"/>
      <c r="D119" s="695"/>
      <c r="E119" s="696"/>
      <c r="F119" s="697"/>
      <c r="G119" s="698"/>
      <c r="H119" s="699"/>
      <c r="I119" s="700"/>
      <c r="J119" s="700"/>
      <c r="K119" s="700"/>
      <c r="L119" s="701"/>
    </row>
    <row r="120" spans="1:85" x14ac:dyDescent="0.2">
      <c r="A120" s="947" t="s">
        <v>65</v>
      </c>
      <c r="B120" s="971" t="s">
        <v>1</v>
      </c>
      <c r="C120" s="1014" t="s">
        <v>66</v>
      </c>
      <c r="D120" s="1014"/>
      <c r="E120" s="1014"/>
      <c r="F120" s="1014" t="s">
        <v>67</v>
      </c>
      <c r="G120" s="1015" t="s">
        <v>68</v>
      </c>
      <c r="H120" s="940" t="s">
        <v>33</v>
      </c>
      <c r="I120" s="1016"/>
      <c r="J120" s="1016"/>
      <c r="K120" s="1014" t="s">
        <v>13</v>
      </c>
      <c r="L120" s="968" t="s">
        <v>146</v>
      </c>
    </row>
    <row r="121" spans="1:85" ht="60.75" customHeight="1" x14ac:dyDescent="0.2">
      <c r="A121" s="970"/>
      <c r="B121" s="972"/>
      <c r="C121" s="704" t="s">
        <v>147</v>
      </c>
      <c r="D121" s="667" t="s">
        <v>148</v>
      </c>
      <c r="E121" s="519" t="s">
        <v>149</v>
      </c>
      <c r="F121" s="1014"/>
      <c r="G121" s="1015"/>
      <c r="H121" s="519" t="s">
        <v>35</v>
      </c>
      <c r="I121" s="702" t="s">
        <v>36</v>
      </c>
      <c r="J121" s="702" t="s">
        <v>37</v>
      </c>
      <c r="K121" s="1014"/>
      <c r="L121" s="969"/>
    </row>
    <row r="122" spans="1:85" x14ac:dyDescent="0.2">
      <c r="A122" s="705" t="s">
        <v>104</v>
      </c>
      <c r="B122" s="706">
        <f>SUM(C122:G122)</f>
        <v>0</v>
      </c>
      <c r="C122" s="707"/>
      <c r="D122" s="708"/>
      <c r="E122" s="709"/>
      <c r="F122" s="708"/>
      <c r="G122" s="710"/>
      <c r="H122" s="709"/>
      <c r="I122" s="708"/>
      <c r="J122" s="708"/>
      <c r="K122" s="708"/>
      <c r="L122" s="709"/>
      <c r="M122" s="711"/>
      <c r="CA122" s="506" t="str">
        <f>IF(B122&lt;&gt;SUM(H122:K122),"Total personas  debe ser igual que según Tipo estrategia + otros","")</f>
        <v/>
      </c>
      <c r="CG122" s="506">
        <f>IF(B122&lt;&gt;SUM(H122:K122),1,0)</f>
        <v>0</v>
      </c>
    </row>
    <row r="123" spans="1:85" x14ac:dyDescent="0.2">
      <c r="A123" s="712" t="s">
        <v>114</v>
      </c>
      <c r="B123" s="532">
        <f>SUM(C123:G123)</f>
        <v>0</v>
      </c>
      <c r="C123" s="536"/>
      <c r="D123" s="548"/>
      <c r="E123" s="542"/>
      <c r="F123" s="548"/>
      <c r="G123" s="713"/>
      <c r="H123" s="542"/>
      <c r="I123" s="548"/>
      <c r="J123" s="548"/>
      <c r="K123" s="548"/>
      <c r="L123" s="542"/>
      <c r="M123" s="711"/>
      <c r="CA123" s="506" t="str">
        <f>IF(B123&lt;&gt;SUM(H123:K123),"Total personas  debe ser igual que según Tipo estrategia + otros","")</f>
        <v/>
      </c>
      <c r="CG123" s="506">
        <f>IF(B123&lt;&gt;SUM(H123:K123),1,0)</f>
        <v>0</v>
      </c>
    </row>
    <row r="124" spans="1:85" x14ac:dyDescent="0.2">
      <c r="A124" s="714" t="s">
        <v>116</v>
      </c>
      <c r="B124" s="557">
        <f>SUM(C124:G124)</f>
        <v>0</v>
      </c>
      <c r="C124" s="640"/>
      <c r="D124" s="565"/>
      <c r="E124" s="641"/>
      <c r="F124" s="565"/>
      <c r="G124" s="715"/>
      <c r="H124" s="641"/>
      <c r="I124" s="565"/>
      <c r="J124" s="565"/>
      <c r="K124" s="565"/>
      <c r="L124" s="641"/>
      <c r="M124" s="711"/>
      <c r="CA124" s="506" t="str">
        <f>IF(B124&lt;&gt;SUM(H124:K124),"Total personas  debe ser igual que según Tipo estrategia + otros","")</f>
        <v/>
      </c>
      <c r="CG124" s="506">
        <f>IF(B124&lt;&gt;SUM(H124:K124),1,0)</f>
        <v>0</v>
      </c>
    </row>
    <row r="125" spans="1:85" ht="15" x14ac:dyDescent="0.2">
      <c r="A125" s="678" t="s">
        <v>150</v>
      </c>
      <c r="B125" s="689"/>
      <c r="C125" s="689"/>
      <c r="D125" s="689"/>
      <c r="E125" s="689"/>
      <c r="F125" s="689"/>
      <c r="G125" s="689"/>
      <c r="H125" s="689"/>
      <c r="I125" s="689"/>
      <c r="J125" s="689"/>
      <c r="K125" s="689"/>
      <c r="L125" s="689"/>
    </row>
    <row r="126" spans="1:85" ht="15" x14ac:dyDescent="0.2">
      <c r="A126" s="947" t="s">
        <v>69</v>
      </c>
      <c r="B126" s="971" t="s">
        <v>70</v>
      </c>
      <c r="C126" s="941" t="s">
        <v>151</v>
      </c>
      <c r="D126" s="973"/>
      <c r="E126" s="974" t="s">
        <v>152</v>
      </c>
      <c r="F126" s="973"/>
      <c r="G126" s="974" t="s">
        <v>153</v>
      </c>
      <c r="H126" s="973"/>
      <c r="I126" s="974" t="s">
        <v>154</v>
      </c>
      <c r="J126" s="973"/>
      <c r="K126" s="689"/>
      <c r="L126" s="689"/>
      <c r="M126" s="689"/>
      <c r="N126" s="510"/>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c r="AJ126" s="508"/>
      <c r="AK126" s="508"/>
      <c r="AL126" s="508"/>
      <c r="AM126" s="508"/>
      <c r="AN126" s="508"/>
      <c r="AO126" s="508"/>
      <c r="AP126" s="508"/>
      <c r="AQ126" s="508"/>
      <c r="AR126" s="508"/>
      <c r="AS126" s="509"/>
      <c r="AT126" s="509"/>
      <c r="AU126" s="509"/>
    </row>
    <row r="127" spans="1:85" ht="15" x14ac:dyDescent="0.2">
      <c r="A127" s="970"/>
      <c r="B127" s="972"/>
      <c r="C127" s="702" t="s">
        <v>155</v>
      </c>
      <c r="D127" s="716" t="s">
        <v>156</v>
      </c>
      <c r="E127" s="519" t="s">
        <v>155</v>
      </c>
      <c r="F127" s="717" t="s">
        <v>156</v>
      </c>
      <c r="G127" s="718" t="s">
        <v>155</v>
      </c>
      <c r="H127" s="716" t="s">
        <v>156</v>
      </c>
      <c r="I127" s="519" t="s">
        <v>155</v>
      </c>
      <c r="J127" s="716" t="s">
        <v>156</v>
      </c>
      <c r="K127" s="689"/>
      <c r="L127" s="689"/>
      <c r="M127" s="689"/>
      <c r="N127" s="510"/>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08"/>
      <c r="AK127" s="508"/>
      <c r="AL127" s="508"/>
      <c r="AM127" s="508"/>
      <c r="AN127" s="508"/>
      <c r="AO127" s="508"/>
      <c r="AP127" s="508"/>
      <c r="AQ127" s="508"/>
      <c r="AR127" s="508"/>
      <c r="AS127" s="509"/>
      <c r="AT127" s="509"/>
      <c r="AU127" s="509"/>
    </row>
    <row r="128" spans="1:85" ht="18.75" customHeight="1" x14ac:dyDescent="0.2">
      <c r="A128" s="971" t="s">
        <v>157</v>
      </c>
      <c r="B128" s="705" t="s">
        <v>71</v>
      </c>
      <c r="C128" s="708"/>
      <c r="D128" s="719"/>
      <c r="E128" s="720"/>
      <c r="F128" s="721"/>
      <c r="G128" s="709"/>
      <c r="H128" s="721"/>
      <c r="I128" s="709"/>
      <c r="J128" s="721"/>
      <c r="K128" s="722"/>
      <c r="L128" s="689"/>
      <c r="M128" s="689"/>
      <c r="N128" s="510"/>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8"/>
      <c r="AK128" s="508"/>
      <c r="AL128" s="508"/>
      <c r="AM128" s="508"/>
      <c r="AN128" s="508"/>
      <c r="AO128" s="508"/>
      <c r="AP128" s="508"/>
      <c r="AQ128" s="508"/>
      <c r="AR128" s="508"/>
      <c r="AS128" s="509"/>
      <c r="AT128" s="509"/>
      <c r="AU128" s="509"/>
    </row>
    <row r="129" spans="1:47" ht="21" customHeight="1" x14ac:dyDescent="0.2">
      <c r="A129" s="986"/>
      <c r="B129" s="712" t="s">
        <v>72</v>
      </c>
      <c r="C129" s="548"/>
      <c r="D129" s="538"/>
      <c r="E129" s="723"/>
      <c r="F129" s="724"/>
      <c r="G129" s="542"/>
      <c r="H129" s="724"/>
      <c r="I129" s="542"/>
      <c r="J129" s="724"/>
      <c r="K129" s="722"/>
      <c r="L129" s="689"/>
      <c r="M129" s="689"/>
      <c r="N129" s="510"/>
      <c r="O129" s="508"/>
      <c r="P129" s="508"/>
      <c r="Q129" s="508"/>
      <c r="R129" s="508"/>
      <c r="S129" s="508"/>
      <c r="T129" s="508"/>
      <c r="U129" s="508"/>
      <c r="V129" s="508"/>
      <c r="W129" s="508"/>
      <c r="X129" s="508"/>
      <c r="Y129" s="508"/>
      <c r="Z129" s="508"/>
      <c r="AA129" s="508"/>
      <c r="AB129" s="508"/>
      <c r="AC129" s="508"/>
      <c r="AD129" s="508"/>
      <c r="AE129" s="508"/>
      <c r="AF129" s="508"/>
      <c r="AG129" s="508"/>
      <c r="AH129" s="508"/>
      <c r="AI129" s="508"/>
      <c r="AJ129" s="508"/>
      <c r="AK129" s="508"/>
      <c r="AL129" s="508"/>
      <c r="AM129" s="508"/>
      <c r="AN129" s="508"/>
      <c r="AO129" s="508"/>
      <c r="AP129" s="508"/>
      <c r="AQ129" s="508"/>
      <c r="AR129" s="508"/>
      <c r="AS129" s="509"/>
      <c r="AT129" s="509"/>
      <c r="AU129" s="509"/>
    </row>
    <row r="130" spans="1:47" ht="18.75" customHeight="1" x14ac:dyDescent="0.2">
      <c r="A130" s="986"/>
      <c r="B130" s="712" t="s">
        <v>73</v>
      </c>
      <c r="C130" s="548"/>
      <c r="D130" s="538"/>
      <c r="E130" s="723"/>
      <c r="F130" s="724"/>
      <c r="G130" s="542"/>
      <c r="H130" s="724"/>
      <c r="I130" s="542"/>
      <c r="J130" s="724"/>
      <c r="K130" s="722"/>
      <c r="L130" s="689"/>
      <c r="M130" s="689"/>
      <c r="N130" s="510"/>
      <c r="O130" s="508"/>
      <c r="P130" s="508"/>
      <c r="Q130" s="508"/>
      <c r="R130" s="508"/>
      <c r="S130" s="508"/>
      <c r="T130" s="508"/>
      <c r="U130" s="508"/>
      <c r="V130" s="508"/>
      <c r="W130" s="508"/>
      <c r="X130" s="508"/>
      <c r="Y130" s="508"/>
      <c r="Z130" s="508"/>
      <c r="AA130" s="508"/>
      <c r="AB130" s="508"/>
      <c r="AC130" s="508"/>
      <c r="AD130" s="508"/>
      <c r="AE130" s="508"/>
      <c r="AF130" s="508"/>
      <c r="AG130" s="508"/>
      <c r="AH130" s="508"/>
      <c r="AI130" s="508"/>
      <c r="AJ130" s="508"/>
      <c r="AK130" s="508"/>
      <c r="AL130" s="508"/>
      <c r="AM130" s="508"/>
      <c r="AN130" s="508"/>
      <c r="AO130" s="508"/>
      <c r="AP130" s="508"/>
      <c r="AQ130" s="508"/>
      <c r="AR130" s="508"/>
      <c r="AS130" s="509"/>
      <c r="AT130" s="509"/>
      <c r="AU130" s="509"/>
    </row>
    <row r="131" spans="1:47" ht="18.75" customHeight="1" x14ac:dyDescent="0.2">
      <c r="A131" s="972"/>
      <c r="B131" s="712" t="s">
        <v>74</v>
      </c>
      <c r="C131" s="565"/>
      <c r="D131" s="643"/>
      <c r="E131" s="725"/>
      <c r="F131" s="726"/>
      <c r="G131" s="641"/>
      <c r="H131" s="726"/>
      <c r="I131" s="641"/>
      <c r="J131" s="726"/>
      <c r="K131" s="722"/>
      <c r="L131" s="689"/>
      <c r="M131" s="689"/>
      <c r="N131" s="510"/>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8"/>
      <c r="AK131" s="508"/>
      <c r="AL131" s="508"/>
      <c r="AM131" s="508"/>
      <c r="AN131" s="508"/>
      <c r="AO131" s="508"/>
      <c r="AP131" s="508"/>
      <c r="AQ131" s="508"/>
      <c r="AR131" s="508"/>
      <c r="AS131" s="509"/>
      <c r="AT131" s="509"/>
      <c r="AU131" s="509"/>
    </row>
    <row r="132" spans="1:47" ht="15" x14ac:dyDescent="0.2">
      <c r="A132" s="1014" t="s">
        <v>75</v>
      </c>
      <c r="B132" s="705" t="s">
        <v>76</v>
      </c>
      <c r="C132" s="708"/>
      <c r="D132" s="719"/>
      <c r="E132" s="720"/>
      <c r="F132" s="721"/>
      <c r="G132" s="709"/>
      <c r="H132" s="721"/>
      <c r="I132" s="709"/>
      <c r="J132" s="721"/>
      <c r="K132" s="722"/>
      <c r="L132" s="689"/>
      <c r="M132" s="689"/>
      <c r="N132" s="510"/>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8"/>
      <c r="AK132" s="508"/>
      <c r="AL132" s="508"/>
      <c r="AM132" s="508"/>
      <c r="AN132" s="508"/>
      <c r="AO132" s="508"/>
      <c r="AP132" s="508"/>
      <c r="AQ132" s="508"/>
      <c r="AR132" s="508"/>
      <c r="AS132" s="509"/>
      <c r="AT132" s="509"/>
      <c r="AU132" s="509"/>
    </row>
    <row r="133" spans="1:47" ht="21.75" customHeight="1" x14ac:dyDescent="0.2">
      <c r="A133" s="1016"/>
      <c r="B133" s="712" t="s">
        <v>77</v>
      </c>
      <c r="C133" s="548"/>
      <c r="D133" s="538"/>
      <c r="E133" s="723"/>
      <c r="F133" s="724"/>
      <c r="G133" s="542"/>
      <c r="H133" s="724"/>
      <c r="I133" s="542"/>
      <c r="J133" s="724"/>
      <c r="K133" s="722"/>
      <c r="L133" s="689"/>
      <c r="M133" s="689"/>
      <c r="N133" s="510"/>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8"/>
      <c r="AK133" s="508"/>
      <c r="AL133" s="508"/>
      <c r="AM133" s="508"/>
      <c r="AN133" s="508"/>
      <c r="AO133" s="508"/>
      <c r="AP133" s="508"/>
      <c r="AQ133" s="508"/>
      <c r="AR133" s="508"/>
      <c r="AS133" s="509"/>
      <c r="AT133" s="509"/>
      <c r="AU133" s="509"/>
    </row>
    <row r="134" spans="1:47" ht="15" x14ac:dyDescent="0.2">
      <c r="A134" s="1016"/>
      <c r="B134" s="712" t="s">
        <v>74</v>
      </c>
      <c r="C134" s="548"/>
      <c r="D134" s="538"/>
      <c r="E134" s="723"/>
      <c r="F134" s="724"/>
      <c r="G134" s="542"/>
      <c r="H134" s="724"/>
      <c r="I134" s="542"/>
      <c r="J134" s="724"/>
      <c r="K134" s="722"/>
      <c r="L134" s="689"/>
      <c r="M134" s="689"/>
      <c r="N134" s="510"/>
      <c r="O134" s="508"/>
      <c r="P134" s="508"/>
      <c r="Q134" s="508"/>
      <c r="R134" s="508"/>
      <c r="S134" s="508"/>
      <c r="T134" s="508"/>
      <c r="U134" s="508"/>
      <c r="V134" s="508"/>
      <c r="W134" s="508"/>
      <c r="X134" s="508"/>
      <c r="Y134" s="508"/>
      <c r="Z134" s="508"/>
      <c r="AA134" s="508"/>
      <c r="AB134" s="508"/>
      <c r="AC134" s="508"/>
      <c r="AD134" s="508"/>
      <c r="AE134" s="508"/>
      <c r="AF134" s="508"/>
      <c r="AG134" s="508"/>
      <c r="AH134" s="508"/>
      <c r="AI134" s="508"/>
      <c r="AJ134" s="508"/>
      <c r="AK134" s="508"/>
      <c r="AL134" s="508"/>
      <c r="AM134" s="508"/>
      <c r="AN134" s="508"/>
      <c r="AO134" s="508"/>
      <c r="AP134" s="508"/>
      <c r="AQ134" s="508"/>
      <c r="AR134" s="508"/>
      <c r="AS134" s="509"/>
      <c r="AT134" s="509"/>
      <c r="AU134" s="509"/>
    </row>
    <row r="135" spans="1:47" ht="15" x14ac:dyDescent="0.2">
      <c r="A135" s="1016"/>
      <c r="B135" s="727" t="s">
        <v>78</v>
      </c>
      <c r="C135" s="551"/>
      <c r="D135" s="547"/>
      <c r="E135" s="728"/>
      <c r="F135" s="729"/>
      <c r="G135" s="545"/>
      <c r="H135" s="729"/>
      <c r="I135" s="545"/>
      <c r="J135" s="729"/>
      <c r="K135" s="722"/>
      <c r="L135" s="689"/>
      <c r="M135" s="689"/>
      <c r="N135" s="510"/>
      <c r="O135" s="508"/>
      <c r="P135" s="508"/>
      <c r="Q135" s="508"/>
      <c r="R135" s="508"/>
      <c r="S135" s="508"/>
      <c r="T135" s="508"/>
      <c r="U135" s="508"/>
      <c r="V135" s="508"/>
      <c r="W135" s="508"/>
      <c r="X135" s="508"/>
      <c r="Y135" s="508"/>
      <c r="Z135" s="508"/>
      <c r="AA135" s="508"/>
      <c r="AB135" s="508"/>
      <c r="AC135" s="508"/>
      <c r="AD135" s="508"/>
      <c r="AE135" s="508"/>
      <c r="AF135" s="508"/>
      <c r="AG135" s="508"/>
      <c r="AH135" s="508"/>
      <c r="AI135" s="508"/>
      <c r="AJ135" s="508"/>
      <c r="AK135" s="508"/>
      <c r="AL135" s="508"/>
      <c r="AM135" s="508"/>
      <c r="AN135" s="508"/>
      <c r="AO135" s="508"/>
      <c r="AP135" s="508"/>
      <c r="AQ135" s="508"/>
      <c r="AR135" s="508"/>
      <c r="AS135" s="509"/>
      <c r="AT135" s="509"/>
      <c r="AU135" s="509"/>
    </row>
    <row r="136" spans="1:47" ht="15" x14ac:dyDescent="0.2">
      <c r="A136" s="1016"/>
      <c r="B136" s="714" t="s">
        <v>48</v>
      </c>
      <c r="C136" s="565"/>
      <c r="D136" s="643"/>
      <c r="E136" s="725"/>
      <c r="F136" s="726"/>
      <c r="G136" s="641"/>
      <c r="H136" s="726"/>
      <c r="I136" s="641"/>
      <c r="J136" s="726"/>
      <c r="K136" s="722"/>
      <c r="L136" s="689"/>
      <c r="M136" s="689"/>
      <c r="N136" s="510"/>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9"/>
      <c r="AT136" s="509"/>
      <c r="AU136" s="509"/>
    </row>
    <row r="137" spans="1:47" ht="15" x14ac:dyDescent="0.2">
      <c r="A137" s="971" t="s">
        <v>79</v>
      </c>
      <c r="B137" s="705" t="s">
        <v>80</v>
      </c>
      <c r="C137" s="708"/>
      <c r="D137" s="719"/>
      <c r="E137" s="720"/>
      <c r="F137" s="721"/>
      <c r="G137" s="709"/>
      <c r="H137" s="721"/>
      <c r="I137" s="709"/>
      <c r="J137" s="721"/>
      <c r="K137" s="722"/>
      <c r="L137" s="689"/>
      <c r="M137" s="689"/>
      <c r="N137" s="510"/>
      <c r="O137" s="508"/>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9"/>
      <c r="AT137" s="509"/>
      <c r="AU137" s="509"/>
    </row>
    <row r="138" spans="1:47" ht="20.25" customHeight="1" x14ac:dyDescent="0.2">
      <c r="A138" s="986"/>
      <c r="B138" s="712" t="s">
        <v>77</v>
      </c>
      <c r="C138" s="548"/>
      <c r="D138" s="538"/>
      <c r="E138" s="723"/>
      <c r="F138" s="724"/>
      <c r="G138" s="542"/>
      <c r="H138" s="724"/>
      <c r="I138" s="542"/>
      <c r="J138" s="724"/>
      <c r="K138" s="722"/>
      <c r="L138" s="689"/>
      <c r="M138" s="689"/>
      <c r="N138" s="510"/>
      <c r="O138" s="508"/>
      <c r="P138" s="508"/>
      <c r="Q138" s="508"/>
      <c r="R138" s="508"/>
      <c r="S138" s="508"/>
      <c r="T138" s="508"/>
      <c r="U138" s="508"/>
      <c r="V138" s="508"/>
      <c r="W138" s="508"/>
      <c r="X138" s="508"/>
      <c r="Y138" s="508"/>
      <c r="Z138" s="508"/>
      <c r="AA138" s="508"/>
      <c r="AB138" s="508"/>
      <c r="AC138" s="508"/>
      <c r="AD138" s="508"/>
      <c r="AE138" s="508"/>
      <c r="AF138" s="508"/>
      <c r="AG138" s="508"/>
      <c r="AH138" s="508"/>
      <c r="AI138" s="508"/>
      <c r="AJ138" s="508"/>
      <c r="AK138" s="508"/>
      <c r="AL138" s="508"/>
      <c r="AM138" s="508"/>
      <c r="AN138" s="508"/>
      <c r="AO138" s="508"/>
      <c r="AP138" s="508"/>
      <c r="AQ138" s="508"/>
      <c r="AR138" s="508"/>
      <c r="AS138" s="509"/>
      <c r="AT138" s="509"/>
      <c r="AU138" s="509"/>
    </row>
    <row r="139" spans="1:47" x14ac:dyDescent="0.2">
      <c r="A139" s="986"/>
      <c r="B139" s="712" t="s">
        <v>74</v>
      </c>
      <c r="C139" s="548"/>
      <c r="D139" s="538"/>
      <c r="E139" s="723"/>
      <c r="F139" s="724"/>
      <c r="G139" s="542"/>
      <c r="H139" s="724"/>
      <c r="I139" s="542"/>
      <c r="J139" s="724"/>
      <c r="K139" s="683"/>
      <c r="L139" s="510"/>
      <c r="M139" s="510"/>
      <c r="N139" s="510"/>
      <c r="O139" s="508"/>
      <c r="P139" s="508"/>
      <c r="Q139" s="508"/>
      <c r="R139" s="508"/>
      <c r="S139" s="508"/>
      <c r="T139" s="508"/>
      <c r="U139" s="508"/>
      <c r="V139" s="508"/>
      <c r="W139" s="508"/>
      <c r="X139" s="508"/>
      <c r="Y139" s="508"/>
      <c r="Z139" s="508"/>
      <c r="AA139" s="508"/>
      <c r="AB139" s="508"/>
      <c r="AC139" s="508"/>
      <c r="AD139" s="508"/>
      <c r="AE139" s="508"/>
      <c r="AF139" s="508"/>
      <c r="AG139" s="508"/>
      <c r="AH139" s="508"/>
      <c r="AI139" s="508"/>
      <c r="AJ139" s="508"/>
      <c r="AK139" s="508"/>
      <c r="AL139" s="508"/>
      <c r="AM139" s="508"/>
      <c r="AN139" s="508"/>
      <c r="AO139" s="508"/>
      <c r="AP139" s="508"/>
      <c r="AQ139" s="508"/>
      <c r="AR139" s="508"/>
      <c r="AS139" s="509"/>
      <c r="AT139" s="509"/>
      <c r="AU139" s="509"/>
    </row>
    <row r="140" spans="1:47" x14ac:dyDescent="0.2">
      <c r="A140" s="986"/>
      <c r="B140" s="727" t="s">
        <v>81</v>
      </c>
      <c r="C140" s="548"/>
      <c r="D140" s="538"/>
      <c r="E140" s="723"/>
      <c r="F140" s="724"/>
      <c r="G140" s="542"/>
      <c r="H140" s="724"/>
      <c r="I140" s="542"/>
      <c r="J140" s="724"/>
      <c r="K140" s="683"/>
      <c r="L140" s="510"/>
      <c r="M140" s="510"/>
      <c r="N140" s="510"/>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9"/>
      <c r="AT140" s="509"/>
      <c r="AU140" s="509"/>
    </row>
    <row r="141" spans="1:47" x14ac:dyDescent="0.2">
      <c r="A141" s="986"/>
      <c r="B141" s="727" t="s">
        <v>78</v>
      </c>
      <c r="C141" s="548"/>
      <c r="D141" s="538"/>
      <c r="E141" s="723"/>
      <c r="F141" s="724"/>
      <c r="G141" s="542"/>
      <c r="H141" s="724"/>
      <c r="I141" s="542"/>
      <c r="J141" s="724"/>
      <c r="K141" s="683"/>
      <c r="L141" s="510"/>
      <c r="M141" s="510"/>
      <c r="N141" s="510"/>
      <c r="O141" s="508"/>
      <c r="P141" s="508"/>
      <c r="Q141" s="508"/>
      <c r="R141" s="508"/>
      <c r="S141" s="508"/>
      <c r="T141" s="508"/>
      <c r="U141" s="508"/>
      <c r="V141" s="508"/>
      <c r="W141" s="508"/>
      <c r="X141" s="508"/>
      <c r="Y141" s="508"/>
      <c r="Z141" s="508"/>
      <c r="AA141" s="508"/>
      <c r="AB141" s="508"/>
      <c r="AC141" s="508"/>
      <c r="AD141" s="508"/>
      <c r="AE141" s="508"/>
      <c r="AF141" s="508"/>
      <c r="AG141" s="508"/>
      <c r="AH141" s="508"/>
      <c r="AI141" s="508"/>
      <c r="AJ141" s="508"/>
      <c r="AK141" s="508"/>
      <c r="AL141" s="508"/>
      <c r="AM141" s="508"/>
      <c r="AN141" s="508"/>
      <c r="AO141" s="508"/>
      <c r="AP141" s="508"/>
      <c r="AQ141" s="508"/>
      <c r="AR141" s="508"/>
      <c r="AS141" s="509"/>
      <c r="AT141" s="509"/>
      <c r="AU141" s="509"/>
    </row>
    <row r="142" spans="1:47" x14ac:dyDescent="0.2">
      <c r="A142" s="972"/>
      <c r="B142" s="714" t="s">
        <v>48</v>
      </c>
      <c r="C142" s="576"/>
      <c r="D142" s="575"/>
      <c r="E142" s="730"/>
      <c r="F142" s="731"/>
      <c r="G142" s="574"/>
      <c r="H142" s="731"/>
      <c r="I142" s="574"/>
      <c r="J142" s="731"/>
      <c r="K142" s="683"/>
      <c r="L142" s="510"/>
      <c r="M142" s="510"/>
      <c r="N142" s="510"/>
      <c r="O142" s="508"/>
      <c r="P142" s="508"/>
      <c r="Q142" s="508"/>
      <c r="R142" s="508"/>
      <c r="S142" s="508"/>
      <c r="T142" s="508"/>
      <c r="U142" s="508"/>
      <c r="V142" s="508"/>
      <c r="W142" s="508"/>
      <c r="X142" s="508"/>
      <c r="Y142" s="508"/>
      <c r="Z142" s="508"/>
      <c r="AA142" s="508"/>
      <c r="AB142" s="508"/>
      <c r="AC142" s="508"/>
      <c r="AD142" s="508"/>
      <c r="AE142" s="508"/>
      <c r="AF142" s="508"/>
      <c r="AG142" s="508"/>
      <c r="AH142" s="508"/>
      <c r="AI142" s="508"/>
      <c r="AJ142" s="508"/>
      <c r="AK142" s="508"/>
      <c r="AL142" s="508"/>
      <c r="AM142" s="508"/>
      <c r="AN142" s="508"/>
      <c r="AO142" s="508"/>
      <c r="AP142" s="508"/>
      <c r="AQ142" s="508"/>
      <c r="AR142" s="508"/>
      <c r="AS142" s="509"/>
      <c r="AT142" s="509"/>
      <c r="AU142" s="509"/>
    </row>
    <row r="143" spans="1:47" x14ac:dyDescent="0.2">
      <c r="A143" s="1014" t="s">
        <v>82</v>
      </c>
      <c r="B143" s="705" t="s">
        <v>83</v>
      </c>
      <c r="C143" s="708"/>
      <c r="D143" s="719"/>
      <c r="E143" s="720"/>
      <c r="F143" s="721"/>
      <c r="G143" s="709"/>
      <c r="H143" s="721"/>
      <c r="I143" s="709"/>
      <c r="J143" s="721"/>
      <c r="K143" s="683"/>
      <c r="L143" s="510"/>
      <c r="M143" s="510"/>
      <c r="N143" s="510"/>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c r="AJ143" s="508"/>
      <c r="AK143" s="508"/>
      <c r="AL143" s="508"/>
      <c r="AM143" s="508"/>
      <c r="AN143" s="508"/>
      <c r="AO143" s="508"/>
      <c r="AP143" s="508"/>
      <c r="AQ143" s="508"/>
      <c r="AR143" s="508"/>
      <c r="AS143" s="509"/>
      <c r="AT143" s="509"/>
      <c r="AU143" s="509"/>
    </row>
    <row r="144" spans="1:47" ht="21" x14ac:dyDescent="0.2">
      <c r="A144" s="1016"/>
      <c r="B144" s="714" t="s">
        <v>84</v>
      </c>
      <c r="C144" s="565"/>
      <c r="D144" s="643"/>
      <c r="E144" s="725"/>
      <c r="F144" s="726"/>
      <c r="G144" s="641"/>
      <c r="H144" s="726"/>
      <c r="I144" s="641"/>
      <c r="J144" s="726"/>
      <c r="K144" s="683"/>
      <c r="L144" s="510"/>
      <c r="M144" s="510"/>
      <c r="N144" s="510"/>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c r="AJ144" s="508"/>
      <c r="AK144" s="508"/>
      <c r="AL144" s="508"/>
      <c r="AM144" s="508"/>
      <c r="AN144" s="508"/>
      <c r="AO144" s="508"/>
      <c r="AP144" s="508"/>
      <c r="AQ144" s="508"/>
      <c r="AR144" s="508"/>
      <c r="AS144" s="509"/>
      <c r="AT144" s="509"/>
      <c r="AU144" s="509"/>
    </row>
    <row r="145" spans="1:102" x14ac:dyDescent="0.2">
      <c r="A145" s="732" t="s">
        <v>158</v>
      </c>
      <c r="B145" s="733"/>
      <c r="C145" s="734"/>
      <c r="D145" s="734"/>
      <c r="E145" s="734"/>
      <c r="F145" s="734"/>
      <c r="G145" s="734"/>
      <c r="H145" s="734"/>
      <c r="I145" s="734"/>
      <c r="J145" s="734"/>
      <c r="K145" s="734"/>
      <c r="L145" s="734"/>
      <c r="M145" s="734"/>
      <c r="N145" s="734"/>
      <c r="O145" s="509"/>
      <c r="P145" s="509"/>
      <c r="Q145" s="509"/>
      <c r="R145" s="509"/>
      <c r="S145" s="509"/>
      <c r="T145" s="509"/>
      <c r="U145" s="509"/>
      <c r="V145" s="509"/>
      <c r="W145" s="509"/>
      <c r="X145" s="509"/>
      <c r="Y145" s="509"/>
      <c r="Z145" s="509"/>
      <c r="AA145" s="509"/>
      <c r="AB145" s="509"/>
      <c r="AC145" s="509"/>
      <c r="AD145" s="509"/>
      <c r="AE145" s="509"/>
      <c r="AF145" s="509"/>
      <c r="AG145" s="509"/>
      <c r="AH145" s="509"/>
      <c r="AI145" s="509"/>
      <c r="AJ145" s="509"/>
      <c r="AK145" s="509"/>
      <c r="AL145" s="509"/>
      <c r="AM145" s="509"/>
      <c r="AN145" s="509"/>
      <c r="AO145" s="509"/>
      <c r="AP145" s="509"/>
      <c r="AQ145" s="509"/>
      <c r="AR145" s="509"/>
      <c r="AS145" s="509"/>
      <c r="BY145" s="505"/>
      <c r="BZ145" s="505"/>
      <c r="CA145" s="505"/>
      <c r="CB145" s="505"/>
      <c r="CC145" s="505"/>
      <c r="CD145" s="505"/>
      <c r="CE145" s="505"/>
      <c r="CF145" s="505"/>
      <c r="CG145" s="505"/>
    </row>
    <row r="146" spans="1:102" s="744" customFormat="1" x14ac:dyDescent="0.2">
      <c r="A146" s="512" t="s">
        <v>159</v>
      </c>
      <c r="B146" s="735"/>
      <c r="C146" s="736"/>
      <c r="D146" s="736"/>
      <c r="E146" s="737"/>
      <c r="F146" s="736"/>
      <c r="G146" s="737"/>
      <c r="H146" s="737"/>
      <c r="I146" s="736"/>
      <c r="J146" s="738"/>
      <c r="K146" s="738"/>
      <c r="L146" s="738"/>
      <c r="M146" s="738"/>
      <c r="N146" s="738"/>
      <c r="O146" s="739"/>
      <c r="P146" s="739"/>
      <c r="Q146" s="739"/>
      <c r="R146" s="740"/>
      <c r="S146" s="741"/>
      <c r="T146" s="739"/>
      <c r="U146" s="739"/>
      <c r="V146" s="740"/>
      <c r="W146" s="740"/>
      <c r="X146" s="741"/>
      <c r="Y146" s="739"/>
      <c r="Z146" s="740"/>
      <c r="AA146" s="740"/>
      <c r="AB146" s="741"/>
      <c r="AC146" s="739"/>
      <c r="AD146" s="739"/>
      <c r="AE146" s="739"/>
      <c r="AF146" s="739"/>
      <c r="AG146" s="740"/>
      <c r="AH146" s="742"/>
      <c r="AI146" s="741"/>
      <c r="AJ146" s="740"/>
      <c r="AK146" s="740"/>
      <c r="AL146" s="740"/>
      <c r="AM146" s="740"/>
      <c r="AN146" s="740"/>
      <c r="AO146" s="742"/>
      <c r="AP146" s="741"/>
      <c r="AQ146" s="740"/>
      <c r="AR146" s="740"/>
      <c r="AS146" s="740"/>
      <c r="AT146" s="505"/>
      <c r="AU146" s="505"/>
      <c r="AV146" s="505"/>
      <c r="AW146" s="505"/>
      <c r="AX146" s="505"/>
      <c r="AY146" s="505"/>
      <c r="AZ146" s="505"/>
      <c r="BA146" s="505"/>
      <c r="BB146" s="505"/>
      <c r="BC146" s="505"/>
      <c r="BD146" s="505"/>
      <c r="BE146" s="505"/>
      <c r="BF146" s="505"/>
      <c r="BG146" s="505"/>
      <c r="BH146" s="505"/>
      <c r="BI146" s="505"/>
      <c r="BJ146" s="505"/>
      <c r="BK146" s="505"/>
      <c r="BL146" s="505"/>
      <c r="BM146" s="505"/>
      <c r="BN146" s="505"/>
      <c r="BO146" s="505"/>
      <c r="BP146" s="505"/>
      <c r="BQ146" s="505"/>
      <c r="BR146" s="505"/>
      <c r="BS146" s="505"/>
      <c r="BT146" s="505"/>
      <c r="BU146" s="505"/>
      <c r="BV146" s="505"/>
      <c r="BW146" s="505"/>
      <c r="BX146" s="505"/>
      <c r="BY146" s="505"/>
      <c r="BZ146" s="505"/>
      <c r="CA146" s="505"/>
      <c r="CB146" s="505"/>
      <c r="CC146" s="505"/>
      <c r="CD146" s="505"/>
      <c r="CE146" s="505"/>
      <c r="CF146" s="505"/>
      <c r="CG146" s="505"/>
      <c r="CH146" s="743"/>
      <c r="CI146" s="743"/>
      <c r="CJ146" s="743"/>
      <c r="CK146" s="743"/>
      <c r="CL146" s="743"/>
      <c r="CM146" s="743"/>
      <c r="CN146" s="743"/>
      <c r="CO146" s="743"/>
      <c r="CP146" s="743"/>
      <c r="CQ146" s="743"/>
      <c r="CR146" s="743"/>
      <c r="CS146" s="743"/>
      <c r="CT146" s="743"/>
      <c r="CU146" s="743"/>
      <c r="CV146" s="743"/>
      <c r="CW146" s="743"/>
      <c r="CX146" s="743"/>
    </row>
    <row r="147" spans="1:102" x14ac:dyDescent="0.2">
      <c r="A147" s="1017" t="s">
        <v>29</v>
      </c>
      <c r="B147" s="961" t="s">
        <v>1</v>
      </c>
      <c r="C147" s="962"/>
      <c r="D147" s="958"/>
      <c r="E147" s="955" t="s">
        <v>14</v>
      </c>
      <c r="F147" s="956"/>
      <c r="G147" s="956"/>
      <c r="H147" s="956"/>
      <c r="I147" s="956"/>
      <c r="J147" s="956"/>
      <c r="K147" s="956"/>
      <c r="L147" s="956"/>
      <c r="M147" s="956"/>
      <c r="N147" s="956"/>
      <c r="O147" s="956"/>
      <c r="P147" s="956"/>
      <c r="Q147" s="956"/>
      <c r="R147" s="956"/>
      <c r="S147" s="956"/>
      <c r="T147" s="956"/>
      <c r="U147" s="956"/>
      <c r="V147" s="956"/>
      <c r="W147" s="956"/>
      <c r="X147" s="956"/>
      <c r="Y147" s="956"/>
      <c r="Z147" s="956"/>
      <c r="AA147" s="956"/>
      <c r="AB147" s="956"/>
      <c r="AC147" s="956"/>
      <c r="AD147" s="956"/>
      <c r="AE147" s="956"/>
      <c r="AF147" s="956"/>
      <c r="AG147" s="956"/>
      <c r="AH147" s="956"/>
      <c r="AI147" s="956"/>
      <c r="AJ147" s="956"/>
      <c r="AK147" s="956"/>
      <c r="AL147" s="956"/>
      <c r="AM147" s="956"/>
      <c r="AN147" s="956"/>
      <c r="AO147" s="956"/>
      <c r="AP147" s="965"/>
      <c r="AQ147" s="966" t="s">
        <v>85</v>
      </c>
      <c r="AR147" s="966"/>
      <c r="AS147" s="967"/>
      <c r="BY147" s="505"/>
      <c r="BZ147" s="505"/>
      <c r="CA147" s="505"/>
      <c r="CB147" s="505"/>
      <c r="CC147" s="505"/>
      <c r="CD147" s="505"/>
      <c r="CE147" s="505"/>
      <c r="CF147" s="505"/>
      <c r="CG147" s="505"/>
    </row>
    <row r="148" spans="1:102" x14ac:dyDescent="0.2">
      <c r="A148" s="1018"/>
      <c r="B148" s="963"/>
      <c r="C148" s="964"/>
      <c r="D148" s="960"/>
      <c r="E148" s="941" t="s">
        <v>19</v>
      </c>
      <c r="F148" s="942"/>
      <c r="G148" s="941" t="s">
        <v>20</v>
      </c>
      <c r="H148" s="942"/>
      <c r="I148" s="941" t="s">
        <v>21</v>
      </c>
      <c r="J148" s="942"/>
      <c r="K148" s="941" t="s">
        <v>22</v>
      </c>
      <c r="L148" s="942"/>
      <c r="M148" s="941" t="s">
        <v>23</v>
      </c>
      <c r="N148" s="942"/>
      <c r="O148" s="941" t="s">
        <v>24</v>
      </c>
      <c r="P148" s="942"/>
      <c r="Q148" s="941" t="s">
        <v>25</v>
      </c>
      <c r="R148" s="942"/>
      <c r="S148" s="941" t="s">
        <v>26</v>
      </c>
      <c r="T148" s="942"/>
      <c r="U148" s="941" t="s">
        <v>27</v>
      </c>
      <c r="V148" s="942"/>
      <c r="W148" s="941" t="s">
        <v>2</v>
      </c>
      <c r="X148" s="942"/>
      <c r="Y148" s="941" t="s">
        <v>3</v>
      </c>
      <c r="Z148" s="942"/>
      <c r="AA148" s="941" t="s">
        <v>28</v>
      </c>
      <c r="AB148" s="942"/>
      <c r="AC148" s="941" t="s">
        <v>4</v>
      </c>
      <c r="AD148" s="942"/>
      <c r="AE148" s="941" t="s">
        <v>5</v>
      </c>
      <c r="AF148" s="942"/>
      <c r="AG148" s="941" t="s">
        <v>6</v>
      </c>
      <c r="AH148" s="942"/>
      <c r="AI148" s="941" t="s">
        <v>7</v>
      </c>
      <c r="AJ148" s="942"/>
      <c r="AK148" s="941" t="s">
        <v>8</v>
      </c>
      <c r="AL148" s="942"/>
      <c r="AM148" s="941" t="s">
        <v>9</v>
      </c>
      <c r="AN148" s="942"/>
      <c r="AO148" s="939" t="s">
        <v>10</v>
      </c>
      <c r="AP148" s="943"/>
      <c r="AQ148" s="944" t="s">
        <v>160</v>
      </c>
      <c r="AR148" s="939" t="s">
        <v>161</v>
      </c>
      <c r="AS148" s="946"/>
      <c r="AT148" s="745"/>
      <c r="AU148" s="746"/>
    </row>
    <row r="149" spans="1:102" ht="31.5" x14ac:dyDescent="0.2">
      <c r="A149" s="1019"/>
      <c r="B149" s="747" t="s">
        <v>94</v>
      </c>
      <c r="C149" s="748" t="s">
        <v>11</v>
      </c>
      <c r="D149" s="749" t="s">
        <v>12</v>
      </c>
      <c r="E149" s="750" t="s">
        <v>11</v>
      </c>
      <c r="F149" s="588" t="s">
        <v>12</v>
      </c>
      <c r="G149" s="750" t="s">
        <v>11</v>
      </c>
      <c r="H149" s="588" t="s">
        <v>12</v>
      </c>
      <c r="I149" s="750" t="s">
        <v>11</v>
      </c>
      <c r="J149" s="588" t="s">
        <v>12</v>
      </c>
      <c r="K149" s="750" t="s">
        <v>11</v>
      </c>
      <c r="L149" s="588" t="s">
        <v>12</v>
      </c>
      <c r="M149" s="750" t="s">
        <v>11</v>
      </c>
      <c r="N149" s="588" t="s">
        <v>12</v>
      </c>
      <c r="O149" s="750" t="s">
        <v>11</v>
      </c>
      <c r="P149" s="588" t="s">
        <v>12</v>
      </c>
      <c r="Q149" s="750" t="s">
        <v>11</v>
      </c>
      <c r="R149" s="588" t="s">
        <v>12</v>
      </c>
      <c r="S149" s="750" t="s">
        <v>11</v>
      </c>
      <c r="T149" s="588" t="s">
        <v>12</v>
      </c>
      <c r="U149" s="750" t="s">
        <v>11</v>
      </c>
      <c r="V149" s="588" t="s">
        <v>12</v>
      </c>
      <c r="W149" s="750" t="s">
        <v>11</v>
      </c>
      <c r="X149" s="588" t="s">
        <v>12</v>
      </c>
      <c r="Y149" s="750" t="s">
        <v>11</v>
      </c>
      <c r="Z149" s="588" t="s">
        <v>12</v>
      </c>
      <c r="AA149" s="750" t="s">
        <v>11</v>
      </c>
      <c r="AB149" s="588" t="s">
        <v>12</v>
      </c>
      <c r="AC149" s="750" t="s">
        <v>11</v>
      </c>
      <c r="AD149" s="588" t="s">
        <v>12</v>
      </c>
      <c r="AE149" s="750" t="s">
        <v>11</v>
      </c>
      <c r="AF149" s="588" t="s">
        <v>12</v>
      </c>
      <c r="AG149" s="750" t="s">
        <v>11</v>
      </c>
      <c r="AH149" s="588" t="s">
        <v>12</v>
      </c>
      <c r="AI149" s="750" t="s">
        <v>11</v>
      </c>
      <c r="AJ149" s="588" t="s">
        <v>12</v>
      </c>
      <c r="AK149" s="750" t="s">
        <v>11</v>
      </c>
      <c r="AL149" s="588" t="s">
        <v>12</v>
      </c>
      <c r="AM149" s="750" t="s">
        <v>11</v>
      </c>
      <c r="AN149" s="588" t="s">
        <v>12</v>
      </c>
      <c r="AO149" s="750" t="s">
        <v>11</v>
      </c>
      <c r="AP149" s="751" t="s">
        <v>12</v>
      </c>
      <c r="AQ149" s="945"/>
      <c r="AR149" s="702" t="s">
        <v>162</v>
      </c>
      <c r="AS149" s="519" t="s">
        <v>163</v>
      </c>
      <c r="AT149" s="583"/>
      <c r="AU149" s="752"/>
    </row>
    <row r="150" spans="1:102" x14ac:dyDescent="0.2">
      <c r="A150" s="753" t="s">
        <v>43</v>
      </c>
      <c r="B150" s="648">
        <f t="shared" ref="B150:B168" si="7">SUM(C150+D150)</f>
        <v>257</v>
      </c>
      <c r="C150" s="649">
        <f t="shared" ref="C150:C168" si="8">SUM(E150+G150+I150+K150+M150+O150+Q150+S150+U150+W150+Y150+AA150+AC150+AE150+AG150+AI150+AK150+AM150+AO150)</f>
        <v>118</v>
      </c>
      <c r="D150" s="754">
        <f t="shared" ref="D150:D168" si="9">SUM(F150+H150+J150+L150+N150+P150+R150+T150+V150+X150+Z150+AB150+AD150+AF150+AH150+AJ150+AL150+AN150+AP150)</f>
        <v>139</v>
      </c>
      <c r="E150" s="521">
        <v>2</v>
      </c>
      <c r="F150" s="522">
        <v>2</v>
      </c>
      <c r="G150" s="521"/>
      <c r="H150" s="523">
        <v>1</v>
      </c>
      <c r="I150" s="521">
        <v>2</v>
      </c>
      <c r="J150" s="523">
        <v>4</v>
      </c>
      <c r="K150" s="521">
        <v>4</v>
      </c>
      <c r="L150" s="523">
        <v>4</v>
      </c>
      <c r="M150" s="521">
        <v>5</v>
      </c>
      <c r="N150" s="523">
        <v>6</v>
      </c>
      <c r="O150" s="521">
        <v>2</v>
      </c>
      <c r="P150" s="523">
        <v>3</v>
      </c>
      <c r="Q150" s="521">
        <v>2</v>
      </c>
      <c r="R150" s="523">
        <v>3</v>
      </c>
      <c r="S150" s="521">
        <v>1</v>
      </c>
      <c r="T150" s="523">
        <v>1</v>
      </c>
      <c r="U150" s="521">
        <v>3</v>
      </c>
      <c r="V150" s="523">
        <v>7</v>
      </c>
      <c r="W150" s="521">
        <v>2</v>
      </c>
      <c r="X150" s="523">
        <v>2</v>
      </c>
      <c r="Y150" s="521">
        <v>7</v>
      </c>
      <c r="Z150" s="523">
        <v>7</v>
      </c>
      <c r="AA150" s="521">
        <v>4</v>
      </c>
      <c r="AB150" s="523">
        <v>4</v>
      </c>
      <c r="AC150" s="521">
        <v>5</v>
      </c>
      <c r="AD150" s="523">
        <v>6</v>
      </c>
      <c r="AE150" s="521">
        <v>8</v>
      </c>
      <c r="AF150" s="523">
        <v>14</v>
      </c>
      <c r="AG150" s="521">
        <v>12</v>
      </c>
      <c r="AH150" s="523">
        <v>13</v>
      </c>
      <c r="AI150" s="521">
        <v>13</v>
      </c>
      <c r="AJ150" s="523">
        <v>9</v>
      </c>
      <c r="AK150" s="521">
        <v>5</v>
      </c>
      <c r="AL150" s="523">
        <v>15</v>
      </c>
      <c r="AM150" s="521">
        <v>14</v>
      </c>
      <c r="AN150" s="523">
        <v>18</v>
      </c>
      <c r="AO150" s="524">
        <v>27</v>
      </c>
      <c r="AP150" s="755">
        <v>20</v>
      </c>
      <c r="AQ150" s="756">
        <v>134</v>
      </c>
      <c r="AR150" s="757">
        <v>37</v>
      </c>
      <c r="AS150" s="522">
        <v>86</v>
      </c>
      <c r="AT150" s="758" t="s">
        <v>120</v>
      </c>
      <c r="AU150" s="658"/>
      <c r="CA150" s="506" t="str">
        <f t="shared" ref="CA150:CA168" si="10">IF(B150&lt;&gt;SUM(AQ150+AR150+AS150)," El número de consultas según tipo atención NO puede ser diferente al Total.","")</f>
        <v/>
      </c>
      <c r="CB150" s="506"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506">
        <f t="shared" ref="CG150:CG168" si="11">IF(B150&lt;&gt;SUM(AQ150+AR150+AS150),1,0)</f>
        <v>0</v>
      </c>
    </row>
    <row r="151" spans="1:102" x14ac:dyDescent="0.2">
      <c r="A151" s="759" t="s">
        <v>30</v>
      </c>
      <c r="B151" s="760">
        <f t="shared" si="7"/>
        <v>0</v>
      </c>
      <c r="C151" s="761">
        <f t="shared" si="8"/>
        <v>0</v>
      </c>
      <c r="D151" s="762">
        <f t="shared" si="9"/>
        <v>0</v>
      </c>
      <c r="E151" s="562"/>
      <c r="F151" s="581"/>
      <c r="G151" s="562"/>
      <c r="H151" s="563"/>
      <c r="I151" s="562"/>
      <c r="J151" s="563"/>
      <c r="K151" s="562"/>
      <c r="L151" s="563"/>
      <c r="M151" s="562"/>
      <c r="N151" s="563"/>
      <c r="O151" s="562"/>
      <c r="P151" s="563"/>
      <c r="Q151" s="562"/>
      <c r="R151" s="563"/>
      <c r="S151" s="562"/>
      <c r="T151" s="563"/>
      <c r="U151" s="562"/>
      <c r="V151" s="563"/>
      <c r="W151" s="562"/>
      <c r="X151" s="563"/>
      <c r="Y151" s="562"/>
      <c r="Z151" s="563"/>
      <c r="AA151" s="562"/>
      <c r="AB151" s="563"/>
      <c r="AC151" s="562"/>
      <c r="AD151" s="563"/>
      <c r="AE151" s="562"/>
      <c r="AF151" s="563"/>
      <c r="AG151" s="562"/>
      <c r="AH151" s="563"/>
      <c r="AI151" s="562"/>
      <c r="AJ151" s="563"/>
      <c r="AK151" s="562"/>
      <c r="AL151" s="563"/>
      <c r="AM151" s="562"/>
      <c r="AN151" s="563"/>
      <c r="AO151" s="564"/>
      <c r="AP151" s="763"/>
      <c r="AQ151" s="764"/>
      <c r="AR151" s="676"/>
      <c r="AS151" s="581"/>
      <c r="AT151" s="758"/>
      <c r="AU151" s="658"/>
      <c r="CA151" s="506" t="str">
        <f t="shared" si="10"/>
        <v/>
      </c>
      <c r="CG151" s="506">
        <f t="shared" si="11"/>
        <v>0</v>
      </c>
    </row>
    <row r="152" spans="1:102" ht="21.75" x14ac:dyDescent="0.2">
      <c r="A152" s="765" t="s">
        <v>164</v>
      </c>
      <c r="B152" s="766">
        <f t="shared" si="7"/>
        <v>1</v>
      </c>
      <c r="C152" s="767">
        <f t="shared" si="8"/>
        <v>1</v>
      </c>
      <c r="D152" s="768">
        <f t="shared" si="9"/>
        <v>0</v>
      </c>
      <c r="E152" s="527"/>
      <c r="F152" s="528"/>
      <c r="G152" s="527"/>
      <c r="H152" s="529"/>
      <c r="I152" s="527"/>
      <c r="J152" s="529"/>
      <c r="K152" s="527"/>
      <c r="L152" s="529"/>
      <c r="M152" s="527"/>
      <c r="N152" s="529"/>
      <c r="O152" s="527"/>
      <c r="P152" s="529"/>
      <c r="Q152" s="527"/>
      <c r="R152" s="529"/>
      <c r="S152" s="527">
        <v>1</v>
      </c>
      <c r="T152" s="529"/>
      <c r="U152" s="527"/>
      <c r="V152" s="529"/>
      <c r="W152" s="527"/>
      <c r="X152" s="529"/>
      <c r="Y152" s="527"/>
      <c r="Z152" s="529"/>
      <c r="AA152" s="527"/>
      <c r="AB152" s="529"/>
      <c r="AC152" s="527"/>
      <c r="AD152" s="529"/>
      <c r="AE152" s="527"/>
      <c r="AF152" s="529"/>
      <c r="AG152" s="527"/>
      <c r="AH152" s="529"/>
      <c r="AI152" s="527"/>
      <c r="AJ152" s="529"/>
      <c r="AK152" s="527"/>
      <c r="AL152" s="529"/>
      <c r="AM152" s="527"/>
      <c r="AN152" s="529"/>
      <c r="AO152" s="530"/>
      <c r="AP152" s="769"/>
      <c r="AQ152" s="631"/>
      <c r="AR152" s="660"/>
      <c r="AS152" s="528">
        <v>1</v>
      </c>
      <c r="AT152" s="758"/>
      <c r="AU152" s="658"/>
      <c r="CA152" s="506" t="str">
        <f t="shared" si="10"/>
        <v/>
      </c>
      <c r="CG152" s="506">
        <f t="shared" si="11"/>
        <v>0</v>
      </c>
    </row>
    <row r="153" spans="1:102" x14ac:dyDescent="0.2">
      <c r="A153" s="770" t="s">
        <v>165</v>
      </c>
      <c r="B153" s="771">
        <f t="shared" si="7"/>
        <v>0</v>
      </c>
      <c r="C153" s="772">
        <f t="shared" si="8"/>
        <v>0</v>
      </c>
      <c r="D153" s="773">
        <f t="shared" si="9"/>
        <v>0</v>
      </c>
      <c r="E153" s="536"/>
      <c r="F153" s="542"/>
      <c r="G153" s="536"/>
      <c r="H153" s="542"/>
      <c r="I153" s="536"/>
      <c r="J153" s="542"/>
      <c r="K153" s="536"/>
      <c r="L153" s="537"/>
      <c r="M153" s="536"/>
      <c r="N153" s="537"/>
      <c r="O153" s="536"/>
      <c r="P153" s="537"/>
      <c r="Q153" s="536"/>
      <c r="R153" s="537"/>
      <c r="S153" s="536"/>
      <c r="T153" s="537"/>
      <c r="U153" s="536"/>
      <c r="V153" s="537"/>
      <c r="W153" s="536"/>
      <c r="X153" s="537"/>
      <c r="Y153" s="536"/>
      <c r="Z153" s="537"/>
      <c r="AA153" s="536"/>
      <c r="AB153" s="542"/>
      <c r="AC153" s="536"/>
      <c r="AD153" s="542"/>
      <c r="AE153" s="536"/>
      <c r="AF153" s="537"/>
      <c r="AG153" s="536"/>
      <c r="AH153" s="537"/>
      <c r="AI153" s="536"/>
      <c r="AJ153" s="537"/>
      <c r="AK153" s="536"/>
      <c r="AL153" s="537"/>
      <c r="AM153" s="536"/>
      <c r="AN153" s="537"/>
      <c r="AO153" s="538"/>
      <c r="AP153" s="774"/>
      <c r="AQ153" s="636"/>
      <c r="AR153" s="548"/>
      <c r="AS153" s="542"/>
      <c r="AT153" s="758"/>
      <c r="AU153" s="658"/>
      <c r="CA153" s="506" t="str">
        <f t="shared" si="10"/>
        <v/>
      </c>
      <c r="CG153" s="506">
        <f t="shared" si="11"/>
        <v>0</v>
      </c>
    </row>
    <row r="154" spans="1:102" x14ac:dyDescent="0.2">
      <c r="A154" s="770" t="s">
        <v>166</v>
      </c>
      <c r="B154" s="771">
        <f t="shared" si="7"/>
        <v>31</v>
      </c>
      <c r="C154" s="772">
        <f t="shared" si="8"/>
        <v>19</v>
      </c>
      <c r="D154" s="773">
        <f t="shared" si="9"/>
        <v>12</v>
      </c>
      <c r="E154" s="536"/>
      <c r="F154" s="542"/>
      <c r="G154" s="536"/>
      <c r="H154" s="542"/>
      <c r="I154" s="536"/>
      <c r="J154" s="542"/>
      <c r="K154" s="536"/>
      <c r="L154" s="537"/>
      <c r="M154" s="536"/>
      <c r="N154" s="537"/>
      <c r="O154" s="536"/>
      <c r="P154" s="537"/>
      <c r="Q154" s="536"/>
      <c r="R154" s="537"/>
      <c r="S154" s="536"/>
      <c r="T154" s="537"/>
      <c r="U154" s="536"/>
      <c r="V154" s="537"/>
      <c r="W154" s="536"/>
      <c r="X154" s="537"/>
      <c r="Y154" s="536"/>
      <c r="Z154" s="537"/>
      <c r="AA154" s="536">
        <v>1</v>
      </c>
      <c r="AB154" s="542">
        <v>1</v>
      </c>
      <c r="AC154" s="536"/>
      <c r="AD154" s="542"/>
      <c r="AE154" s="536">
        <v>1</v>
      </c>
      <c r="AF154" s="537">
        <v>1</v>
      </c>
      <c r="AG154" s="536">
        <v>6</v>
      </c>
      <c r="AH154" s="537">
        <v>1</v>
      </c>
      <c r="AI154" s="536">
        <v>2</v>
      </c>
      <c r="AJ154" s="537"/>
      <c r="AK154" s="536"/>
      <c r="AL154" s="537">
        <v>3</v>
      </c>
      <c r="AM154" s="536">
        <v>4</v>
      </c>
      <c r="AN154" s="537">
        <v>3</v>
      </c>
      <c r="AO154" s="538">
        <v>5</v>
      </c>
      <c r="AP154" s="774">
        <v>3</v>
      </c>
      <c r="AQ154" s="636">
        <v>8</v>
      </c>
      <c r="AR154" s="548">
        <v>5</v>
      </c>
      <c r="AS154" s="542">
        <v>18</v>
      </c>
      <c r="AT154" s="758"/>
      <c r="AU154" s="658"/>
      <c r="CA154" s="506" t="str">
        <f t="shared" si="10"/>
        <v/>
      </c>
      <c r="CG154" s="506">
        <f t="shared" si="11"/>
        <v>0</v>
      </c>
    </row>
    <row r="155" spans="1:102" x14ac:dyDescent="0.2">
      <c r="A155" s="770" t="s">
        <v>167</v>
      </c>
      <c r="B155" s="771">
        <f t="shared" si="7"/>
        <v>0</v>
      </c>
      <c r="C155" s="772">
        <f t="shared" si="8"/>
        <v>0</v>
      </c>
      <c r="D155" s="773">
        <f t="shared" si="9"/>
        <v>0</v>
      </c>
      <c r="E155" s="536"/>
      <c r="F155" s="542"/>
      <c r="G155" s="536"/>
      <c r="H155" s="542"/>
      <c r="I155" s="536"/>
      <c r="J155" s="542"/>
      <c r="K155" s="536"/>
      <c r="L155" s="537"/>
      <c r="M155" s="536"/>
      <c r="N155" s="537"/>
      <c r="O155" s="536"/>
      <c r="P155" s="537"/>
      <c r="Q155" s="536"/>
      <c r="R155" s="537"/>
      <c r="S155" s="536"/>
      <c r="T155" s="537"/>
      <c r="U155" s="536"/>
      <c r="V155" s="537"/>
      <c r="W155" s="536"/>
      <c r="X155" s="537"/>
      <c r="Y155" s="536"/>
      <c r="Z155" s="537"/>
      <c r="AA155" s="536"/>
      <c r="AB155" s="542"/>
      <c r="AC155" s="536"/>
      <c r="AD155" s="542"/>
      <c r="AE155" s="536"/>
      <c r="AF155" s="537"/>
      <c r="AG155" s="536"/>
      <c r="AH155" s="537"/>
      <c r="AI155" s="536"/>
      <c r="AJ155" s="537"/>
      <c r="AK155" s="536"/>
      <c r="AL155" s="537"/>
      <c r="AM155" s="536"/>
      <c r="AN155" s="537"/>
      <c r="AO155" s="538"/>
      <c r="AP155" s="774"/>
      <c r="AQ155" s="636"/>
      <c r="AR155" s="548"/>
      <c r="AS155" s="542"/>
      <c r="AT155" s="758"/>
      <c r="AU155" s="658"/>
      <c r="CA155" s="506" t="str">
        <f t="shared" si="10"/>
        <v/>
      </c>
      <c r="CG155" s="506">
        <f t="shared" si="11"/>
        <v>0</v>
      </c>
    </row>
    <row r="156" spans="1:102" x14ac:dyDescent="0.2">
      <c r="A156" s="770" t="s">
        <v>168</v>
      </c>
      <c r="B156" s="771">
        <f t="shared" si="7"/>
        <v>0</v>
      </c>
      <c r="C156" s="772">
        <f t="shared" si="8"/>
        <v>0</v>
      </c>
      <c r="D156" s="773">
        <f t="shared" si="9"/>
        <v>0</v>
      </c>
      <c r="E156" s="536"/>
      <c r="F156" s="542"/>
      <c r="G156" s="536"/>
      <c r="H156" s="542"/>
      <c r="I156" s="536"/>
      <c r="J156" s="542"/>
      <c r="K156" s="536"/>
      <c r="L156" s="537"/>
      <c r="M156" s="536"/>
      <c r="N156" s="537"/>
      <c r="O156" s="536"/>
      <c r="P156" s="537"/>
      <c r="Q156" s="536"/>
      <c r="R156" s="537"/>
      <c r="S156" s="536"/>
      <c r="T156" s="537"/>
      <c r="U156" s="536"/>
      <c r="V156" s="537"/>
      <c r="W156" s="536"/>
      <c r="X156" s="537"/>
      <c r="Y156" s="536"/>
      <c r="Z156" s="537"/>
      <c r="AA156" s="536"/>
      <c r="AB156" s="542"/>
      <c r="AC156" s="536"/>
      <c r="AD156" s="542"/>
      <c r="AE156" s="536"/>
      <c r="AF156" s="537"/>
      <c r="AG156" s="536"/>
      <c r="AH156" s="537"/>
      <c r="AI156" s="536"/>
      <c r="AJ156" s="537"/>
      <c r="AK156" s="536"/>
      <c r="AL156" s="537"/>
      <c r="AM156" s="536"/>
      <c r="AN156" s="537"/>
      <c r="AO156" s="538"/>
      <c r="AP156" s="774"/>
      <c r="AQ156" s="636"/>
      <c r="AR156" s="548"/>
      <c r="AS156" s="542"/>
      <c r="AT156" s="758"/>
      <c r="AU156" s="658"/>
      <c r="CA156" s="506" t="str">
        <f t="shared" si="10"/>
        <v/>
      </c>
      <c r="CG156" s="506">
        <f t="shared" si="11"/>
        <v>0</v>
      </c>
    </row>
    <row r="157" spans="1:102" x14ac:dyDescent="0.2">
      <c r="A157" s="770" t="s">
        <v>169</v>
      </c>
      <c r="B157" s="771">
        <f t="shared" si="7"/>
        <v>0</v>
      </c>
      <c r="C157" s="772">
        <f t="shared" si="8"/>
        <v>0</v>
      </c>
      <c r="D157" s="773">
        <f t="shared" si="9"/>
        <v>0</v>
      </c>
      <c r="E157" s="536"/>
      <c r="F157" s="542"/>
      <c r="G157" s="536"/>
      <c r="H157" s="542"/>
      <c r="I157" s="536"/>
      <c r="J157" s="542"/>
      <c r="K157" s="536"/>
      <c r="L157" s="537"/>
      <c r="M157" s="536"/>
      <c r="N157" s="537"/>
      <c r="O157" s="536"/>
      <c r="P157" s="537"/>
      <c r="Q157" s="536"/>
      <c r="R157" s="537"/>
      <c r="S157" s="536"/>
      <c r="T157" s="537"/>
      <c r="U157" s="536"/>
      <c r="V157" s="537"/>
      <c r="W157" s="536"/>
      <c r="X157" s="537"/>
      <c r="Y157" s="536"/>
      <c r="Z157" s="537"/>
      <c r="AA157" s="536"/>
      <c r="AB157" s="542"/>
      <c r="AC157" s="536"/>
      <c r="AD157" s="542"/>
      <c r="AE157" s="536"/>
      <c r="AF157" s="537"/>
      <c r="AG157" s="536"/>
      <c r="AH157" s="537"/>
      <c r="AI157" s="536"/>
      <c r="AJ157" s="537"/>
      <c r="AK157" s="536"/>
      <c r="AL157" s="537"/>
      <c r="AM157" s="536"/>
      <c r="AN157" s="537"/>
      <c r="AO157" s="538"/>
      <c r="AP157" s="774"/>
      <c r="AQ157" s="636"/>
      <c r="AR157" s="548"/>
      <c r="AS157" s="542"/>
      <c r="AT157" s="758"/>
      <c r="AU157" s="658"/>
      <c r="CA157" s="506" t="str">
        <f t="shared" si="10"/>
        <v/>
      </c>
      <c r="CG157" s="506">
        <f t="shared" si="11"/>
        <v>0</v>
      </c>
    </row>
    <row r="158" spans="1:102" x14ac:dyDescent="0.2">
      <c r="A158" s="770" t="s">
        <v>170</v>
      </c>
      <c r="B158" s="771">
        <f t="shared" si="7"/>
        <v>0</v>
      </c>
      <c r="C158" s="772">
        <f t="shared" si="8"/>
        <v>0</v>
      </c>
      <c r="D158" s="773">
        <f t="shared" si="9"/>
        <v>0</v>
      </c>
      <c r="E158" s="536"/>
      <c r="F158" s="542"/>
      <c r="G158" s="536"/>
      <c r="H158" s="542"/>
      <c r="I158" s="536"/>
      <c r="J158" s="542"/>
      <c r="K158" s="536"/>
      <c r="L158" s="537"/>
      <c r="M158" s="536"/>
      <c r="N158" s="537"/>
      <c r="O158" s="536"/>
      <c r="P158" s="537"/>
      <c r="Q158" s="536"/>
      <c r="R158" s="537"/>
      <c r="S158" s="536"/>
      <c r="T158" s="537"/>
      <c r="U158" s="536"/>
      <c r="V158" s="537"/>
      <c r="W158" s="536"/>
      <c r="X158" s="537"/>
      <c r="Y158" s="536"/>
      <c r="Z158" s="537"/>
      <c r="AA158" s="536"/>
      <c r="AB158" s="542"/>
      <c r="AC158" s="536"/>
      <c r="AD158" s="542"/>
      <c r="AE158" s="536"/>
      <c r="AF158" s="537"/>
      <c r="AG158" s="536"/>
      <c r="AH158" s="537"/>
      <c r="AI158" s="536"/>
      <c r="AJ158" s="537"/>
      <c r="AK158" s="536"/>
      <c r="AL158" s="537"/>
      <c r="AM158" s="536"/>
      <c r="AN158" s="537"/>
      <c r="AO158" s="538"/>
      <c r="AP158" s="774"/>
      <c r="AQ158" s="636"/>
      <c r="AR158" s="548"/>
      <c r="AS158" s="542"/>
      <c r="AT158" s="758"/>
      <c r="AU158" s="658"/>
      <c r="CA158" s="506" t="str">
        <f t="shared" si="10"/>
        <v/>
      </c>
      <c r="CG158" s="506">
        <f t="shared" si="11"/>
        <v>0</v>
      </c>
    </row>
    <row r="159" spans="1:102" x14ac:dyDescent="0.2">
      <c r="A159" s="770" t="s">
        <v>171</v>
      </c>
      <c r="B159" s="771">
        <f t="shared" si="7"/>
        <v>0</v>
      </c>
      <c r="C159" s="772">
        <f t="shared" si="8"/>
        <v>0</v>
      </c>
      <c r="D159" s="773">
        <f t="shared" si="9"/>
        <v>0</v>
      </c>
      <c r="E159" s="536"/>
      <c r="F159" s="542"/>
      <c r="G159" s="536"/>
      <c r="H159" s="542"/>
      <c r="I159" s="536"/>
      <c r="J159" s="542"/>
      <c r="K159" s="536"/>
      <c r="L159" s="537"/>
      <c r="M159" s="536"/>
      <c r="N159" s="537"/>
      <c r="O159" s="536"/>
      <c r="P159" s="537"/>
      <c r="Q159" s="536"/>
      <c r="R159" s="537"/>
      <c r="S159" s="536"/>
      <c r="T159" s="537"/>
      <c r="U159" s="536"/>
      <c r="V159" s="537"/>
      <c r="W159" s="536"/>
      <c r="X159" s="537"/>
      <c r="Y159" s="536"/>
      <c r="Z159" s="537"/>
      <c r="AA159" s="536"/>
      <c r="AB159" s="542"/>
      <c r="AC159" s="536"/>
      <c r="AD159" s="542"/>
      <c r="AE159" s="536"/>
      <c r="AF159" s="537"/>
      <c r="AG159" s="536"/>
      <c r="AH159" s="537"/>
      <c r="AI159" s="536"/>
      <c r="AJ159" s="537"/>
      <c r="AK159" s="536"/>
      <c r="AL159" s="537"/>
      <c r="AM159" s="536"/>
      <c r="AN159" s="537"/>
      <c r="AO159" s="538"/>
      <c r="AP159" s="774"/>
      <c r="AQ159" s="636"/>
      <c r="AR159" s="548"/>
      <c r="AS159" s="542"/>
      <c r="AT159" s="758"/>
      <c r="AU159" s="658"/>
      <c r="CA159" s="506" t="str">
        <f t="shared" si="10"/>
        <v/>
      </c>
      <c r="CG159" s="506">
        <f t="shared" si="11"/>
        <v>0</v>
      </c>
    </row>
    <row r="160" spans="1:102" x14ac:dyDescent="0.2">
      <c r="A160" s="770" t="s">
        <v>172</v>
      </c>
      <c r="B160" s="771">
        <f t="shared" si="7"/>
        <v>97</v>
      </c>
      <c r="C160" s="772">
        <f t="shared" si="8"/>
        <v>40</v>
      </c>
      <c r="D160" s="773">
        <f t="shared" si="9"/>
        <v>57</v>
      </c>
      <c r="E160" s="536"/>
      <c r="F160" s="542"/>
      <c r="G160" s="536"/>
      <c r="H160" s="542"/>
      <c r="I160" s="536"/>
      <c r="J160" s="542">
        <v>1</v>
      </c>
      <c r="K160" s="536">
        <v>2</v>
      </c>
      <c r="L160" s="537">
        <v>1</v>
      </c>
      <c r="M160" s="536">
        <v>3</v>
      </c>
      <c r="N160" s="537">
        <v>4</v>
      </c>
      <c r="O160" s="536">
        <v>2</v>
      </c>
      <c r="P160" s="537">
        <v>3</v>
      </c>
      <c r="Q160" s="536">
        <v>1</v>
      </c>
      <c r="R160" s="537">
        <v>3</v>
      </c>
      <c r="S160" s="536"/>
      <c r="T160" s="537">
        <v>1</v>
      </c>
      <c r="U160" s="536">
        <v>3</v>
      </c>
      <c r="V160" s="537">
        <v>6</v>
      </c>
      <c r="W160" s="536">
        <v>1</v>
      </c>
      <c r="X160" s="537">
        <v>2</v>
      </c>
      <c r="Y160" s="536">
        <v>3</v>
      </c>
      <c r="Z160" s="537">
        <v>5</v>
      </c>
      <c r="AA160" s="536">
        <v>1</v>
      </c>
      <c r="AB160" s="542">
        <v>2</v>
      </c>
      <c r="AC160" s="536">
        <v>4</v>
      </c>
      <c r="AD160" s="542">
        <v>5</v>
      </c>
      <c r="AE160" s="536">
        <v>6</v>
      </c>
      <c r="AF160" s="537">
        <v>7</v>
      </c>
      <c r="AG160" s="536">
        <v>3</v>
      </c>
      <c r="AH160" s="537">
        <v>4</v>
      </c>
      <c r="AI160" s="536">
        <v>6</v>
      </c>
      <c r="AJ160" s="537">
        <v>3</v>
      </c>
      <c r="AK160" s="536"/>
      <c r="AL160" s="537">
        <v>6</v>
      </c>
      <c r="AM160" s="536">
        <v>2</v>
      </c>
      <c r="AN160" s="537">
        <v>4</v>
      </c>
      <c r="AO160" s="538">
        <v>3</v>
      </c>
      <c r="AP160" s="774"/>
      <c r="AQ160" s="636">
        <v>94</v>
      </c>
      <c r="AR160" s="548"/>
      <c r="AS160" s="542">
        <v>3</v>
      </c>
      <c r="AT160" s="758"/>
      <c r="AU160" s="658"/>
      <c r="CA160" s="506" t="str">
        <f t="shared" si="10"/>
        <v/>
      </c>
      <c r="CG160" s="506">
        <f t="shared" si="11"/>
        <v>0</v>
      </c>
    </row>
    <row r="161" spans="1:85" x14ac:dyDescent="0.2">
      <c r="A161" s="770" t="s">
        <v>173</v>
      </c>
      <c r="B161" s="771">
        <f t="shared" si="7"/>
        <v>0</v>
      </c>
      <c r="C161" s="772">
        <f t="shared" si="8"/>
        <v>0</v>
      </c>
      <c r="D161" s="773">
        <f t="shared" si="9"/>
        <v>0</v>
      </c>
      <c r="E161" s="536"/>
      <c r="F161" s="542"/>
      <c r="G161" s="536"/>
      <c r="H161" s="542"/>
      <c r="I161" s="536"/>
      <c r="J161" s="542"/>
      <c r="K161" s="536"/>
      <c r="L161" s="537"/>
      <c r="M161" s="536"/>
      <c r="N161" s="537"/>
      <c r="O161" s="536"/>
      <c r="P161" s="537"/>
      <c r="Q161" s="536"/>
      <c r="R161" s="537"/>
      <c r="S161" s="536"/>
      <c r="T161" s="537"/>
      <c r="U161" s="536"/>
      <c r="V161" s="537"/>
      <c r="W161" s="536"/>
      <c r="X161" s="537"/>
      <c r="Y161" s="536"/>
      <c r="Z161" s="537"/>
      <c r="AA161" s="536"/>
      <c r="AB161" s="542"/>
      <c r="AC161" s="536"/>
      <c r="AD161" s="542"/>
      <c r="AE161" s="536"/>
      <c r="AF161" s="537"/>
      <c r="AG161" s="536"/>
      <c r="AH161" s="537"/>
      <c r="AI161" s="536"/>
      <c r="AJ161" s="537"/>
      <c r="AK161" s="536"/>
      <c r="AL161" s="537"/>
      <c r="AM161" s="536"/>
      <c r="AN161" s="537"/>
      <c r="AO161" s="538"/>
      <c r="AP161" s="774"/>
      <c r="AQ161" s="636"/>
      <c r="AR161" s="548"/>
      <c r="AS161" s="542"/>
      <c r="AT161" s="758"/>
      <c r="AU161" s="658"/>
      <c r="CA161" s="506" t="str">
        <f t="shared" si="10"/>
        <v/>
      </c>
      <c r="CG161" s="506">
        <f t="shared" si="11"/>
        <v>0</v>
      </c>
    </row>
    <row r="162" spans="1:85" x14ac:dyDescent="0.2">
      <c r="A162" s="770" t="s">
        <v>174</v>
      </c>
      <c r="B162" s="771">
        <f t="shared" si="7"/>
        <v>0</v>
      </c>
      <c r="C162" s="772">
        <f t="shared" si="8"/>
        <v>0</v>
      </c>
      <c r="D162" s="773">
        <f t="shared" si="9"/>
        <v>0</v>
      </c>
      <c r="E162" s="536"/>
      <c r="F162" s="542"/>
      <c r="G162" s="536"/>
      <c r="H162" s="542"/>
      <c r="I162" s="536"/>
      <c r="J162" s="542"/>
      <c r="K162" s="536"/>
      <c r="L162" s="537"/>
      <c r="M162" s="536"/>
      <c r="N162" s="537"/>
      <c r="O162" s="536"/>
      <c r="P162" s="537"/>
      <c r="Q162" s="536"/>
      <c r="R162" s="537"/>
      <c r="S162" s="536"/>
      <c r="T162" s="537"/>
      <c r="U162" s="536"/>
      <c r="V162" s="537"/>
      <c r="W162" s="536"/>
      <c r="X162" s="537"/>
      <c r="Y162" s="536"/>
      <c r="Z162" s="537"/>
      <c r="AA162" s="536"/>
      <c r="AB162" s="542"/>
      <c r="AC162" s="536"/>
      <c r="AD162" s="542"/>
      <c r="AE162" s="536"/>
      <c r="AF162" s="537"/>
      <c r="AG162" s="536"/>
      <c r="AH162" s="537"/>
      <c r="AI162" s="536"/>
      <c r="AJ162" s="537"/>
      <c r="AK162" s="536"/>
      <c r="AL162" s="537"/>
      <c r="AM162" s="536"/>
      <c r="AN162" s="537"/>
      <c r="AO162" s="538"/>
      <c r="AP162" s="774"/>
      <c r="AQ162" s="636"/>
      <c r="AR162" s="548"/>
      <c r="AS162" s="542"/>
      <c r="AT162" s="758"/>
      <c r="AU162" s="658"/>
      <c r="CA162" s="506" t="str">
        <f t="shared" si="10"/>
        <v/>
      </c>
      <c r="CG162" s="506">
        <f t="shared" si="11"/>
        <v>0</v>
      </c>
    </row>
    <row r="163" spans="1:85" x14ac:dyDescent="0.2">
      <c r="A163" s="770" t="s">
        <v>175</v>
      </c>
      <c r="B163" s="771">
        <f t="shared" si="7"/>
        <v>0</v>
      </c>
      <c r="C163" s="772">
        <f t="shared" si="8"/>
        <v>0</v>
      </c>
      <c r="D163" s="773">
        <f t="shared" si="9"/>
        <v>0</v>
      </c>
      <c r="E163" s="536"/>
      <c r="F163" s="542"/>
      <c r="G163" s="536"/>
      <c r="H163" s="542"/>
      <c r="I163" s="536"/>
      <c r="J163" s="542"/>
      <c r="K163" s="536"/>
      <c r="L163" s="537"/>
      <c r="M163" s="536"/>
      <c r="N163" s="537"/>
      <c r="O163" s="536"/>
      <c r="P163" s="537"/>
      <c r="Q163" s="536"/>
      <c r="R163" s="537"/>
      <c r="S163" s="536"/>
      <c r="T163" s="537"/>
      <c r="U163" s="536"/>
      <c r="V163" s="537"/>
      <c r="W163" s="536"/>
      <c r="X163" s="537"/>
      <c r="Y163" s="536"/>
      <c r="Z163" s="537"/>
      <c r="AA163" s="536"/>
      <c r="AB163" s="542"/>
      <c r="AC163" s="536"/>
      <c r="AD163" s="542"/>
      <c r="AE163" s="536"/>
      <c r="AF163" s="537"/>
      <c r="AG163" s="536"/>
      <c r="AH163" s="537"/>
      <c r="AI163" s="536"/>
      <c r="AJ163" s="537"/>
      <c r="AK163" s="536"/>
      <c r="AL163" s="537"/>
      <c r="AM163" s="536"/>
      <c r="AN163" s="537"/>
      <c r="AO163" s="538"/>
      <c r="AP163" s="774"/>
      <c r="AQ163" s="636"/>
      <c r="AR163" s="548"/>
      <c r="AS163" s="542"/>
      <c r="AT163" s="758"/>
      <c r="AU163" s="658"/>
      <c r="CA163" s="506" t="str">
        <f t="shared" si="10"/>
        <v/>
      </c>
      <c r="CG163" s="506">
        <f t="shared" si="11"/>
        <v>0</v>
      </c>
    </row>
    <row r="164" spans="1:85" x14ac:dyDescent="0.2">
      <c r="A164" s="770" t="s">
        <v>176</v>
      </c>
      <c r="B164" s="771">
        <f t="shared" si="7"/>
        <v>71</v>
      </c>
      <c r="C164" s="772">
        <f t="shared" si="8"/>
        <v>29</v>
      </c>
      <c r="D164" s="773">
        <f t="shared" si="9"/>
        <v>42</v>
      </c>
      <c r="E164" s="536">
        <v>1</v>
      </c>
      <c r="F164" s="542">
        <v>2</v>
      </c>
      <c r="G164" s="536"/>
      <c r="H164" s="542">
        <v>1</v>
      </c>
      <c r="I164" s="536">
        <v>2</v>
      </c>
      <c r="J164" s="542">
        <v>3</v>
      </c>
      <c r="K164" s="536"/>
      <c r="L164" s="537">
        <v>1</v>
      </c>
      <c r="M164" s="536"/>
      <c r="N164" s="537"/>
      <c r="O164" s="536"/>
      <c r="P164" s="537"/>
      <c r="Q164" s="536"/>
      <c r="R164" s="537"/>
      <c r="S164" s="536"/>
      <c r="T164" s="537"/>
      <c r="U164" s="536"/>
      <c r="V164" s="537">
        <v>1</v>
      </c>
      <c r="W164" s="536"/>
      <c r="X164" s="537"/>
      <c r="Y164" s="536"/>
      <c r="Z164" s="537"/>
      <c r="AA164" s="536"/>
      <c r="AB164" s="542"/>
      <c r="AC164" s="536"/>
      <c r="AD164" s="542"/>
      <c r="AE164" s="536">
        <v>1</v>
      </c>
      <c r="AF164" s="537">
        <v>2</v>
      </c>
      <c r="AG164" s="536">
        <v>3</v>
      </c>
      <c r="AH164" s="537">
        <v>3</v>
      </c>
      <c r="AI164" s="536">
        <v>3</v>
      </c>
      <c r="AJ164" s="537">
        <v>5</v>
      </c>
      <c r="AK164" s="536"/>
      <c r="AL164" s="537">
        <v>3</v>
      </c>
      <c r="AM164" s="536">
        <v>2</v>
      </c>
      <c r="AN164" s="537">
        <v>6</v>
      </c>
      <c r="AO164" s="538">
        <v>17</v>
      </c>
      <c r="AP164" s="774">
        <v>15</v>
      </c>
      <c r="AQ164" s="636">
        <v>10</v>
      </c>
      <c r="AR164" s="548">
        <v>25</v>
      </c>
      <c r="AS164" s="542">
        <v>36</v>
      </c>
      <c r="AT164" s="758"/>
      <c r="AU164" s="658"/>
      <c r="CA164" s="506" t="str">
        <f t="shared" si="10"/>
        <v/>
      </c>
      <c r="CG164" s="506">
        <f t="shared" si="11"/>
        <v>0</v>
      </c>
    </row>
    <row r="165" spans="1:85" x14ac:dyDescent="0.2">
      <c r="A165" s="770" t="s">
        <v>177</v>
      </c>
      <c r="B165" s="771">
        <f t="shared" si="7"/>
        <v>0</v>
      </c>
      <c r="C165" s="772">
        <f t="shared" si="8"/>
        <v>0</v>
      </c>
      <c r="D165" s="773">
        <f t="shared" si="9"/>
        <v>0</v>
      </c>
      <c r="E165" s="536"/>
      <c r="F165" s="542"/>
      <c r="G165" s="536"/>
      <c r="H165" s="542"/>
      <c r="I165" s="536"/>
      <c r="J165" s="542"/>
      <c r="K165" s="536"/>
      <c r="L165" s="537"/>
      <c r="M165" s="536"/>
      <c r="N165" s="537"/>
      <c r="O165" s="536"/>
      <c r="P165" s="537"/>
      <c r="Q165" s="536"/>
      <c r="R165" s="537"/>
      <c r="S165" s="536"/>
      <c r="T165" s="537"/>
      <c r="U165" s="536"/>
      <c r="V165" s="537"/>
      <c r="W165" s="536"/>
      <c r="X165" s="537"/>
      <c r="Y165" s="536"/>
      <c r="Z165" s="537"/>
      <c r="AA165" s="536"/>
      <c r="AB165" s="542"/>
      <c r="AC165" s="536"/>
      <c r="AD165" s="542"/>
      <c r="AE165" s="536"/>
      <c r="AF165" s="537"/>
      <c r="AG165" s="536"/>
      <c r="AH165" s="537"/>
      <c r="AI165" s="536"/>
      <c r="AJ165" s="537"/>
      <c r="AK165" s="536"/>
      <c r="AL165" s="537"/>
      <c r="AM165" s="536"/>
      <c r="AN165" s="537"/>
      <c r="AO165" s="538"/>
      <c r="AP165" s="774"/>
      <c r="AQ165" s="636"/>
      <c r="AR165" s="548"/>
      <c r="AS165" s="542"/>
      <c r="AT165" s="758"/>
      <c r="AU165" s="658"/>
      <c r="CA165" s="506" t="str">
        <f t="shared" si="10"/>
        <v/>
      </c>
      <c r="CG165" s="506">
        <f t="shared" si="11"/>
        <v>0</v>
      </c>
    </row>
    <row r="166" spans="1:85" x14ac:dyDescent="0.2">
      <c r="A166" s="770" t="s">
        <v>178</v>
      </c>
      <c r="B166" s="771">
        <f t="shared" si="7"/>
        <v>0</v>
      </c>
      <c r="C166" s="772">
        <f t="shared" si="8"/>
        <v>0</v>
      </c>
      <c r="D166" s="773">
        <f t="shared" si="9"/>
        <v>0</v>
      </c>
      <c r="E166" s="536"/>
      <c r="F166" s="542"/>
      <c r="G166" s="536"/>
      <c r="H166" s="542"/>
      <c r="I166" s="536"/>
      <c r="J166" s="542"/>
      <c r="K166" s="536"/>
      <c r="L166" s="537"/>
      <c r="M166" s="536"/>
      <c r="N166" s="537"/>
      <c r="O166" s="536"/>
      <c r="P166" s="537"/>
      <c r="Q166" s="536"/>
      <c r="R166" s="537"/>
      <c r="S166" s="536"/>
      <c r="T166" s="537"/>
      <c r="U166" s="536"/>
      <c r="V166" s="537"/>
      <c r="W166" s="536"/>
      <c r="X166" s="537"/>
      <c r="Y166" s="536"/>
      <c r="Z166" s="537"/>
      <c r="AA166" s="536"/>
      <c r="AB166" s="542"/>
      <c r="AC166" s="536"/>
      <c r="AD166" s="542"/>
      <c r="AE166" s="536"/>
      <c r="AF166" s="537"/>
      <c r="AG166" s="536"/>
      <c r="AH166" s="537"/>
      <c r="AI166" s="536"/>
      <c r="AJ166" s="537"/>
      <c r="AK166" s="536"/>
      <c r="AL166" s="537"/>
      <c r="AM166" s="536"/>
      <c r="AN166" s="537"/>
      <c r="AO166" s="538"/>
      <c r="AP166" s="774"/>
      <c r="AQ166" s="636"/>
      <c r="AR166" s="548"/>
      <c r="AS166" s="542"/>
      <c r="AT166" s="711"/>
      <c r="CA166" s="506" t="str">
        <f t="shared" si="10"/>
        <v/>
      </c>
      <c r="CG166" s="506">
        <f t="shared" si="11"/>
        <v>0</v>
      </c>
    </row>
    <row r="167" spans="1:85" x14ac:dyDescent="0.2">
      <c r="A167" s="770" t="s">
        <v>179</v>
      </c>
      <c r="B167" s="771">
        <f t="shared" si="7"/>
        <v>3</v>
      </c>
      <c r="C167" s="772">
        <f t="shared" si="8"/>
        <v>0</v>
      </c>
      <c r="D167" s="773">
        <f t="shared" si="9"/>
        <v>3</v>
      </c>
      <c r="E167" s="536"/>
      <c r="F167" s="542"/>
      <c r="G167" s="536"/>
      <c r="H167" s="542"/>
      <c r="I167" s="536"/>
      <c r="J167" s="542"/>
      <c r="K167" s="536"/>
      <c r="L167" s="537"/>
      <c r="M167" s="536"/>
      <c r="N167" s="537"/>
      <c r="O167" s="536"/>
      <c r="P167" s="537"/>
      <c r="Q167" s="536"/>
      <c r="R167" s="537"/>
      <c r="S167" s="536"/>
      <c r="T167" s="537"/>
      <c r="U167" s="536"/>
      <c r="V167" s="537"/>
      <c r="W167" s="536"/>
      <c r="X167" s="537"/>
      <c r="Y167" s="536"/>
      <c r="Z167" s="537">
        <v>1</v>
      </c>
      <c r="AA167" s="536"/>
      <c r="AB167" s="542"/>
      <c r="AC167" s="536"/>
      <c r="AD167" s="542"/>
      <c r="AE167" s="536"/>
      <c r="AF167" s="537">
        <v>1</v>
      </c>
      <c r="AG167" s="536"/>
      <c r="AH167" s="537">
        <v>1</v>
      </c>
      <c r="AI167" s="536"/>
      <c r="AJ167" s="537"/>
      <c r="AK167" s="536"/>
      <c r="AL167" s="537"/>
      <c r="AM167" s="536"/>
      <c r="AN167" s="537"/>
      <c r="AO167" s="538"/>
      <c r="AP167" s="774"/>
      <c r="AQ167" s="636">
        <v>3</v>
      </c>
      <c r="AR167" s="548"/>
      <c r="AS167" s="542"/>
      <c r="AT167" s="711"/>
      <c r="CA167" s="506" t="str">
        <f t="shared" si="10"/>
        <v/>
      </c>
      <c r="CG167" s="506">
        <f t="shared" si="11"/>
        <v>0</v>
      </c>
    </row>
    <row r="168" spans="1:85" x14ac:dyDescent="0.2">
      <c r="A168" s="775" t="s">
        <v>13</v>
      </c>
      <c r="B168" s="776">
        <f t="shared" si="7"/>
        <v>54</v>
      </c>
      <c r="C168" s="777">
        <f t="shared" si="8"/>
        <v>29</v>
      </c>
      <c r="D168" s="778">
        <f t="shared" si="9"/>
        <v>25</v>
      </c>
      <c r="E168" s="544">
        <v>1</v>
      </c>
      <c r="F168" s="545"/>
      <c r="G168" s="544"/>
      <c r="H168" s="546"/>
      <c r="I168" s="544"/>
      <c r="J168" s="546"/>
      <c r="K168" s="544">
        <v>2</v>
      </c>
      <c r="L168" s="546">
        <v>2</v>
      </c>
      <c r="M168" s="544">
        <v>2</v>
      </c>
      <c r="N168" s="546">
        <v>2</v>
      </c>
      <c r="O168" s="544"/>
      <c r="P168" s="546"/>
      <c r="Q168" s="544">
        <v>1</v>
      </c>
      <c r="R168" s="546"/>
      <c r="S168" s="544"/>
      <c r="T168" s="546"/>
      <c r="U168" s="544"/>
      <c r="V168" s="546"/>
      <c r="W168" s="544">
        <v>1</v>
      </c>
      <c r="X168" s="546"/>
      <c r="Y168" s="544">
        <v>4</v>
      </c>
      <c r="Z168" s="546">
        <v>1</v>
      </c>
      <c r="AA168" s="544">
        <v>2</v>
      </c>
      <c r="AB168" s="546">
        <v>1</v>
      </c>
      <c r="AC168" s="544">
        <v>1</v>
      </c>
      <c r="AD168" s="546">
        <v>1</v>
      </c>
      <c r="AE168" s="544"/>
      <c r="AF168" s="546">
        <v>3</v>
      </c>
      <c r="AG168" s="544"/>
      <c r="AH168" s="546">
        <v>4</v>
      </c>
      <c r="AI168" s="544">
        <v>2</v>
      </c>
      <c r="AJ168" s="546">
        <v>1</v>
      </c>
      <c r="AK168" s="544">
        <v>5</v>
      </c>
      <c r="AL168" s="546">
        <v>3</v>
      </c>
      <c r="AM168" s="544">
        <v>6</v>
      </c>
      <c r="AN168" s="546">
        <v>5</v>
      </c>
      <c r="AO168" s="547">
        <v>2</v>
      </c>
      <c r="AP168" s="779">
        <v>2</v>
      </c>
      <c r="AQ168" s="780">
        <v>19</v>
      </c>
      <c r="AR168" s="551">
        <v>7</v>
      </c>
      <c r="AS168" s="545">
        <v>28</v>
      </c>
      <c r="AT168" s="711"/>
      <c r="CA168" s="506" t="str">
        <f t="shared" si="10"/>
        <v/>
      </c>
      <c r="CG168" s="506">
        <f t="shared" si="11"/>
        <v>0</v>
      </c>
    </row>
    <row r="169" spans="1:85" x14ac:dyDescent="0.2">
      <c r="A169" s="781" t="s">
        <v>98</v>
      </c>
      <c r="B169" s="648">
        <f t="shared" ref="B169:AS169" si="12">SUM(B170:B174)</f>
        <v>0</v>
      </c>
      <c r="C169" s="649">
        <f t="shared" si="12"/>
        <v>0</v>
      </c>
      <c r="D169" s="754">
        <f t="shared" si="12"/>
        <v>0</v>
      </c>
      <c r="E169" s="782">
        <f t="shared" si="12"/>
        <v>0</v>
      </c>
      <c r="F169" s="783">
        <f t="shared" si="12"/>
        <v>0</v>
      </c>
      <c r="G169" s="783">
        <f t="shared" si="12"/>
        <v>0</v>
      </c>
      <c r="H169" s="568">
        <f t="shared" si="12"/>
        <v>0</v>
      </c>
      <c r="I169" s="566">
        <f t="shared" si="12"/>
        <v>0</v>
      </c>
      <c r="J169" s="568">
        <f t="shared" si="12"/>
        <v>0</v>
      </c>
      <c r="K169" s="566">
        <f t="shared" si="12"/>
        <v>0</v>
      </c>
      <c r="L169" s="568">
        <f t="shared" si="12"/>
        <v>0</v>
      </c>
      <c r="M169" s="566">
        <f t="shared" si="12"/>
        <v>0</v>
      </c>
      <c r="N169" s="568">
        <f t="shared" si="12"/>
        <v>0</v>
      </c>
      <c r="O169" s="566">
        <f t="shared" si="12"/>
        <v>0</v>
      </c>
      <c r="P169" s="568">
        <f t="shared" si="12"/>
        <v>0</v>
      </c>
      <c r="Q169" s="566">
        <f t="shared" si="12"/>
        <v>0</v>
      </c>
      <c r="R169" s="568">
        <f t="shared" si="12"/>
        <v>0</v>
      </c>
      <c r="S169" s="566">
        <f t="shared" si="12"/>
        <v>0</v>
      </c>
      <c r="T169" s="568">
        <f t="shared" si="12"/>
        <v>0</v>
      </c>
      <c r="U169" s="566">
        <f t="shared" si="12"/>
        <v>0</v>
      </c>
      <c r="V169" s="568">
        <f t="shared" si="12"/>
        <v>0</v>
      </c>
      <c r="W169" s="566">
        <f t="shared" si="12"/>
        <v>0</v>
      </c>
      <c r="X169" s="568">
        <f t="shared" si="12"/>
        <v>0</v>
      </c>
      <c r="Y169" s="566">
        <f t="shared" si="12"/>
        <v>0</v>
      </c>
      <c r="Z169" s="568">
        <f t="shared" si="12"/>
        <v>0</v>
      </c>
      <c r="AA169" s="566">
        <f t="shared" si="12"/>
        <v>0</v>
      </c>
      <c r="AB169" s="568">
        <f t="shared" si="12"/>
        <v>0</v>
      </c>
      <c r="AC169" s="566">
        <f t="shared" si="12"/>
        <v>0</v>
      </c>
      <c r="AD169" s="568">
        <f t="shared" si="12"/>
        <v>0</v>
      </c>
      <c r="AE169" s="566">
        <f t="shared" si="12"/>
        <v>0</v>
      </c>
      <c r="AF169" s="568">
        <f t="shared" si="12"/>
        <v>0</v>
      </c>
      <c r="AG169" s="566">
        <f t="shared" si="12"/>
        <v>0</v>
      </c>
      <c r="AH169" s="568">
        <f t="shared" si="12"/>
        <v>0</v>
      </c>
      <c r="AI169" s="566">
        <f t="shared" si="12"/>
        <v>0</v>
      </c>
      <c r="AJ169" s="568">
        <f t="shared" si="12"/>
        <v>0</v>
      </c>
      <c r="AK169" s="566">
        <f t="shared" si="12"/>
        <v>0</v>
      </c>
      <c r="AL169" s="568">
        <f t="shared" si="12"/>
        <v>0</v>
      </c>
      <c r="AM169" s="566">
        <f t="shared" si="12"/>
        <v>0</v>
      </c>
      <c r="AN169" s="568">
        <f t="shared" si="12"/>
        <v>0</v>
      </c>
      <c r="AO169" s="569">
        <f t="shared" si="12"/>
        <v>0</v>
      </c>
      <c r="AP169" s="784">
        <f t="shared" si="12"/>
        <v>0</v>
      </c>
      <c r="AQ169" s="785">
        <f t="shared" si="12"/>
        <v>27</v>
      </c>
      <c r="AR169" s="520">
        <f t="shared" si="12"/>
        <v>40</v>
      </c>
      <c r="AS169" s="567">
        <f t="shared" si="12"/>
        <v>47</v>
      </c>
      <c r="AT169" s="711"/>
    </row>
    <row r="170" spans="1:85" x14ac:dyDescent="0.2">
      <c r="A170" s="525" t="s">
        <v>38</v>
      </c>
      <c r="B170" s="786">
        <f>SUM(C170+D170)</f>
        <v>0</v>
      </c>
      <c r="C170" s="786">
        <f t="shared" ref="C170:D174" si="13">SUM(E170+G170+I170+K170+M170+O170+Q170+S170+U170+W170+Y170+AA170+AC170+AE170+AG170+AI170+AK170+AM170+AO170)</f>
        <v>0</v>
      </c>
      <c r="D170" s="787">
        <f t="shared" si="13"/>
        <v>0</v>
      </c>
      <c r="E170" s="553"/>
      <c r="F170" s="529"/>
      <c r="G170" s="553"/>
      <c r="H170" s="550"/>
      <c r="I170" s="553"/>
      <c r="J170" s="550"/>
      <c r="K170" s="553"/>
      <c r="L170" s="550"/>
      <c r="M170" s="553"/>
      <c r="N170" s="550"/>
      <c r="O170" s="553"/>
      <c r="P170" s="550"/>
      <c r="Q170" s="553"/>
      <c r="R170" s="550"/>
      <c r="S170" s="553"/>
      <c r="T170" s="550"/>
      <c r="U170" s="553"/>
      <c r="V170" s="550"/>
      <c r="W170" s="553"/>
      <c r="X170" s="550"/>
      <c r="Y170" s="553"/>
      <c r="Z170" s="550"/>
      <c r="AA170" s="553"/>
      <c r="AB170" s="550"/>
      <c r="AC170" s="553"/>
      <c r="AD170" s="550"/>
      <c r="AE170" s="553"/>
      <c r="AF170" s="550"/>
      <c r="AG170" s="553"/>
      <c r="AH170" s="550"/>
      <c r="AI170" s="553"/>
      <c r="AJ170" s="550"/>
      <c r="AK170" s="553"/>
      <c r="AL170" s="550"/>
      <c r="AM170" s="553"/>
      <c r="AN170" s="550"/>
      <c r="AO170" s="575"/>
      <c r="AP170" s="788"/>
      <c r="AQ170" s="574">
        <v>27</v>
      </c>
      <c r="AR170" s="550">
        <v>35</v>
      </c>
      <c r="AS170" s="550">
        <v>45</v>
      </c>
      <c r="AT170" s="711"/>
    </row>
    <row r="171" spans="1:85" x14ac:dyDescent="0.2">
      <c r="A171" s="531" t="s">
        <v>39</v>
      </c>
      <c r="B171" s="772">
        <f>SUM(C171+D171)</f>
        <v>0</v>
      </c>
      <c r="C171" s="772">
        <f t="shared" si="13"/>
        <v>0</v>
      </c>
      <c r="D171" s="773">
        <f t="shared" si="13"/>
        <v>0</v>
      </c>
      <c r="E171" s="544"/>
      <c r="F171" s="537"/>
      <c r="G171" s="536"/>
      <c r="H171" s="554"/>
      <c r="I171" s="536"/>
      <c r="J171" s="537"/>
      <c r="K171" s="536"/>
      <c r="L171" s="537"/>
      <c r="M171" s="536"/>
      <c r="N171" s="537"/>
      <c r="O171" s="536"/>
      <c r="P171" s="537"/>
      <c r="Q171" s="536"/>
      <c r="R171" s="537"/>
      <c r="S171" s="536"/>
      <c r="T171" s="537"/>
      <c r="U171" s="536"/>
      <c r="V171" s="537"/>
      <c r="W171" s="536"/>
      <c r="X171" s="537"/>
      <c r="Y171" s="536"/>
      <c r="Z171" s="537"/>
      <c r="AA171" s="536"/>
      <c r="AB171" s="537"/>
      <c r="AC171" s="536"/>
      <c r="AD171" s="537"/>
      <c r="AE171" s="536"/>
      <c r="AF171" s="537"/>
      <c r="AG171" s="536"/>
      <c r="AH171" s="537"/>
      <c r="AI171" s="536"/>
      <c r="AJ171" s="537"/>
      <c r="AK171" s="536"/>
      <c r="AL171" s="537"/>
      <c r="AM171" s="536"/>
      <c r="AN171" s="537"/>
      <c r="AO171" s="538"/>
      <c r="AP171" s="774"/>
      <c r="AQ171" s="542"/>
      <c r="AR171" s="537"/>
      <c r="AS171" s="554"/>
      <c r="AT171" s="789"/>
    </row>
    <row r="172" spans="1:85" x14ac:dyDescent="0.2">
      <c r="A172" s="573" t="s">
        <v>40</v>
      </c>
      <c r="B172" s="772">
        <f>SUM(C172+D172)</f>
        <v>0</v>
      </c>
      <c r="C172" s="772">
        <f t="shared" si="13"/>
        <v>0</v>
      </c>
      <c r="D172" s="773">
        <f t="shared" si="13"/>
        <v>0</v>
      </c>
      <c r="E172" s="536"/>
      <c r="F172" s="546"/>
      <c r="G172" s="544"/>
      <c r="H172" s="546"/>
      <c r="I172" s="553"/>
      <c r="J172" s="550"/>
      <c r="K172" s="553"/>
      <c r="L172" s="550"/>
      <c r="M172" s="553"/>
      <c r="N172" s="550"/>
      <c r="O172" s="553"/>
      <c r="P172" s="550"/>
      <c r="Q172" s="553"/>
      <c r="R172" s="550"/>
      <c r="S172" s="553"/>
      <c r="T172" s="550"/>
      <c r="U172" s="553"/>
      <c r="V172" s="550"/>
      <c r="W172" s="553"/>
      <c r="X172" s="550"/>
      <c r="Y172" s="553"/>
      <c r="Z172" s="550"/>
      <c r="AA172" s="553"/>
      <c r="AB172" s="550"/>
      <c r="AC172" s="553"/>
      <c r="AD172" s="550"/>
      <c r="AE172" s="553"/>
      <c r="AF172" s="550"/>
      <c r="AG172" s="553"/>
      <c r="AH172" s="550"/>
      <c r="AI172" s="553"/>
      <c r="AJ172" s="550"/>
      <c r="AK172" s="553"/>
      <c r="AL172" s="550"/>
      <c r="AM172" s="553"/>
      <c r="AN172" s="550"/>
      <c r="AO172" s="575"/>
      <c r="AP172" s="788"/>
      <c r="AQ172" s="574"/>
      <c r="AR172" s="550">
        <v>5</v>
      </c>
      <c r="AS172" s="550">
        <v>2</v>
      </c>
      <c r="AT172" s="711"/>
    </row>
    <row r="173" spans="1:85" x14ac:dyDescent="0.2">
      <c r="A173" s="790" t="s">
        <v>86</v>
      </c>
      <c r="B173" s="772">
        <f>SUM(C173+D173)</f>
        <v>0</v>
      </c>
      <c r="C173" s="772">
        <f t="shared" si="13"/>
        <v>0</v>
      </c>
      <c r="D173" s="791">
        <f t="shared" si="13"/>
        <v>0</v>
      </c>
      <c r="E173" s="553"/>
      <c r="F173" s="537"/>
      <c r="G173" s="536"/>
      <c r="H173" s="537"/>
      <c r="I173" s="536"/>
      <c r="J173" s="537"/>
      <c r="K173" s="536"/>
      <c r="L173" s="537"/>
      <c r="M173" s="536"/>
      <c r="N173" s="537"/>
      <c r="O173" s="536"/>
      <c r="P173" s="537"/>
      <c r="Q173" s="536"/>
      <c r="R173" s="537"/>
      <c r="S173" s="536"/>
      <c r="T173" s="537"/>
      <c r="U173" s="536"/>
      <c r="V173" s="537"/>
      <c r="W173" s="536"/>
      <c r="X173" s="537"/>
      <c r="Y173" s="536"/>
      <c r="Z173" s="537"/>
      <c r="AA173" s="536"/>
      <c r="AB173" s="537"/>
      <c r="AC173" s="536"/>
      <c r="AD173" s="537"/>
      <c r="AE173" s="536"/>
      <c r="AF173" s="537"/>
      <c r="AG173" s="536"/>
      <c r="AH173" s="537"/>
      <c r="AI173" s="536"/>
      <c r="AJ173" s="537"/>
      <c r="AK173" s="536"/>
      <c r="AL173" s="537"/>
      <c r="AM173" s="536"/>
      <c r="AN173" s="537"/>
      <c r="AO173" s="538"/>
      <c r="AP173" s="774"/>
      <c r="AQ173" s="542"/>
      <c r="AR173" s="537"/>
      <c r="AS173" s="554"/>
      <c r="AT173" s="789"/>
    </row>
    <row r="174" spans="1:85" x14ac:dyDescent="0.2">
      <c r="A174" s="792" t="s">
        <v>13</v>
      </c>
      <c r="B174" s="793">
        <f>SUM(C174+D174)</f>
        <v>0</v>
      </c>
      <c r="C174" s="794">
        <f t="shared" si="13"/>
        <v>0</v>
      </c>
      <c r="D174" s="795">
        <f t="shared" si="13"/>
        <v>0</v>
      </c>
      <c r="E174" s="640"/>
      <c r="F174" s="563"/>
      <c r="G174" s="562"/>
      <c r="H174" s="563"/>
      <c r="I174" s="562"/>
      <c r="J174" s="563"/>
      <c r="K174" s="562"/>
      <c r="L174" s="563"/>
      <c r="M174" s="562"/>
      <c r="N174" s="563"/>
      <c r="O174" s="562"/>
      <c r="P174" s="563"/>
      <c r="Q174" s="562"/>
      <c r="R174" s="563"/>
      <c r="S174" s="562"/>
      <c r="T174" s="563"/>
      <c r="U174" s="562"/>
      <c r="V174" s="563"/>
      <c r="W174" s="562"/>
      <c r="X174" s="563"/>
      <c r="Y174" s="562"/>
      <c r="Z174" s="563"/>
      <c r="AA174" s="562"/>
      <c r="AB174" s="563"/>
      <c r="AC174" s="562"/>
      <c r="AD174" s="563"/>
      <c r="AE174" s="562"/>
      <c r="AF174" s="563"/>
      <c r="AG174" s="562"/>
      <c r="AH174" s="563"/>
      <c r="AI174" s="562"/>
      <c r="AJ174" s="563"/>
      <c r="AK174" s="562"/>
      <c r="AL174" s="563"/>
      <c r="AM174" s="562"/>
      <c r="AN174" s="563"/>
      <c r="AO174" s="564"/>
      <c r="AP174" s="763"/>
      <c r="AQ174" s="581"/>
      <c r="AR174" s="563"/>
      <c r="AS174" s="563"/>
      <c r="AT174" s="711"/>
    </row>
    <row r="175" spans="1:85" x14ac:dyDescent="0.2">
      <c r="A175" s="622" t="s">
        <v>180</v>
      </c>
      <c r="B175" s="622"/>
      <c r="C175" s="622"/>
      <c r="D175" s="622"/>
      <c r="E175" s="796"/>
      <c r="F175" s="796"/>
      <c r="G175" s="796"/>
      <c r="H175" s="796"/>
      <c r="I175" s="796"/>
      <c r="J175" s="796"/>
      <c r="K175" s="796"/>
      <c r="L175" s="796"/>
      <c r="M175" s="796"/>
      <c r="N175" s="796"/>
      <c r="O175" s="796"/>
      <c r="P175" s="796"/>
      <c r="Q175" s="796"/>
      <c r="R175" s="796"/>
      <c r="S175" s="796"/>
      <c r="T175" s="796"/>
      <c r="U175" s="796"/>
      <c r="V175" s="796"/>
      <c r="W175" s="796"/>
      <c r="X175" s="796"/>
      <c r="Y175" s="796"/>
      <c r="Z175" s="796"/>
      <c r="AA175" s="796"/>
      <c r="AB175" s="796"/>
      <c r="AC175" s="796"/>
      <c r="AD175" s="796"/>
      <c r="AE175" s="796"/>
      <c r="AF175" s="796"/>
      <c r="AG175" s="796"/>
      <c r="AH175" s="796"/>
      <c r="AI175" s="796"/>
      <c r="AJ175" s="796"/>
      <c r="AK175" s="796"/>
      <c r="AL175" s="796"/>
      <c r="AM175" s="796"/>
      <c r="AN175" s="796"/>
      <c r="AO175" s="796"/>
      <c r="AP175" s="796"/>
      <c r="AQ175" s="658"/>
      <c r="AR175" s="658"/>
      <c r="AS175" s="658"/>
      <c r="AT175" s="658"/>
      <c r="AU175" s="658"/>
    </row>
    <row r="176" spans="1:85" ht="21" customHeight="1" x14ac:dyDescent="0.2">
      <c r="A176" s="947" t="s">
        <v>49</v>
      </c>
      <c r="B176" s="950" t="s">
        <v>50</v>
      </c>
      <c r="C176" s="951"/>
      <c r="D176" s="952"/>
      <c r="E176" s="955" t="s">
        <v>14</v>
      </c>
      <c r="F176" s="956"/>
      <c r="G176" s="956"/>
      <c r="H176" s="956"/>
      <c r="I176" s="956"/>
      <c r="J176" s="956"/>
      <c r="K176" s="956"/>
      <c r="L176" s="956"/>
      <c r="M176" s="956"/>
      <c r="N176" s="956"/>
      <c r="O176" s="956"/>
      <c r="P176" s="956"/>
      <c r="Q176" s="956"/>
      <c r="R176" s="956"/>
      <c r="S176" s="956"/>
      <c r="T176" s="956"/>
      <c r="U176" s="956"/>
      <c r="V176" s="956"/>
      <c r="W176" s="956"/>
      <c r="X176" s="956"/>
      <c r="Y176" s="956"/>
      <c r="Z176" s="956"/>
      <c r="AA176" s="956"/>
      <c r="AB176" s="956"/>
      <c r="AC176" s="956"/>
      <c r="AD176" s="956"/>
      <c r="AE176" s="956"/>
      <c r="AF176" s="956"/>
      <c r="AG176" s="956"/>
      <c r="AH176" s="956"/>
      <c r="AI176" s="956"/>
      <c r="AJ176" s="956"/>
      <c r="AK176" s="956"/>
      <c r="AL176" s="956"/>
      <c r="AM176" s="956"/>
      <c r="AN176" s="956"/>
      <c r="AO176" s="956"/>
      <c r="AP176" s="957"/>
      <c r="AQ176" s="958" t="s">
        <v>119</v>
      </c>
      <c r="AR176" s="958" t="s">
        <v>87</v>
      </c>
      <c r="AS176" s="658"/>
      <c r="AT176" s="658"/>
      <c r="AU176" s="658"/>
    </row>
    <row r="177" spans="1:86" ht="21.75" customHeight="1" x14ac:dyDescent="0.2">
      <c r="A177" s="948"/>
      <c r="B177" s="953"/>
      <c r="C177" s="954"/>
      <c r="D177" s="954"/>
      <c r="E177" s="941" t="s">
        <v>19</v>
      </c>
      <c r="F177" s="942"/>
      <c r="G177" s="941" t="s">
        <v>20</v>
      </c>
      <c r="H177" s="942"/>
      <c r="I177" s="941" t="s">
        <v>21</v>
      </c>
      <c r="J177" s="942"/>
      <c r="K177" s="941" t="s">
        <v>22</v>
      </c>
      <c r="L177" s="942"/>
      <c r="M177" s="941" t="s">
        <v>23</v>
      </c>
      <c r="N177" s="942"/>
      <c r="O177" s="941" t="s">
        <v>24</v>
      </c>
      <c r="P177" s="942"/>
      <c r="Q177" s="941" t="s">
        <v>25</v>
      </c>
      <c r="R177" s="942"/>
      <c r="S177" s="941" t="s">
        <v>26</v>
      </c>
      <c r="T177" s="942"/>
      <c r="U177" s="941" t="s">
        <v>27</v>
      </c>
      <c r="V177" s="942"/>
      <c r="W177" s="941" t="s">
        <v>2</v>
      </c>
      <c r="X177" s="942"/>
      <c r="Y177" s="941" t="s">
        <v>3</v>
      </c>
      <c r="Z177" s="942"/>
      <c r="AA177" s="941" t="s">
        <v>28</v>
      </c>
      <c r="AB177" s="942"/>
      <c r="AC177" s="941" t="s">
        <v>4</v>
      </c>
      <c r="AD177" s="942"/>
      <c r="AE177" s="941" t="s">
        <v>5</v>
      </c>
      <c r="AF177" s="942"/>
      <c r="AG177" s="941" t="s">
        <v>6</v>
      </c>
      <c r="AH177" s="942"/>
      <c r="AI177" s="941" t="s">
        <v>7</v>
      </c>
      <c r="AJ177" s="942"/>
      <c r="AK177" s="941" t="s">
        <v>8</v>
      </c>
      <c r="AL177" s="942"/>
      <c r="AM177" s="941" t="s">
        <v>9</v>
      </c>
      <c r="AN177" s="942"/>
      <c r="AO177" s="939" t="s">
        <v>10</v>
      </c>
      <c r="AP177" s="940"/>
      <c r="AQ177" s="959"/>
      <c r="AR177" s="959"/>
      <c r="AS177" s="658"/>
      <c r="AT177" s="658"/>
      <c r="AU177" s="658"/>
    </row>
    <row r="178" spans="1:86" ht="13.5" customHeight="1" x14ac:dyDescent="0.2">
      <c r="A178" s="949"/>
      <c r="B178" s="703" t="s">
        <v>94</v>
      </c>
      <c r="C178" s="702" t="s">
        <v>11</v>
      </c>
      <c r="D178" s="702" t="s">
        <v>12</v>
      </c>
      <c r="E178" s="518" t="s">
        <v>11</v>
      </c>
      <c r="F178" s="519" t="s">
        <v>12</v>
      </c>
      <c r="G178" s="518" t="s">
        <v>11</v>
      </c>
      <c r="H178" s="519" t="s">
        <v>12</v>
      </c>
      <c r="I178" s="518" t="s">
        <v>11</v>
      </c>
      <c r="J178" s="519" t="s">
        <v>12</v>
      </c>
      <c r="K178" s="518" t="s">
        <v>11</v>
      </c>
      <c r="L178" s="519" t="s">
        <v>12</v>
      </c>
      <c r="M178" s="518" t="s">
        <v>11</v>
      </c>
      <c r="N178" s="519" t="s">
        <v>12</v>
      </c>
      <c r="O178" s="518" t="s">
        <v>11</v>
      </c>
      <c r="P178" s="519" t="s">
        <v>12</v>
      </c>
      <c r="Q178" s="518" t="s">
        <v>11</v>
      </c>
      <c r="R178" s="519" t="s">
        <v>12</v>
      </c>
      <c r="S178" s="518" t="s">
        <v>11</v>
      </c>
      <c r="T178" s="519" t="s">
        <v>12</v>
      </c>
      <c r="U178" s="518" t="s">
        <v>11</v>
      </c>
      <c r="V178" s="519" t="s">
        <v>12</v>
      </c>
      <c r="W178" s="518" t="s">
        <v>11</v>
      </c>
      <c r="X178" s="519" t="s">
        <v>12</v>
      </c>
      <c r="Y178" s="518" t="s">
        <v>11</v>
      </c>
      <c r="Z178" s="519" t="s">
        <v>12</v>
      </c>
      <c r="AA178" s="518" t="s">
        <v>11</v>
      </c>
      <c r="AB178" s="519" t="s">
        <v>12</v>
      </c>
      <c r="AC178" s="518" t="s">
        <v>11</v>
      </c>
      <c r="AD178" s="519" t="s">
        <v>12</v>
      </c>
      <c r="AE178" s="518" t="s">
        <v>11</v>
      </c>
      <c r="AF178" s="519" t="s">
        <v>12</v>
      </c>
      <c r="AG178" s="518" t="s">
        <v>11</v>
      </c>
      <c r="AH178" s="519" t="s">
        <v>12</v>
      </c>
      <c r="AI178" s="518" t="s">
        <v>11</v>
      </c>
      <c r="AJ178" s="519" t="s">
        <v>12</v>
      </c>
      <c r="AK178" s="518" t="s">
        <v>11</v>
      </c>
      <c r="AL178" s="519" t="s">
        <v>12</v>
      </c>
      <c r="AM178" s="518" t="s">
        <v>11</v>
      </c>
      <c r="AN178" s="519" t="s">
        <v>12</v>
      </c>
      <c r="AO178" s="518" t="s">
        <v>11</v>
      </c>
      <c r="AP178" s="519" t="s">
        <v>12</v>
      </c>
      <c r="AQ178" s="960"/>
      <c r="AR178" s="960"/>
      <c r="AS178" s="798"/>
      <c r="AT178" s="658"/>
    </row>
    <row r="179" spans="1:86" x14ac:dyDescent="0.2">
      <c r="A179" s="578" t="s">
        <v>52</v>
      </c>
      <c r="B179" s="786">
        <f>SUM(C179+D179)</f>
        <v>134</v>
      </c>
      <c r="C179" s="786">
        <f t="shared" ref="C179:D183" si="14">SUM(E179+G179+I179+K179+M179+O179+Q179+S179+U179+W179+Y179+AA179+AC179+AE179+AG179+AI179+AK179+AM179+AO179)</f>
        <v>50</v>
      </c>
      <c r="D179" s="787">
        <f t="shared" si="14"/>
        <v>84</v>
      </c>
      <c r="E179" s="527"/>
      <c r="F179" s="528"/>
      <c r="G179" s="527"/>
      <c r="H179" s="529"/>
      <c r="I179" s="527"/>
      <c r="J179" s="529">
        <v>1</v>
      </c>
      <c r="K179" s="527">
        <v>1</v>
      </c>
      <c r="L179" s="529">
        <v>4</v>
      </c>
      <c r="M179" s="527">
        <v>3</v>
      </c>
      <c r="N179" s="529">
        <v>4</v>
      </c>
      <c r="O179" s="527">
        <v>2</v>
      </c>
      <c r="P179" s="529">
        <v>3</v>
      </c>
      <c r="Q179" s="527">
        <v>1</v>
      </c>
      <c r="R179" s="529">
        <v>3</v>
      </c>
      <c r="S179" s="527"/>
      <c r="T179" s="529">
        <v>1</v>
      </c>
      <c r="U179" s="527">
        <v>3</v>
      </c>
      <c r="V179" s="529">
        <v>5</v>
      </c>
      <c r="W179" s="527">
        <v>1</v>
      </c>
      <c r="X179" s="529">
        <v>2</v>
      </c>
      <c r="Y179" s="530">
        <v>5</v>
      </c>
      <c r="Z179" s="529">
        <v>7</v>
      </c>
      <c r="AA179" s="530">
        <v>1</v>
      </c>
      <c r="AB179" s="529">
        <v>4</v>
      </c>
      <c r="AC179" s="530">
        <v>5</v>
      </c>
      <c r="AD179" s="529">
        <v>6</v>
      </c>
      <c r="AE179" s="530">
        <v>4</v>
      </c>
      <c r="AF179" s="529">
        <v>12</v>
      </c>
      <c r="AG179" s="530">
        <v>4</v>
      </c>
      <c r="AH179" s="529">
        <v>5</v>
      </c>
      <c r="AI179" s="530">
        <v>5</v>
      </c>
      <c r="AJ179" s="529">
        <v>7</v>
      </c>
      <c r="AK179" s="530">
        <v>5</v>
      </c>
      <c r="AL179" s="529">
        <v>6</v>
      </c>
      <c r="AM179" s="530">
        <v>6</v>
      </c>
      <c r="AN179" s="529">
        <v>6</v>
      </c>
      <c r="AO179" s="530">
        <v>4</v>
      </c>
      <c r="AP179" s="529">
        <v>8</v>
      </c>
      <c r="AQ179" s="799">
        <v>134</v>
      </c>
      <c r="AR179" s="800"/>
      <c r="AS179" s="801" t="s">
        <v>120</v>
      </c>
      <c r="AT179" s="658"/>
      <c r="CA179" s="506" t="str">
        <f>IF(B179=0,"",IF(AQ179="",IF(B179="",""," No olvide escribir la columna Beneficiarios."),""))</f>
        <v/>
      </c>
      <c r="CB179" s="506" t="str">
        <f>IF(B179&lt;AQ179," El número de Beneficiarios NO puede ser mayor que el Total.","")</f>
        <v/>
      </c>
      <c r="CG179" s="506">
        <f>IF(B179&lt;AQ179,1,0)</f>
        <v>0</v>
      </c>
      <c r="CH179" s="506">
        <f>IF(B179=0,"",IF(AQ179="",IF(B179="","",1),0))</f>
        <v>0</v>
      </c>
    </row>
    <row r="180" spans="1:86" x14ac:dyDescent="0.2">
      <c r="A180" s="578" t="s">
        <v>53</v>
      </c>
      <c r="B180" s="772">
        <f>SUM(C180+D180)</f>
        <v>0</v>
      </c>
      <c r="C180" s="772">
        <f t="shared" si="14"/>
        <v>0</v>
      </c>
      <c r="D180" s="773">
        <f t="shared" si="14"/>
        <v>0</v>
      </c>
      <c r="E180" s="536"/>
      <c r="F180" s="542"/>
      <c r="G180" s="536"/>
      <c r="H180" s="537"/>
      <c r="I180" s="536"/>
      <c r="J180" s="537"/>
      <c r="K180" s="536"/>
      <c r="L180" s="537"/>
      <c r="M180" s="536"/>
      <c r="N180" s="537"/>
      <c r="O180" s="536"/>
      <c r="P180" s="537"/>
      <c r="Q180" s="536"/>
      <c r="R180" s="537"/>
      <c r="S180" s="536"/>
      <c r="T180" s="537"/>
      <c r="U180" s="536"/>
      <c r="V180" s="537"/>
      <c r="W180" s="536"/>
      <c r="X180" s="537"/>
      <c r="Y180" s="538"/>
      <c r="Z180" s="537"/>
      <c r="AA180" s="538"/>
      <c r="AB180" s="537"/>
      <c r="AC180" s="538"/>
      <c r="AD180" s="537"/>
      <c r="AE180" s="538"/>
      <c r="AF180" s="537"/>
      <c r="AG180" s="538"/>
      <c r="AH180" s="537"/>
      <c r="AI180" s="538"/>
      <c r="AJ180" s="537"/>
      <c r="AK180" s="538"/>
      <c r="AL180" s="537"/>
      <c r="AM180" s="538"/>
      <c r="AN180" s="537"/>
      <c r="AO180" s="538"/>
      <c r="AP180" s="537"/>
      <c r="AQ180" s="799"/>
      <c r="AR180" s="802"/>
      <c r="AS180" s="801" t="s">
        <v>120</v>
      </c>
      <c r="AT180" s="658"/>
      <c r="CA180" s="506" t="str">
        <f>IF(B180=0,"",IF(AQ180="",IF(B180="",""," No olvide escribir la columna Beneficiarios."),""))</f>
        <v/>
      </c>
      <c r="CB180" s="506" t="str">
        <f>IF(B180&lt;AQ180," El número de Beneficiarios NO puede ser mayor que el Total.","")</f>
        <v/>
      </c>
      <c r="CG180" s="506">
        <f>IF(B180&lt;AQ180,1,0)</f>
        <v>0</v>
      </c>
      <c r="CH180" s="506" t="str">
        <f>IF(B180=0,"",IF(AQ180="",IF(B180="","",1),0))</f>
        <v/>
      </c>
    </row>
    <row r="181" spans="1:86" x14ac:dyDescent="0.2">
      <c r="A181" s="578" t="s">
        <v>54</v>
      </c>
      <c r="B181" s="772">
        <f>SUM(C181+D181)</f>
        <v>0</v>
      </c>
      <c r="C181" s="772">
        <f t="shared" si="14"/>
        <v>0</v>
      </c>
      <c r="D181" s="773">
        <f t="shared" si="14"/>
        <v>0</v>
      </c>
      <c r="E181" s="536"/>
      <c r="F181" s="542"/>
      <c r="G181" s="536"/>
      <c r="H181" s="537"/>
      <c r="I181" s="536"/>
      <c r="J181" s="537"/>
      <c r="K181" s="536"/>
      <c r="L181" s="537"/>
      <c r="M181" s="536"/>
      <c r="N181" s="537"/>
      <c r="O181" s="536"/>
      <c r="P181" s="537"/>
      <c r="Q181" s="536"/>
      <c r="R181" s="537"/>
      <c r="S181" s="536"/>
      <c r="T181" s="537"/>
      <c r="U181" s="536"/>
      <c r="V181" s="537"/>
      <c r="W181" s="536"/>
      <c r="X181" s="537"/>
      <c r="Y181" s="538"/>
      <c r="Z181" s="537"/>
      <c r="AA181" s="538"/>
      <c r="AB181" s="537"/>
      <c r="AC181" s="538"/>
      <c r="AD181" s="537"/>
      <c r="AE181" s="538"/>
      <c r="AF181" s="537"/>
      <c r="AG181" s="538"/>
      <c r="AH181" s="537"/>
      <c r="AI181" s="538"/>
      <c r="AJ181" s="537"/>
      <c r="AK181" s="538"/>
      <c r="AL181" s="537"/>
      <c r="AM181" s="538"/>
      <c r="AN181" s="537"/>
      <c r="AO181" s="538"/>
      <c r="AP181" s="537"/>
      <c r="AQ181" s="799"/>
      <c r="AR181" s="802"/>
      <c r="AS181" s="801" t="s">
        <v>120</v>
      </c>
      <c r="AT181" s="658"/>
      <c r="CA181" s="506" t="str">
        <f>IF(B181=0,"",IF(AQ181="",IF(B181="",""," No olvide escribir la columna Beneficiarios."),""))</f>
        <v/>
      </c>
      <c r="CB181" s="506" t="str">
        <f>IF(B181&lt;AQ181," El número de Beneficiarios NO puede ser mayor que el Total.","")</f>
        <v/>
      </c>
      <c r="CG181" s="506">
        <f>IF(B181&lt;AQ181,1,0)</f>
        <v>0</v>
      </c>
      <c r="CH181" s="506" t="str">
        <f>IF(B181=0,"",IF(AQ181="",IF(B181="","",1),0))</f>
        <v/>
      </c>
    </row>
    <row r="182" spans="1:86" x14ac:dyDescent="0.2">
      <c r="A182" s="803" t="s">
        <v>55</v>
      </c>
      <c r="B182" s="772">
        <f>SUM(C182+D182)</f>
        <v>0</v>
      </c>
      <c r="C182" s="772">
        <f t="shared" si="14"/>
        <v>0</v>
      </c>
      <c r="D182" s="791">
        <f t="shared" si="14"/>
        <v>0</v>
      </c>
      <c r="E182" s="536"/>
      <c r="F182" s="542"/>
      <c r="G182" s="536"/>
      <c r="H182" s="537"/>
      <c r="I182" s="536"/>
      <c r="J182" s="537"/>
      <c r="K182" s="536"/>
      <c r="L182" s="537"/>
      <c r="M182" s="536"/>
      <c r="N182" s="537"/>
      <c r="O182" s="536"/>
      <c r="P182" s="537"/>
      <c r="Q182" s="536"/>
      <c r="R182" s="537"/>
      <c r="S182" s="536"/>
      <c r="T182" s="537"/>
      <c r="U182" s="536"/>
      <c r="V182" s="537"/>
      <c r="W182" s="536"/>
      <c r="X182" s="537"/>
      <c r="Y182" s="538"/>
      <c r="Z182" s="537"/>
      <c r="AA182" s="538"/>
      <c r="AB182" s="537"/>
      <c r="AC182" s="538"/>
      <c r="AD182" s="537"/>
      <c r="AE182" s="538"/>
      <c r="AF182" s="537"/>
      <c r="AG182" s="538"/>
      <c r="AH182" s="537"/>
      <c r="AI182" s="538"/>
      <c r="AJ182" s="537"/>
      <c r="AK182" s="538"/>
      <c r="AL182" s="537"/>
      <c r="AM182" s="538"/>
      <c r="AN182" s="537"/>
      <c r="AO182" s="538"/>
      <c r="AP182" s="537"/>
      <c r="AQ182" s="799"/>
      <c r="AR182" s="802"/>
      <c r="AS182" s="801" t="s">
        <v>120</v>
      </c>
      <c r="AT182" s="658"/>
      <c r="CA182" s="506" t="str">
        <f>IF(B182=0,"",IF(AQ182="",IF(B182="",""," No olvide escribir la columna Beneficiarios."),""))</f>
        <v/>
      </c>
      <c r="CB182" s="506" t="str">
        <f>IF(B182&lt;AQ182," El número de Beneficiarios NO puede ser mayor que el Total.","")</f>
        <v/>
      </c>
      <c r="CG182" s="506">
        <f>IF(B182&lt;AQ182,1,0)</f>
        <v>0</v>
      </c>
      <c r="CH182" s="506" t="str">
        <f>IF(B182=0,"",IF(AQ182="",IF(B182="","",1),0))</f>
        <v/>
      </c>
    </row>
    <row r="183" spans="1:86" x14ac:dyDescent="0.2">
      <c r="A183" s="804" t="s">
        <v>60</v>
      </c>
      <c r="B183" s="793">
        <f>SUM(C183+D183)</f>
        <v>0</v>
      </c>
      <c r="C183" s="794">
        <f t="shared" si="14"/>
        <v>0</v>
      </c>
      <c r="D183" s="795">
        <f t="shared" si="14"/>
        <v>0</v>
      </c>
      <c r="E183" s="640"/>
      <c r="F183" s="641"/>
      <c r="G183" s="640"/>
      <c r="H183" s="642"/>
      <c r="I183" s="640"/>
      <c r="J183" s="642"/>
      <c r="K183" s="640"/>
      <c r="L183" s="642"/>
      <c r="M183" s="640"/>
      <c r="N183" s="642"/>
      <c r="O183" s="640"/>
      <c r="P183" s="642"/>
      <c r="Q183" s="640"/>
      <c r="R183" s="642"/>
      <c r="S183" s="640"/>
      <c r="T183" s="642"/>
      <c r="U183" s="640"/>
      <c r="V183" s="642"/>
      <c r="W183" s="640"/>
      <c r="X183" s="642"/>
      <c r="Y183" s="643"/>
      <c r="Z183" s="642"/>
      <c r="AA183" s="643"/>
      <c r="AB183" s="642"/>
      <c r="AC183" s="643"/>
      <c r="AD183" s="642"/>
      <c r="AE183" s="643"/>
      <c r="AF183" s="642"/>
      <c r="AG183" s="643"/>
      <c r="AH183" s="642"/>
      <c r="AI183" s="643"/>
      <c r="AJ183" s="642"/>
      <c r="AK183" s="643"/>
      <c r="AL183" s="642"/>
      <c r="AM183" s="643"/>
      <c r="AN183" s="642"/>
      <c r="AO183" s="643"/>
      <c r="AP183" s="642"/>
      <c r="AQ183" s="805"/>
      <c r="AR183" s="806"/>
      <c r="AS183" s="801" t="s">
        <v>120</v>
      </c>
      <c r="AT183" s="658"/>
      <c r="CA183" s="506" t="str">
        <f>IF(B183=0,"",IF(AQ183="",IF(B183="",""," No olvide escribir la columna Beneficiarios."),""))</f>
        <v/>
      </c>
      <c r="CB183" s="506" t="str">
        <f>IF(B183&lt;AQ183," El número de Beneficiarios NO puede ser mayor que el Total.","")</f>
        <v/>
      </c>
      <c r="CG183" s="506">
        <f>IF(B183&lt;AQ183,1,0)</f>
        <v>0</v>
      </c>
      <c r="CH183" s="506" t="str">
        <f>IF(B183=0,"",IF(AQ183="",IF(B183="","",1),0))</f>
        <v/>
      </c>
    </row>
    <row r="184" spans="1:86" x14ac:dyDescent="0.2">
      <c r="A184" s="753" t="s">
        <v>1</v>
      </c>
      <c r="B184" s="566">
        <f t="shared" ref="B184:AR184" si="15">SUM(B179:B183)</f>
        <v>134</v>
      </c>
      <c r="C184" s="566">
        <f t="shared" si="15"/>
        <v>50</v>
      </c>
      <c r="D184" s="566">
        <f t="shared" si="15"/>
        <v>84</v>
      </c>
      <c r="E184" s="566">
        <f t="shared" si="15"/>
        <v>0</v>
      </c>
      <c r="F184" s="567">
        <f t="shared" si="15"/>
        <v>0</v>
      </c>
      <c r="G184" s="566">
        <f t="shared" si="15"/>
        <v>0</v>
      </c>
      <c r="H184" s="568">
        <f t="shared" si="15"/>
        <v>0</v>
      </c>
      <c r="I184" s="566">
        <f t="shared" si="15"/>
        <v>0</v>
      </c>
      <c r="J184" s="568">
        <f t="shared" si="15"/>
        <v>1</v>
      </c>
      <c r="K184" s="566">
        <f t="shared" si="15"/>
        <v>1</v>
      </c>
      <c r="L184" s="568">
        <f t="shared" si="15"/>
        <v>4</v>
      </c>
      <c r="M184" s="566">
        <f t="shared" si="15"/>
        <v>3</v>
      </c>
      <c r="N184" s="568">
        <f t="shared" si="15"/>
        <v>4</v>
      </c>
      <c r="O184" s="566">
        <f t="shared" si="15"/>
        <v>2</v>
      </c>
      <c r="P184" s="568">
        <f t="shared" si="15"/>
        <v>3</v>
      </c>
      <c r="Q184" s="566">
        <f t="shared" si="15"/>
        <v>1</v>
      </c>
      <c r="R184" s="568">
        <f t="shared" si="15"/>
        <v>3</v>
      </c>
      <c r="S184" s="566">
        <f t="shared" si="15"/>
        <v>0</v>
      </c>
      <c r="T184" s="568">
        <f t="shared" si="15"/>
        <v>1</v>
      </c>
      <c r="U184" s="566">
        <f t="shared" si="15"/>
        <v>3</v>
      </c>
      <c r="V184" s="568">
        <f t="shared" si="15"/>
        <v>5</v>
      </c>
      <c r="W184" s="566">
        <f t="shared" si="15"/>
        <v>1</v>
      </c>
      <c r="X184" s="568">
        <f t="shared" si="15"/>
        <v>2</v>
      </c>
      <c r="Y184" s="566">
        <f t="shared" si="15"/>
        <v>5</v>
      </c>
      <c r="Z184" s="568">
        <f t="shared" si="15"/>
        <v>7</v>
      </c>
      <c r="AA184" s="566">
        <f t="shared" si="15"/>
        <v>1</v>
      </c>
      <c r="AB184" s="568">
        <f t="shared" si="15"/>
        <v>4</v>
      </c>
      <c r="AC184" s="566">
        <f t="shared" si="15"/>
        <v>5</v>
      </c>
      <c r="AD184" s="568">
        <f t="shared" si="15"/>
        <v>6</v>
      </c>
      <c r="AE184" s="566">
        <f t="shared" si="15"/>
        <v>4</v>
      </c>
      <c r="AF184" s="568">
        <f t="shared" si="15"/>
        <v>12</v>
      </c>
      <c r="AG184" s="566">
        <f t="shared" si="15"/>
        <v>4</v>
      </c>
      <c r="AH184" s="568">
        <f t="shared" si="15"/>
        <v>5</v>
      </c>
      <c r="AI184" s="566">
        <f t="shared" si="15"/>
        <v>5</v>
      </c>
      <c r="AJ184" s="568">
        <f t="shared" si="15"/>
        <v>7</v>
      </c>
      <c r="AK184" s="566">
        <f t="shared" si="15"/>
        <v>5</v>
      </c>
      <c r="AL184" s="568">
        <f t="shared" si="15"/>
        <v>6</v>
      </c>
      <c r="AM184" s="566">
        <f t="shared" si="15"/>
        <v>6</v>
      </c>
      <c r="AN184" s="568">
        <f t="shared" si="15"/>
        <v>6</v>
      </c>
      <c r="AO184" s="569">
        <f t="shared" si="15"/>
        <v>4</v>
      </c>
      <c r="AP184" s="568">
        <f t="shared" si="15"/>
        <v>8</v>
      </c>
      <c r="AQ184" s="785">
        <f t="shared" si="15"/>
        <v>134</v>
      </c>
      <c r="AR184" s="807">
        <f t="shared" si="15"/>
        <v>0</v>
      </c>
      <c r="AS184" s="801"/>
      <c r="AT184" s="658"/>
    </row>
    <row r="185" spans="1:86" x14ac:dyDescent="0.2">
      <c r="A185" s="808" t="s">
        <v>181</v>
      </c>
      <c r="B185" s="513"/>
    </row>
    <row r="186" spans="1:86" x14ac:dyDescent="0.2">
      <c r="A186" s="703" t="s">
        <v>49</v>
      </c>
      <c r="B186" s="809" t="s">
        <v>50</v>
      </c>
      <c r="C186" s="506"/>
    </row>
    <row r="187" spans="1:86" x14ac:dyDescent="0.2">
      <c r="A187" s="659" t="s">
        <v>52</v>
      </c>
      <c r="B187" s="708">
        <v>447</v>
      </c>
      <c r="C187" s="506"/>
    </row>
    <row r="188" spans="1:86" x14ac:dyDescent="0.2">
      <c r="A188" s="578" t="s">
        <v>53</v>
      </c>
      <c r="B188" s="548"/>
      <c r="C188" s="506"/>
    </row>
    <row r="189" spans="1:86" x14ac:dyDescent="0.2">
      <c r="A189" s="578" t="s">
        <v>54</v>
      </c>
      <c r="B189" s="548"/>
      <c r="C189" s="506"/>
    </row>
    <row r="190" spans="1:86" x14ac:dyDescent="0.2">
      <c r="A190" s="637" t="s">
        <v>55</v>
      </c>
      <c r="B190" s="565"/>
      <c r="C190" s="506"/>
    </row>
    <row r="191" spans="1:86" x14ac:dyDescent="0.2">
      <c r="A191" s="753" t="s">
        <v>1</v>
      </c>
      <c r="B191" s="557">
        <f>SUM(B187:B190)</f>
        <v>447</v>
      </c>
      <c r="C191" s="506"/>
    </row>
    <row r="192" spans="1:86" x14ac:dyDescent="0.2">
      <c r="A192" s="657" t="s">
        <v>182</v>
      </c>
      <c r="B192" s="657"/>
      <c r="C192" s="506"/>
    </row>
    <row r="193" spans="1:3" x14ac:dyDescent="0.2">
      <c r="A193" s="703" t="s">
        <v>49</v>
      </c>
      <c r="B193" s="586" t="s">
        <v>50</v>
      </c>
      <c r="C193" s="506"/>
    </row>
    <row r="194" spans="1:3" x14ac:dyDescent="0.2">
      <c r="A194" s="659" t="s">
        <v>52</v>
      </c>
      <c r="B194" s="660">
        <v>1093</v>
      </c>
      <c r="C194" s="506"/>
    </row>
    <row r="195" spans="1:3" x14ac:dyDescent="0.2">
      <c r="A195" s="578" t="s">
        <v>53</v>
      </c>
      <c r="B195" s="548"/>
      <c r="C195" s="506"/>
    </row>
    <row r="196" spans="1:3" x14ac:dyDescent="0.2">
      <c r="A196" s="578" t="s">
        <v>54</v>
      </c>
      <c r="B196" s="548"/>
      <c r="C196" s="506"/>
    </row>
    <row r="197" spans="1:3" x14ac:dyDescent="0.2">
      <c r="A197" s="637" t="s">
        <v>55</v>
      </c>
      <c r="B197" s="565"/>
      <c r="C197" s="506"/>
    </row>
    <row r="198" spans="1:3" x14ac:dyDescent="0.2">
      <c r="A198" s="753" t="s">
        <v>1</v>
      </c>
      <c r="B198" s="557">
        <f>SUM(B194:B197)</f>
        <v>1093</v>
      </c>
      <c r="C198" s="506"/>
    </row>
    <row r="199" spans="1:3" x14ac:dyDescent="0.2">
      <c r="A199" s="511" t="s">
        <v>183</v>
      </c>
      <c r="B199" s="752"/>
      <c r="C199" s="506"/>
    </row>
    <row r="200" spans="1:3" x14ac:dyDescent="0.2">
      <c r="A200" s="810" t="s">
        <v>88</v>
      </c>
      <c r="B200" s="586" t="s">
        <v>50</v>
      </c>
      <c r="C200" s="506"/>
    </row>
    <row r="201" spans="1:3" x14ac:dyDescent="0.2">
      <c r="A201" s="811" t="s">
        <v>89</v>
      </c>
      <c r="B201" s="660"/>
      <c r="C201" s="506"/>
    </row>
    <row r="202" spans="1:3" x14ac:dyDescent="0.2">
      <c r="A202" s="812" t="s">
        <v>90</v>
      </c>
      <c r="B202" s="548"/>
      <c r="C202" s="506"/>
    </row>
    <row r="203" spans="1:3" x14ac:dyDescent="0.2">
      <c r="A203" s="813" t="s">
        <v>91</v>
      </c>
      <c r="B203" s="565"/>
      <c r="C203" s="506"/>
    </row>
    <row r="204" spans="1:3" x14ac:dyDescent="0.2">
      <c r="A204" s="814" t="s">
        <v>184</v>
      </c>
      <c r="B204" s="582"/>
      <c r="C204" s="506"/>
    </row>
    <row r="205" spans="1:3" x14ac:dyDescent="0.2">
      <c r="A205" s="624" t="s">
        <v>56</v>
      </c>
      <c r="B205" s="586" t="s">
        <v>1</v>
      </c>
      <c r="C205" s="506"/>
    </row>
    <row r="206" spans="1:3" x14ac:dyDescent="0.2">
      <c r="A206" s="815" t="s">
        <v>124</v>
      </c>
      <c r="B206" s="708">
        <v>447</v>
      </c>
      <c r="C206" s="506"/>
    </row>
    <row r="207" spans="1:3" x14ac:dyDescent="0.2">
      <c r="A207" s="816" t="s">
        <v>135</v>
      </c>
      <c r="B207" s="660"/>
      <c r="C207" s="506"/>
    </row>
    <row r="208" spans="1:3" x14ac:dyDescent="0.2">
      <c r="A208" s="671" t="s">
        <v>125</v>
      </c>
      <c r="B208" s="548">
        <v>1014</v>
      </c>
      <c r="C208" s="506"/>
    </row>
    <row r="209" spans="1:3" x14ac:dyDescent="0.2">
      <c r="A209" s="671" t="s">
        <v>185</v>
      </c>
      <c r="B209" s="548">
        <v>104</v>
      </c>
      <c r="C209" s="506"/>
    </row>
    <row r="210" spans="1:3" x14ac:dyDescent="0.2">
      <c r="A210" s="817" t="s">
        <v>186</v>
      </c>
      <c r="B210" s="548">
        <v>6</v>
      </c>
      <c r="C210" s="506"/>
    </row>
    <row r="211" spans="1:3" x14ac:dyDescent="0.2">
      <c r="A211" s="671" t="s">
        <v>187</v>
      </c>
      <c r="B211" s="548"/>
      <c r="C211" s="506"/>
    </row>
    <row r="212" spans="1:3" x14ac:dyDescent="0.2">
      <c r="A212" s="671" t="s">
        <v>188</v>
      </c>
      <c r="B212" s="548"/>
      <c r="C212" s="506"/>
    </row>
    <row r="213" spans="1:3" x14ac:dyDescent="0.2">
      <c r="A213" s="671" t="s">
        <v>189</v>
      </c>
      <c r="B213" s="548"/>
      <c r="C213" s="506"/>
    </row>
    <row r="214" spans="1:3" x14ac:dyDescent="0.2">
      <c r="A214" s="671" t="s">
        <v>190</v>
      </c>
      <c r="B214" s="548"/>
      <c r="C214" s="506"/>
    </row>
    <row r="215" spans="1:3" x14ac:dyDescent="0.2">
      <c r="A215" s="818" t="s">
        <v>127</v>
      </c>
      <c r="B215" s="548">
        <v>1118</v>
      </c>
      <c r="C215" s="506"/>
    </row>
    <row r="216" spans="1:3" x14ac:dyDescent="0.2">
      <c r="A216" s="817" t="s">
        <v>191</v>
      </c>
      <c r="B216" s="548"/>
      <c r="C216" s="506"/>
    </row>
    <row r="217" spans="1:3" x14ac:dyDescent="0.2">
      <c r="A217" s="817" t="s">
        <v>192</v>
      </c>
      <c r="B217" s="548"/>
      <c r="C217" s="506"/>
    </row>
    <row r="218" spans="1:3" x14ac:dyDescent="0.2">
      <c r="A218" s="671" t="s">
        <v>193</v>
      </c>
      <c r="B218" s="548"/>
      <c r="C218" s="506"/>
    </row>
    <row r="219" spans="1:3" x14ac:dyDescent="0.2">
      <c r="A219" s="818" t="s">
        <v>194</v>
      </c>
      <c r="B219" s="548"/>
      <c r="C219" s="506"/>
    </row>
    <row r="220" spans="1:3" ht="21.75" x14ac:dyDescent="0.2">
      <c r="A220" s="817" t="s">
        <v>195</v>
      </c>
      <c r="B220" s="548"/>
      <c r="C220" s="506"/>
    </row>
    <row r="221" spans="1:3" x14ac:dyDescent="0.2">
      <c r="A221" s="818" t="s">
        <v>196</v>
      </c>
      <c r="B221" s="548"/>
      <c r="C221" s="506"/>
    </row>
    <row r="222" spans="1:3" x14ac:dyDescent="0.2">
      <c r="A222" s="819" t="s">
        <v>197</v>
      </c>
      <c r="B222" s="548"/>
      <c r="C222" s="506"/>
    </row>
    <row r="223" spans="1:3" x14ac:dyDescent="0.2">
      <c r="A223" s="671" t="s">
        <v>129</v>
      </c>
      <c r="B223" s="548"/>
      <c r="C223" s="506"/>
    </row>
    <row r="224" spans="1:3" ht="21.75" x14ac:dyDescent="0.2">
      <c r="A224" s="817" t="s">
        <v>198</v>
      </c>
      <c r="B224" s="548"/>
      <c r="C224" s="506"/>
    </row>
    <row r="225" spans="1:3" x14ac:dyDescent="0.2">
      <c r="A225" s="671" t="s">
        <v>199</v>
      </c>
      <c r="B225" s="548"/>
      <c r="C225" s="506"/>
    </row>
    <row r="226" spans="1:3" x14ac:dyDescent="0.2">
      <c r="A226" s="817" t="s">
        <v>200</v>
      </c>
      <c r="B226" s="548"/>
      <c r="C226" s="506"/>
    </row>
    <row r="227" spans="1:3" x14ac:dyDescent="0.2">
      <c r="A227" s="671" t="s">
        <v>132</v>
      </c>
      <c r="B227" s="548"/>
      <c r="C227" s="506"/>
    </row>
    <row r="228" spans="1:3" x14ac:dyDescent="0.2">
      <c r="A228" s="671" t="s">
        <v>133</v>
      </c>
      <c r="B228" s="548"/>
      <c r="C228" s="506"/>
    </row>
    <row r="229" spans="1:3" x14ac:dyDescent="0.2">
      <c r="A229" s="818" t="s">
        <v>201</v>
      </c>
      <c r="B229" s="548"/>
      <c r="C229" s="506"/>
    </row>
    <row r="230" spans="1:3" x14ac:dyDescent="0.2">
      <c r="A230" s="820" t="s">
        <v>202</v>
      </c>
      <c r="B230" s="565"/>
      <c r="C230" s="506"/>
    </row>
    <row r="231" spans="1:3" x14ac:dyDescent="0.2">
      <c r="A231" s="753" t="s">
        <v>1</v>
      </c>
      <c r="B231" s="557">
        <f>SUM(B206:B230)</f>
        <v>2689</v>
      </c>
      <c r="C231" s="506"/>
    </row>
    <row r="295" spans="1:2" x14ac:dyDescent="0.2">
      <c r="A295" s="821">
        <f>SUM(B13:B27,D30,B60,B67,B74,B92:E92,B100:E100,B108:E108,C112:C113,D117:D118,B122:B124,B150,B170:B174,B184,B191,B198,B231,C128:J144,B169:AS169,D31:D50,B201:B203,B151,B152:B168)</f>
        <v>4991</v>
      </c>
      <c r="B295" s="821">
        <f>SUM(CG6:CT241)</f>
        <v>0</v>
      </c>
    </row>
  </sheetData>
  <mergeCells count="158">
    <mergeCell ref="AG177:AH177"/>
    <mergeCell ref="AI177:AJ177"/>
    <mergeCell ref="AK177:AL177"/>
    <mergeCell ref="AM177:AN177"/>
    <mergeCell ref="AO177:AP177"/>
    <mergeCell ref="W177:X177"/>
    <mergeCell ref="Y177:Z177"/>
    <mergeCell ref="AA177:AB177"/>
    <mergeCell ref="AC177:AD177"/>
    <mergeCell ref="AE177:AF177"/>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128:A131"/>
    <mergeCell ref="A132:A136"/>
    <mergeCell ref="A137:A142"/>
    <mergeCell ref="A143:A144"/>
    <mergeCell ref="A147:A149"/>
    <mergeCell ref="AR53:AR54"/>
    <mergeCell ref="AS53:AS54"/>
    <mergeCell ref="AT53:AT54"/>
    <mergeCell ref="A110:B111"/>
    <mergeCell ref="C110:C111"/>
    <mergeCell ref="D110:F110"/>
    <mergeCell ref="G110:G111"/>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B50:C50"/>
    <mergeCell ref="A52:A54"/>
    <mergeCell ref="B52:D53"/>
    <mergeCell ref="E52:AP52"/>
    <mergeCell ref="AQ52:AQ54"/>
    <mergeCell ref="AG53:AH53"/>
    <mergeCell ref="AI53:AJ53"/>
    <mergeCell ref="AK53:AL53"/>
    <mergeCell ref="AM53:AN53"/>
    <mergeCell ref="AO53:AP53"/>
    <mergeCell ref="A30:C30"/>
    <mergeCell ref="A31:A43"/>
    <mergeCell ref="A47:A49"/>
    <mergeCell ref="B47:C47"/>
    <mergeCell ref="B48:C48"/>
    <mergeCell ref="B49:C49"/>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G11:AH11"/>
    <mergeCell ref="B147:D148"/>
    <mergeCell ref="E147:AP147"/>
    <mergeCell ref="AI148:AJ148"/>
    <mergeCell ref="AK148:AL148"/>
    <mergeCell ref="AM148:AN148"/>
    <mergeCell ref="AO148:AP148"/>
    <mergeCell ref="A115:C116"/>
    <mergeCell ref="D115:D116"/>
    <mergeCell ref="E115:G115"/>
    <mergeCell ref="H115:H116"/>
    <mergeCell ref="A120:A121"/>
    <mergeCell ref="B120:B121"/>
    <mergeCell ref="C120:E120"/>
    <mergeCell ref="F120:F121"/>
    <mergeCell ref="G120:G121"/>
    <mergeCell ref="H120:J120"/>
    <mergeCell ref="K120:K121"/>
    <mergeCell ref="A113:B113"/>
    <mergeCell ref="A112:B112"/>
    <mergeCell ref="A44:A46"/>
    <mergeCell ref="A10:A12"/>
    <mergeCell ref="B10:D11"/>
    <mergeCell ref="E10:AP10"/>
    <mergeCell ref="AQ10:AS10"/>
    <mergeCell ref="AI11:AJ11"/>
    <mergeCell ref="AK11:AL11"/>
    <mergeCell ref="AM11:AN11"/>
    <mergeCell ref="AO11:AP11"/>
    <mergeCell ref="AQ11:AQ12"/>
    <mergeCell ref="AR11:AR12"/>
    <mergeCell ref="AS11:AS12"/>
    <mergeCell ref="A6:N6"/>
    <mergeCell ref="B29:C2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L120:L121"/>
    <mergeCell ref="A126:A127"/>
    <mergeCell ref="B126:B127"/>
    <mergeCell ref="C126:D126"/>
    <mergeCell ref="E126:F126"/>
    <mergeCell ref="G126:H126"/>
    <mergeCell ref="I126:J126"/>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abSelected="1" workbookViewId="0">
      <selection activeCell="A6" sqref="A6:N6"/>
    </sheetView>
  </sheetViews>
  <sheetFormatPr baseColWidth="10" defaultRowHeight="14.25" x14ac:dyDescent="0.2"/>
  <cols>
    <col min="1" max="1" width="49.85546875" style="505" customWidth="1"/>
    <col min="2" max="2" width="29.85546875" style="505" customWidth="1"/>
    <col min="3" max="3" width="18.7109375" style="505" customWidth="1"/>
    <col min="4" max="4" width="17.28515625" style="505" customWidth="1"/>
    <col min="5" max="5" width="16.140625" style="505" customWidth="1"/>
    <col min="6" max="6" width="15.42578125" style="505" customWidth="1"/>
    <col min="7" max="11" width="14.7109375" style="505" customWidth="1"/>
    <col min="12" max="12" width="16.42578125" style="505" customWidth="1"/>
    <col min="13" max="39" width="11.42578125" style="505"/>
    <col min="40" max="40" width="12.7109375" style="505" customWidth="1"/>
    <col min="41" max="41" width="11.42578125" style="505"/>
    <col min="42" max="42" width="13" style="505" customWidth="1"/>
    <col min="43" max="43" width="15.85546875" style="505" customWidth="1"/>
    <col min="44" max="44" width="17.140625" style="505" customWidth="1"/>
    <col min="45" max="45" width="11.42578125" style="505"/>
    <col min="46" max="46" width="32.140625" style="505" customWidth="1"/>
    <col min="47" max="47" width="11.42578125" style="505"/>
    <col min="48" max="48" width="14.5703125" style="505" customWidth="1"/>
    <col min="49" max="74" width="11.42578125" style="505" customWidth="1"/>
    <col min="75" max="76" width="49.140625" style="505" customWidth="1"/>
    <col min="77" max="94" width="49.140625" style="506" customWidth="1"/>
    <col min="95" max="96" width="11.42578125" style="506" customWidth="1"/>
    <col min="97" max="102" width="11.42578125" style="506"/>
    <col min="103" max="16384" width="11.42578125" style="505"/>
  </cols>
  <sheetData>
    <row r="1" spans="1:47" x14ac:dyDescent="0.2">
      <c r="A1" s="504" t="s">
        <v>0</v>
      </c>
    </row>
    <row r="2" spans="1:47" x14ac:dyDescent="0.2">
      <c r="A2" s="504" t="str">
        <f>CONCATENATE("COMUNA: ",[5]NOMBRE!B2," - ","( ",[5]NOMBRE!C2,[5]NOMBRE!D2,[5]NOMBRE!E2,[5]NOMBRE!F2,[5]NOMBRE!G2," )")</f>
        <v>COMUNA: Linares - ( 07401 )</v>
      </c>
    </row>
    <row r="3" spans="1:47" x14ac:dyDescent="0.2">
      <c r="A3" s="504" t="str">
        <f>CONCATENATE("ESTABLECIMIENTO/ESTRATEGIA: ",[5]NOMBRE!B3," - ","( ",[5]NOMBRE!C3,[5]NOMBRE!D3,[5]NOMBRE!E3,[5]NOMBRE!F3,[5]NOMBRE!G3,[5]NOMBRE!H3," )")</f>
        <v>ESTABLECIMIENTO/ESTRATEGIA: Hospital Presidente Carlos Ibáñez del Campo - ( 116108 )</v>
      </c>
    </row>
    <row r="4" spans="1:47" x14ac:dyDescent="0.2">
      <c r="A4" s="504" t="str">
        <f>CONCATENATE("MES: ",[5]NOMBRE!B6," - ","( ",[5]NOMBRE!C6,[5]NOMBRE!D6," )")</f>
        <v>MES: JUNIO - ( 06 )</v>
      </c>
    </row>
    <row r="5" spans="1:47" x14ac:dyDescent="0.2">
      <c r="A5" s="504" t="str">
        <f>CONCATENATE("AÑO: ",[5]NOMBRE!B7)</f>
        <v>AÑO: 2017</v>
      </c>
    </row>
    <row r="6" spans="1:47" ht="15" x14ac:dyDescent="0.2">
      <c r="A6" s="992" t="s">
        <v>92</v>
      </c>
      <c r="B6" s="992"/>
      <c r="C6" s="992"/>
      <c r="D6" s="992"/>
      <c r="E6" s="992"/>
      <c r="F6" s="992"/>
      <c r="G6" s="992"/>
      <c r="H6" s="992"/>
      <c r="I6" s="992"/>
      <c r="J6" s="992"/>
      <c r="K6" s="992"/>
      <c r="L6" s="992"/>
      <c r="M6" s="992"/>
      <c r="N6" s="992"/>
      <c r="O6" s="507"/>
      <c r="P6" s="508"/>
      <c r="Q6" s="508"/>
      <c r="R6" s="508"/>
      <c r="S6" s="508"/>
      <c r="T6" s="508"/>
      <c r="U6" s="508"/>
      <c r="V6" s="508"/>
      <c r="W6" s="508"/>
      <c r="X6" s="508"/>
      <c r="Y6" s="508"/>
      <c r="Z6" s="508"/>
      <c r="AA6" s="508"/>
      <c r="AB6" s="508"/>
      <c r="AC6" s="508"/>
      <c r="AD6" s="508"/>
      <c r="AE6" s="508"/>
      <c r="AF6" s="508"/>
      <c r="AG6" s="508"/>
      <c r="AH6" s="508"/>
      <c r="AI6" s="508"/>
      <c r="AJ6" s="508"/>
      <c r="AK6" s="508"/>
      <c r="AL6" s="508"/>
      <c r="AM6" s="509"/>
      <c r="AN6" s="509"/>
      <c r="AO6" s="509"/>
    </row>
    <row r="7" spans="1:47" x14ac:dyDescent="0.2">
      <c r="A7" s="510"/>
      <c r="B7" s="510"/>
      <c r="C7" s="510"/>
      <c r="D7" s="510"/>
      <c r="E7" s="510"/>
      <c r="F7" s="510"/>
      <c r="G7" s="510"/>
      <c r="H7" s="510"/>
      <c r="I7" s="510"/>
      <c r="J7" s="510"/>
      <c r="K7" s="510"/>
      <c r="L7" s="510"/>
      <c r="M7" s="510"/>
      <c r="N7" s="510"/>
      <c r="O7" s="508"/>
      <c r="P7" s="508"/>
      <c r="Q7" s="508"/>
      <c r="R7" s="508"/>
      <c r="S7" s="508"/>
      <c r="T7" s="508"/>
      <c r="U7" s="508"/>
      <c r="V7" s="508"/>
      <c r="W7" s="508"/>
      <c r="X7" s="508"/>
      <c r="Y7" s="508"/>
      <c r="Z7" s="508"/>
      <c r="AA7" s="508"/>
      <c r="AB7" s="508"/>
      <c r="AC7" s="508"/>
      <c r="AD7" s="508"/>
      <c r="AE7" s="508"/>
      <c r="AF7" s="508"/>
      <c r="AG7" s="508"/>
      <c r="AH7" s="508"/>
      <c r="AI7" s="508"/>
      <c r="AJ7" s="508"/>
      <c r="AK7" s="508"/>
      <c r="AL7" s="508"/>
      <c r="AM7" s="509"/>
      <c r="AN7" s="509"/>
      <c r="AO7" s="509"/>
    </row>
    <row r="8" spans="1:47" x14ac:dyDescent="0.2">
      <c r="A8" s="511" t="s">
        <v>15</v>
      </c>
      <c r="B8" s="510"/>
      <c r="C8" s="510"/>
      <c r="D8" s="510"/>
      <c r="E8" s="510"/>
    </row>
    <row r="9" spans="1:47" x14ac:dyDescent="0.2">
      <c r="A9" s="512" t="s">
        <v>93</v>
      </c>
      <c r="B9" s="512"/>
      <c r="C9" s="513"/>
      <c r="AQ9" s="514"/>
      <c r="AR9" s="514"/>
      <c r="AS9" s="514"/>
      <c r="AT9" s="514"/>
      <c r="AU9" s="515"/>
    </row>
    <row r="10" spans="1:47" ht="14.25" customHeight="1" x14ac:dyDescent="0.2">
      <c r="A10" s="971" t="s">
        <v>16</v>
      </c>
      <c r="B10" s="961" t="s">
        <v>1</v>
      </c>
      <c r="C10" s="962"/>
      <c r="D10" s="958"/>
      <c r="E10" s="939" t="s">
        <v>17</v>
      </c>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c r="AN10" s="946"/>
      <c r="AO10" s="946"/>
      <c r="AP10" s="940"/>
      <c r="AQ10" s="939" t="s">
        <v>33</v>
      </c>
      <c r="AR10" s="946"/>
      <c r="AS10" s="946"/>
      <c r="AT10" s="971" t="s">
        <v>13</v>
      </c>
      <c r="AU10" s="516"/>
    </row>
    <row r="11" spans="1:47" x14ac:dyDescent="0.2">
      <c r="A11" s="986"/>
      <c r="B11" s="993"/>
      <c r="C11" s="994"/>
      <c r="D11" s="959"/>
      <c r="E11" s="941" t="s">
        <v>19</v>
      </c>
      <c r="F11" s="942"/>
      <c r="G11" s="941" t="s">
        <v>20</v>
      </c>
      <c r="H11" s="942"/>
      <c r="I11" s="941" t="s">
        <v>21</v>
      </c>
      <c r="J11" s="942"/>
      <c r="K11" s="941" t="s">
        <v>22</v>
      </c>
      <c r="L11" s="942"/>
      <c r="M11" s="941" t="s">
        <v>23</v>
      </c>
      <c r="N11" s="942"/>
      <c r="O11" s="941" t="s">
        <v>24</v>
      </c>
      <c r="P11" s="942"/>
      <c r="Q11" s="941" t="s">
        <v>25</v>
      </c>
      <c r="R11" s="942"/>
      <c r="S11" s="941" t="s">
        <v>26</v>
      </c>
      <c r="T11" s="942"/>
      <c r="U11" s="941" t="s">
        <v>27</v>
      </c>
      <c r="V11" s="942"/>
      <c r="W11" s="941" t="s">
        <v>2</v>
      </c>
      <c r="X11" s="942"/>
      <c r="Y11" s="941" t="s">
        <v>3</v>
      </c>
      <c r="Z11" s="942"/>
      <c r="AA11" s="941" t="s">
        <v>28</v>
      </c>
      <c r="AB11" s="942"/>
      <c r="AC11" s="941" t="s">
        <v>4</v>
      </c>
      <c r="AD11" s="942"/>
      <c r="AE11" s="941" t="s">
        <v>5</v>
      </c>
      <c r="AF11" s="942"/>
      <c r="AG11" s="941" t="s">
        <v>6</v>
      </c>
      <c r="AH11" s="942"/>
      <c r="AI11" s="941" t="s">
        <v>7</v>
      </c>
      <c r="AJ11" s="942"/>
      <c r="AK11" s="941" t="s">
        <v>8</v>
      </c>
      <c r="AL11" s="942"/>
      <c r="AM11" s="941" t="s">
        <v>9</v>
      </c>
      <c r="AN11" s="942"/>
      <c r="AO11" s="939" t="s">
        <v>10</v>
      </c>
      <c r="AP11" s="940"/>
      <c r="AQ11" s="983" t="s">
        <v>35</v>
      </c>
      <c r="AR11" s="975" t="s">
        <v>36</v>
      </c>
      <c r="AS11" s="987" t="s">
        <v>37</v>
      </c>
      <c r="AT11" s="986"/>
    </row>
    <row r="12" spans="1:47" ht="21" customHeight="1" x14ac:dyDescent="0.2">
      <c r="A12" s="972"/>
      <c r="B12" s="517" t="s">
        <v>94</v>
      </c>
      <c r="C12" s="517" t="s">
        <v>11</v>
      </c>
      <c r="D12" s="517" t="s">
        <v>12</v>
      </c>
      <c r="E12" s="518" t="s">
        <v>11</v>
      </c>
      <c r="F12" s="519" t="s">
        <v>12</v>
      </c>
      <c r="G12" s="518" t="s">
        <v>11</v>
      </c>
      <c r="H12" s="519" t="s">
        <v>12</v>
      </c>
      <c r="I12" s="518" t="s">
        <v>11</v>
      </c>
      <c r="J12" s="519" t="s">
        <v>12</v>
      </c>
      <c r="K12" s="518" t="s">
        <v>11</v>
      </c>
      <c r="L12" s="519" t="s">
        <v>12</v>
      </c>
      <c r="M12" s="518" t="s">
        <v>11</v>
      </c>
      <c r="N12" s="519" t="s">
        <v>12</v>
      </c>
      <c r="O12" s="518" t="s">
        <v>11</v>
      </c>
      <c r="P12" s="519" t="s">
        <v>12</v>
      </c>
      <c r="Q12" s="518" t="s">
        <v>11</v>
      </c>
      <c r="R12" s="519" t="s">
        <v>12</v>
      </c>
      <c r="S12" s="518" t="s">
        <v>11</v>
      </c>
      <c r="T12" s="519" t="s">
        <v>12</v>
      </c>
      <c r="U12" s="518" t="s">
        <v>11</v>
      </c>
      <c r="V12" s="519" t="s">
        <v>12</v>
      </c>
      <c r="W12" s="518" t="s">
        <v>11</v>
      </c>
      <c r="X12" s="519" t="s">
        <v>12</v>
      </c>
      <c r="Y12" s="518" t="s">
        <v>11</v>
      </c>
      <c r="Z12" s="519" t="s">
        <v>12</v>
      </c>
      <c r="AA12" s="518" t="s">
        <v>11</v>
      </c>
      <c r="AB12" s="519" t="s">
        <v>12</v>
      </c>
      <c r="AC12" s="518" t="s">
        <v>11</v>
      </c>
      <c r="AD12" s="519" t="s">
        <v>12</v>
      </c>
      <c r="AE12" s="518" t="s">
        <v>11</v>
      </c>
      <c r="AF12" s="519" t="s">
        <v>12</v>
      </c>
      <c r="AG12" s="518" t="s">
        <v>11</v>
      </c>
      <c r="AH12" s="519" t="s">
        <v>12</v>
      </c>
      <c r="AI12" s="518" t="s">
        <v>11</v>
      </c>
      <c r="AJ12" s="519" t="s">
        <v>12</v>
      </c>
      <c r="AK12" s="518" t="s">
        <v>11</v>
      </c>
      <c r="AL12" s="519" t="s">
        <v>12</v>
      </c>
      <c r="AM12" s="518" t="s">
        <v>11</v>
      </c>
      <c r="AN12" s="519" t="s">
        <v>12</v>
      </c>
      <c r="AO12" s="518" t="s">
        <v>11</v>
      </c>
      <c r="AP12" s="519" t="s">
        <v>12</v>
      </c>
      <c r="AQ12" s="984"/>
      <c r="AR12" s="976"/>
      <c r="AS12" s="988"/>
      <c r="AT12" s="972"/>
    </row>
    <row r="13" spans="1:47" x14ac:dyDescent="0.2">
      <c r="A13" s="520" t="s">
        <v>29</v>
      </c>
      <c r="B13" s="520">
        <f t="shared" ref="B13:B27" si="0">SUM(C13+D13)</f>
        <v>0</v>
      </c>
      <c r="C13" s="520">
        <f t="shared" ref="C13:D19" si="1">SUM(E13+G13+I13+K13+M13+O13+Q13+S13+U13+W13+Y13+AA13+AC13+AE13+AG13+AI13+AK13+AM13+AO13)</f>
        <v>0</v>
      </c>
      <c r="D13" s="520">
        <f t="shared" si="1"/>
        <v>0</v>
      </c>
      <c r="E13" s="521"/>
      <c r="F13" s="522"/>
      <c r="G13" s="521"/>
      <c r="H13" s="523"/>
      <c r="I13" s="521"/>
      <c r="J13" s="523"/>
      <c r="K13" s="521"/>
      <c r="L13" s="523"/>
      <c r="M13" s="521"/>
      <c r="N13" s="523"/>
      <c r="O13" s="521"/>
      <c r="P13" s="523"/>
      <c r="Q13" s="521"/>
      <c r="R13" s="523"/>
      <c r="S13" s="521"/>
      <c r="T13" s="523"/>
      <c r="U13" s="521"/>
      <c r="V13" s="523"/>
      <c r="W13" s="521"/>
      <c r="X13" s="523"/>
      <c r="Y13" s="521"/>
      <c r="Z13" s="523"/>
      <c r="AA13" s="521"/>
      <c r="AB13" s="523"/>
      <c r="AC13" s="521"/>
      <c r="AD13" s="523"/>
      <c r="AE13" s="521"/>
      <c r="AF13" s="523"/>
      <c r="AG13" s="521"/>
      <c r="AH13" s="523"/>
      <c r="AI13" s="521"/>
      <c r="AJ13" s="523"/>
      <c r="AK13" s="521"/>
      <c r="AL13" s="523"/>
      <c r="AM13" s="521"/>
      <c r="AN13" s="523"/>
      <c r="AO13" s="524"/>
      <c r="AP13" s="523"/>
      <c r="AQ13" s="521"/>
      <c r="AR13" s="523"/>
      <c r="AS13" s="523"/>
      <c r="AT13" s="523"/>
      <c r="AU13" s="506"/>
    </row>
    <row r="14" spans="1:47" x14ac:dyDescent="0.2">
      <c r="A14" s="525" t="s">
        <v>30</v>
      </c>
      <c r="B14" s="525">
        <f t="shared" si="0"/>
        <v>0</v>
      </c>
      <c r="C14" s="525">
        <f t="shared" si="1"/>
        <v>0</v>
      </c>
      <c r="D14" s="526">
        <f t="shared" si="1"/>
        <v>0</v>
      </c>
      <c r="E14" s="527"/>
      <c r="F14" s="528"/>
      <c r="G14" s="527"/>
      <c r="H14" s="529"/>
      <c r="I14" s="527"/>
      <c r="J14" s="529"/>
      <c r="K14" s="527"/>
      <c r="L14" s="529"/>
      <c r="M14" s="527"/>
      <c r="N14" s="529"/>
      <c r="O14" s="527"/>
      <c r="P14" s="529"/>
      <c r="Q14" s="527"/>
      <c r="R14" s="529"/>
      <c r="S14" s="527"/>
      <c r="T14" s="529"/>
      <c r="U14" s="527"/>
      <c r="V14" s="529"/>
      <c r="W14" s="527"/>
      <c r="X14" s="529"/>
      <c r="Y14" s="527"/>
      <c r="Z14" s="529"/>
      <c r="AA14" s="527"/>
      <c r="AB14" s="529"/>
      <c r="AC14" s="527"/>
      <c r="AD14" s="529"/>
      <c r="AE14" s="527"/>
      <c r="AF14" s="529"/>
      <c r="AG14" s="527"/>
      <c r="AH14" s="529"/>
      <c r="AI14" s="527"/>
      <c r="AJ14" s="529"/>
      <c r="AK14" s="527"/>
      <c r="AL14" s="529"/>
      <c r="AM14" s="527"/>
      <c r="AN14" s="529"/>
      <c r="AO14" s="530"/>
      <c r="AP14" s="529"/>
      <c r="AQ14" s="527"/>
      <c r="AR14" s="529"/>
      <c r="AS14" s="529"/>
      <c r="AT14" s="529"/>
      <c r="AU14" s="506"/>
    </row>
    <row r="15" spans="1:47" ht="21" x14ac:dyDescent="0.2">
      <c r="A15" s="531" t="s">
        <v>95</v>
      </c>
      <c r="B15" s="531">
        <f t="shared" si="0"/>
        <v>0</v>
      </c>
      <c r="C15" s="531">
        <f t="shared" si="1"/>
        <v>0</v>
      </c>
      <c r="D15" s="532">
        <f t="shared" si="1"/>
        <v>0</v>
      </c>
      <c r="E15" s="533"/>
      <c r="F15" s="534"/>
      <c r="G15" s="533"/>
      <c r="H15" s="535"/>
      <c r="I15" s="533"/>
      <c r="J15" s="535"/>
      <c r="K15" s="533"/>
      <c r="L15" s="535"/>
      <c r="M15" s="533"/>
      <c r="N15" s="535"/>
      <c r="O15" s="533"/>
      <c r="P15" s="535"/>
      <c r="Q15" s="536"/>
      <c r="R15" s="537"/>
      <c r="S15" s="536"/>
      <c r="T15" s="537"/>
      <c r="U15" s="536"/>
      <c r="V15" s="537"/>
      <c r="W15" s="536"/>
      <c r="X15" s="537"/>
      <c r="Y15" s="536"/>
      <c r="Z15" s="537"/>
      <c r="AA15" s="536"/>
      <c r="AB15" s="537"/>
      <c r="AC15" s="536"/>
      <c r="AD15" s="537"/>
      <c r="AE15" s="536"/>
      <c r="AF15" s="537"/>
      <c r="AG15" s="536"/>
      <c r="AH15" s="537"/>
      <c r="AI15" s="536"/>
      <c r="AJ15" s="537"/>
      <c r="AK15" s="536"/>
      <c r="AL15" s="537"/>
      <c r="AM15" s="536"/>
      <c r="AN15" s="537"/>
      <c r="AO15" s="538"/>
      <c r="AP15" s="537"/>
      <c r="AQ15" s="536"/>
      <c r="AR15" s="537"/>
      <c r="AS15" s="537"/>
      <c r="AT15" s="537"/>
      <c r="AU15" s="506"/>
    </row>
    <row r="16" spans="1:47" x14ac:dyDescent="0.2">
      <c r="A16" s="539" t="s">
        <v>31</v>
      </c>
      <c r="B16" s="539">
        <f t="shared" si="0"/>
        <v>0</v>
      </c>
      <c r="C16" s="540">
        <f t="shared" si="1"/>
        <v>0</v>
      </c>
      <c r="D16" s="541">
        <f t="shared" si="1"/>
        <v>0</v>
      </c>
      <c r="E16" s="536"/>
      <c r="F16" s="542"/>
      <c r="G16" s="536"/>
      <c r="H16" s="537"/>
      <c r="I16" s="536"/>
      <c r="J16" s="537"/>
      <c r="K16" s="536"/>
      <c r="L16" s="537"/>
      <c r="M16" s="536"/>
      <c r="N16" s="537"/>
      <c r="O16" s="536"/>
      <c r="P16" s="537"/>
      <c r="Q16" s="536"/>
      <c r="R16" s="537"/>
      <c r="S16" s="536"/>
      <c r="T16" s="537"/>
      <c r="U16" s="536"/>
      <c r="V16" s="537"/>
      <c r="W16" s="536"/>
      <c r="X16" s="537"/>
      <c r="Y16" s="536"/>
      <c r="Z16" s="537"/>
      <c r="AA16" s="536"/>
      <c r="AB16" s="537"/>
      <c r="AC16" s="536"/>
      <c r="AD16" s="537"/>
      <c r="AE16" s="536"/>
      <c r="AF16" s="537"/>
      <c r="AG16" s="536"/>
      <c r="AH16" s="537"/>
      <c r="AI16" s="536"/>
      <c r="AJ16" s="537"/>
      <c r="AK16" s="536"/>
      <c r="AL16" s="537"/>
      <c r="AM16" s="536"/>
      <c r="AN16" s="537"/>
      <c r="AO16" s="538"/>
      <c r="AP16" s="537"/>
      <c r="AQ16" s="536"/>
      <c r="AR16" s="537"/>
      <c r="AS16" s="537"/>
      <c r="AT16" s="537"/>
      <c r="AU16" s="506"/>
    </row>
    <row r="17" spans="1:88" x14ac:dyDescent="0.2">
      <c r="A17" s="539" t="s">
        <v>32</v>
      </c>
      <c r="B17" s="543">
        <f t="shared" si="0"/>
        <v>0</v>
      </c>
      <c r="C17" s="540">
        <f t="shared" si="1"/>
        <v>0</v>
      </c>
      <c r="D17" s="541">
        <f t="shared" si="1"/>
        <v>0</v>
      </c>
      <c r="E17" s="544"/>
      <c r="F17" s="545"/>
      <c r="G17" s="544"/>
      <c r="H17" s="546"/>
      <c r="I17" s="544"/>
      <c r="J17" s="546"/>
      <c r="K17" s="544"/>
      <c r="L17" s="546"/>
      <c r="M17" s="544"/>
      <c r="N17" s="546"/>
      <c r="O17" s="544"/>
      <c r="P17" s="546"/>
      <c r="Q17" s="544"/>
      <c r="R17" s="546"/>
      <c r="S17" s="544"/>
      <c r="T17" s="546"/>
      <c r="U17" s="544"/>
      <c r="V17" s="546"/>
      <c r="W17" s="544"/>
      <c r="X17" s="546"/>
      <c r="Y17" s="544"/>
      <c r="Z17" s="546"/>
      <c r="AA17" s="544"/>
      <c r="AB17" s="546"/>
      <c r="AC17" s="544"/>
      <c r="AD17" s="546"/>
      <c r="AE17" s="544"/>
      <c r="AF17" s="546"/>
      <c r="AG17" s="544"/>
      <c r="AH17" s="546"/>
      <c r="AI17" s="544"/>
      <c r="AJ17" s="546"/>
      <c r="AK17" s="544"/>
      <c r="AL17" s="546"/>
      <c r="AM17" s="544"/>
      <c r="AN17" s="546"/>
      <c r="AO17" s="547"/>
      <c r="AP17" s="546"/>
      <c r="AQ17" s="544"/>
      <c r="AR17" s="546"/>
      <c r="AS17" s="548"/>
      <c r="AT17" s="546"/>
      <c r="AU17" s="506"/>
    </row>
    <row r="18" spans="1:88" x14ac:dyDescent="0.2">
      <c r="A18" s="531" t="s">
        <v>96</v>
      </c>
      <c r="B18" s="540">
        <f t="shared" si="0"/>
        <v>0</v>
      </c>
      <c r="C18" s="540">
        <f t="shared" si="1"/>
        <v>0</v>
      </c>
      <c r="D18" s="532">
        <f t="shared" si="1"/>
        <v>0</v>
      </c>
      <c r="E18" s="549"/>
      <c r="F18" s="542"/>
      <c r="G18" s="536"/>
      <c r="H18" s="537"/>
      <c r="I18" s="536"/>
      <c r="J18" s="537"/>
      <c r="K18" s="536"/>
      <c r="L18" s="537"/>
      <c r="M18" s="536"/>
      <c r="N18" s="537"/>
      <c r="O18" s="536"/>
      <c r="P18" s="537"/>
      <c r="Q18" s="536"/>
      <c r="R18" s="537"/>
      <c r="S18" s="536"/>
      <c r="T18" s="537"/>
      <c r="U18" s="536"/>
      <c r="V18" s="537"/>
      <c r="W18" s="536"/>
      <c r="X18" s="537"/>
      <c r="Y18" s="536"/>
      <c r="Z18" s="537"/>
      <c r="AA18" s="536"/>
      <c r="AB18" s="537"/>
      <c r="AC18" s="536"/>
      <c r="AD18" s="537"/>
      <c r="AE18" s="536"/>
      <c r="AF18" s="537"/>
      <c r="AG18" s="536"/>
      <c r="AH18" s="537"/>
      <c r="AI18" s="536"/>
      <c r="AJ18" s="537"/>
      <c r="AK18" s="536"/>
      <c r="AL18" s="537"/>
      <c r="AM18" s="536"/>
      <c r="AN18" s="537"/>
      <c r="AO18" s="538"/>
      <c r="AP18" s="537"/>
      <c r="AQ18" s="536"/>
      <c r="AR18" s="546"/>
      <c r="AS18" s="550"/>
      <c r="AT18" s="551"/>
      <c r="AU18" s="506"/>
    </row>
    <row r="19" spans="1:88" x14ac:dyDescent="0.2">
      <c r="A19" s="531" t="s">
        <v>97</v>
      </c>
      <c r="B19" s="540">
        <f t="shared" si="0"/>
        <v>0</v>
      </c>
      <c r="C19" s="539">
        <f t="shared" si="1"/>
        <v>0</v>
      </c>
      <c r="D19" s="552">
        <f t="shared" si="1"/>
        <v>0</v>
      </c>
      <c r="E19" s="553"/>
      <c r="F19" s="537"/>
      <c r="G19" s="536"/>
      <c r="H19" s="537"/>
      <c r="I19" s="536"/>
      <c r="J19" s="537"/>
      <c r="K19" s="536"/>
      <c r="L19" s="537"/>
      <c r="M19" s="536"/>
      <c r="N19" s="537"/>
      <c r="O19" s="536"/>
      <c r="P19" s="537"/>
      <c r="Q19" s="536"/>
      <c r="R19" s="537"/>
      <c r="S19" s="536"/>
      <c r="T19" s="537"/>
      <c r="U19" s="536"/>
      <c r="V19" s="537"/>
      <c r="W19" s="536"/>
      <c r="X19" s="537"/>
      <c r="Y19" s="536"/>
      <c r="Z19" s="537"/>
      <c r="AA19" s="536"/>
      <c r="AB19" s="537"/>
      <c r="AC19" s="536"/>
      <c r="AD19" s="537"/>
      <c r="AE19" s="536"/>
      <c r="AF19" s="537"/>
      <c r="AG19" s="536"/>
      <c r="AH19" s="537"/>
      <c r="AI19" s="536"/>
      <c r="AJ19" s="537"/>
      <c r="AK19" s="536"/>
      <c r="AL19" s="537"/>
      <c r="AM19" s="536"/>
      <c r="AN19" s="537"/>
      <c r="AO19" s="538"/>
      <c r="AP19" s="537"/>
      <c r="AQ19" s="536"/>
      <c r="AR19" s="554"/>
      <c r="AS19" s="548"/>
      <c r="AT19" s="551"/>
      <c r="AU19" s="506"/>
    </row>
    <row r="20" spans="1:88" x14ac:dyDescent="0.2">
      <c r="A20" s="531" t="s">
        <v>18</v>
      </c>
      <c r="B20" s="555">
        <f t="shared" si="0"/>
        <v>0</v>
      </c>
      <c r="C20" s="556">
        <f>SUM(O20+Q20+S20+U20+W20+Y20+AA20+AC20+AE20+AG20+AI20+AK20+AM20+AO20)</f>
        <v>0</v>
      </c>
      <c r="D20" s="557">
        <f>SUM(P20+R20+T20+V20+X20+Z20+AB20+AD20+AF20+AH20+AJ20+AL20+AN20+AP20)</f>
        <v>0</v>
      </c>
      <c r="E20" s="558"/>
      <c r="F20" s="559"/>
      <c r="G20" s="560"/>
      <c r="H20" s="561"/>
      <c r="I20" s="560"/>
      <c r="J20" s="561"/>
      <c r="K20" s="560"/>
      <c r="L20" s="561"/>
      <c r="M20" s="560"/>
      <c r="N20" s="561"/>
      <c r="O20" s="562"/>
      <c r="P20" s="563"/>
      <c r="Q20" s="562"/>
      <c r="R20" s="563"/>
      <c r="S20" s="562"/>
      <c r="T20" s="563"/>
      <c r="U20" s="562"/>
      <c r="V20" s="563"/>
      <c r="W20" s="562"/>
      <c r="X20" s="563"/>
      <c r="Y20" s="562"/>
      <c r="Z20" s="563"/>
      <c r="AA20" s="562"/>
      <c r="AB20" s="563"/>
      <c r="AC20" s="562"/>
      <c r="AD20" s="563"/>
      <c r="AE20" s="562"/>
      <c r="AF20" s="563"/>
      <c r="AG20" s="562"/>
      <c r="AH20" s="563"/>
      <c r="AI20" s="562"/>
      <c r="AJ20" s="563"/>
      <c r="AK20" s="562"/>
      <c r="AL20" s="563"/>
      <c r="AM20" s="562"/>
      <c r="AN20" s="563"/>
      <c r="AO20" s="564"/>
      <c r="AP20" s="563"/>
      <c r="AQ20" s="562"/>
      <c r="AR20" s="563"/>
      <c r="AS20" s="565"/>
      <c r="AT20" s="565"/>
      <c r="AU20" s="506"/>
    </row>
    <row r="21" spans="1:88" x14ac:dyDescent="0.2">
      <c r="A21" s="520" t="s">
        <v>98</v>
      </c>
      <c r="B21" s="555">
        <f t="shared" si="0"/>
        <v>0</v>
      </c>
      <c r="C21" s="555">
        <f>SUM(C22+C23+C24+C25)</f>
        <v>0</v>
      </c>
      <c r="D21" s="520">
        <f>SUM(D22+D23+D24+D25)</f>
        <v>0</v>
      </c>
      <c r="E21" s="566">
        <f t="shared" ref="E21:AT21" si="2">SUM(E22:E25)</f>
        <v>0</v>
      </c>
      <c r="F21" s="567">
        <f t="shared" si="2"/>
        <v>0</v>
      </c>
      <c r="G21" s="566">
        <f t="shared" si="2"/>
        <v>0</v>
      </c>
      <c r="H21" s="568">
        <f t="shared" si="2"/>
        <v>0</v>
      </c>
      <c r="I21" s="566">
        <f t="shared" si="2"/>
        <v>0</v>
      </c>
      <c r="J21" s="568">
        <f t="shared" si="2"/>
        <v>0</v>
      </c>
      <c r="K21" s="566">
        <f t="shared" si="2"/>
        <v>0</v>
      </c>
      <c r="L21" s="568">
        <f t="shared" si="2"/>
        <v>0</v>
      </c>
      <c r="M21" s="566">
        <f t="shared" si="2"/>
        <v>0</v>
      </c>
      <c r="N21" s="568">
        <f t="shared" si="2"/>
        <v>0</v>
      </c>
      <c r="O21" s="566">
        <f t="shared" si="2"/>
        <v>0</v>
      </c>
      <c r="P21" s="568">
        <f t="shared" si="2"/>
        <v>0</v>
      </c>
      <c r="Q21" s="566">
        <f t="shared" si="2"/>
        <v>0</v>
      </c>
      <c r="R21" s="568">
        <f t="shared" si="2"/>
        <v>0</v>
      </c>
      <c r="S21" s="566">
        <f t="shared" si="2"/>
        <v>0</v>
      </c>
      <c r="T21" s="568">
        <f t="shared" si="2"/>
        <v>0</v>
      </c>
      <c r="U21" s="566">
        <f t="shared" si="2"/>
        <v>0</v>
      </c>
      <c r="V21" s="568">
        <f t="shared" si="2"/>
        <v>0</v>
      </c>
      <c r="W21" s="566">
        <f t="shared" si="2"/>
        <v>0</v>
      </c>
      <c r="X21" s="568">
        <f t="shared" si="2"/>
        <v>0</v>
      </c>
      <c r="Y21" s="566">
        <f t="shared" si="2"/>
        <v>0</v>
      </c>
      <c r="Z21" s="568">
        <f t="shared" si="2"/>
        <v>0</v>
      </c>
      <c r="AA21" s="566">
        <f t="shared" si="2"/>
        <v>0</v>
      </c>
      <c r="AB21" s="568">
        <f t="shared" si="2"/>
        <v>0</v>
      </c>
      <c r="AC21" s="566">
        <f t="shared" si="2"/>
        <v>0</v>
      </c>
      <c r="AD21" s="568">
        <f t="shared" si="2"/>
        <v>0</v>
      </c>
      <c r="AE21" s="566">
        <f t="shared" si="2"/>
        <v>0</v>
      </c>
      <c r="AF21" s="568">
        <f t="shared" si="2"/>
        <v>0</v>
      </c>
      <c r="AG21" s="566">
        <f t="shared" si="2"/>
        <v>0</v>
      </c>
      <c r="AH21" s="568">
        <f t="shared" si="2"/>
        <v>0</v>
      </c>
      <c r="AI21" s="566">
        <f t="shared" si="2"/>
        <v>0</v>
      </c>
      <c r="AJ21" s="568">
        <f t="shared" si="2"/>
        <v>0</v>
      </c>
      <c r="AK21" s="566">
        <f t="shared" si="2"/>
        <v>0</v>
      </c>
      <c r="AL21" s="568">
        <f t="shared" si="2"/>
        <v>0</v>
      </c>
      <c r="AM21" s="566">
        <f t="shared" si="2"/>
        <v>0</v>
      </c>
      <c r="AN21" s="568">
        <f t="shared" si="2"/>
        <v>0</v>
      </c>
      <c r="AO21" s="569">
        <f t="shared" si="2"/>
        <v>0</v>
      </c>
      <c r="AP21" s="568">
        <f t="shared" si="2"/>
        <v>0</v>
      </c>
      <c r="AQ21" s="566">
        <f t="shared" si="2"/>
        <v>0</v>
      </c>
      <c r="AR21" s="568">
        <f t="shared" si="2"/>
        <v>0</v>
      </c>
      <c r="AS21" s="568">
        <f t="shared" si="2"/>
        <v>0</v>
      </c>
      <c r="AT21" s="568">
        <f t="shared" si="2"/>
        <v>0</v>
      </c>
      <c r="AU21" s="506"/>
    </row>
    <row r="22" spans="1:88" x14ac:dyDescent="0.2">
      <c r="A22" s="570" t="s">
        <v>38</v>
      </c>
      <c r="B22" s="540">
        <f t="shared" si="0"/>
        <v>0</v>
      </c>
      <c r="C22" s="540">
        <f t="shared" ref="C22:D27" si="3">SUM(E22+G22+I22+K22+M22+O22+Q22+S22+U22+W22+Y22+AA22+AC22+AE22+AG22+AI22+AK22+AM22+AO22)</f>
        <v>0</v>
      </c>
      <c r="D22" s="571">
        <f t="shared" si="3"/>
        <v>0</v>
      </c>
      <c r="E22" s="544"/>
      <c r="F22" s="545"/>
      <c r="G22" s="544"/>
      <c r="H22" s="546"/>
      <c r="I22" s="544"/>
      <c r="J22" s="546"/>
      <c r="K22" s="544"/>
      <c r="L22" s="546"/>
      <c r="M22" s="544"/>
      <c r="N22" s="546"/>
      <c r="O22" s="544"/>
      <c r="P22" s="546"/>
      <c r="Q22" s="544"/>
      <c r="R22" s="546"/>
      <c r="S22" s="544"/>
      <c r="T22" s="546"/>
      <c r="U22" s="544"/>
      <c r="V22" s="546"/>
      <c r="W22" s="544"/>
      <c r="X22" s="546"/>
      <c r="Y22" s="544"/>
      <c r="Z22" s="546"/>
      <c r="AA22" s="544"/>
      <c r="AB22" s="546"/>
      <c r="AC22" s="544"/>
      <c r="AD22" s="546"/>
      <c r="AE22" s="544"/>
      <c r="AF22" s="546"/>
      <c r="AG22" s="544"/>
      <c r="AH22" s="546"/>
      <c r="AI22" s="544"/>
      <c r="AJ22" s="546"/>
      <c r="AK22" s="544"/>
      <c r="AL22" s="546"/>
      <c r="AM22" s="544"/>
      <c r="AN22" s="546"/>
      <c r="AO22" s="547"/>
      <c r="AP22" s="546"/>
      <c r="AQ22" s="546"/>
      <c r="AR22" s="546"/>
      <c r="AS22" s="546"/>
      <c r="AT22" s="572"/>
      <c r="AU22" s="506"/>
    </row>
    <row r="23" spans="1:88" x14ac:dyDescent="0.2">
      <c r="A23" s="531" t="s">
        <v>39</v>
      </c>
      <c r="B23" s="539">
        <f t="shared" si="0"/>
        <v>0</v>
      </c>
      <c r="C23" s="539">
        <f t="shared" si="3"/>
        <v>0</v>
      </c>
      <c r="D23" s="532">
        <f t="shared" si="3"/>
        <v>0</v>
      </c>
      <c r="E23" s="536"/>
      <c r="F23" s="542"/>
      <c r="G23" s="536"/>
      <c r="H23" s="537"/>
      <c r="I23" s="536"/>
      <c r="J23" s="537"/>
      <c r="K23" s="536"/>
      <c r="L23" s="537"/>
      <c r="M23" s="536"/>
      <c r="N23" s="537"/>
      <c r="O23" s="536"/>
      <c r="P23" s="537"/>
      <c r="Q23" s="536"/>
      <c r="R23" s="537"/>
      <c r="S23" s="536"/>
      <c r="T23" s="537"/>
      <c r="U23" s="536"/>
      <c r="V23" s="537"/>
      <c r="W23" s="536"/>
      <c r="X23" s="537"/>
      <c r="Y23" s="536"/>
      <c r="Z23" s="537"/>
      <c r="AA23" s="536"/>
      <c r="AB23" s="537"/>
      <c r="AC23" s="536"/>
      <c r="AD23" s="537"/>
      <c r="AE23" s="536"/>
      <c r="AF23" s="537"/>
      <c r="AG23" s="536"/>
      <c r="AH23" s="537"/>
      <c r="AI23" s="536"/>
      <c r="AJ23" s="537"/>
      <c r="AK23" s="536"/>
      <c r="AL23" s="537"/>
      <c r="AM23" s="536"/>
      <c r="AN23" s="537"/>
      <c r="AO23" s="538"/>
      <c r="AP23" s="537"/>
      <c r="AQ23" s="537"/>
      <c r="AR23" s="537"/>
      <c r="AS23" s="537"/>
      <c r="AT23" s="548"/>
      <c r="AU23" s="506"/>
    </row>
    <row r="24" spans="1:88" x14ac:dyDescent="0.2">
      <c r="A24" s="573" t="s">
        <v>40</v>
      </c>
      <c r="B24" s="543">
        <f t="shared" si="0"/>
        <v>0</v>
      </c>
      <c r="C24" s="543">
        <f t="shared" si="3"/>
        <v>0</v>
      </c>
      <c r="D24" s="552">
        <f t="shared" si="3"/>
        <v>0</v>
      </c>
      <c r="E24" s="553"/>
      <c r="F24" s="574"/>
      <c r="G24" s="553"/>
      <c r="H24" s="550"/>
      <c r="I24" s="553"/>
      <c r="J24" s="550"/>
      <c r="K24" s="553"/>
      <c r="L24" s="550"/>
      <c r="M24" s="553"/>
      <c r="N24" s="550"/>
      <c r="O24" s="553"/>
      <c r="P24" s="550"/>
      <c r="Q24" s="553"/>
      <c r="R24" s="550"/>
      <c r="S24" s="553"/>
      <c r="T24" s="550"/>
      <c r="U24" s="553"/>
      <c r="V24" s="550"/>
      <c r="W24" s="553"/>
      <c r="X24" s="550"/>
      <c r="Y24" s="553"/>
      <c r="Z24" s="550"/>
      <c r="AA24" s="553"/>
      <c r="AB24" s="550"/>
      <c r="AC24" s="553"/>
      <c r="AD24" s="550"/>
      <c r="AE24" s="553"/>
      <c r="AF24" s="550"/>
      <c r="AG24" s="553"/>
      <c r="AH24" s="550"/>
      <c r="AI24" s="553"/>
      <c r="AJ24" s="550"/>
      <c r="AK24" s="553"/>
      <c r="AL24" s="550"/>
      <c r="AM24" s="553"/>
      <c r="AN24" s="550"/>
      <c r="AO24" s="575"/>
      <c r="AP24" s="550"/>
      <c r="AQ24" s="550"/>
      <c r="AR24" s="550"/>
      <c r="AS24" s="550"/>
      <c r="AT24" s="576"/>
      <c r="AU24" s="506"/>
    </row>
    <row r="25" spans="1:88" x14ac:dyDescent="0.2">
      <c r="A25" s="577" t="s">
        <v>203</v>
      </c>
      <c r="B25" s="539">
        <f t="shared" si="0"/>
        <v>0</v>
      </c>
      <c r="C25" s="539">
        <f t="shared" si="3"/>
        <v>0</v>
      </c>
      <c r="D25" s="532">
        <f t="shared" si="3"/>
        <v>0</v>
      </c>
      <c r="E25" s="536"/>
      <c r="F25" s="542"/>
      <c r="G25" s="536"/>
      <c r="H25" s="537"/>
      <c r="I25" s="536"/>
      <c r="J25" s="537"/>
      <c r="K25" s="536"/>
      <c r="L25" s="537"/>
      <c r="M25" s="536"/>
      <c r="N25" s="537"/>
      <c r="O25" s="536"/>
      <c r="P25" s="537"/>
      <c r="Q25" s="536"/>
      <c r="R25" s="537"/>
      <c r="S25" s="536"/>
      <c r="T25" s="537"/>
      <c r="U25" s="536"/>
      <c r="V25" s="537"/>
      <c r="W25" s="536"/>
      <c r="X25" s="537"/>
      <c r="Y25" s="536"/>
      <c r="Z25" s="537"/>
      <c r="AA25" s="536"/>
      <c r="AB25" s="537"/>
      <c r="AC25" s="536"/>
      <c r="AD25" s="537"/>
      <c r="AE25" s="536"/>
      <c r="AF25" s="537"/>
      <c r="AG25" s="536"/>
      <c r="AH25" s="537"/>
      <c r="AI25" s="536"/>
      <c r="AJ25" s="537"/>
      <c r="AK25" s="536"/>
      <c r="AL25" s="537"/>
      <c r="AM25" s="536"/>
      <c r="AN25" s="537"/>
      <c r="AO25" s="538"/>
      <c r="AP25" s="537"/>
      <c r="AQ25" s="537"/>
      <c r="AR25" s="537"/>
      <c r="AS25" s="537"/>
      <c r="AT25" s="548"/>
      <c r="AU25" s="506"/>
    </row>
    <row r="26" spans="1:88" x14ac:dyDescent="0.2">
      <c r="A26" s="578" t="s">
        <v>99</v>
      </c>
      <c r="B26" s="539">
        <f t="shared" si="0"/>
        <v>0</v>
      </c>
      <c r="C26" s="539">
        <f t="shared" si="3"/>
        <v>0</v>
      </c>
      <c r="D26" s="532">
        <f t="shared" si="3"/>
        <v>0</v>
      </c>
      <c r="E26" s="536"/>
      <c r="F26" s="542"/>
      <c r="G26" s="536"/>
      <c r="H26" s="537"/>
      <c r="I26" s="536"/>
      <c r="J26" s="537"/>
      <c r="K26" s="536"/>
      <c r="L26" s="537"/>
      <c r="M26" s="536"/>
      <c r="N26" s="537"/>
      <c r="O26" s="536"/>
      <c r="P26" s="537"/>
      <c r="Q26" s="536"/>
      <c r="R26" s="537"/>
      <c r="S26" s="536"/>
      <c r="T26" s="537"/>
      <c r="U26" s="536"/>
      <c r="V26" s="537"/>
      <c r="W26" s="536"/>
      <c r="X26" s="537"/>
      <c r="Y26" s="536"/>
      <c r="Z26" s="537"/>
      <c r="AA26" s="536"/>
      <c r="AB26" s="537"/>
      <c r="AC26" s="536"/>
      <c r="AD26" s="537"/>
      <c r="AE26" s="536"/>
      <c r="AF26" s="537"/>
      <c r="AG26" s="536"/>
      <c r="AH26" s="537"/>
      <c r="AI26" s="536"/>
      <c r="AJ26" s="537"/>
      <c r="AK26" s="536"/>
      <c r="AL26" s="537"/>
      <c r="AM26" s="536"/>
      <c r="AN26" s="537"/>
      <c r="AO26" s="538"/>
      <c r="AP26" s="537"/>
      <c r="AQ26" s="537"/>
      <c r="AR26" s="537"/>
      <c r="AS26" s="537"/>
      <c r="AT26" s="548"/>
      <c r="AU26" s="506"/>
    </row>
    <row r="27" spans="1:88" x14ac:dyDescent="0.2">
      <c r="A27" s="579" t="s">
        <v>100</v>
      </c>
      <c r="B27" s="555">
        <f t="shared" si="0"/>
        <v>0</v>
      </c>
      <c r="C27" s="555">
        <f t="shared" si="3"/>
        <v>0</v>
      </c>
      <c r="D27" s="580">
        <f t="shared" si="3"/>
        <v>0</v>
      </c>
      <c r="E27" s="562"/>
      <c r="F27" s="581"/>
      <c r="G27" s="562"/>
      <c r="H27" s="563"/>
      <c r="I27" s="562"/>
      <c r="J27" s="563"/>
      <c r="K27" s="562"/>
      <c r="L27" s="563"/>
      <c r="M27" s="562"/>
      <c r="N27" s="563"/>
      <c r="O27" s="562"/>
      <c r="P27" s="563"/>
      <c r="Q27" s="562"/>
      <c r="R27" s="563"/>
      <c r="S27" s="562"/>
      <c r="T27" s="563"/>
      <c r="U27" s="562"/>
      <c r="V27" s="563"/>
      <c r="W27" s="562"/>
      <c r="X27" s="563"/>
      <c r="Y27" s="562"/>
      <c r="Z27" s="563"/>
      <c r="AA27" s="562"/>
      <c r="AB27" s="563"/>
      <c r="AC27" s="562"/>
      <c r="AD27" s="563"/>
      <c r="AE27" s="562"/>
      <c r="AF27" s="563"/>
      <c r="AG27" s="562"/>
      <c r="AH27" s="563"/>
      <c r="AI27" s="562"/>
      <c r="AJ27" s="563"/>
      <c r="AK27" s="562"/>
      <c r="AL27" s="563"/>
      <c r="AM27" s="562"/>
      <c r="AN27" s="563"/>
      <c r="AO27" s="564"/>
      <c r="AP27" s="563"/>
      <c r="AQ27" s="563"/>
      <c r="AR27" s="563"/>
      <c r="AS27" s="563"/>
      <c r="AT27" s="563"/>
      <c r="AU27" s="506"/>
    </row>
    <row r="28" spans="1:88" x14ac:dyDescent="0.2">
      <c r="A28" s="582" t="s">
        <v>101</v>
      </c>
      <c r="B28" s="582"/>
      <c r="C28" s="583"/>
      <c r="D28" s="582"/>
      <c r="E28" s="582"/>
      <c r="F28" s="583"/>
      <c r="G28" s="583"/>
      <c r="H28" s="583"/>
      <c r="I28" s="583"/>
    </row>
    <row r="29" spans="1:88" ht="31.5" x14ac:dyDescent="0.2">
      <c r="A29" s="584" t="s">
        <v>102</v>
      </c>
      <c r="B29" s="941" t="s">
        <v>41</v>
      </c>
      <c r="C29" s="942"/>
      <c r="D29" s="585" t="s">
        <v>1</v>
      </c>
      <c r="E29" s="586" t="s">
        <v>35</v>
      </c>
      <c r="F29" s="586" t="s">
        <v>42</v>
      </c>
      <c r="G29" s="586" t="s">
        <v>37</v>
      </c>
      <c r="H29" s="587" t="s">
        <v>13</v>
      </c>
      <c r="I29" s="588" t="s">
        <v>98</v>
      </c>
    </row>
    <row r="30" spans="1:88" x14ac:dyDescent="0.2">
      <c r="A30" s="989" t="s">
        <v>43</v>
      </c>
      <c r="B30" s="990"/>
      <c r="C30" s="991"/>
      <c r="D30" s="589">
        <f t="shared" ref="D30:D50" si="4">SUM(E30:H30)</f>
        <v>0</v>
      </c>
      <c r="E30" s="590"/>
      <c r="F30" s="591"/>
      <c r="G30" s="592"/>
      <c r="H30" s="593"/>
      <c r="I30" s="594"/>
      <c r="J30" s="595" t="s">
        <v>103</v>
      </c>
      <c r="CA30" s="506" t="str">
        <f>IF(E30&lt;MAX(E31:E49),"EN RBC existen patologías que son mayores a los Ingresos-personas","")</f>
        <v/>
      </c>
      <c r="CB30" s="506" t="str">
        <f>IF(F30&lt;MAX(F31:F49),"EN RI existen patologías que son mayores a los Ingresos-personas","")</f>
        <v/>
      </c>
      <c r="CC30" s="506" t="str">
        <f>IF(G30&lt;MAX(G31:G49),"EN RR existen patologías que son mayores a los Ingresos-personas","")</f>
        <v/>
      </c>
      <c r="CD30" s="506" t="str">
        <f>IF(H30&lt;MAX(H31:H49),"EN Otros existen patologías que son mayores a los Ingresos-personas","")</f>
        <v/>
      </c>
      <c r="CG30" s="506" t="str">
        <f>IF(E30&lt;MAX(E31:E49),1,"")</f>
        <v/>
      </c>
      <c r="CH30" s="506" t="str">
        <f>IF(F30&lt;MAX(F31:F49),1,"")</f>
        <v/>
      </c>
      <c r="CI30" s="506" t="str">
        <f>IF(G30&lt;MAX(G31:G49),1,"")</f>
        <v/>
      </c>
      <c r="CJ30" s="506" t="str">
        <f>IF(H30&lt;MAX(H31:H49),1,"")</f>
        <v/>
      </c>
    </row>
    <row r="31" spans="1:88" ht="14.25" customHeight="1" x14ac:dyDescent="0.2">
      <c r="A31" s="947" t="s">
        <v>104</v>
      </c>
      <c r="B31" s="995" t="s">
        <v>105</v>
      </c>
      <c r="C31" s="996"/>
      <c r="D31" s="596">
        <f t="shared" si="4"/>
        <v>0</v>
      </c>
      <c r="E31" s="597"/>
      <c r="F31" s="598"/>
      <c r="G31" s="599"/>
      <c r="H31" s="600"/>
      <c r="I31" s="600"/>
      <c r="J31" s="595"/>
      <c r="CA31" s="506" t="str">
        <f>IF(D30&lt;&gt;B13,"EL NÚMERO DE INGRESOS NO PUEDE SER DISTINTO AL TOTAL DE INGRESOS DE LA SECCION A.1","")</f>
        <v/>
      </c>
      <c r="CG31" s="506" t="str">
        <f>IF(D30&lt;&gt;B13,1,"")</f>
        <v/>
      </c>
    </row>
    <row r="32" spans="1:88" ht="14.25" customHeight="1" x14ac:dyDescent="0.2">
      <c r="A32" s="948"/>
      <c r="B32" s="997" t="s">
        <v>106</v>
      </c>
      <c r="C32" s="998"/>
      <c r="D32" s="601">
        <f t="shared" si="4"/>
        <v>0</v>
      </c>
      <c r="E32" s="597"/>
      <c r="F32" s="598"/>
      <c r="G32" s="599"/>
      <c r="H32" s="600"/>
      <c r="I32" s="600"/>
      <c r="J32" s="595"/>
    </row>
    <row r="33" spans="1:87" ht="14.25" customHeight="1" x14ac:dyDescent="0.2">
      <c r="A33" s="948"/>
      <c r="B33" s="999" t="s">
        <v>44</v>
      </c>
      <c r="C33" s="1000"/>
      <c r="D33" s="601">
        <f t="shared" si="4"/>
        <v>0</v>
      </c>
      <c r="E33" s="597"/>
      <c r="F33" s="598"/>
      <c r="G33" s="599"/>
      <c r="H33" s="600"/>
      <c r="I33" s="600"/>
      <c r="J33" s="595"/>
    </row>
    <row r="34" spans="1:87" ht="14.25" customHeight="1" x14ac:dyDescent="0.2">
      <c r="A34" s="948"/>
      <c r="B34" s="997" t="s">
        <v>107</v>
      </c>
      <c r="C34" s="998"/>
      <c r="D34" s="601">
        <f t="shared" si="4"/>
        <v>0</v>
      </c>
      <c r="E34" s="597"/>
      <c r="F34" s="598"/>
      <c r="G34" s="599"/>
      <c r="H34" s="600"/>
      <c r="I34" s="600"/>
      <c r="J34" s="595"/>
    </row>
    <row r="35" spans="1:87" ht="14.25" customHeight="1" x14ac:dyDescent="0.2">
      <c r="A35" s="948"/>
      <c r="B35" s="997" t="s">
        <v>108</v>
      </c>
      <c r="C35" s="998"/>
      <c r="D35" s="601">
        <f t="shared" si="4"/>
        <v>0</v>
      </c>
      <c r="E35" s="597"/>
      <c r="F35" s="598"/>
      <c r="G35" s="599"/>
      <c r="H35" s="600"/>
      <c r="I35" s="600"/>
      <c r="J35" s="595"/>
    </row>
    <row r="36" spans="1:87" ht="14.25" customHeight="1" x14ac:dyDescent="0.2">
      <c r="A36" s="948"/>
      <c r="B36" s="997" t="s">
        <v>109</v>
      </c>
      <c r="C36" s="998"/>
      <c r="D36" s="601">
        <f t="shared" si="4"/>
        <v>0</v>
      </c>
      <c r="E36" s="597"/>
      <c r="F36" s="598"/>
      <c r="G36" s="599"/>
      <c r="H36" s="600"/>
      <c r="I36" s="600"/>
      <c r="J36" s="595"/>
    </row>
    <row r="37" spans="1:87" ht="14.25" customHeight="1" x14ac:dyDescent="0.2">
      <c r="A37" s="948"/>
      <c r="B37" s="997" t="s">
        <v>45</v>
      </c>
      <c r="C37" s="998"/>
      <c r="D37" s="601">
        <f t="shared" si="4"/>
        <v>0</v>
      </c>
      <c r="E37" s="597"/>
      <c r="F37" s="598"/>
      <c r="G37" s="599"/>
      <c r="H37" s="600"/>
      <c r="I37" s="600"/>
      <c r="J37" s="595"/>
    </row>
    <row r="38" spans="1:87" ht="14.25" customHeight="1" x14ac:dyDescent="0.2">
      <c r="A38" s="948"/>
      <c r="B38" s="997" t="s">
        <v>46</v>
      </c>
      <c r="C38" s="998"/>
      <c r="D38" s="601">
        <f t="shared" si="4"/>
        <v>0</v>
      </c>
      <c r="E38" s="597"/>
      <c r="F38" s="598"/>
      <c r="G38" s="599"/>
      <c r="H38" s="600"/>
      <c r="I38" s="600"/>
      <c r="J38" s="595"/>
    </row>
    <row r="39" spans="1:87" ht="25.5" customHeight="1" x14ac:dyDescent="0.2">
      <c r="A39" s="948"/>
      <c r="B39" s="997" t="s">
        <v>110</v>
      </c>
      <c r="C39" s="998"/>
      <c r="D39" s="601">
        <f t="shared" si="4"/>
        <v>0</v>
      </c>
      <c r="E39" s="597"/>
      <c r="F39" s="598"/>
      <c r="G39" s="599"/>
      <c r="H39" s="600"/>
      <c r="I39" s="600"/>
      <c r="J39" s="595"/>
    </row>
    <row r="40" spans="1:87" ht="27.75" customHeight="1" x14ac:dyDescent="0.2">
      <c r="A40" s="948"/>
      <c r="B40" s="997" t="s">
        <v>111</v>
      </c>
      <c r="C40" s="998"/>
      <c r="D40" s="601">
        <f t="shared" si="4"/>
        <v>0</v>
      </c>
      <c r="E40" s="597"/>
      <c r="F40" s="598"/>
      <c r="G40" s="599"/>
      <c r="H40" s="600"/>
      <c r="I40" s="600"/>
      <c r="J40" s="595"/>
    </row>
    <row r="41" spans="1:87" ht="26.25" customHeight="1" x14ac:dyDescent="0.2">
      <c r="A41" s="948"/>
      <c r="B41" s="997" t="s">
        <v>112</v>
      </c>
      <c r="C41" s="998"/>
      <c r="D41" s="601">
        <f t="shared" si="4"/>
        <v>0</v>
      </c>
      <c r="E41" s="597"/>
      <c r="F41" s="598"/>
      <c r="G41" s="599"/>
      <c r="H41" s="600"/>
      <c r="I41" s="600"/>
      <c r="J41" s="595"/>
    </row>
    <row r="42" spans="1:87" x14ac:dyDescent="0.2">
      <c r="A42" s="948"/>
      <c r="B42" s="997" t="s">
        <v>113</v>
      </c>
      <c r="C42" s="998"/>
      <c r="D42" s="601">
        <f t="shared" si="4"/>
        <v>0</v>
      </c>
      <c r="E42" s="597"/>
      <c r="F42" s="598"/>
      <c r="G42" s="599"/>
      <c r="H42" s="600"/>
      <c r="I42" s="600"/>
      <c r="J42" s="595"/>
      <c r="CG42" s="506">
        <v>0</v>
      </c>
      <c r="CH42" s="506">
        <v>0</v>
      </c>
      <c r="CI42" s="506">
        <v>0</v>
      </c>
    </row>
    <row r="43" spans="1:87" x14ac:dyDescent="0.2">
      <c r="A43" s="970"/>
      <c r="B43" s="1001" t="s">
        <v>13</v>
      </c>
      <c r="C43" s="1002"/>
      <c r="D43" s="601">
        <f t="shared" si="4"/>
        <v>0</v>
      </c>
      <c r="E43" s="602"/>
      <c r="F43" s="603"/>
      <c r="G43" s="604"/>
      <c r="H43" s="605"/>
      <c r="I43" s="605"/>
      <c r="J43" s="595"/>
    </row>
    <row r="44" spans="1:87" x14ac:dyDescent="0.2">
      <c r="A44" s="947" t="s">
        <v>114</v>
      </c>
      <c r="B44" s="995" t="s">
        <v>115</v>
      </c>
      <c r="C44" s="996"/>
      <c r="D44" s="596">
        <f t="shared" si="4"/>
        <v>0</v>
      </c>
      <c r="E44" s="606"/>
      <c r="F44" s="607"/>
      <c r="G44" s="608"/>
      <c r="H44" s="609"/>
      <c r="I44" s="609"/>
      <c r="J44" s="595"/>
    </row>
    <row r="45" spans="1:87" x14ac:dyDescent="0.2">
      <c r="A45" s="948"/>
      <c r="B45" s="997" t="s">
        <v>47</v>
      </c>
      <c r="C45" s="998"/>
      <c r="D45" s="601">
        <f t="shared" si="4"/>
        <v>0</v>
      </c>
      <c r="E45" s="597"/>
      <c r="F45" s="598"/>
      <c r="G45" s="599"/>
      <c r="H45" s="600"/>
      <c r="I45" s="600"/>
      <c r="J45" s="595"/>
    </row>
    <row r="46" spans="1:87" x14ac:dyDescent="0.2">
      <c r="A46" s="948"/>
      <c r="B46" s="1003" t="s">
        <v>13</v>
      </c>
      <c r="C46" s="1004"/>
      <c r="D46" s="610">
        <f t="shared" si="4"/>
        <v>0</v>
      </c>
      <c r="E46" s="597"/>
      <c r="F46" s="598"/>
      <c r="G46" s="599"/>
      <c r="H46" s="600"/>
      <c r="I46" s="600"/>
      <c r="J46" s="595"/>
    </row>
    <row r="47" spans="1:87" x14ac:dyDescent="0.2">
      <c r="A47" s="947" t="s">
        <v>116</v>
      </c>
      <c r="B47" s="995" t="s">
        <v>115</v>
      </c>
      <c r="C47" s="996"/>
      <c r="D47" s="596">
        <f t="shared" si="4"/>
        <v>0</v>
      </c>
      <c r="E47" s="606"/>
      <c r="F47" s="607"/>
      <c r="G47" s="608"/>
      <c r="H47" s="609"/>
      <c r="I47" s="609"/>
      <c r="J47" s="595"/>
    </row>
    <row r="48" spans="1:87" x14ac:dyDescent="0.2">
      <c r="A48" s="948"/>
      <c r="B48" s="997" t="s">
        <v>47</v>
      </c>
      <c r="C48" s="998"/>
      <c r="D48" s="601">
        <f t="shared" si="4"/>
        <v>0</v>
      </c>
      <c r="E48" s="597"/>
      <c r="F48" s="598"/>
      <c r="G48" s="599"/>
      <c r="H48" s="600"/>
      <c r="I48" s="600"/>
      <c r="J48" s="595"/>
    </row>
    <row r="49" spans="1:86" x14ac:dyDescent="0.2">
      <c r="A49" s="970"/>
      <c r="B49" s="1001" t="s">
        <v>13</v>
      </c>
      <c r="C49" s="1002"/>
      <c r="D49" s="610">
        <f t="shared" si="4"/>
        <v>0</v>
      </c>
      <c r="E49" s="611"/>
      <c r="F49" s="612"/>
      <c r="G49" s="613"/>
      <c r="H49" s="614"/>
      <c r="I49" s="614"/>
      <c r="J49" s="595"/>
    </row>
    <row r="50" spans="1:86" x14ac:dyDescent="0.2">
      <c r="A50" s="615" t="s">
        <v>117</v>
      </c>
      <c r="B50" s="1005" t="s">
        <v>48</v>
      </c>
      <c r="C50" s="1006"/>
      <c r="D50" s="616">
        <f t="shared" si="4"/>
        <v>0</v>
      </c>
      <c r="E50" s="617"/>
      <c r="F50" s="618"/>
      <c r="G50" s="619"/>
      <c r="H50" s="620"/>
      <c r="I50" s="620"/>
      <c r="J50" s="595"/>
    </row>
    <row r="51" spans="1:86" x14ac:dyDescent="0.2">
      <c r="A51" s="621" t="s">
        <v>118</v>
      </c>
      <c r="B51" s="622"/>
      <c r="C51" s="622"/>
      <c r="D51" s="622"/>
      <c r="E51" s="622"/>
      <c r="F51" s="622"/>
      <c r="G51" s="622"/>
      <c r="H51" s="583"/>
      <c r="I51" s="583"/>
    </row>
    <row r="52" spans="1:86" x14ac:dyDescent="0.2">
      <c r="A52" s="947" t="s">
        <v>49</v>
      </c>
      <c r="B52" s="950" t="s">
        <v>50</v>
      </c>
      <c r="C52" s="951"/>
      <c r="D52" s="951"/>
      <c r="E52" s="955" t="s">
        <v>14</v>
      </c>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6"/>
      <c r="AN52" s="956"/>
      <c r="AO52" s="956"/>
      <c r="AP52" s="957"/>
      <c r="AQ52" s="971" t="s">
        <v>119</v>
      </c>
      <c r="AR52" s="939" t="s">
        <v>33</v>
      </c>
      <c r="AS52" s="946"/>
      <c r="AT52" s="940"/>
      <c r="AU52" s="958" t="s">
        <v>13</v>
      </c>
    </row>
    <row r="53" spans="1:86" x14ac:dyDescent="0.2">
      <c r="A53" s="948"/>
      <c r="B53" s="953"/>
      <c r="C53" s="954"/>
      <c r="D53" s="954"/>
      <c r="E53" s="941" t="s">
        <v>19</v>
      </c>
      <c r="F53" s="942"/>
      <c r="G53" s="941" t="s">
        <v>20</v>
      </c>
      <c r="H53" s="942"/>
      <c r="I53" s="941" t="s">
        <v>21</v>
      </c>
      <c r="J53" s="942"/>
      <c r="K53" s="941" t="s">
        <v>22</v>
      </c>
      <c r="L53" s="942"/>
      <c r="M53" s="941" t="s">
        <v>23</v>
      </c>
      <c r="N53" s="942"/>
      <c r="O53" s="941" t="s">
        <v>24</v>
      </c>
      <c r="P53" s="942"/>
      <c r="Q53" s="941" t="s">
        <v>25</v>
      </c>
      <c r="R53" s="942"/>
      <c r="S53" s="941" t="s">
        <v>26</v>
      </c>
      <c r="T53" s="942"/>
      <c r="U53" s="941" t="s">
        <v>27</v>
      </c>
      <c r="V53" s="942"/>
      <c r="W53" s="941" t="s">
        <v>2</v>
      </c>
      <c r="X53" s="942"/>
      <c r="Y53" s="941" t="s">
        <v>3</v>
      </c>
      <c r="Z53" s="942"/>
      <c r="AA53" s="941" t="s">
        <v>28</v>
      </c>
      <c r="AB53" s="985"/>
      <c r="AC53" s="941" t="s">
        <v>4</v>
      </c>
      <c r="AD53" s="942"/>
      <c r="AE53" s="941" t="s">
        <v>5</v>
      </c>
      <c r="AF53" s="942"/>
      <c r="AG53" s="941" t="s">
        <v>6</v>
      </c>
      <c r="AH53" s="942"/>
      <c r="AI53" s="941" t="s">
        <v>7</v>
      </c>
      <c r="AJ53" s="942"/>
      <c r="AK53" s="941" t="s">
        <v>8</v>
      </c>
      <c r="AL53" s="942"/>
      <c r="AM53" s="941" t="s">
        <v>9</v>
      </c>
      <c r="AN53" s="942"/>
      <c r="AO53" s="946" t="s">
        <v>10</v>
      </c>
      <c r="AP53" s="940"/>
      <c r="AQ53" s="986"/>
      <c r="AR53" s="983" t="s">
        <v>35</v>
      </c>
      <c r="AS53" s="975" t="s">
        <v>36</v>
      </c>
      <c r="AT53" s="975" t="s">
        <v>37</v>
      </c>
      <c r="AU53" s="959"/>
    </row>
    <row r="54" spans="1:86" x14ac:dyDescent="0.2">
      <c r="A54" s="1007"/>
      <c r="B54" s="584" t="s">
        <v>94</v>
      </c>
      <c r="C54" s="584" t="s">
        <v>11</v>
      </c>
      <c r="D54" s="623" t="s">
        <v>12</v>
      </c>
      <c r="E54" s="624" t="s">
        <v>11</v>
      </c>
      <c r="F54" s="625" t="s">
        <v>12</v>
      </c>
      <c r="G54" s="624" t="s">
        <v>11</v>
      </c>
      <c r="H54" s="625" t="s">
        <v>12</v>
      </c>
      <c r="I54" s="624" t="s">
        <v>11</v>
      </c>
      <c r="J54" s="625" t="s">
        <v>12</v>
      </c>
      <c r="K54" s="624" t="s">
        <v>11</v>
      </c>
      <c r="L54" s="625" t="s">
        <v>12</v>
      </c>
      <c r="M54" s="518" t="s">
        <v>11</v>
      </c>
      <c r="N54" s="519" t="s">
        <v>12</v>
      </c>
      <c r="O54" s="624" t="s">
        <v>11</v>
      </c>
      <c r="P54" s="625" t="s">
        <v>12</v>
      </c>
      <c r="Q54" s="518" t="s">
        <v>11</v>
      </c>
      <c r="R54" s="519" t="s">
        <v>12</v>
      </c>
      <c r="S54" s="518" t="s">
        <v>11</v>
      </c>
      <c r="T54" s="519" t="s">
        <v>12</v>
      </c>
      <c r="U54" s="624" t="s">
        <v>11</v>
      </c>
      <c r="V54" s="519" t="s">
        <v>12</v>
      </c>
      <c r="W54" s="624" t="s">
        <v>11</v>
      </c>
      <c r="X54" s="625" t="s">
        <v>12</v>
      </c>
      <c r="Y54" s="518" t="s">
        <v>11</v>
      </c>
      <c r="Z54" s="519" t="s">
        <v>12</v>
      </c>
      <c r="AA54" s="624" t="s">
        <v>11</v>
      </c>
      <c r="AB54" s="626" t="s">
        <v>12</v>
      </c>
      <c r="AC54" s="624" t="s">
        <v>11</v>
      </c>
      <c r="AD54" s="625" t="s">
        <v>12</v>
      </c>
      <c r="AE54" s="624" t="s">
        <v>11</v>
      </c>
      <c r="AF54" s="625" t="s">
        <v>12</v>
      </c>
      <c r="AG54" s="624" t="s">
        <v>11</v>
      </c>
      <c r="AH54" s="625" t="s">
        <v>12</v>
      </c>
      <c r="AI54" s="518" t="s">
        <v>11</v>
      </c>
      <c r="AJ54" s="519" t="s">
        <v>12</v>
      </c>
      <c r="AK54" s="624" t="s">
        <v>11</v>
      </c>
      <c r="AL54" s="625" t="s">
        <v>12</v>
      </c>
      <c r="AM54" s="518" t="s">
        <v>11</v>
      </c>
      <c r="AN54" s="519" t="s">
        <v>12</v>
      </c>
      <c r="AO54" s="627" t="s">
        <v>11</v>
      </c>
      <c r="AP54" s="519" t="s">
        <v>12</v>
      </c>
      <c r="AQ54" s="972"/>
      <c r="AR54" s="984"/>
      <c r="AS54" s="976"/>
      <c r="AT54" s="976"/>
      <c r="AU54" s="960"/>
    </row>
    <row r="55" spans="1:86" x14ac:dyDescent="0.2">
      <c r="A55" s="578" t="s">
        <v>51</v>
      </c>
      <c r="B55" s="628">
        <f>SUM(C55+D55)</f>
        <v>0</v>
      </c>
      <c r="C55" s="628">
        <f t="shared" ref="C55:D59" si="5">SUM(E55+G55+I55+K55+M55+O55+Q55+S55+U55+W55+Y55+AA55+AC55+AE55+AG55+AI55+AK55+AM55+AO55)</f>
        <v>0</v>
      </c>
      <c r="D55" s="629">
        <f t="shared" si="5"/>
        <v>0</v>
      </c>
      <c r="E55" s="527"/>
      <c r="F55" s="528"/>
      <c r="G55" s="527"/>
      <c r="H55" s="529"/>
      <c r="I55" s="527"/>
      <c r="J55" s="529"/>
      <c r="K55" s="527"/>
      <c r="L55" s="529"/>
      <c r="M55" s="527"/>
      <c r="N55" s="529"/>
      <c r="O55" s="527"/>
      <c r="P55" s="529"/>
      <c r="Q55" s="527"/>
      <c r="R55" s="529"/>
      <c r="S55" s="527"/>
      <c r="T55" s="529"/>
      <c r="U55" s="527"/>
      <c r="V55" s="529"/>
      <c r="W55" s="527"/>
      <c r="X55" s="529"/>
      <c r="Y55" s="530"/>
      <c r="Z55" s="529"/>
      <c r="AA55" s="530"/>
      <c r="AB55" s="630"/>
      <c r="AC55" s="530"/>
      <c r="AD55" s="529"/>
      <c r="AE55" s="530"/>
      <c r="AF55" s="529"/>
      <c r="AG55" s="530"/>
      <c r="AH55" s="529"/>
      <c r="AI55" s="530"/>
      <c r="AJ55" s="529"/>
      <c r="AK55" s="530"/>
      <c r="AL55" s="529"/>
      <c r="AM55" s="530"/>
      <c r="AN55" s="529"/>
      <c r="AO55" s="631"/>
      <c r="AP55" s="630"/>
      <c r="AQ55" s="632"/>
      <c r="AR55" s="633"/>
      <c r="AS55" s="633"/>
      <c r="AT55" s="633"/>
      <c r="AU55" s="633"/>
      <c r="AV55" s="595" t="s">
        <v>120</v>
      </c>
      <c r="CA55" s="506" t="str">
        <f>IF(B55=0,"",IF(AQ55="",IF(B55="",""," No olvide escribir la columna Beneficiarios.-"),""))</f>
        <v/>
      </c>
      <c r="CB55" s="506" t="str">
        <f>IF(B55&lt;AQ55," El número de Beneficiarios NO puede ser mayor que el Total.-","")</f>
        <v/>
      </c>
      <c r="CG55" s="506">
        <f>IF(B55&lt;AQ55,1,0)</f>
        <v>0</v>
      </c>
      <c r="CH55" s="506" t="str">
        <f>IF(B55=0,"",IF(AQ55="",IF(B55="","",1),0))</f>
        <v/>
      </c>
    </row>
    <row r="56" spans="1:86" x14ac:dyDescent="0.2">
      <c r="A56" s="578" t="s">
        <v>52</v>
      </c>
      <c r="B56" s="634">
        <f>SUM(C56+D56)</f>
        <v>0</v>
      </c>
      <c r="C56" s="634">
        <f t="shared" si="5"/>
        <v>0</v>
      </c>
      <c r="D56" s="635">
        <f t="shared" si="5"/>
        <v>0</v>
      </c>
      <c r="E56" s="536"/>
      <c r="F56" s="542"/>
      <c r="G56" s="536"/>
      <c r="H56" s="537"/>
      <c r="I56" s="536"/>
      <c r="J56" s="537"/>
      <c r="K56" s="536"/>
      <c r="L56" s="537"/>
      <c r="M56" s="536"/>
      <c r="N56" s="537"/>
      <c r="O56" s="536"/>
      <c r="P56" s="537"/>
      <c r="Q56" s="536"/>
      <c r="R56" s="537"/>
      <c r="S56" s="536"/>
      <c r="T56" s="537"/>
      <c r="U56" s="536"/>
      <c r="V56" s="537"/>
      <c r="W56" s="536"/>
      <c r="X56" s="537"/>
      <c r="Y56" s="538"/>
      <c r="Z56" s="537"/>
      <c r="AA56" s="538"/>
      <c r="AB56" s="554"/>
      <c r="AC56" s="538"/>
      <c r="AD56" s="537"/>
      <c r="AE56" s="538"/>
      <c r="AF56" s="537"/>
      <c r="AG56" s="538"/>
      <c r="AH56" s="537"/>
      <c r="AI56" s="538"/>
      <c r="AJ56" s="537"/>
      <c r="AK56" s="538"/>
      <c r="AL56" s="537"/>
      <c r="AM56" s="538"/>
      <c r="AN56" s="537"/>
      <c r="AO56" s="636"/>
      <c r="AP56" s="554"/>
      <c r="AQ56" s="633"/>
      <c r="AR56" s="633"/>
      <c r="AS56" s="633"/>
      <c r="AT56" s="633"/>
      <c r="AU56" s="633"/>
      <c r="AV56" s="595" t="s">
        <v>120</v>
      </c>
      <c r="CA56" s="506" t="str">
        <f>IF(B56=0,"",IF(AQ56="",IF(B56="",""," No olvide escribir la columna Beneficiarios.-"),""))</f>
        <v/>
      </c>
      <c r="CB56" s="506" t="str">
        <f>IF(B56&lt;AQ56," El número de Beneficiarios NO puede ser mayor que el Total.-","")</f>
        <v/>
      </c>
      <c r="CG56" s="506">
        <f>IF(B56&lt;AQ56,1,0)</f>
        <v>0</v>
      </c>
      <c r="CH56" s="506" t="str">
        <f>IF(B56=0,"",IF(AQ56="",IF(B56="","",1),0))</f>
        <v/>
      </c>
    </row>
    <row r="57" spans="1:86" x14ac:dyDescent="0.2">
      <c r="A57" s="578" t="s">
        <v>53</v>
      </c>
      <c r="B57" s="634">
        <f>SUM(C57+D57)</f>
        <v>0</v>
      </c>
      <c r="C57" s="634">
        <f t="shared" si="5"/>
        <v>0</v>
      </c>
      <c r="D57" s="635">
        <f t="shared" si="5"/>
        <v>0</v>
      </c>
      <c r="E57" s="536"/>
      <c r="F57" s="542"/>
      <c r="G57" s="536"/>
      <c r="H57" s="537"/>
      <c r="I57" s="536"/>
      <c r="J57" s="537"/>
      <c r="K57" s="536"/>
      <c r="L57" s="537"/>
      <c r="M57" s="536"/>
      <c r="N57" s="537"/>
      <c r="O57" s="536"/>
      <c r="P57" s="537"/>
      <c r="Q57" s="536"/>
      <c r="R57" s="537"/>
      <c r="S57" s="536"/>
      <c r="T57" s="537"/>
      <c r="U57" s="536"/>
      <c r="V57" s="537"/>
      <c r="W57" s="536"/>
      <c r="X57" s="537"/>
      <c r="Y57" s="538"/>
      <c r="Z57" s="537"/>
      <c r="AA57" s="538"/>
      <c r="AB57" s="554"/>
      <c r="AC57" s="538"/>
      <c r="AD57" s="537"/>
      <c r="AE57" s="538"/>
      <c r="AF57" s="537"/>
      <c r="AG57" s="538"/>
      <c r="AH57" s="537"/>
      <c r="AI57" s="538"/>
      <c r="AJ57" s="537"/>
      <c r="AK57" s="538"/>
      <c r="AL57" s="537"/>
      <c r="AM57" s="538"/>
      <c r="AN57" s="537"/>
      <c r="AO57" s="636"/>
      <c r="AP57" s="554"/>
      <c r="AQ57" s="633"/>
      <c r="AR57" s="633"/>
      <c r="AS57" s="633"/>
      <c r="AT57" s="633"/>
      <c r="AU57" s="633"/>
      <c r="AV57" s="595" t="s">
        <v>120</v>
      </c>
      <c r="CA57" s="506" t="str">
        <f>IF(B57=0,"",IF(AQ57="",IF(B57="",""," No olvide escribir la columna Beneficiarios.-"),""))</f>
        <v/>
      </c>
      <c r="CB57" s="506" t="str">
        <f>IF(B57&lt;AQ57," El número de Beneficiarios NO puede ser mayor que el Total.-","")</f>
        <v/>
      </c>
      <c r="CG57" s="506">
        <f>IF(B57&lt;AQ57,1,0)</f>
        <v>0</v>
      </c>
      <c r="CH57" s="506" t="str">
        <f>IF(B57=0,"",IF(AQ57="",IF(B57="","",1),0))</f>
        <v/>
      </c>
    </row>
    <row r="58" spans="1:86" x14ac:dyDescent="0.2">
      <c r="A58" s="578" t="s">
        <v>54</v>
      </c>
      <c r="B58" s="634">
        <f>SUM(C58+D58)</f>
        <v>0</v>
      </c>
      <c r="C58" s="634">
        <f t="shared" si="5"/>
        <v>0</v>
      </c>
      <c r="D58" s="635">
        <f t="shared" si="5"/>
        <v>0</v>
      </c>
      <c r="E58" s="536"/>
      <c r="F58" s="542"/>
      <c r="G58" s="536"/>
      <c r="H58" s="537"/>
      <c r="I58" s="536"/>
      <c r="J58" s="537"/>
      <c r="K58" s="536"/>
      <c r="L58" s="537"/>
      <c r="M58" s="536"/>
      <c r="N58" s="537"/>
      <c r="O58" s="536"/>
      <c r="P58" s="537"/>
      <c r="Q58" s="536"/>
      <c r="R58" s="537"/>
      <c r="S58" s="536"/>
      <c r="T58" s="537"/>
      <c r="U58" s="536"/>
      <c r="V58" s="537"/>
      <c r="W58" s="536"/>
      <c r="X58" s="537"/>
      <c r="Y58" s="538"/>
      <c r="Z58" s="537"/>
      <c r="AA58" s="538"/>
      <c r="AB58" s="554"/>
      <c r="AC58" s="538"/>
      <c r="AD58" s="537"/>
      <c r="AE58" s="538"/>
      <c r="AF58" s="537"/>
      <c r="AG58" s="538"/>
      <c r="AH58" s="537"/>
      <c r="AI58" s="538"/>
      <c r="AJ58" s="537"/>
      <c r="AK58" s="538"/>
      <c r="AL58" s="537"/>
      <c r="AM58" s="538"/>
      <c r="AN58" s="537"/>
      <c r="AO58" s="636"/>
      <c r="AP58" s="554"/>
      <c r="AQ58" s="633"/>
      <c r="AR58" s="633"/>
      <c r="AS58" s="633"/>
      <c r="AT58" s="633"/>
      <c r="AU58" s="633"/>
      <c r="AV58" s="595" t="s">
        <v>120</v>
      </c>
      <c r="CA58" s="506" t="str">
        <f>IF(B58=0,"",IF(AQ58="",IF(B58="",""," No olvide escribir la columna Beneficiarios.-"),""))</f>
        <v/>
      </c>
      <c r="CB58" s="506" t="str">
        <f>IF(B58&lt;AQ58," El número de Beneficiarios NO puede ser mayor que el Total.-","")</f>
        <v/>
      </c>
      <c r="CG58" s="506">
        <f>IF(B58&lt;AQ58,1,0)</f>
        <v>0</v>
      </c>
      <c r="CH58" s="506" t="str">
        <f>IF(B58=0,"",IF(AQ58="",IF(B58="","",1),0))</f>
        <v/>
      </c>
    </row>
    <row r="59" spans="1:86" x14ac:dyDescent="0.2">
      <c r="A59" s="637" t="s">
        <v>55</v>
      </c>
      <c r="B59" s="638">
        <f>SUM(C59+D59)</f>
        <v>0</v>
      </c>
      <c r="C59" s="638">
        <f t="shared" si="5"/>
        <v>0</v>
      </c>
      <c r="D59" s="639">
        <f t="shared" si="5"/>
        <v>0</v>
      </c>
      <c r="E59" s="640"/>
      <c r="F59" s="641"/>
      <c r="G59" s="640"/>
      <c r="H59" s="642"/>
      <c r="I59" s="640"/>
      <c r="J59" s="642"/>
      <c r="K59" s="640"/>
      <c r="L59" s="642"/>
      <c r="M59" s="640"/>
      <c r="N59" s="642"/>
      <c r="O59" s="640"/>
      <c r="P59" s="642"/>
      <c r="Q59" s="640"/>
      <c r="R59" s="642"/>
      <c r="S59" s="640"/>
      <c r="T59" s="642"/>
      <c r="U59" s="640"/>
      <c r="V59" s="642"/>
      <c r="W59" s="640"/>
      <c r="X59" s="642"/>
      <c r="Y59" s="643"/>
      <c r="Z59" s="642"/>
      <c r="AA59" s="643"/>
      <c r="AB59" s="644"/>
      <c r="AC59" s="643"/>
      <c r="AD59" s="642"/>
      <c r="AE59" s="643"/>
      <c r="AF59" s="642"/>
      <c r="AG59" s="643"/>
      <c r="AH59" s="642"/>
      <c r="AI59" s="643"/>
      <c r="AJ59" s="642"/>
      <c r="AK59" s="643"/>
      <c r="AL59" s="642"/>
      <c r="AM59" s="643"/>
      <c r="AN59" s="642"/>
      <c r="AO59" s="645"/>
      <c r="AP59" s="644"/>
      <c r="AQ59" s="646"/>
      <c r="AR59" s="646"/>
      <c r="AS59" s="646"/>
      <c r="AT59" s="646"/>
      <c r="AU59" s="646"/>
      <c r="AV59" s="595" t="s">
        <v>120</v>
      </c>
      <c r="CA59" s="506" t="str">
        <f>IF(B59=0,"",IF(AQ59="",IF(B59="",""," No olvide escribir la columna Beneficiarios.-"),""))</f>
        <v/>
      </c>
      <c r="CB59" s="506" t="str">
        <f>IF(B59&lt;AQ59," El número de Beneficiarios NO puede ser mayor que el Total.-","")</f>
        <v/>
      </c>
      <c r="CG59" s="506">
        <f>IF(B59&lt;AQ59,1,0)</f>
        <v>0</v>
      </c>
      <c r="CH59" s="506" t="str">
        <f>IF(B59=0,"",IF(AQ59="",IF(B59="","",1),0))</f>
        <v/>
      </c>
    </row>
    <row r="60" spans="1:86" x14ac:dyDescent="0.2">
      <c r="A60" s="647" t="s">
        <v>1</v>
      </c>
      <c r="B60" s="648">
        <f t="shared" ref="B60:AU60" si="6">SUM(B55:B59)</f>
        <v>0</v>
      </c>
      <c r="C60" s="649">
        <f t="shared" si="6"/>
        <v>0</v>
      </c>
      <c r="D60" s="649">
        <f t="shared" si="6"/>
        <v>0</v>
      </c>
      <c r="E60" s="650">
        <f t="shared" si="6"/>
        <v>0</v>
      </c>
      <c r="F60" s="651">
        <f t="shared" si="6"/>
        <v>0</v>
      </c>
      <c r="G60" s="650">
        <f t="shared" si="6"/>
        <v>0</v>
      </c>
      <c r="H60" s="652">
        <f t="shared" si="6"/>
        <v>0</v>
      </c>
      <c r="I60" s="650">
        <f t="shared" si="6"/>
        <v>0</v>
      </c>
      <c r="J60" s="652">
        <f t="shared" si="6"/>
        <v>0</v>
      </c>
      <c r="K60" s="650">
        <f t="shared" si="6"/>
        <v>0</v>
      </c>
      <c r="L60" s="652">
        <f t="shared" si="6"/>
        <v>0</v>
      </c>
      <c r="M60" s="650">
        <f t="shared" si="6"/>
        <v>0</v>
      </c>
      <c r="N60" s="652">
        <f t="shared" si="6"/>
        <v>0</v>
      </c>
      <c r="O60" s="650">
        <f t="shared" si="6"/>
        <v>0</v>
      </c>
      <c r="P60" s="652">
        <f t="shared" si="6"/>
        <v>0</v>
      </c>
      <c r="Q60" s="650">
        <f t="shared" si="6"/>
        <v>0</v>
      </c>
      <c r="R60" s="652">
        <f t="shared" si="6"/>
        <v>0</v>
      </c>
      <c r="S60" s="650">
        <f t="shared" si="6"/>
        <v>0</v>
      </c>
      <c r="T60" s="652">
        <f t="shared" si="6"/>
        <v>0</v>
      </c>
      <c r="U60" s="650">
        <f t="shared" si="6"/>
        <v>0</v>
      </c>
      <c r="V60" s="652">
        <f t="shared" si="6"/>
        <v>0</v>
      </c>
      <c r="W60" s="650">
        <f t="shared" si="6"/>
        <v>0</v>
      </c>
      <c r="X60" s="652">
        <f t="shared" si="6"/>
        <v>0</v>
      </c>
      <c r="Y60" s="653">
        <f t="shared" si="6"/>
        <v>0</v>
      </c>
      <c r="Z60" s="652">
        <f t="shared" si="6"/>
        <v>0</v>
      </c>
      <c r="AA60" s="654">
        <f t="shared" si="6"/>
        <v>0</v>
      </c>
      <c r="AB60" s="655">
        <f t="shared" si="6"/>
        <v>0</v>
      </c>
      <c r="AC60" s="653">
        <f t="shared" si="6"/>
        <v>0</v>
      </c>
      <c r="AD60" s="652">
        <f t="shared" si="6"/>
        <v>0</v>
      </c>
      <c r="AE60" s="653">
        <f t="shared" si="6"/>
        <v>0</v>
      </c>
      <c r="AF60" s="652">
        <f t="shared" si="6"/>
        <v>0</v>
      </c>
      <c r="AG60" s="653">
        <f t="shared" si="6"/>
        <v>0</v>
      </c>
      <c r="AH60" s="652">
        <f t="shared" si="6"/>
        <v>0</v>
      </c>
      <c r="AI60" s="653">
        <f t="shared" si="6"/>
        <v>0</v>
      </c>
      <c r="AJ60" s="652">
        <f t="shared" si="6"/>
        <v>0</v>
      </c>
      <c r="AK60" s="653">
        <f t="shared" si="6"/>
        <v>0</v>
      </c>
      <c r="AL60" s="652">
        <f t="shared" si="6"/>
        <v>0</v>
      </c>
      <c r="AM60" s="653">
        <f t="shared" si="6"/>
        <v>0</v>
      </c>
      <c r="AN60" s="652">
        <f t="shared" si="6"/>
        <v>0</v>
      </c>
      <c r="AO60" s="654">
        <f t="shared" si="6"/>
        <v>0</v>
      </c>
      <c r="AP60" s="655">
        <f t="shared" si="6"/>
        <v>0</v>
      </c>
      <c r="AQ60" s="656">
        <f t="shared" si="6"/>
        <v>0</v>
      </c>
      <c r="AR60" s="656">
        <f t="shared" si="6"/>
        <v>0</v>
      </c>
      <c r="AS60" s="656">
        <f t="shared" si="6"/>
        <v>0</v>
      </c>
      <c r="AT60" s="656">
        <f t="shared" si="6"/>
        <v>0</v>
      </c>
      <c r="AU60" s="656">
        <f t="shared" si="6"/>
        <v>0</v>
      </c>
      <c r="AV60" s="595"/>
    </row>
    <row r="61" spans="1:86" x14ac:dyDescent="0.2">
      <c r="A61" s="657" t="s">
        <v>121</v>
      </c>
      <c r="B61" s="513"/>
      <c r="C61" s="622"/>
      <c r="D61" s="622"/>
      <c r="E61" s="622"/>
      <c r="F61" s="622"/>
      <c r="G61" s="622"/>
      <c r="H61" s="622"/>
      <c r="I61" s="622"/>
      <c r="J61" s="622"/>
      <c r="K61" s="622"/>
    </row>
    <row r="62" spans="1:86" x14ac:dyDescent="0.2">
      <c r="A62" s="584" t="s">
        <v>49</v>
      </c>
      <c r="B62" s="586" t="s">
        <v>50</v>
      </c>
      <c r="C62" s="658"/>
      <c r="D62" s="658"/>
      <c r="E62" s="658"/>
      <c r="F62" s="658"/>
      <c r="G62" s="658"/>
      <c r="H62" s="658"/>
      <c r="I62" s="658"/>
      <c r="J62" s="658"/>
      <c r="K62" s="658"/>
    </row>
    <row r="63" spans="1:86" x14ac:dyDescent="0.2">
      <c r="A63" s="659" t="s">
        <v>52</v>
      </c>
      <c r="B63" s="660"/>
      <c r="C63" s="661"/>
      <c r="D63" s="658"/>
      <c r="E63" s="658"/>
      <c r="F63" s="658"/>
      <c r="G63" s="658"/>
      <c r="H63" s="658"/>
      <c r="I63" s="658"/>
      <c r="J63" s="658"/>
      <c r="K63" s="658"/>
    </row>
    <row r="64" spans="1:86" x14ac:dyDescent="0.2">
      <c r="A64" s="578" t="s">
        <v>53</v>
      </c>
      <c r="B64" s="548"/>
      <c r="C64" s="661"/>
      <c r="D64" s="658"/>
      <c r="E64" s="658"/>
      <c r="F64" s="658"/>
      <c r="G64" s="658"/>
      <c r="H64" s="658"/>
      <c r="I64" s="658"/>
      <c r="J64" s="658"/>
      <c r="K64" s="658"/>
    </row>
    <row r="65" spans="1:11" x14ac:dyDescent="0.2">
      <c r="A65" s="578" t="s">
        <v>54</v>
      </c>
      <c r="B65" s="548"/>
      <c r="C65" s="661"/>
      <c r="D65" s="658"/>
      <c r="E65" s="658"/>
      <c r="F65" s="658"/>
      <c r="G65" s="658"/>
      <c r="H65" s="658"/>
      <c r="I65" s="658"/>
      <c r="J65" s="658"/>
      <c r="K65" s="658"/>
    </row>
    <row r="66" spans="1:11" x14ac:dyDescent="0.2">
      <c r="A66" s="637" t="s">
        <v>55</v>
      </c>
      <c r="B66" s="565"/>
      <c r="C66" s="661"/>
      <c r="D66" s="658"/>
      <c r="E66" s="658"/>
      <c r="F66" s="658"/>
      <c r="G66" s="658"/>
      <c r="H66" s="658"/>
      <c r="I66" s="658"/>
      <c r="J66" s="658"/>
      <c r="K66" s="658"/>
    </row>
    <row r="67" spans="1:11" x14ac:dyDescent="0.2">
      <c r="A67" s="647" t="s">
        <v>1</v>
      </c>
      <c r="B67" s="662">
        <f>SUM(B63:B66)</f>
        <v>0</v>
      </c>
      <c r="C67" s="661"/>
      <c r="D67" s="658"/>
      <c r="E67" s="658"/>
      <c r="F67" s="658"/>
      <c r="G67" s="658"/>
      <c r="H67" s="658"/>
      <c r="I67" s="658"/>
      <c r="J67" s="658"/>
      <c r="K67" s="658"/>
    </row>
    <row r="68" spans="1:11" x14ac:dyDescent="0.2">
      <c r="A68" s="657" t="s">
        <v>122</v>
      </c>
      <c r="B68" s="657"/>
      <c r="C68" s="658"/>
      <c r="D68" s="658"/>
      <c r="E68" s="658"/>
      <c r="F68" s="658"/>
      <c r="G68" s="658"/>
      <c r="H68" s="658"/>
      <c r="I68" s="658"/>
      <c r="J68" s="658"/>
      <c r="K68" s="658"/>
    </row>
    <row r="69" spans="1:11" x14ac:dyDescent="0.2">
      <c r="A69" s="584" t="s">
        <v>49</v>
      </c>
      <c r="B69" s="586" t="s">
        <v>50</v>
      </c>
      <c r="C69" s="658"/>
      <c r="D69" s="658"/>
      <c r="E69" s="658"/>
      <c r="F69" s="658"/>
      <c r="G69" s="658"/>
      <c r="H69" s="658"/>
      <c r="I69" s="658"/>
      <c r="J69" s="658"/>
      <c r="K69" s="658"/>
    </row>
    <row r="70" spans="1:11" x14ac:dyDescent="0.2">
      <c r="A70" s="659" t="s">
        <v>52</v>
      </c>
      <c r="B70" s="660"/>
      <c r="C70" s="661"/>
      <c r="D70" s="658"/>
      <c r="E70" s="658"/>
      <c r="F70" s="658"/>
      <c r="G70" s="658"/>
      <c r="H70" s="658"/>
      <c r="I70" s="658"/>
      <c r="J70" s="658"/>
      <c r="K70" s="658"/>
    </row>
    <row r="71" spans="1:11" x14ac:dyDescent="0.2">
      <c r="A71" s="578" t="s">
        <v>53</v>
      </c>
      <c r="B71" s="548"/>
      <c r="C71" s="661"/>
      <c r="D71" s="658"/>
      <c r="E71" s="658"/>
      <c r="F71" s="658"/>
      <c r="G71" s="658"/>
      <c r="H71" s="658"/>
      <c r="I71" s="658"/>
      <c r="J71" s="658"/>
      <c r="K71" s="658"/>
    </row>
    <row r="72" spans="1:11" x14ac:dyDescent="0.2">
      <c r="A72" s="578" t="s">
        <v>54</v>
      </c>
      <c r="B72" s="548"/>
      <c r="C72" s="661"/>
      <c r="D72" s="658"/>
      <c r="E72" s="658"/>
      <c r="F72" s="658"/>
      <c r="G72" s="658"/>
      <c r="H72" s="658"/>
      <c r="I72" s="658"/>
      <c r="J72" s="658"/>
      <c r="K72" s="658"/>
    </row>
    <row r="73" spans="1:11" x14ac:dyDescent="0.2">
      <c r="A73" s="637" t="s">
        <v>55</v>
      </c>
      <c r="B73" s="565"/>
      <c r="C73" s="661"/>
      <c r="D73" s="658"/>
      <c r="E73" s="658"/>
      <c r="F73" s="658"/>
      <c r="G73" s="658"/>
      <c r="H73" s="658"/>
      <c r="I73" s="658"/>
      <c r="J73" s="658"/>
      <c r="K73" s="658"/>
    </row>
    <row r="74" spans="1:11" x14ac:dyDescent="0.2">
      <c r="A74" s="647" t="s">
        <v>1</v>
      </c>
      <c r="B74" s="662">
        <f>SUM(B70:B73)</f>
        <v>0</v>
      </c>
      <c r="C74" s="661"/>
      <c r="D74" s="658"/>
      <c r="E74" s="658"/>
      <c r="F74" s="658"/>
      <c r="G74" s="658"/>
      <c r="H74" s="658"/>
      <c r="I74" s="658"/>
      <c r="J74" s="658"/>
      <c r="K74" s="658"/>
    </row>
    <row r="75" spans="1:11" x14ac:dyDescent="0.2">
      <c r="A75" s="663" t="s">
        <v>123</v>
      </c>
      <c r="B75" s="664"/>
      <c r="C75" s="665"/>
      <c r="D75" s="583"/>
    </row>
    <row r="76" spans="1:11" ht="21" x14ac:dyDescent="0.2">
      <c r="A76" s="666" t="s">
        <v>56</v>
      </c>
      <c r="B76" s="667" t="s">
        <v>57</v>
      </c>
      <c r="C76" s="668" t="s">
        <v>58</v>
      </c>
      <c r="D76" s="668" t="s">
        <v>59</v>
      </c>
      <c r="E76" s="668" t="s">
        <v>13</v>
      </c>
    </row>
    <row r="77" spans="1:11" x14ac:dyDescent="0.2">
      <c r="A77" s="669" t="s">
        <v>124</v>
      </c>
      <c r="B77" s="660"/>
      <c r="C77" s="660"/>
      <c r="D77" s="660"/>
      <c r="E77" s="660"/>
      <c r="F77" s="506"/>
    </row>
    <row r="78" spans="1:11" x14ac:dyDescent="0.2">
      <c r="A78" s="670" t="s">
        <v>125</v>
      </c>
      <c r="B78" s="548"/>
      <c r="C78" s="548"/>
      <c r="D78" s="548"/>
      <c r="E78" s="548"/>
      <c r="F78" s="506"/>
    </row>
    <row r="79" spans="1:11" x14ac:dyDescent="0.2">
      <c r="A79" s="670" t="s">
        <v>126</v>
      </c>
      <c r="B79" s="548"/>
      <c r="C79" s="548"/>
      <c r="D79" s="548"/>
      <c r="E79" s="548"/>
      <c r="F79" s="506"/>
    </row>
    <row r="80" spans="1:11" x14ac:dyDescent="0.2">
      <c r="A80" s="670" t="s">
        <v>127</v>
      </c>
      <c r="B80" s="548"/>
      <c r="C80" s="548"/>
      <c r="D80" s="548"/>
      <c r="E80" s="548"/>
      <c r="F80" s="506"/>
    </row>
    <row r="81" spans="1:47" x14ac:dyDescent="0.2">
      <c r="A81" s="670" t="s">
        <v>128</v>
      </c>
      <c r="B81" s="548"/>
      <c r="C81" s="548"/>
      <c r="D81" s="548"/>
      <c r="E81" s="548"/>
      <c r="F81" s="506"/>
    </row>
    <row r="82" spans="1:47" x14ac:dyDescent="0.2">
      <c r="A82" s="671" t="s">
        <v>129</v>
      </c>
      <c r="B82" s="548"/>
      <c r="C82" s="548"/>
      <c r="D82" s="548"/>
      <c r="E82" s="548"/>
      <c r="F82" s="506"/>
    </row>
    <row r="83" spans="1:47" x14ac:dyDescent="0.2">
      <c r="A83" s="670" t="s">
        <v>130</v>
      </c>
      <c r="B83" s="548"/>
      <c r="C83" s="548"/>
      <c r="D83" s="548"/>
      <c r="E83" s="548"/>
      <c r="F83" s="506"/>
    </row>
    <row r="84" spans="1:47" x14ac:dyDescent="0.2">
      <c r="A84" s="670" t="s">
        <v>131</v>
      </c>
      <c r="B84" s="548"/>
      <c r="C84" s="548"/>
      <c r="D84" s="548"/>
      <c r="E84" s="548"/>
      <c r="F84" s="506"/>
    </row>
    <row r="85" spans="1:47" x14ac:dyDescent="0.2">
      <c r="A85" s="670" t="s">
        <v>132</v>
      </c>
      <c r="B85" s="548"/>
      <c r="C85" s="548"/>
      <c r="D85" s="548"/>
      <c r="E85" s="548"/>
      <c r="F85" s="506"/>
    </row>
    <row r="86" spans="1:47" x14ac:dyDescent="0.2">
      <c r="A86" s="670" t="s">
        <v>133</v>
      </c>
      <c r="B86" s="548"/>
      <c r="C86" s="548"/>
      <c r="D86" s="548"/>
      <c r="E86" s="548"/>
      <c r="F86" s="506"/>
    </row>
    <row r="87" spans="1:47" x14ac:dyDescent="0.2">
      <c r="A87" s="672" t="s">
        <v>134</v>
      </c>
      <c r="B87" s="548"/>
      <c r="C87" s="551"/>
      <c r="D87" s="551"/>
      <c r="E87" s="551"/>
      <c r="F87" s="506"/>
    </row>
    <row r="88" spans="1:47" x14ac:dyDescent="0.2">
      <c r="A88" s="673" t="s">
        <v>135</v>
      </c>
      <c r="B88" s="548"/>
      <c r="C88" s="551"/>
      <c r="D88" s="551"/>
      <c r="E88" s="551"/>
      <c r="F88" s="506"/>
    </row>
    <row r="89" spans="1:47" x14ac:dyDescent="0.2">
      <c r="A89" s="674" t="s">
        <v>136</v>
      </c>
      <c r="B89" s="576"/>
      <c r="C89" s="551"/>
      <c r="D89" s="551"/>
      <c r="E89" s="551"/>
      <c r="F89" s="506"/>
    </row>
    <row r="90" spans="1:47" x14ac:dyDescent="0.2">
      <c r="A90" s="674" t="s">
        <v>137</v>
      </c>
      <c r="B90" s="548"/>
      <c r="C90" s="551"/>
      <c r="D90" s="551"/>
      <c r="E90" s="551"/>
      <c r="F90" s="506"/>
    </row>
    <row r="91" spans="1:47" x14ac:dyDescent="0.2">
      <c r="A91" s="675" t="s">
        <v>138</v>
      </c>
      <c r="B91" s="676"/>
      <c r="C91" s="565"/>
      <c r="D91" s="565"/>
      <c r="E91" s="565"/>
      <c r="F91" s="506"/>
    </row>
    <row r="92" spans="1:47" x14ac:dyDescent="0.2">
      <c r="A92" s="677" t="s">
        <v>1</v>
      </c>
      <c r="B92" s="662">
        <f>SUM(B77:B91)</f>
        <v>0</v>
      </c>
      <c r="C92" s="662">
        <f>SUM(C77:C91)</f>
        <v>0</v>
      </c>
      <c r="D92" s="662">
        <f>SUM(D77:D91)</f>
        <v>0</v>
      </c>
      <c r="E92" s="662">
        <f>SUM(E77:E91)</f>
        <v>0</v>
      </c>
      <c r="F92" s="506"/>
    </row>
    <row r="93" spans="1:47" x14ac:dyDescent="0.2">
      <c r="A93" s="678" t="s">
        <v>139</v>
      </c>
      <c r="B93" s="679"/>
      <c r="C93" s="679"/>
      <c r="D93" s="510"/>
      <c r="E93" s="510"/>
      <c r="F93" s="510"/>
      <c r="G93" s="510"/>
      <c r="H93" s="510"/>
      <c r="I93" s="510"/>
      <c r="J93" s="510"/>
      <c r="K93" s="510"/>
      <c r="L93" s="510"/>
      <c r="M93" s="510"/>
      <c r="N93" s="510"/>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9"/>
      <c r="AT93" s="509"/>
      <c r="AU93" s="509"/>
    </row>
    <row r="94" spans="1:47" ht="24.75" x14ac:dyDescent="0.3">
      <c r="A94" s="680" t="s">
        <v>49</v>
      </c>
      <c r="B94" s="668" t="s">
        <v>57</v>
      </c>
      <c r="C94" s="668" t="s">
        <v>58</v>
      </c>
      <c r="D94" s="668" t="s">
        <v>59</v>
      </c>
      <c r="E94" s="668" t="s">
        <v>13</v>
      </c>
      <c r="F94" s="681"/>
      <c r="G94" s="681"/>
      <c r="H94" s="510"/>
      <c r="I94" s="510"/>
      <c r="J94" s="510"/>
      <c r="K94" s="510"/>
      <c r="L94" s="510"/>
      <c r="M94" s="510"/>
      <c r="N94" s="510"/>
      <c r="O94" s="508"/>
      <c r="P94" s="508"/>
      <c r="Q94" s="508"/>
      <c r="R94" s="508"/>
      <c r="S94" s="508"/>
      <c r="T94" s="508"/>
      <c r="U94" s="508"/>
      <c r="V94" s="508"/>
      <c r="W94" s="508"/>
      <c r="X94" s="508"/>
      <c r="Y94" s="508"/>
      <c r="Z94" s="508"/>
      <c r="AA94" s="508"/>
      <c r="AB94" s="508"/>
      <c r="AC94" s="508"/>
      <c r="AD94" s="508"/>
      <c r="AE94" s="508"/>
      <c r="AF94" s="508"/>
      <c r="AG94" s="508"/>
      <c r="AH94" s="508"/>
      <c r="AI94" s="508"/>
      <c r="AJ94" s="508"/>
      <c r="AK94" s="508"/>
      <c r="AL94" s="508"/>
      <c r="AM94" s="508"/>
      <c r="AN94" s="508"/>
      <c r="AO94" s="508"/>
      <c r="AP94" s="508"/>
      <c r="AQ94" s="508"/>
      <c r="AR94" s="508"/>
      <c r="AS94" s="509"/>
      <c r="AT94" s="509"/>
      <c r="AU94" s="509"/>
    </row>
    <row r="95" spans="1:47" x14ac:dyDescent="0.2">
      <c r="A95" s="682" t="s">
        <v>52</v>
      </c>
      <c r="B95" s="542"/>
      <c r="C95" s="542"/>
      <c r="D95" s="542"/>
      <c r="E95" s="542"/>
      <c r="F95" s="683"/>
      <c r="G95" s="510"/>
      <c r="H95" s="510"/>
      <c r="I95" s="510"/>
      <c r="J95" s="510"/>
      <c r="K95" s="510"/>
      <c r="L95" s="510"/>
      <c r="M95" s="510"/>
      <c r="N95" s="510"/>
      <c r="O95" s="508"/>
      <c r="P95" s="508"/>
      <c r="Q95" s="508"/>
      <c r="R95" s="508"/>
      <c r="S95" s="508"/>
      <c r="T95" s="508"/>
      <c r="U95" s="508"/>
      <c r="V95" s="508"/>
      <c r="W95" s="508"/>
      <c r="X95" s="508"/>
      <c r="Y95" s="508"/>
      <c r="Z95" s="508"/>
      <c r="AA95" s="508"/>
      <c r="AB95" s="508"/>
      <c r="AC95" s="508"/>
      <c r="AD95" s="508"/>
      <c r="AE95" s="508"/>
      <c r="AF95" s="508"/>
      <c r="AG95" s="508"/>
      <c r="AH95" s="508"/>
      <c r="AI95" s="508"/>
      <c r="AJ95" s="508"/>
      <c r="AK95" s="508"/>
      <c r="AL95" s="508"/>
      <c r="AM95" s="508"/>
      <c r="AN95" s="508"/>
      <c r="AO95" s="508"/>
      <c r="AP95" s="508"/>
      <c r="AQ95" s="508"/>
      <c r="AR95" s="508"/>
      <c r="AS95" s="509"/>
      <c r="AT95" s="509"/>
      <c r="AU95" s="509"/>
    </row>
    <row r="96" spans="1:47" x14ac:dyDescent="0.2">
      <c r="A96" s="684" t="s">
        <v>53</v>
      </c>
      <c r="B96" s="542"/>
      <c r="C96" s="542"/>
      <c r="D96" s="542"/>
      <c r="E96" s="542"/>
      <c r="F96" s="683"/>
      <c r="G96" s="510"/>
      <c r="H96" s="510"/>
      <c r="I96" s="510"/>
      <c r="J96" s="510"/>
      <c r="K96" s="510"/>
      <c r="L96" s="510"/>
      <c r="M96" s="510"/>
      <c r="N96" s="510"/>
      <c r="O96" s="508"/>
      <c r="P96" s="508"/>
      <c r="Q96" s="508"/>
      <c r="R96" s="508"/>
      <c r="S96" s="508"/>
      <c r="T96" s="508"/>
      <c r="U96" s="508"/>
      <c r="V96" s="508"/>
      <c r="W96" s="508"/>
      <c r="X96" s="508"/>
      <c r="Y96" s="508"/>
      <c r="Z96" s="508"/>
      <c r="AA96" s="508"/>
      <c r="AB96" s="508"/>
      <c r="AC96" s="508"/>
      <c r="AD96" s="508"/>
      <c r="AE96" s="508"/>
      <c r="AF96" s="508"/>
      <c r="AG96" s="508"/>
      <c r="AH96" s="508"/>
      <c r="AI96" s="508"/>
      <c r="AJ96" s="508"/>
      <c r="AK96" s="508"/>
      <c r="AL96" s="508"/>
      <c r="AM96" s="508"/>
      <c r="AN96" s="508"/>
      <c r="AO96" s="508"/>
      <c r="AP96" s="508"/>
      <c r="AQ96" s="508"/>
      <c r="AR96" s="508"/>
      <c r="AS96" s="509"/>
      <c r="AT96" s="509"/>
      <c r="AU96" s="509"/>
    </row>
    <row r="97" spans="1:47" x14ac:dyDescent="0.2">
      <c r="A97" s="684" t="s">
        <v>54</v>
      </c>
      <c r="B97" s="542"/>
      <c r="C97" s="542"/>
      <c r="D97" s="542"/>
      <c r="E97" s="542"/>
      <c r="F97" s="683"/>
      <c r="G97" s="510"/>
      <c r="H97" s="510"/>
      <c r="I97" s="510"/>
      <c r="J97" s="510"/>
      <c r="K97" s="510"/>
      <c r="L97" s="510"/>
      <c r="M97" s="510"/>
      <c r="N97" s="510"/>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8"/>
      <c r="AL97" s="508"/>
      <c r="AM97" s="508"/>
      <c r="AN97" s="508"/>
      <c r="AO97" s="508"/>
      <c r="AP97" s="508"/>
      <c r="AQ97" s="508"/>
      <c r="AR97" s="508"/>
      <c r="AS97" s="509"/>
      <c r="AT97" s="509"/>
      <c r="AU97" s="509"/>
    </row>
    <row r="98" spans="1:47" x14ac:dyDescent="0.2">
      <c r="A98" s="684" t="s">
        <v>55</v>
      </c>
      <c r="B98" s="542"/>
      <c r="C98" s="542"/>
      <c r="D98" s="542"/>
      <c r="E98" s="542"/>
      <c r="F98" s="683"/>
      <c r="G98" s="510"/>
      <c r="H98" s="510"/>
      <c r="I98" s="510"/>
      <c r="J98" s="510"/>
      <c r="K98" s="510"/>
      <c r="L98" s="510"/>
      <c r="M98" s="510"/>
      <c r="N98" s="510"/>
      <c r="O98" s="508"/>
      <c r="P98" s="508"/>
      <c r="Q98" s="508"/>
      <c r="R98" s="508"/>
      <c r="S98" s="508"/>
      <c r="T98" s="508"/>
      <c r="U98" s="508"/>
      <c r="V98" s="508"/>
      <c r="W98" s="508"/>
      <c r="X98" s="508"/>
      <c r="Y98" s="508"/>
      <c r="Z98" s="508"/>
      <c r="AA98" s="508"/>
      <c r="AB98" s="508"/>
      <c r="AC98" s="508"/>
      <c r="AD98" s="508"/>
      <c r="AE98" s="508"/>
      <c r="AF98" s="508"/>
      <c r="AG98" s="508"/>
      <c r="AH98" s="508"/>
      <c r="AI98" s="508"/>
      <c r="AJ98" s="508"/>
      <c r="AK98" s="508"/>
      <c r="AL98" s="508"/>
      <c r="AM98" s="508"/>
      <c r="AN98" s="508"/>
      <c r="AO98" s="508"/>
      <c r="AP98" s="508"/>
      <c r="AQ98" s="508"/>
      <c r="AR98" s="508"/>
      <c r="AS98" s="509"/>
      <c r="AT98" s="509"/>
      <c r="AU98" s="509"/>
    </row>
    <row r="99" spans="1:47" x14ac:dyDescent="0.2">
      <c r="A99" s="685" t="s">
        <v>60</v>
      </c>
      <c r="B99" s="641"/>
      <c r="C99" s="641"/>
      <c r="D99" s="641"/>
      <c r="E99" s="641"/>
      <c r="F99" s="683"/>
      <c r="G99" s="510"/>
      <c r="H99" s="510"/>
      <c r="I99" s="510"/>
      <c r="J99" s="510"/>
      <c r="K99" s="510"/>
      <c r="L99" s="510"/>
      <c r="M99" s="510"/>
      <c r="N99" s="510"/>
      <c r="O99" s="508"/>
      <c r="P99" s="508"/>
      <c r="Q99" s="508"/>
      <c r="R99" s="508"/>
      <c r="S99" s="508"/>
      <c r="T99" s="508"/>
      <c r="U99" s="508"/>
      <c r="V99" s="508"/>
      <c r="W99" s="508"/>
      <c r="X99" s="508"/>
      <c r="Y99" s="508"/>
      <c r="Z99" s="508"/>
      <c r="AA99" s="508"/>
      <c r="AB99" s="508"/>
      <c r="AC99" s="508"/>
      <c r="AD99" s="508"/>
      <c r="AE99" s="508"/>
      <c r="AF99" s="508"/>
      <c r="AG99" s="508"/>
      <c r="AH99" s="508"/>
      <c r="AI99" s="508"/>
      <c r="AJ99" s="508"/>
      <c r="AK99" s="508"/>
      <c r="AL99" s="508"/>
      <c r="AM99" s="508"/>
      <c r="AN99" s="508"/>
      <c r="AO99" s="508"/>
      <c r="AP99" s="508"/>
      <c r="AQ99" s="508"/>
      <c r="AR99" s="508"/>
      <c r="AS99" s="509"/>
      <c r="AT99" s="509"/>
      <c r="AU99" s="509"/>
    </row>
    <row r="100" spans="1:47" x14ac:dyDescent="0.2">
      <c r="A100" s="647" t="s">
        <v>1</v>
      </c>
      <c r="B100" s="662">
        <f>SUM(B95:B99)</f>
        <v>0</v>
      </c>
      <c r="C100" s="662">
        <f>SUM(C95:C99)</f>
        <v>0</v>
      </c>
      <c r="D100" s="662">
        <f>SUM(D95:D99)</f>
        <v>0</v>
      </c>
      <c r="E100" s="662">
        <f>SUM(E95:E99)</f>
        <v>0</v>
      </c>
      <c r="F100" s="683"/>
      <c r="G100" s="510"/>
      <c r="H100" s="510"/>
      <c r="I100" s="510"/>
      <c r="J100" s="510"/>
      <c r="K100" s="510"/>
      <c r="L100" s="510"/>
      <c r="M100" s="510"/>
      <c r="N100" s="510"/>
      <c r="O100" s="508"/>
      <c r="P100" s="508"/>
      <c r="Q100" s="508"/>
      <c r="R100" s="508"/>
      <c r="S100" s="508"/>
      <c r="T100" s="508"/>
      <c r="U100" s="508"/>
      <c r="V100" s="508"/>
      <c r="W100" s="508"/>
      <c r="X100" s="508"/>
      <c r="Y100" s="508"/>
      <c r="Z100" s="508"/>
      <c r="AA100" s="508"/>
      <c r="AB100" s="508"/>
      <c r="AC100" s="508"/>
      <c r="AD100" s="508"/>
      <c r="AE100" s="508"/>
      <c r="AF100" s="508"/>
      <c r="AG100" s="508"/>
      <c r="AH100" s="508"/>
      <c r="AI100" s="508"/>
      <c r="AJ100" s="508"/>
      <c r="AK100" s="508"/>
      <c r="AL100" s="508"/>
      <c r="AM100" s="508"/>
      <c r="AN100" s="508"/>
      <c r="AO100" s="508"/>
      <c r="AP100" s="508"/>
      <c r="AQ100" s="508"/>
      <c r="AR100" s="508"/>
      <c r="AS100" s="509"/>
      <c r="AT100" s="509"/>
      <c r="AU100" s="509"/>
    </row>
    <row r="101" spans="1:47" x14ac:dyDescent="0.2">
      <c r="A101" s="678" t="s">
        <v>140</v>
      </c>
      <c r="B101" s="686"/>
      <c r="C101" s="687"/>
      <c r="D101" s="510"/>
      <c r="E101" s="510"/>
      <c r="F101" s="510"/>
      <c r="G101" s="510"/>
      <c r="H101" s="510"/>
      <c r="I101" s="510"/>
      <c r="J101" s="510"/>
      <c r="K101" s="510"/>
      <c r="L101" s="510"/>
      <c r="M101" s="510"/>
      <c r="N101" s="510"/>
      <c r="O101" s="508"/>
      <c r="P101" s="508"/>
      <c r="Q101" s="508"/>
      <c r="R101" s="508"/>
      <c r="S101" s="508"/>
      <c r="T101" s="508"/>
      <c r="U101" s="508"/>
      <c r="V101" s="508"/>
      <c r="W101" s="508"/>
      <c r="X101" s="508"/>
      <c r="Y101" s="508"/>
      <c r="Z101" s="508"/>
      <c r="AA101" s="508"/>
      <c r="AB101" s="508"/>
      <c r="AC101" s="508"/>
      <c r="AD101" s="508"/>
      <c r="AE101" s="508"/>
      <c r="AF101" s="508"/>
      <c r="AG101" s="508"/>
      <c r="AH101" s="508"/>
      <c r="AI101" s="508"/>
      <c r="AJ101" s="508"/>
      <c r="AK101" s="508"/>
      <c r="AL101" s="508"/>
      <c r="AM101" s="508"/>
      <c r="AN101" s="508"/>
      <c r="AO101" s="508"/>
      <c r="AP101" s="508"/>
      <c r="AQ101" s="508"/>
      <c r="AR101" s="508"/>
      <c r="AS101" s="509"/>
      <c r="AT101" s="509"/>
      <c r="AU101" s="509"/>
    </row>
    <row r="102" spans="1:47" ht="21" x14ac:dyDescent="0.2">
      <c r="A102" s="680" t="s">
        <v>49</v>
      </c>
      <c r="B102" s="668" t="s">
        <v>57</v>
      </c>
      <c r="C102" s="668" t="s">
        <v>58</v>
      </c>
      <c r="D102" s="668" t="s">
        <v>59</v>
      </c>
      <c r="E102" s="668" t="s">
        <v>13</v>
      </c>
      <c r="F102" s="510"/>
      <c r="G102" s="510"/>
      <c r="H102" s="510"/>
      <c r="I102" s="510"/>
      <c r="J102" s="510"/>
      <c r="K102" s="510"/>
      <c r="L102" s="510"/>
      <c r="M102" s="510"/>
      <c r="N102" s="510"/>
      <c r="O102" s="508"/>
      <c r="P102" s="508"/>
      <c r="Q102" s="508"/>
      <c r="R102" s="508"/>
      <c r="S102" s="508"/>
      <c r="T102" s="508"/>
      <c r="U102" s="508"/>
      <c r="V102" s="508"/>
      <c r="W102" s="508"/>
      <c r="X102" s="508"/>
      <c r="Y102" s="508"/>
      <c r="Z102" s="508"/>
      <c r="AA102" s="508"/>
      <c r="AB102" s="508"/>
      <c r="AC102" s="508"/>
      <c r="AD102" s="508"/>
      <c r="AE102" s="508"/>
      <c r="AF102" s="508"/>
      <c r="AG102" s="508"/>
      <c r="AH102" s="508"/>
      <c r="AI102" s="508"/>
      <c r="AJ102" s="508"/>
      <c r="AK102" s="508"/>
      <c r="AL102" s="508"/>
      <c r="AM102" s="508"/>
      <c r="AN102" s="508"/>
      <c r="AO102" s="508"/>
      <c r="AP102" s="508"/>
      <c r="AQ102" s="508"/>
      <c r="AR102" s="508"/>
      <c r="AS102" s="509"/>
      <c r="AT102" s="509"/>
      <c r="AU102" s="509"/>
    </row>
    <row r="103" spans="1:47" x14ac:dyDescent="0.2">
      <c r="A103" s="682" t="s">
        <v>52</v>
      </c>
      <c r="B103" s="542"/>
      <c r="C103" s="542"/>
      <c r="D103" s="542"/>
      <c r="E103" s="542"/>
      <c r="F103" s="683"/>
      <c r="G103" s="510"/>
      <c r="H103" s="510"/>
      <c r="I103" s="510"/>
      <c r="J103" s="510"/>
      <c r="K103" s="510"/>
      <c r="L103" s="510"/>
      <c r="M103" s="510"/>
      <c r="N103" s="510"/>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c r="AJ103" s="508"/>
      <c r="AK103" s="508"/>
      <c r="AL103" s="508"/>
      <c r="AM103" s="508"/>
      <c r="AN103" s="508"/>
      <c r="AO103" s="508"/>
      <c r="AP103" s="508"/>
      <c r="AQ103" s="508"/>
      <c r="AR103" s="508"/>
      <c r="AS103" s="509"/>
      <c r="AT103" s="509"/>
      <c r="AU103" s="509"/>
    </row>
    <row r="104" spans="1:47" x14ac:dyDescent="0.2">
      <c r="A104" s="684" t="s">
        <v>53</v>
      </c>
      <c r="B104" s="542"/>
      <c r="C104" s="542"/>
      <c r="D104" s="542"/>
      <c r="E104" s="542"/>
      <c r="F104" s="683"/>
      <c r="G104" s="510"/>
      <c r="H104" s="510"/>
      <c r="I104" s="510"/>
      <c r="J104" s="510"/>
      <c r="K104" s="510"/>
      <c r="L104" s="510"/>
      <c r="M104" s="510"/>
      <c r="N104" s="510"/>
      <c r="O104" s="508"/>
      <c r="P104" s="508"/>
      <c r="Q104" s="508"/>
      <c r="R104" s="508"/>
      <c r="S104" s="508"/>
      <c r="T104" s="508"/>
      <c r="U104" s="508"/>
      <c r="V104" s="508"/>
      <c r="W104" s="508"/>
      <c r="X104" s="508"/>
      <c r="Y104" s="508"/>
      <c r="Z104" s="508"/>
      <c r="AA104" s="508"/>
      <c r="AB104" s="508"/>
      <c r="AC104" s="508"/>
      <c r="AD104" s="508"/>
      <c r="AE104" s="508"/>
      <c r="AF104" s="508"/>
      <c r="AG104" s="508"/>
      <c r="AH104" s="508"/>
      <c r="AI104" s="508"/>
      <c r="AJ104" s="508"/>
      <c r="AK104" s="508"/>
      <c r="AL104" s="508"/>
      <c r="AM104" s="508"/>
      <c r="AN104" s="508"/>
      <c r="AO104" s="508"/>
      <c r="AP104" s="508"/>
      <c r="AQ104" s="508"/>
      <c r="AR104" s="508"/>
      <c r="AS104" s="509"/>
      <c r="AT104" s="509"/>
      <c r="AU104" s="509"/>
    </row>
    <row r="105" spans="1:47" x14ac:dyDescent="0.2">
      <c r="A105" s="684" t="s">
        <v>54</v>
      </c>
      <c r="B105" s="542"/>
      <c r="C105" s="542"/>
      <c r="D105" s="542"/>
      <c r="E105" s="542"/>
      <c r="F105" s="683"/>
      <c r="G105" s="510"/>
      <c r="H105" s="510"/>
      <c r="I105" s="510"/>
      <c r="J105" s="510"/>
      <c r="K105" s="510"/>
      <c r="L105" s="510"/>
      <c r="M105" s="510"/>
      <c r="N105" s="510"/>
      <c r="O105" s="508"/>
      <c r="P105" s="508"/>
      <c r="Q105" s="508"/>
      <c r="R105" s="508"/>
      <c r="S105" s="508"/>
      <c r="T105" s="508"/>
      <c r="U105" s="508"/>
      <c r="V105" s="508"/>
      <c r="W105" s="508"/>
      <c r="X105" s="508"/>
      <c r="Y105" s="508"/>
      <c r="Z105" s="508"/>
      <c r="AA105" s="508"/>
      <c r="AB105" s="508"/>
      <c r="AC105" s="508"/>
      <c r="AD105" s="508"/>
      <c r="AE105" s="508"/>
      <c r="AF105" s="508"/>
      <c r="AG105" s="508"/>
      <c r="AH105" s="508"/>
      <c r="AI105" s="508"/>
      <c r="AJ105" s="508"/>
      <c r="AK105" s="508"/>
      <c r="AL105" s="508"/>
      <c r="AM105" s="508"/>
      <c r="AN105" s="508"/>
      <c r="AO105" s="508"/>
      <c r="AP105" s="508"/>
      <c r="AQ105" s="508"/>
      <c r="AR105" s="508"/>
      <c r="AS105" s="509"/>
      <c r="AT105" s="509"/>
      <c r="AU105" s="509"/>
    </row>
    <row r="106" spans="1:47" x14ac:dyDescent="0.2">
      <c r="A106" s="684" t="s">
        <v>55</v>
      </c>
      <c r="B106" s="542"/>
      <c r="C106" s="542"/>
      <c r="D106" s="542"/>
      <c r="E106" s="542"/>
      <c r="F106" s="683"/>
      <c r="G106" s="510"/>
      <c r="H106" s="510"/>
      <c r="I106" s="510"/>
      <c r="J106" s="510"/>
      <c r="K106" s="510"/>
      <c r="L106" s="510"/>
      <c r="M106" s="510"/>
      <c r="N106" s="510"/>
      <c r="O106" s="508"/>
      <c r="P106" s="508"/>
      <c r="Q106" s="508"/>
      <c r="R106" s="508"/>
      <c r="S106" s="508"/>
      <c r="T106" s="508"/>
      <c r="U106" s="508"/>
      <c r="V106" s="508"/>
      <c r="W106" s="508"/>
      <c r="X106" s="508"/>
      <c r="Y106" s="508"/>
      <c r="Z106" s="508"/>
      <c r="AA106" s="508"/>
      <c r="AB106" s="508"/>
      <c r="AC106" s="508"/>
      <c r="AD106" s="508"/>
      <c r="AE106" s="508"/>
      <c r="AF106" s="508"/>
      <c r="AG106" s="508"/>
      <c r="AH106" s="508"/>
      <c r="AI106" s="508"/>
      <c r="AJ106" s="508"/>
      <c r="AK106" s="508"/>
      <c r="AL106" s="508"/>
      <c r="AM106" s="508"/>
      <c r="AN106" s="508"/>
      <c r="AO106" s="508"/>
      <c r="AP106" s="508"/>
      <c r="AQ106" s="508"/>
      <c r="AR106" s="508"/>
      <c r="AS106" s="509"/>
      <c r="AT106" s="509"/>
      <c r="AU106" s="509"/>
    </row>
    <row r="107" spans="1:47" x14ac:dyDescent="0.2">
      <c r="A107" s="685" t="s">
        <v>60</v>
      </c>
      <c r="B107" s="641"/>
      <c r="C107" s="641"/>
      <c r="D107" s="641"/>
      <c r="E107" s="641"/>
      <c r="F107" s="683"/>
      <c r="G107" s="510"/>
      <c r="H107" s="510"/>
      <c r="I107" s="510"/>
      <c r="J107" s="510"/>
      <c r="K107" s="510"/>
      <c r="L107" s="510"/>
      <c r="M107" s="510"/>
      <c r="N107" s="510"/>
      <c r="O107" s="508"/>
      <c r="P107" s="508"/>
      <c r="Q107" s="508"/>
      <c r="R107" s="508"/>
      <c r="S107" s="508"/>
      <c r="T107" s="508"/>
      <c r="U107" s="508"/>
      <c r="V107" s="508"/>
      <c r="W107" s="508"/>
      <c r="X107" s="508"/>
      <c r="Y107" s="508"/>
      <c r="Z107" s="508"/>
      <c r="AA107" s="508"/>
      <c r="AB107" s="508"/>
      <c r="AC107" s="508"/>
      <c r="AD107" s="508"/>
      <c r="AE107" s="508"/>
      <c r="AF107" s="508"/>
      <c r="AG107" s="508"/>
      <c r="AH107" s="508"/>
      <c r="AI107" s="508"/>
      <c r="AJ107" s="508"/>
      <c r="AK107" s="508"/>
      <c r="AL107" s="508"/>
      <c r="AM107" s="508"/>
      <c r="AN107" s="508"/>
      <c r="AO107" s="508"/>
      <c r="AP107" s="508"/>
      <c r="AQ107" s="508"/>
      <c r="AR107" s="508"/>
      <c r="AS107" s="509"/>
      <c r="AT107" s="509"/>
      <c r="AU107" s="509"/>
    </row>
    <row r="108" spans="1:47" x14ac:dyDescent="0.2">
      <c r="A108" s="647" t="s">
        <v>1</v>
      </c>
      <c r="B108" s="662">
        <f>SUM(B103:B107)</f>
        <v>0</v>
      </c>
      <c r="C108" s="662">
        <f>SUM(C103:C107)</f>
        <v>0</v>
      </c>
      <c r="D108" s="662">
        <f>SUM(D103:D107)</f>
        <v>0</v>
      </c>
      <c r="E108" s="662">
        <f>SUM(E103:E107)</f>
        <v>0</v>
      </c>
      <c r="F108" s="683"/>
      <c r="G108" s="510"/>
      <c r="H108" s="510"/>
      <c r="I108" s="510"/>
      <c r="J108" s="510"/>
      <c r="K108" s="510"/>
      <c r="L108" s="510"/>
      <c r="M108" s="510"/>
      <c r="N108" s="510"/>
      <c r="O108" s="508"/>
      <c r="P108" s="508"/>
      <c r="Q108" s="508"/>
      <c r="R108" s="508"/>
      <c r="S108" s="508"/>
      <c r="T108" s="508"/>
      <c r="U108" s="508"/>
      <c r="V108" s="508"/>
      <c r="W108" s="508"/>
      <c r="X108" s="508"/>
      <c r="Y108" s="508"/>
      <c r="Z108" s="508"/>
      <c r="AA108" s="508"/>
      <c r="AB108" s="508"/>
      <c r="AC108" s="508"/>
      <c r="AD108" s="508"/>
      <c r="AE108" s="508"/>
      <c r="AF108" s="508"/>
      <c r="AG108" s="508"/>
      <c r="AH108" s="508"/>
      <c r="AI108" s="508"/>
      <c r="AJ108" s="508"/>
      <c r="AK108" s="508"/>
      <c r="AL108" s="508"/>
      <c r="AM108" s="508"/>
      <c r="AN108" s="508"/>
      <c r="AO108" s="508"/>
      <c r="AP108" s="508"/>
      <c r="AQ108" s="508"/>
      <c r="AR108" s="508"/>
      <c r="AS108" s="509"/>
      <c r="AT108" s="509"/>
      <c r="AU108" s="509"/>
    </row>
    <row r="109" spans="1:47" x14ac:dyDescent="0.2">
      <c r="A109" s="678" t="s">
        <v>141</v>
      </c>
      <c r="B109" s="686"/>
      <c r="C109" s="687"/>
      <c r="D109" s="510"/>
      <c r="E109" s="510"/>
      <c r="F109" s="510"/>
      <c r="G109" s="508"/>
      <c r="H109" s="508"/>
      <c r="I109" s="508"/>
      <c r="J109" s="508"/>
      <c r="K109" s="510"/>
      <c r="L109" s="510"/>
      <c r="M109" s="510"/>
      <c r="N109" s="510"/>
      <c r="O109" s="508"/>
      <c r="P109" s="508"/>
      <c r="Q109" s="508"/>
      <c r="R109" s="508"/>
      <c r="S109" s="508"/>
      <c r="T109" s="508"/>
      <c r="U109" s="508"/>
      <c r="V109" s="508"/>
      <c r="W109" s="508"/>
      <c r="X109" s="508"/>
      <c r="Y109" s="508"/>
      <c r="Z109" s="508"/>
      <c r="AA109" s="508"/>
      <c r="AB109" s="508"/>
      <c r="AC109" s="508"/>
      <c r="AD109" s="508"/>
      <c r="AE109" s="508"/>
      <c r="AF109" s="508"/>
      <c r="AG109" s="508"/>
      <c r="AH109" s="508"/>
      <c r="AI109" s="508"/>
      <c r="AJ109" s="508"/>
      <c r="AK109" s="508"/>
      <c r="AL109" s="508"/>
      <c r="AM109" s="508"/>
      <c r="AN109" s="508"/>
      <c r="AO109" s="508"/>
      <c r="AP109" s="508"/>
      <c r="AQ109" s="508"/>
      <c r="AR109" s="508"/>
      <c r="AS109" s="509"/>
      <c r="AT109" s="509"/>
      <c r="AU109" s="509"/>
    </row>
    <row r="110" spans="1:47" x14ac:dyDescent="0.2">
      <c r="A110" s="977" t="s">
        <v>61</v>
      </c>
      <c r="B110" s="978"/>
      <c r="C110" s="981" t="s">
        <v>1</v>
      </c>
      <c r="D110" s="939" t="s">
        <v>33</v>
      </c>
      <c r="E110" s="946"/>
      <c r="F110" s="946"/>
      <c r="G110" s="971" t="s">
        <v>34</v>
      </c>
      <c r="H110" s="508"/>
      <c r="I110" s="508"/>
      <c r="J110" s="508"/>
      <c r="K110" s="510"/>
      <c r="L110" s="510"/>
      <c r="M110" s="510"/>
      <c r="N110" s="510"/>
      <c r="O110" s="508"/>
      <c r="P110" s="508"/>
      <c r="Q110" s="508"/>
      <c r="R110" s="508"/>
      <c r="S110" s="508"/>
      <c r="T110" s="508"/>
      <c r="U110" s="508"/>
      <c r="V110" s="508"/>
      <c r="W110" s="508"/>
      <c r="X110" s="508"/>
      <c r="Y110" s="508"/>
      <c r="Z110" s="508"/>
      <c r="AA110" s="508"/>
      <c r="AB110" s="508"/>
      <c r="AC110" s="508"/>
      <c r="AD110" s="508"/>
      <c r="AE110" s="508"/>
      <c r="AF110" s="508"/>
      <c r="AG110" s="508"/>
      <c r="AH110" s="508"/>
      <c r="AI110" s="508"/>
      <c r="AJ110" s="508"/>
      <c r="AK110" s="508"/>
      <c r="AL110" s="508"/>
      <c r="AM110" s="508"/>
      <c r="AN110" s="508"/>
      <c r="AO110" s="508"/>
      <c r="AP110" s="508"/>
      <c r="AQ110" s="508"/>
      <c r="AR110" s="508"/>
      <c r="AS110" s="509"/>
      <c r="AT110" s="509"/>
      <c r="AU110" s="509"/>
    </row>
    <row r="111" spans="1:47" ht="21" x14ac:dyDescent="0.2">
      <c r="A111" s="979"/>
      <c r="B111" s="980"/>
      <c r="C111" s="982"/>
      <c r="D111" s="517" t="s">
        <v>35</v>
      </c>
      <c r="E111" s="517" t="s">
        <v>36</v>
      </c>
      <c r="F111" s="517" t="s">
        <v>37</v>
      </c>
      <c r="G111" s="972"/>
      <c r="H111" s="510"/>
      <c r="I111" s="510"/>
      <c r="J111" s="510"/>
      <c r="K111" s="510"/>
      <c r="L111" s="510"/>
      <c r="M111" s="510"/>
      <c r="N111" s="510"/>
      <c r="O111" s="508"/>
      <c r="P111" s="508"/>
      <c r="Q111" s="508"/>
      <c r="R111" s="508"/>
      <c r="S111" s="508"/>
      <c r="T111" s="508"/>
      <c r="U111" s="508"/>
      <c r="V111" s="508"/>
      <c r="W111" s="508"/>
      <c r="X111" s="508"/>
      <c r="Y111" s="508"/>
      <c r="Z111" s="508"/>
      <c r="AA111" s="508"/>
      <c r="AB111" s="508"/>
      <c r="AC111" s="508"/>
      <c r="AD111" s="508"/>
      <c r="AE111" s="508"/>
      <c r="AF111" s="508"/>
      <c r="AG111" s="508"/>
      <c r="AH111" s="508"/>
      <c r="AI111" s="508"/>
      <c r="AJ111" s="508"/>
      <c r="AK111" s="508"/>
      <c r="AL111" s="508"/>
      <c r="AM111" s="508"/>
      <c r="AN111" s="508"/>
      <c r="AO111" s="508"/>
      <c r="AP111" s="508"/>
      <c r="AQ111" s="508"/>
      <c r="AR111" s="508"/>
      <c r="AS111" s="509"/>
      <c r="AT111" s="509"/>
      <c r="AU111" s="509"/>
    </row>
    <row r="112" spans="1:47" x14ac:dyDescent="0.2">
      <c r="A112" s="1008" t="s">
        <v>62</v>
      </c>
      <c r="B112" s="1009"/>
      <c r="C112" s="662">
        <f>SUM(D112:G112)</f>
        <v>0</v>
      </c>
      <c r="D112" s="521"/>
      <c r="E112" s="688"/>
      <c r="F112" s="523"/>
      <c r="G112" s="523"/>
      <c r="H112" s="683"/>
      <c r="I112" s="510"/>
      <c r="J112" s="510"/>
      <c r="K112" s="510"/>
      <c r="L112" s="510"/>
      <c r="M112" s="510"/>
      <c r="N112" s="510"/>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8"/>
      <c r="AL112" s="508"/>
      <c r="AM112" s="508"/>
      <c r="AN112" s="508"/>
      <c r="AO112" s="508"/>
      <c r="AP112" s="508"/>
      <c r="AQ112" s="508"/>
      <c r="AR112" s="508"/>
      <c r="AS112" s="509"/>
      <c r="AT112" s="509"/>
      <c r="AU112" s="509"/>
    </row>
    <row r="113" spans="1:85" x14ac:dyDescent="0.2">
      <c r="A113" s="1010" t="s">
        <v>63</v>
      </c>
      <c r="B113" s="1011"/>
      <c r="C113" s="520">
        <f>SUM(D113:G113)</f>
        <v>0</v>
      </c>
      <c r="D113" s="521"/>
      <c r="E113" s="688"/>
      <c r="F113" s="523"/>
      <c r="G113" s="523"/>
      <c r="H113" s="683"/>
      <c r="I113" s="510"/>
      <c r="J113" s="510"/>
      <c r="K113" s="510"/>
      <c r="L113" s="510"/>
      <c r="M113" s="510"/>
      <c r="N113" s="510"/>
      <c r="O113" s="508"/>
      <c r="P113" s="508"/>
      <c r="Q113" s="508"/>
      <c r="R113" s="508"/>
      <c r="S113" s="508"/>
      <c r="T113" s="508"/>
      <c r="U113" s="508"/>
      <c r="V113" s="508"/>
      <c r="W113" s="508"/>
      <c r="X113" s="508"/>
      <c r="Y113" s="508"/>
      <c r="Z113" s="508"/>
      <c r="AA113" s="508"/>
      <c r="AB113" s="508"/>
      <c r="AC113" s="508"/>
      <c r="AD113" s="508"/>
      <c r="AE113" s="508"/>
      <c r="AF113" s="508"/>
      <c r="AG113" s="508"/>
      <c r="AH113" s="508"/>
      <c r="AI113" s="508"/>
      <c r="AJ113" s="508"/>
      <c r="AK113" s="508"/>
      <c r="AL113" s="508"/>
      <c r="AM113" s="508"/>
      <c r="AN113" s="508"/>
      <c r="AO113" s="508"/>
      <c r="AP113" s="508"/>
      <c r="AQ113" s="508"/>
      <c r="AR113" s="508"/>
      <c r="AS113" s="509"/>
      <c r="AT113" s="509"/>
      <c r="AU113" s="509"/>
    </row>
    <row r="114" spans="1:85" ht="15" x14ac:dyDescent="0.2">
      <c r="A114" s="663" t="s">
        <v>142</v>
      </c>
      <c r="B114" s="689"/>
      <c r="C114" s="689"/>
      <c r="D114" s="689"/>
      <c r="E114" s="510"/>
      <c r="F114" s="510"/>
      <c r="G114" s="510"/>
      <c r="H114" s="510"/>
      <c r="I114" s="510"/>
      <c r="J114" s="510"/>
      <c r="K114" s="510"/>
      <c r="L114" s="510"/>
      <c r="M114" s="510"/>
      <c r="N114" s="510"/>
      <c r="O114" s="508"/>
      <c r="P114" s="508"/>
      <c r="Q114" s="508"/>
      <c r="R114" s="508"/>
      <c r="S114" s="508"/>
      <c r="T114" s="508"/>
      <c r="U114" s="508"/>
      <c r="V114" s="508"/>
      <c r="W114" s="508"/>
      <c r="X114" s="508"/>
      <c r="Y114" s="508"/>
      <c r="Z114" s="508"/>
      <c r="AA114" s="508"/>
      <c r="AB114" s="508"/>
      <c r="AC114" s="508"/>
      <c r="AD114" s="508"/>
      <c r="AE114" s="508"/>
      <c r="AF114" s="508"/>
      <c r="AG114" s="508"/>
      <c r="AH114" s="508"/>
      <c r="AI114" s="508"/>
      <c r="AJ114" s="508"/>
      <c r="AK114" s="508"/>
      <c r="AL114" s="508"/>
      <c r="AM114" s="508"/>
      <c r="AN114" s="508"/>
      <c r="AO114" s="508"/>
      <c r="AP114" s="508"/>
      <c r="AQ114" s="508"/>
      <c r="AR114" s="508"/>
      <c r="AS114" s="509"/>
      <c r="AT114" s="509"/>
      <c r="AU114" s="509"/>
    </row>
    <row r="115" spans="1:85" x14ac:dyDescent="0.2">
      <c r="A115" s="977" t="s">
        <v>64</v>
      </c>
      <c r="B115" s="1012"/>
      <c r="C115" s="978"/>
      <c r="D115" s="981" t="s">
        <v>1</v>
      </c>
      <c r="E115" s="939" t="s">
        <v>33</v>
      </c>
      <c r="F115" s="946"/>
      <c r="G115" s="946"/>
      <c r="H115" s="971" t="s">
        <v>34</v>
      </c>
      <c r="I115" s="510"/>
      <c r="J115" s="510"/>
      <c r="K115" s="510"/>
      <c r="L115" s="510"/>
      <c r="M115" s="510"/>
      <c r="N115" s="510"/>
      <c r="O115" s="508"/>
      <c r="P115" s="508"/>
      <c r="Q115" s="508"/>
      <c r="R115" s="508"/>
      <c r="S115" s="508"/>
      <c r="T115" s="508"/>
      <c r="U115" s="508"/>
      <c r="V115" s="508"/>
      <c r="W115" s="508"/>
      <c r="X115" s="508"/>
      <c r="Y115" s="508"/>
      <c r="Z115" s="508"/>
      <c r="AA115" s="508"/>
      <c r="AB115" s="508"/>
      <c r="AC115" s="508"/>
      <c r="AD115" s="508"/>
      <c r="AE115" s="508"/>
      <c r="AF115" s="508"/>
      <c r="AG115" s="508"/>
      <c r="AH115" s="508"/>
      <c r="AI115" s="508"/>
      <c r="AJ115" s="508"/>
      <c r="AK115" s="508"/>
      <c r="AL115" s="508"/>
      <c r="AM115" s="508"/>
      <c r="AN115" s="508"/>
      <c r="AO115" s="508"/>
      <c r="AP115" s="508"/>
      <c r="AQ115" s="508"/>
      <c r="AR115" s="508"/>
      <c r="AS115" s="509"/>
      <c r="AT115" s="509"/>
      <c r="AU115" s="509"/>
    </row>
    <row r="116" spans="1:85" ht="31.5" x14ac:dyDescent="0.2">
      <c r="A116" s="979"/>
      <c r="B116" s="1013"/>
      <c r="C116" s="980"/>
      <c r="D116" s="982"/>
      <c r="E116" s="517" t="s">
        <v>35</v>
      </c>
      <c r="F116" s="517" t="s">
        <v>36</v>
      </c>
      <c r="G116" s="517" t="s">
        <v>37</v>
      </c>
      <c r="H116" s="972"/>
      <c r="I116" s="510"/>
      <c r="J116" s="510"/>
      <c r="K116" s="510"/>
      <c r="L116" s="510"/>
      <c r="M116" s="510"/>
      <c r="N116" s="510"/>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8"/>
      <c r="AK116" s="508"/>
      <c r="AL116" s="508"/>
      <c r="AM116" s="508"/>
      <c r="AN116" s="508"/>
      <c r="AO116" s="508"/>
      <c r="AP116" s="508"/>
      <c r="AQ116" s="508"/>
      <c r="AR116" s="508"/>
      <c r="AS116" s="509"/>
      <c r="AT116" s="509"/>
      <c r="AU116" s="509"/>
    </row>
    <row r="117" spans="1:85" x14ac:dyDescent="0.2">
      <c r="A117" s="690" t="s">
        <v>143</v>
      </c>
      <c r="B117" s="691"/>
      <c r="C117" s="692"/>
      <c r="D117" s="662">
        <f>SUM(E117:H117)</f>
        <v>0</v>
      </c>
      <c r="E117" s="521"/>
      <c r="F117" s="688"/>
      <c r="G117" s="523"/>
      <c r="H117" s="523"/>
      <c r="I117" s="683"/>
      <c r="J117" s="510"/>
      <c r="K117" s="510"/>
      <c r="L117" s="510"/>
      <c r="M117" s="510"/>
      <c r="N117" s="510"/>
      <c r="O117" s="508"/>
      <c r="P117" s="508"/>
      <c r="Q117" s="508"/>
      <c r="R117" s="508"/>
      <c r="S117" s="508"/>
      <c r="T117" s="508"/>
      <c r="U117" s="508"/>
      <c r="V117" s="508"/>
      <c r="W117" s="508"/>
      <c r="X117" s="508"/>
      <c r="Y117" s="508"/>
      <c r="Z117" s="508"/>
      <c r="AA117" s="508"/>
      <c r="AB117" s="508"/>
      <c r="AC117" s="508"/>
      <c r="AD117" s="508"/>
      <c r="AE117" s="508"/>
      <c r="AF117" s="508"/>
      <c r="AG117" s="508"/>
      <c r="AH117" s="508"/>
      <c r="AI117" s="508"/>
      <c r="AJ117" s="508"/>
      <c r="AK117" s="508"/>
      <c r="AL117" s="508"/>
      <c r="AM117" s="508"/>
      <c r="AN117" s="508"/>
      <c r="AO117" s="508"/>
      <c r="AP117" s="508"/>
      <c r="AQ117" s="508"/>
      <c r="AR117" s="508"/>
      <c r="AS117" s="509"/>
      <c r="AT117" s="509"/>
      <c r="AU117" s="509"/>
    </row>
    <row r="118" spans="1:85" x14ac:dyDescent="0.2">
      <c r="A118" s="690" t="s">
        <v>144</v>
      </c>
      <c r="B118" s="691"/>
      <c r="C118" s="692"/>
      <c r="D118" s="662">
        <f>SUM(E118:H118)</f>
        <v>0</v>
      </c>
      <c r="E118" s="521"/>
      <c r="F118" s="688"/>
      <c r="G118" s="523"/>
      <c r="H118" s="523"/>
      <c r="I118" s="683"/>
      <c r="J118" s="510"/>
      <c r="K118" s="510"/>
      <c r="L118" s="510"/>
      <c r="M118" s="510"/>
      <c r="N118" s="510"/>
      <c r="O118" s="508"/>
      <c r="P118" s="508"/>
      <c r="Q118" s="508"/>
      <c r="R118" s="508"/>
      <c r="S118" s="508"/>
      <c r="T118" s="508"/>
      <c r="U118" s="508"/>
      <c r="V118" s="508"/>
      <c r="W118" s="508"/>
      <c r="X118" s="508"/>
      <c r="Y118" s="508"/>
      <c r="Z118" s="508"/>
      <c r="AA118" s="508"/>
      <c r="AB118" s="508"/>
      <c r="AC118" s="508"/>
      <c r="AD118" s="508"/>
      <c r="AE118" s="508"/>
      <c r="AF118" s="508"/>
      <c r="AG118" s="508"/>
      <c r="AH118" s="508"/>
      <c r="AI118" s="508"/>
      <c r="AJ118" s="508"/>
      <c r="AK118" s="508"/>
      <c r="AL118" s="508"/>
      <c r="AM118" s="508"/>
      <c r="AN118" s="508"/>
      <c r="AO118" s="508"/>
      <c r="AP118" s="508"/>
      <c r="AQ118" s="508"/>
      <c r="AR118" s="508"/>
      <c r="AS118" s="509"/>
      <c r="AT118" s="509"/>
      <c r="AU118" s="509"/>
    </row>
    <row r="119" spans="1:85" x14ac:dyDescent="0.2">
      <c r="A119" s="512" t="s">
        <v>145</v>
      </c>
      <c r="B119" s="693"/>
      <c r="C119" s="694"/>
      <c r="D119" s="695"/>
      <c r="E119" s="696"/>
      <c r="F119" s="697"/>
      <c r="G119" s="698"/>
      <c r="H119" s="699"/>
      <c r="I119" s="700"/>
      <c r="J119" s="700"/>
      <c r="K119" s="700"/>
      <c r="L119" s="701"/>
    </row>
    <row r="120" spans="1:85" x14ac:dyDescent="0.2">
      <c r="A120" s="947" t="s">
        <v>65</v>
      </c>
      <c r="B120" s="971" t="s">
        <v>1</v>
      </c>
      <c r="C120" s="1014" t="s">
        <v>66</v>
      </c>
      <c r="D120" s="1014"/>
      <c r="E120" s="1014"/>
      <c r="F120" s="1014" t="s">
        <v>67</v>
      </c>
      <c r="G120" s="1015" t="s">
        <v>68</v>
      </c>
      <c r="H120" s="940" t="s">
        <v>33</v>
      </c>
      <c r="I120" s="1016"/>
      <c r="J120" s="1016"/>
      <c r="K120" s="1014" t="s">
        <v>13</v>
      </c>
      <c r="L120" s="968" t="s">
        <v>146</v>
      </c>
    </row>
    <row r="121" spans="1:85" ht="60.75" customHeight="1" x14ac:dyDescent="0.2">
      <c r="A121" s="970"/>
      <c r="B121" s="972"/>
      <c r="C121" s="704" t="s">
        <v>147</v>
      </c>
      <c r="D121" s="667" t="s">
        <v>148</v>
      </c>
      <c r="E121" s="519" t="s">
        <v>149</v>
      </c>
      <c r="F121" s="1014"/>
      <c r="G121" s="1015"/>
      <c r="H121" s="519" t="s">
        <v>35</v>
      </c>
      <c r="I121" s="517" t="s">
        <v>36</v>
      </c>
      <c r="J121" s="517" t="s">
        <v>37</v>
      </c>
      <c r="K121" s="1014"/>
      <c r="L121" s="969"/>
    </row>
    <row r="122" spans="1:85" x14ac:dyDescent="0.2">
      <c r="A122" s="705" t="s">
        <v>104</v>
      </c>
      <c r="B122" s="706">
        <f>SUM(C122:G122)</f>
        <v>0</v>
      </c>
      <c r="C122" s="707"/>
      <c r="D122" s="708"/>
      <c r="E122" s="709"/>
      <c r="F122" s="708"/>
      <c r="G122" s="710"/>
      <c r="H122" s="709"/>
      <c r="I122" s="708"/>
      <c r="J122" s="708"/>
      <c r="K122" s="708"/>
      <c r="L122" s="709"/>
      <c r="M122" s="711"/>
      <c r="CA122" s="506" t="str">
        <f>IF(B122&lt;&gt;SUM(H122:K122),"Total personas  debe ser igual que según Tipo estrategia + otros","")</f>
        <v/>
      </c>
      <c r="CG122" s="506">
        <f>IF(B122&lt;&gt;SUM(H122:K122),1,0)</f>
        <v>0</v>
      </c>
    </row>
    <row r="123" spans="1:85" x14ac:dyDescent="0.2">
      <c r="A123" s="712" t="s">
        <v>114</v>
      </c>
      <c r="B123" s="532">
        <f>SUM(C123:G123)</f>
        <v>0</v>
      </c>
      <c r="C123" s="536"/>
      <c r="D123" s="548"/>
      <c r="E123" s="542"/>
      <c r="F123" s="548"/>
      <c r="G123" s="713"/>
      <c r="H123" s="542"/>
      <c r="I123" s="548"/>
      <c r="J123" s="548"/>
      <c r="K123" s="548"/>
      <c r="L123" s="542"/>
      <c r="M123" s="711"/>
      <c r="CA123" s="506" t="str">
        <f>IF(B123&lt;&gt;SUM(H123:K123),"Total personas  debe ser igual que según Tipo estrategia + otros","")</f>
        <v/>
      </c>
      <c r="CG123" s="506">
        <f>IF(B123&lt;&gt;SUM(H123:K123),1,0)</f>
        <v>0</v>
      </c>
    </row>
    <row r="124" spans="1:85" x14ac:dyDescent="0.2">
      <c r="A124" s="714" t="s">
        <v>116</v>
      </c>
      <c r="B124" s="557">
        <f>SUM(C124:G124)</f>
        <v>0</v>
      </c>
      <c r="C124" s="640"/>
      <c r="D124" s="565"/>
      <c r="E124" s="641"/>
      <c r="F124" s="565"/>
      <c r="G124" s="715"/>
      <c r="H124" s="641"/>
      <c r="I124" s="565"/>
      <c r="J124" s="565"/>
      <c r="K124" s="565"/>
      <c r="L124" s="641"/>
      <c r="M124" s="711"/>
      <c r="CA124" s="506" t="str">
        <f>IF(B124&lt;&gt;SUM(H124:K124),"Total personas  debe ser igual que según Tipo estrategia + otros","")</f>
        <v/>
      </c>
      <c r="CG124" s="506">
        <f>IF(B124&lt;&gt;SUM(H124:K124),1,0)</f>
        <v>0</v>
      </c>
    </row>
    <row r="125" spans="1:85" ht="15" x14ac:dyDescent="0.2">
      <c r="A125" s="678" t="s">
        <v>150</v>
      </c>
      <c r="B125" s="689"/>
      <c r="C125" s="689"/>
      <c r="D125" s="689"/>
      <c r="E125" s="689"/>
      <c r="F125" s="689"/>
      <c r="G125" s="689"/>
      <c r="H125" s="689"/>
      <c r="I125" s="689"/>
      <c r="J125" s="689"/>
      <c r="K125" s="689"/>
      <c r="L125" s="689"/>
    </row>
    <row r="126" spans="1:85" ht="15" x14ac:dyDescent="0.2">
      <c r="A126" s="947" t="s">
        <v>69</v>
      </c>
      <c r="B126" s="971" t="s">
        <v>70</v>
      </c>
      <c r="C126" s="941" t="s">
        <v>151</v>
      </c>
      <c r="D126" s="973"/>
      <c r="E126" s="974" t="s">
        <v>152</v>
      </c>
      <c r="F126" s="973"/>
      <c r="G126" s="974" t="s">
        <v>153</v>
      </c>
      <c r="H126" s="973"/>
      <c r="I126" s="974" t="s">
        <v>154</v>
      </c>
      <c r="J126" s="973"/>
      <c r="K126" s="689"/>
      <c r="L126" s="689"/>
      <c r="M126" s="689"/>
      <c r="N126" s="510"/>
      <c r="O126" s="508"/>
      <c r="P126" s="508"/>
      <c r="Q126" s="508"/>
      <c r="R126" s="508"/>
      <c r="S126" s="508"/>
      <c r="T126" s="508"/>
      <c r="U126" s="508"/>
      <c r="V126" s="508"/>
      <c r="W126" s="508"/>
      <c r="X126" s="508"/>
      <c r="Y126" s="508"/>
      <c r="Z126" s="508"/>
      <c r="AA126" s="508"/>
      <c r="AB126" s="508"/>
      <c r="AC126" s="508"/>
      <c r="AD126" s="508"/>
      <c r="AE126" s="508"/>
      <c r="AF126" s="508"/>
      <c r="AG126" s="508"/>
      <c r="AH126" s="508"/>
      <c r="AI126" s="508"/>
      <c r="AJ126" s="508"/>
      <c r="AK126" s="508"/>
      <c r="AL126" s="508"/>
      <c r="AM126" s="508"/>
      <c r="AN126" s="508"/>
      <c r="AO126" s="508"/>
      <c r="AP126" s="508"/>
      <c r="AQ126" s="508"/>
      <c r="AR126" s="508"/>
      <c r="AS126" s="509"/>
      <c r="AT126" s="509"/>
      <c r="AU126" s="509"/>
    </row>
    <row r="127" spans="1:85" ht="15" x14ac:dyDescent="0.2">
      <c r="A127" s="970"/>
      <c r="B127" s="972"/>
      <c r="C127" s="517" t="s">
        <v>155</v>
      </c>
      <c r="D127" s="716" t="s">
        <v>156</v>
      </c>
      <c r="E127" s="519" t="s">
        <v>155</v>
      </c>
      <c r="F127" s="717" t="s">
        <v>156</v>
      </c>
      <c r="G127" s="718" t="s">
        <v>155</v>
      </c>
      <c r="H127" s="716" t="s">
        <v>156</v>
      </c>
      <c r="I127" s="519" t="s">
        <v>155</v>
      </c>
      <c r="J127" s="716" t="s">
        <v>156</v>
      </c>
      <c r="K127" s="689"/>
      <c r="L127" s="689"/>
      <c r="M127" s="689"/>
      <c r="N127" s="510"/>
      <c r="O127" s="508"/>
      <c r="P127" s="508"/>
      <c r="Q127" s="508"/>
      <c r="R127" s="508"/>
      <c r="S127" s="508"/>
      <c r="T127" s="508"/>
      <c r="U127" s="508"/>
      <c r="V127" s="508"/>
      <c r="W127" s="508"/>
      <c r="X127" s="508"/>
      <c r="Y127" s="508"/>
      <c r="Z127" s="508"/>
      <c r="AA127" s="508"/>
      <c r="AB127" s="508"/>
      <c r="AC127" s="508"/>
      <c r="AD127" s="508"/>
      <c r="AE127" s="508"/>
      <c r="AF127" s="508"/>
      <c r="AG127" s="508"/>
      <c r="AH127" s="508"/>
      <c r="AI127" s="508"/>
      <c r="AJ127" s="508"/>
      <c r="AK127" s="508"/>
      <c r="AL127" s="508"/>
      <c r="AM127" s="508"/>
      <c r="AN127" s="508"/>
      <c r="AO127" s="508"/>
      <c r="AP127" s="508"/>
      <c r="AQ127" s="508"/>
      <c r="AR127" s="508"/>
      <c r="AS127" s="509"/>
      <c r="AT127" s="509"/>
      <c r="AU127" s="509"/>
    </row>
    <row r="128" spans="1:85" ht="18.75" customHeight="1" x14ac:dyDescent="0.2">
      <c r="A128" s="971" t="s">
        <v>157</v>
      </c>
      <c r="B128" s="705" t="s">
        <v>71</v>
      </c>
      <c r="C128" s="708"/>
      <c r="D128" s="719"/>
      <c r="E128" s="720"/>
      <c r="F128" s="721"/>
      <c r="G128" s="709"/>
      <c r="H128" s="721"/>
      <c r="I128" s="709"/>
      <c r="J128" s="721"/>
      <c r="K128" s="722"/>
      <c r="L128" s="689"/>
      <c r="M128" s="689"/>
      <c r="N128" s="510"/>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8"/>
      <c r="AK128" s="508"/>
      <c r="AL128" s="508"/>
      <c r="AM128" s="508"/>
      <c r="AN128" s="508"/>
      <c r="AO128" s="508"/>
      <c r="AP128" s="508"/>
      <c r="AQ128" s="508"/>
      <c r="AR128" s="508"/>
      <c r="AS128" s="509"/>
      <c r="AT128" s="509"/>
      <c r="AU128" s="509"/>
    </row>
    <row r="129" spans="1:47" ht="21" customHeight="1" x14ac:dyDescent="0.2">
      <c r="A129" s="986"/>
      <c r="B129" s="712" t="s">
        <v>72</v>
      </c>
      <c r="C129" s="548"/>
      <c r="D129" s="538"/>
      <c r="E129" s="723"/>
      <c r="F129" s="724"/>
      <c r="G129" s="542"/>
      <c r="H129" s="724"/>
      <c r="I129" s="542"/>
      <c r="J129" s="724"/>
      <c r="K129" s="722"/>
      <c r="L129" s="689"/>
      <c r="M129" s="689"/>
      <c r="N129" s="510"/>
      <c r="O129" s="508"/>
      <c r="P129" s="508"/>
      <c r="Q129" s="508"/>
      <c r="R129" s="508"/>
      <c r="S129" s="508"/>
      <c r="T129" s="508"/>
      <c r="U129" s="508"/>
      <c r="V129" s="508"/>
      <c r="W129" s="508"/>
      <c r="X129" s="508"/>
      <c r="Y129" s="508"/>
      <c r="Z129" s="508"/>
      <c r="AA129" s="508"/>
      <c r="AB129" s="508"/>
      <c r="AC129" s="508"/>
      <c r="AD129" s="508"/>
      <c r="AE129" s="508"/>
      <c r="AF129" s="508"/>
      <c r="AG129" s="508"/>
      <c r="AH129" s="508"/>
      <c r="AI129" s="508"/>
      <c r="AJ129" s="508"/>
      <c r="AK129" s="508"/>
      <c r="AL129" s="508"/>
      <c r="AM129" s="508"/>
      <c r="AN129" s="508"/>
      <c r="AO129" s="508"/>
      <c r="AP129" s="508"/>
      <c r="AQ129" s="508"/>
      <c r="AR129" s="508"/>
      <c r="AS129" s="509"/>
      <c r="AT129" s="509"/>
      <c r="AU129" s="509"/>
    </row>
    <row r="130" spans="1:47" ht="18.75" customHeight="1" x14ac:dyDescent="0.2">
      <c r="A130" s="986"/>
      <c r="B130" s="712" t="s">
        <v>73</v>
      </c>
      <c r="C130" s="548"/>
      <c r="D130" s="538"/>
      <c r="E130" s="723"/>
      <c r="F130" s="724"/>
      <c r="G130" s="542"/>
      <c r="H130" s="724"/>
      <c r="I130" s="542"/>
      <c r="J130" s="724"/>
      <c r="K130" s="722"/>
      <c r="L130" s="689"/>
      <c r="M130" s="689"/>
      <c r="N130" s="510"/>
      <c r="O130" s="508"/>
      <c r="P130" s="508"/>
      <c r="Q130" s="508"/>
      <c r="R130" s="508"/>
      <c r="S130" s="508"/>
      <c r="T130" s="508"/>
      <c r="U130" s="508"/>
      <c r="V130" s="508"/>
      <c r="W130" s="508"/>
      <c r="X130" s="508"/>
      <c r="Y130" s="508"/>
      <c r="Z130" s="508"/>
      <c r="AA130" s="508"/>
      <c r="AB130" s="508"/>
      <c r="AC130" s="508"/>
      <c r="AD130" s="508"/>
      <c r="AE130" s="508"/>
      <c r="AF130" s="508"/>
      <c r="AG130" s="508"/>
      <c r="AH130" s="508"/>
      <c r="AI130" s="508"/>
      <c r="AJ130" s="508"/>
      <c r="AK130" s="508"/>
      <c r="AL130" s="508"/>
      <c r="AM130" s="508"/>
      <c r="AN130" s="508"/>
      <c r="AO130" s="508"/>
      <c r="AP130" s="508"/>
      <c r="AQ130" s="508"/>
      <c r="AR130" s="508"/>
      <c r="AS130" s="509"/>
      <c r="AT130" s="509"/>
      <c r="AU130" s="509"/>
    </row>
    <row r="131" spans="1:47" ht="18.75" customHeight="1" x14ac:dyDescent="0.2">
      <c r="A131" s="972"/>
      <c r="B131" s="712" t="s">
        <v>74</v>
      </c>
      <c r="C131" s="565"/>
      <c r="D131" s="643"/>
      <c r="E131" s="725"/>
      <c r="F131" s="726"/>
      <c r="G131" s="641"/>
      <c r="H131" s="726"/>
      <c r="I131" s="641"/>
      <c r="J131" s="726"/>
      <c r="K131" s="722"/>
      <c r="L131" s="689"/>
      <c r="M131" s="689"/>
      <c r="N131" s="510"/>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8"/>
      <c r="AK131" s="508"/>
      <c r="AL131" s="508"/>
      <c r="AM131" s="508"/>
      <c r="AN131" s="508"/>
      <c r="AO131" s="508"/>
      <c r="AP131" s="508"/>
      <c r="AQ131" s="508"/>
      <c r="AR131" s="508"/>
      <c r="AS131" s="509"/>
      <c r="AT131" s="509"/>
      <c r="AU131" s="509"/>
    </row>
    <row r="132" spans="1:47" ht="15" x14ac:dyDescent="0.2">
      <c r="A132" s="1014" t="s">
        <v>75</v>
      </c>
      <c r="B132" s="705" t="s">
        <v>76</v>
      </c>
      <c r="C132" s="708"/>
      <c r="D132" s="719"/>
      <c r="E132" s="720"/>
      <c r="F132" s="721"/>
      <c r="G132" s="709"/>
      <c r="H132" s="721"/>
      <c r="I132" s="709"/>
      <c r="J132" s="721"/>
      <c r="K132" s="722"/>
      <c r="L132" s="689"/>
      <c r="M132" s="689"/>
      <c r="N132" s="510"/>
      <c r="O132" s="508"/>
      <c r="P132" s="508"/>
      <c r="Q132" s="508"/>
      <c r="R132" s="508"/>
      <c r="S132" s="508"/>
      <c r="T132" s="508"/>
      <c r="U132" s="508"/>
      <c r="V132" s="508"/>
      <c r="W132" s="508"/>
      <c r="X132" s="508"/>
      <c r="Y132" s="508"/>
      <c r="Z132" s="508"/>
      <c r="AA132" s="508"/>
      <c r="AB132" s="508"/>
      <c r="AC132" s="508"/>
      <c r="AD132" s="508"/>
      <c r="AE132" s="508"/>
      <c r="AF132" s="508"/>
      <c r="AG132" s="508"/>
      <c r="AH132" s="508"/>
      <c r="AI132" s="508"/>
      <c r="AJ132" s="508"/>
      <c r="AK132" s="508"/>
      <c r="AL132" s="508"/>
      <c r="AM132" s="508"/>
      <c r="AN132" s="508"/>
      <c r="AO132" s="508"/>
      <c r="AP132" s="508"/>
      <c r="AQ132" s="508"/>
      <c r="AR132" s="508"/>
      <c r="AS132" s="509"/>
      <c r="AT132" s="509"/>
      <c r="AU132" s="509"/>
    </row>
    <row r="133" spans="1:47" ht="21.75" customHeight="1" x14ac:dyDescent="0.2">
      <c r="A133" s="1016"/>
      <c r="B133" s="712" t="s">
        <v>77</v>
      </c>
      <c r="C133" s="548"/>
      <c r="D133" s="538"/>
      <c r="E133" s="723"/>
      <c r="F133" s="724"/>
      <c r="G133" s="542"/>
      <c r="H133" s="724"/>
      <c r="I133" s="542"/>
      <c r="J133" s="724"/>
      <c r="K133" s="722"/>
      <c r="L133" s="689"/>
      <c r="M133" s="689"/>
      <c r="N133" s="510"/>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8"/>
      <c r="AK133" s="508"/>
      <c r="AL133" s="508"/>
      <c r="AM133" s="508"/>
      <c r="AN133" s="508"/>
      <c r="AO133" s="508"/>
      <c r="AP133" s="508"/>
      <c r="AQ133" s="508"/>
      <c r="AR133" s="508"/>
      <c r="AS133" s="509"/>
      <c r="AT133" s="509"/>
      <c r="AU133" s="509"/>
    </row>
    <row r="134" spans="1:47" ht="15" x14ac:dyDescent="0.2">
      <c r="A134" s="1016"/>
      <c r="B134" s="712" t="s">
        <v>74</v>
      </c>
      <c r="C134" s="548"/>
      <c r="D134" s="538"/>
      <c r="E134" s="723"/>
      <c r="F134" s="724"/>
      <c r="G134" s="542"/>
      <c r="H134" s="724"/>
      <c r="I134" s="542"/>
      <c r="J134" s="724"/>
      <c r="K134" s="722"/>
      <c r="L134" s="689"/>
      <c r="M134" s="689"/>
      <c r="N134" s="510"/>
      <c r="O134" s="508"/>
      <c r="P134" s="508"/>
      <c r="Q134" s="508"/>
      <c r="R134" s="508"/>
      <c r="S134" s="508"/>
      <c r="T134" s="508"/>
      <c r="U134" s="508"/>
      <c r="V134" s="508"/>
      <c r="W134" s="508"/>
      <c r="X134" s="508"/>
      <c r="Y134" s="508"/>
      <c r="Z134" s="508"/>
      <c r="AA134" s="508"/>
      <c r="AB134" s="508"/>
      <c r="AC134" s="508"/>
      <c r="AD134" s="508"/>
      <c r="AE134" s="508"/>
      <c r="AF134" s="508"/>
      <c r="AG134" s="508"/>
      <c r="AH134" s="508"/>
      <c r="AI134" s="508"/>
      <c r="AJ134" s="508"/>
      <c r="AK134" s="508"/>
      <c r="AL134" s="508"/>
      <c r="AM134" s="508"/>
      <c r="AN134" s="508"/>
      <c r="AO134" s="508"/>
      <c r="AP134" s="508"/>
      <c r="AQ134" s="508"/>
      <c r="AR134" s="508"/>
      <c r="AS134" s="509"/>
      <c r="AT134" s="509"/>
      <c r="AU134" s="509"/>
    </row>
    <row r="135" spans="1:47" ht="15" x14ac:dyDescent="0.2">
      <c r="A135" s="1016"/>
      <c r="B135" s="727" t="s">
        <v>78</v>
      </c>
      <c r="C135" s="551"/>
      <c r="D135" s="547"/>
      <c r="E135" s="728"/>
      <c r="F135" s="729"/>
      <c r="G135" s="545"/>
      <c r="H135" s="729"/>
      <c r="I135" s="545"/>
      <c r="J135" s="729"/>
      <c r="K135" s="722"/>
      <c r="L135" s="689"/>
      <c r="M135" s="689"/>
      <c r="N135" s="510"/>
      <c r="O135" s="508"/>
      <c r="P135" s="508"/>
      <c r="Q135" s="508"/>
      <c r="R135" s="508"/>
      <c r="S135" s="508"/>
      <c r="T135" s="508"/>
      <c r="U135" s="508"/>
      <c r="V135" s="508"/>
      <c r="W135" s="508"/>
      <c r="X135" s="508"/>
      <c r="Y135" s="508"/>
      <c r="Z135" s="508"/>
      <c r="AA135" s="508"/>
      <c r="AB135" s="508"/>
      <c r="AC135" s="508"/>
      <c r="AD135" s="508"/>
      <c r="AE135" s="508"/>
      <c r="AF135" s="508"/>
      <c r="AG135" s="508"/>
      <c r="AH135" s="508"/>
      <c r="AI135" s="508"/>
      <c r="AJ135" s="508"/>
      <c r="AK135" s="508"/>
      <c r="AL135" s="508"/>
      <c r="AM135" s="508"/>
      <c r="AN135" s="508"/>
      <c r="AO135" s="508"/>
      <c r="AP135" s="508"/>
      <c r="AQ135" s="508"/>
      <c r="AR135" s="508"/>
      <c r="AS135" s="509"/>
      <c r="AT135" s="509"/>
      <c r="AU135" s="509"/>
    </row>
    <row r="136" spans="1:47" ht="15" x14ac:dyDescent="0.2">
      <c r="A136" s="1016"/>
      <c r="B136" s="714" t="s">
        <v>48</v>
      </c>
      <c r="C136" s="565"/>
      <c r="D136" s="643"/>
      <c r="E136" s="725"/>
      <c r="F136" s="726"/>
      <c r="G136" s="641"/>
      <c r="H136" s="726"/>
      <c r="I136" s="641"/>
      <c r="J136" s="726"/>
      <c r="K136" s="722"/>
      <c r="L136" s="689"/>
      <c r="M136" s="689"/>
      <c r="N136" s="510"/>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9"/>
      <c r="AT136" s="509"/>
      <c r="AU136" s="509"/>
    </row>
    <row r="137" spans="1:47" ht="15" x14ac:dyDescent="0.2">
      <c r="A137" s="971" t="s">
        <v>79</v>
      </c>
      <c r="B137" s="705" t="s">
        <v>80</v>
      </c>
      <c r="C137" s="708"/>
      <c r="D137" s="719"/>
      <c r="E137" s="720"/>
      <c r="F137" s="721"/>
      <c r="G137" s="709"/>
      <c r="H137" s="721"/>
      <c r="I137" s="709"/>
      <c r="J137" s="721"/>
      <c r="K137" s="722"/>
      <c r="L137" s="689"/>
      <c r="M137" s="689"/>
      <c r="N137" s="510"/>
      <c r="O137" s="508"/>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9"/>
      <c r="AT137" s="509"/>
      <c r="AU137" s="509"/>
    </row>
    <row r="138" spans="1:47" ht="20.25" customHeight="1" x14ac:dyDescent="0.2">
      <c r="A138" s="986"/>
      <c r="B138" s="712" t="s">
        <v>77</v>
      </c>
      <c r="C138" s="548"/>
      <c r="D138" s="538"/>
      <c r="E138" s="723"/>
      <c r="F138" s="724"/>
      <c r="G138" s="542"/>
      <c r="H138" s="724"/>
      <c r="I138" s="542"/>
      <c r="J138" s="724"/>
      <c r="K138" s="722"/>
      <c r="L138" s="689"/>
      <c r="M138" s="689"/>
      <c r="N138" s="510"/>
      <c r="O138" s="508"/>
      <c r="P138" s="508"/>
      <c r="Q138" s="508"/>
      <c r="R138" s="508"/>
      <c r="S138" s="508"/>
      <c r="T138" s="508"/>
      <c r="U138" s="508"/>
      <c r="V138" s="508"/>
      <c r="W138" s="508"/>
      <c r="X138" s="508"/>
      <c r="Y138" s="508"/>
      <c r="Z138" s="508"/>
      <c r="AA138" s="508"/>
      <c r="AB138" s="508"/>
      <c r="AC138" s="508"/>
      <c r="AD138" s="508"/>
      <c r="AE138" s="508"/>
      <c r="AF138" s="508"/>
      <c r="AG138" s="508"/>
      <c r="AH138" s="508"/>
      <c r="AI138" s="508"/>
      <c r="AJ138" s="508"/>
      <c r="AK138" s="508"/>
      <c r="AL138" s="508"/>
      <c r="AM138" s="508"/>
      <c r="AN138" s="508"/>
      <c r="AO138" s="508"/>
      <c r="AP138" s="508"/>
      <c r="AQ138" s="508"/>
      <c r="AR138" s="508"/>
      <c r="AS138" s="509"/>
      <c r="AT138" s="509"/>
      <c r="AU138" s="509"/>
    </row>
    <row r="139" spans="1:47" x14ac:dyDescent="0.2">
      <c r="A139" s="986"/>
      <c r="B139" s="712" t="s">
        <v>74</v>
      </c>
      <c r="C139" s="548"/>
      <c r="D139" s="538"/>
      <c r="E139" s="723"/>
      <c r="F139" s="724"/>
      <c r="G139" s="542"/>
      <c r="H139" s="724"/>
      <c r="I139" s="542"/>
      <c r="J139" s="724"/>
      <c r="K139" s="683"/>
      <c r="L139" s="510"/>
      <c r="M139" s="510"/>
      <c r="N139" s="510"/>
      <c r="O139" s="508"/>
      <c r="P139" s="508"/>
      <c r="Q139" s="508"/>
      <c r="R139" s="508"/>
      <c r="S139" s="508"/>
      <c r="T139" s="508"/>
      <c r="U139" s="508"/>
      <c r="V139" s="508"/>
      <c r="W139" s="508"/>
      <c r="X139" s="508"/>
      <c r="Y139" s="508"/>
      <c r="Z139" s="508"/>
      <c r="AA139" s="508"/>
      <c r="AB139" s="508"/>
      <c r="AC139" s="508"/>
      <c r="AD139" s="508"/>
      <c r="AE139" s="508"/>
      <c r="AF139" s="508"/>
      <c r="AG139" s="508"/>
      <c r="AH139" s="508"/>
      <c r="AI139" s="508"/>
      <c r="AJ139" s="508"/>
      <c r="AK139" s="508"/>
      <c r="AL139" s="508"/>
      <c r="AM139" s="508"/>
      <c r="AN139" s="508"/>
      <c r="AO139" s="508"/>
      <c r="AP139" s="508"/>
      <c r="AQ139" s="508"/>
      <c r="AR139" s="508"/>
      <c r="AS139" s="509"/>
      <c r="AT139" s="509"/>
      <c r="AU139" s="509"/>
    </row>
    <row r="140" spans="1:47" x14ac:dyDescent="0.2">
      <c r="A140" s="986"/>
      <c r="B140" s="727" t="s">
        <v>81</v>
      </c>
      <c r="C140" s="548"/>
      <c r="D140" s="538"/>
      <c r="E140" s="723"/>
      <c r="F140" s="724"/>
      <c r="G140" s="542"/>
      <c r="H140" s="724"/>
      <c r="I140" s="542"/>
      <c r="J140" s="724"/>
      <c r="K140" s="683"/>
      <c r="L140" s="510"/>
      <c r="M140" s="510"/>
      <c r="N140" s="510"/>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9"/>
      <c r="AT140" s="509"/>
      <c r="AU140" s="509"/>
    </row>
    <row r="141" spans="1:47" x14ac:dyDescent="0.2">
      <c r="A141" s="986"/>
      <c r="B141" s="727" t="s">
        <v>78</v>
      </c>
      <c r="C141" s="548"/>
      <c r="D141" s="538"/>
      <c r="E141" s="723"/>
      <c r="F141" s="724"/>
      <c r="G141" s="542"/>
      <c r="H141" s="724"/>
      <c r="I141" s="542"/>
      <c r="J141" s="724"/>
      <c r="K141" s="683"/>
      <c r="L141" s="510"/>
      <c r="M141" s="510"/>
      <c r="N141" s="510"/>
      <c r="O141" s="508"/>
      <c r="P141" s="508"/>
      <c r="Q141" s="508"/>
      <c r="R141" s="508"/>
      <c r="S141" s="508"/>
      <c r="T141" s="508"/>
      <c r="U141" s="508"/>
      <c r="V141" s="508"/>
      <c r="W141" s="508"/>
      <c r="X141" s="508"/>
      <c r="Y141" s="508"/>
      <c r="Z141" s="508"/>
      <c r="AA141" s="508"/>
      <c r="AB141" s="508"/>
      <c r="AC141" s="508"/>
      <c r="AD141" s="508"/>
      <c r="AE141" s="508"/>
      <c r="AF141" s="508"/>
      <c r="AG141" s="508"/>
      <c r="AH141" s="508"/>
      <c r="AI141" s="508"/>
      <c r="AJ141" s="508"/>
      <c r="AK141" s="508"/>
      <c r="AL141" s="508"/>
      <c r="AM141" s="508"/>
      <c r="AN141" s="508"/>
      <c r="AO141" s="508"/>
      <c r="AP141" s="508"/>
      <c r="AQ141" s="508"/>
      <c r="AR141" s="508"/>
      <c r="AS141" s="509"/>
      <c r="AT141" s="509"/>
      <c r="AU141" s="509"/>
    </row>
    <row r="142" spans="1:47" x14ac:dyDescent="0.2">
      <c r="A142" s="972"/>
      <c r="B142" s="714" t="s">
        <v>48</v>
      </c>
      <c r="C142" s="576"/>
      <c r="D142" s="575"/>
      <c r="E142" s="730"/>
      <c r="F142" s="731"/>
      <c r="G142" s="574"/>
      <c r="H142" s="731"/>
      <c r="I142" s="574"/>
      <c r="J142" s="731"/>
      <c r="K142" s="683"/>
      <c r="L142" s="510"/>
      <c r="M142" s="510"/>
      <c r="N142" s="510"/>
      <c r="O142" s="508"/>
      <c r="P142" s="508"/>
      <c r="Q142" s="508"/>
      <c r="R142" s="508"/>
      <c r="S142" s="508"/>
      <c r="T142" s="508"/>
      <c r="U142" s="508"/>
      <c r="V142" s="508"/>
      <c r="W142" s="508"/>
      <c r="X142" s="508"/>
      <c r="Y142" s="508"/>
      <c r="Z142" s="508"/>
      <c r="AA142" s="508"/>
      <c r="AB142" s="508"/>
      <c r="AC142" s="508"/>
      <c r="AD142" s="508"/>
      <c r="AE142" s="508"/>
      <c r="AF142" s="508"/>
      <c r="AG142" s="508"/>
      <c r="AH142" s="508"/>
      <c r="AI142" s="508"/>
      <c r="AJ142" s="508"/>
      <c r="AK142" s="508"/>
      <c r="AL142" s="508"/>
      <c r="AM142" s="508"/>
      <c r="AN142" s="508"/>
      <c r="AO142" s="508"/>
      <c r="AP142" s="508"/>
      <c r="AQ142" s="508"/>
      <c r="AR142" s="508"/>
      <c r="AS142" s="509"/>
      <c r="AT142" s="509"/>
      <c r="AU142" s="509"/>
    </row>
    <row r="143" spans="1:47" x14ac:dyDescent="0.2">
      <c r="A143" s="1014" t="s">
        <v>82</v>
      </c>
      <c r="B143" s="705" t="s">
        <v>83</v>
      </c>
      <c r="C143" s="708"/>
      <c r="D143" s="719"/>
      <c r="E143" s="720"/>
      <c r="F143" s="721"/>
      <c r="G143" s="709"/>
      <c r="H143" s="721"/>
      <c r="I143" s="709"/>
      <c r="J143" s="721"/>
      <c r="K143" s="683"/>
      <c r="L143" s="510"/>
      <c r="M143" s="510"/>
      <c r="N143" s="510"/>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c r="AJ143" s="508"/>
      <c r="AK143" s="508"/>
      <c r="AL143" s="508"/>
      <c r="AM143" s="508"/>
      <c r="AN143" s="508"/>
      <c r="AO143" s="508"/>
      <c r="AP143" s="508"/>
      <c r="AQ143" s="508"/>
      <c r="AR143" s="508"/>
      <c r="AS143" s="509"/>
      <c r="AT143" s="509"/>
      <c r="AU143" s="509"/>
    </row>
    <row r="144" spans="1:47" ht="21" x14ac:dyDescent="0.2">
      <c r="A144" s="1016"/>
      <c r="B144" s="714" t="s">
        <v>84</v>
      </c>
      <c r="C144" s="565"/>
      <c r="D144" s="643"/>
      <c r="E144" s="725"/>
      <c r="F144" s="726"/>
      <c r="G144" s="641"/>
      <c r="H144" s="726"/>
      <c r="I144" s="641"/>
      <c r="J144" s="726"/>
      <c r="K144" s="683"/>
      <c r="L144" s="510"/>
      <c r="M144" s="510"/>
      <c r="N144" s="510"/>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c r="AJ144" s="508"/>
      <c r="AK144" s="508"/>
      <c r="AL144" s="508"/>
      <c r="AM144" s="508"/>
      <c r="AN144" s="508"/>
      <c r="AO144" s="508"/>
      <c r="AP144" s="508"/>
      <c r="AQ144" s="508"/>
      <c r="AR144" s="508"/>
      <c r="AS144" s="509"/>
      <c r="AT144" s="509"/>
      <c r="AU144" s="509"/>
    </row>
    <row r="145" spans="1:102" x14ac:dyDescent="0.2">
      <c r="A145" s="732" t="s">
        <v>158</v>
      </c>
      <c r="B145" s="733"/>
      <c r="C145" s="734"/>
      <c r="D145" s="734"/>
      <c r="E145" s="734"/>
      <c r="F145" s="734"/>
      <c r="G145" s="734"/>
      <c r="H145" s="734"/>
      <c r="I145" s="734"/>
      <c r="J145" s="734"/>
      <c r="K145" s="734"/>
      <c r="L145" s="734"/>
      <c r="M145" s="734"/>
      <c r="N145" s="734"/>
      <c r="O145" s="509"/>
      <c r="P145" s="509"/>
      <c r="Q145" s="509"/>
      <c r="R145" s="509"/>
      <c r="S145" s="509"/>
      <c r="T145" s="509"/>
      <c r="U145" s="509"/>
      <c r="V145" s="509"/>
      <c r="W145" s="509"/>
      <c r="X145" s="509"/>
      <c r="Y145" s="509"/>
      <c r="Z145" s="509"/>
      <c r="AA145" s="509"/>
      <c r="AB145" s="509"/>
      <c r="AC145" s="509"/>
      <c r="AD145" s="509"/>
      <c r="AE145" s="509"/>
      <c r="AF145" s="509"/>
      <c r="AG145" s="509"/>
      <c r="AH145" s="509"/>
      <c r="AI145" s="509"/>
      <c r="AJ145" s="509"/>
      <c r="AK145" s="509"/>
      <c r="AL145" s="509"/>
      <c r="AM145" s="509"/>
      <c r="AN145" s="509"/>
      <c r="AO145" s="509"/>
      <c r="AP145" s="509"/>
      <c r="AQ145" s="509"/>
      <c r="AR145" s="509"/>
      <c r="AS145" s="509"/>
      <c r="BY145" s="505"/>
      <c r="BZ145" s="505"/>
      <c r="CA145" s="505"/>
      <c r="CB145" s="505"/>
      <c r="CC145" s="505"/>
      <c r="CD145" s="505"/>
      <c r="CE145" s="505"/>
      <c r="CF145" s="505"/>
      <c r="CG145" s="505"/>
    </row>
    <row r="146" spans="1:102" s="744" customFormat="1" x14ac:dyDescent="0.2">
      <c r="A146" s="512" t="s">
        <v>159</v>
      </c>
      <c r="B146" s="735"/>
      <c r="C146" s="736"/>
      <c r="D146" s="736"/>
      <c r="E146" s="737"/>
      <c r="F146" s="736"/>
      <c r="G146" s="737"/>
      <c r="H146" s="737"/>
      <c r="I146" s="736"/>
      <c r="J146" s="738"/>
      <c r="K146" s="738"/>
      <c r="L146" s="738"/>
      <c r="M146" s="738"/>
      <c r="N146" s="738"/>
      <c r="O146" s="739"/>
      <c r="P146" s="739"/>
      <c r="Q146" s="739"/>
      <c r="R146" s="740"/>
      <c r="S146" s="741"/>
      <c r="T146" s="739"/>
      <c r="U146" s="739"/>
      <c r="V146" s="740"/>
      <c r="W146" s="740"/>
      <c r="X146" s="741"/>
      <c r="Y146" s="739"/>
      <c r="Z146" s="740"/>
      <c r="AA146" s="740"/>
      <c r="AB146" s="741"/>
      <c r="AC146" s="739"/>
      <c r="AD146" s="739"/>
      <c r="AE146" s="739"/>
      <c r="AF146" s="739"/>
      <c r="AG146" s="740"/>
      <c r="AH146" s="742"/>
      <c r="AI146" s="741"/>
      <c r="AJ146" s="740"/>
      <c r="AK146" s="740"/>
      <c r="AL146" s="740"/>
      <c r="AM146" s="740"/>
      <c r="AN146" s="740"/>
      <c r="AO146" s="742"/>
      <c r="AP146" s="741"/>
      <c r="AQ146" s="740"/>
      <c r="AR146" s="740"/>
      <c r="AS146" s="740"/>
      <c r="AT146" s="505"/>
      <c r="AU146" s="505"/>
      <c r="AV146" s="505"/>
      <c r="AW146" s="505"/>
      <c r="AX146" s="505"/>
      <c r="AY146" s="505"/>
      <c r="AZ146" s="505"/>
      <c r="BA146" s="505"/>
      <c r="BB146" s="505"/>
      <c r="BC146" s="505"/>
      <c r="BD146" s="505"/>
      <c r="BE146" s="505"/>
      <c r="BF146" s="505"/>
      <c r="BG146" s="505"/>
      <c r="BH146" s="505"/>
      <c r="BI146" s="505"/>
      <c r="BJ146" s="505"/>
      <c r="BK146" s="505"/>
      <c r="BL146" s="505"/>
      <c r="BM146" s="505"/>
      <c r="BN146" s="505"/>
      <c r="BO146" s="505"/>
      <c r="BP146" s="505"/>
      <c r="BQ146" s="505"/>
      <c r="BR146" s="505"/>
      <c r="BS146" s="505"/>
      <c r="BT146" s="505"/>
      <c r="BU146" s="505"/>
      <c r="BV146" s="505"/>
      <c r="BW146" s="505"/>
      <c r="BX146" s="505"/>
      <c r="BY146" s="505"/>
      <c r="BZ146" s="505"/>
      <c r="CA146" s="505"/>
      <c r="CB146" s="505"/>
      <c r="CC146" s="505"/>
      <c r="CD146" s="505"/>
      <c r="CE146" s="505"/>
      <c r="CF146" s="505"/>
      <c r="CG146" s="505"/>
      <c r="CH146" s="743"/>
      <c r="CI146" s="743"/>
      <c r="CJ146" s="743"/>
      <c r="CK146" s="743"/>
      <c r="CL146" s="743"/>
      <c r="CM146" s="743"/>
      <c r="CN146" s="743"/>
      <c r="CO146" s="743"/>
      <c r="CP146" s="743"/>
      <c r="CQ146" s="743"/>
      <c r="CR146" s="743"/>
      <c r="CS146" s="743"/>
      <c r="CT146" s="743"/>
      <c r="CU146" s="743"/>
      <c r="CV146" s="743"/>
      <c r="CW146" s="743"/>
      <c r="CX146" s="743"/>
    </row>
    <row r="147" spans="1:102" x14ac:dyDescent="0.2">
      <c r="A147" s="1017" t="s">
        <v>29</v>
      </c>
      <c r="B147" s="961" t="s">
        <v>1</v>
      </c>
      <c r="C147" s="962"/>
      <c r="D147" s="958"/>
      <c r="E147" s="955" t="s">
        <v>14</v>
      </c>
      <c r="F147" s="956"/>
      <c r="G147" s="956"/>
      <c r="H147" s="956"/>
      <c r="I147" s="956"/>
      <c r="J147" s="956"/>
      <c r="K147" s="956"/>
      <c r="L147" s="956"/>
      <c r="M147" s="956"/>
      <c r="N147" s="956"/>
      <c r="O147" s="956"/>
      <c r="P147" s="956"/>
      <c r="Q147" s="956"/>
      <c r="R147" s="956"/>
      <c r="S147" s="956"/>
      <c r="T147" s="956"/>
      <c r="U147" s="956"/>
      <c r="V147" s="956"/>
      <c r="W147" s="956"/>
      <c r="X147" s="956"/>
      <c r="Y147" s="956"/>
      <c r="Z147" s="956"/>
      <c r="AA147" s="956"/>
      <c r="AB147" s="956"/>
      <c r="AC147" s="956"/>
      <c r="AD147" s="956"/>
      <c r="AE147" s="956"/>
      <c r="AF147" s="956"/>
      <c r="AG147" s="956"/>
      <c r="AH147" s="956"/>
      <c r="AI147" s="956"/>
      <c r="AJ147" s="956"/>
      <c r="AK147" s="956"/>
      <c r="AL147" s="956"/>
      <c r="AM147" s="956"/>
      <c r="AN147" s="956"/>
      <c r="AO147" s="956"/>
      <c r="AP147" s="965"/>
      <c r="AQ147" s="966" t="s">
        <v>85</v>
      </c>
      <c r="AR147" s="966"/>
      <c r="AS147" s="967"/>
      <c r="BY147" s="505"/>
      <c r="BZ147" s="505"/>
      <c r="CA147" s="505"/>
      <c r="CB147" s="505"/>
      <c r="CC147" s="505"/>
      <c r="CD147" s="505"/>
      <c r="CE147" s="505"/>
      <c r="CF147" s="505"/>
      <c r="CG147" s="505"/>
    </row>
    <row r="148" spans="1:102" x14ac:dyDescent="0.2">
      <c r="A148" s="1018"/>
      <c r="B148" s="963"/>
      <c r="C148" s="964"/>
      <c r="D148" s="960"/>
      <c r="E148" s="941" t="s">
        <v>19</v>
      </c>
      <c r="F148" s="942"/>
      <c r="G148" s="941" t="s">
        <v>20</v>
      </c>
      <c r="H148" s="942"/>
      <c r="I148" s="941" t="s">
        <v>21</v>
      </c>
      <c r="J148" s="942"/>
      <c r="K148" s="941" t="s">
        <v>22</v>
      </c>
      <c r="L148" s="942"/>
      <c r="M148" s="941" t="s">
        <v>23</v>
      </c>
      <c r="N148" s="942"/>
      <c r="O148" s="941" t="s">
        <v>24</v>
      </c>
      <c r="P148" s="942"/>
      <c r="Q148" s="941" t="s">
        <v>25</v>
      </c>
      <c r="R148" s="942"/>
      <c r="S148" s="941" t="s">
        <v>26</v>
      </c>
      <c r="T148" s="942"/>
      <c r="U148" s="941" t="s">
        <v>27</v>
      </c>
      <c r="V148" s="942"/>
      <c r="W148" s="941" t="s">
        <v>2</v>
      </c>
      <c r="X148" s="942"/>
      <c r="Y148" s="941" t="s">
        <v>3</v>
      </c>
      <c r="Z148" s="942"/>
      <c r="AA148" s="941" t="s">
        <v>28</v>
      </c>
      <c r="AB148" s="942"/>
      <c r="AC148" s="941" t="s">
        <v>4</v>
      </c>
      <c r="AD148" s="942"/>
      <c r="AE148" s="941" t="s">
        <v>5</v>
      </c>
      <c r="AF148" s="942"/>
      <c r="AG148" s="941" t="s">
        <v>6</v>
      </c>
      <c r="AH148" s="942"/>
      <c r="AI148" s="941" t="s">
        <v>7</v>
      </c>
      <c r="AJ148" s="942"/>
      <c r="AK148" s="941" t="s">
        <v>8</v>
      </c>
      <c r="AL148" s="942"/>
      <c r="AM148" s="941" t="s">
        <v>9</v>
      </c>
      <c r="AN148" s="942"/>
      <c r="AO148" s="939" t="s">
        <v>10</v>
      </c>
      <c r="AP148" s="943"/>
      <c r="AQ148" s="944" t="s">
        <v>160</v>
      </c>
      <c r="AR148" s="939" t="s">
        <v>161</v>
      </c>
      <c r="AS148" s="946"/>
      <c r="AT148" s="745"/>
      <c r="AU148" s="746"/>
    </row>
    <row r="149" spans="1:102" ht="31.5" x14ac:dyDescent="0.2">
      <c r="A149" s="1019"/>
      <c r="B149" s="747" t="s">
        <v>94</v>
      </c>
      <c r="C149" s="748" t="s">
        <v>11</v>
      </c>
      <c r="D149" s="749" t="s">
        <v>12</v>
      </c>
      <c r="E149" s="750" t="s">
        <v>11</v>
      </c>
      <c r="F149" s="588" t="s">
        <v>12</v>
      </c>
      <c r="G149" s="750" t="s">
        <v>11</v>
      </c>
      <c r="H149" s="588" t="s">
        <v>12</v>
      </c>
      <c r="I149" s="750" t="s">
        <v>11</v>
      </c>
      <c r="J149" s="588" t="s">
        <v>12</v>
      </c>
      <c r="K149" s="750" t="s">
        <v>11</v>
      </c>
      <c r="L149" s="588" t="s">
        <v>12</v>
      </c>
      <c r="M149" s="750" t="s">
        <v>11</v>
      </c>
      <c r="N149" s="588" t="s">
        <v>12</v>
      </c>
      <c r="O149" s="750" t="s">
        <v>11</v>
      </c>
      <c r="P149" s="588" t="s">
        <v>12</v>
      </c>
      <c r="Q149" s="750" t="s">
        <v>11</v>
      </c>
      <c r="R149" s="588" t="s">
        <v>12</v>
      </c>
      <c r="S149" s="750" t="s">
        <v>11</v>
      </c>
      <c r="T149" s="588" t="s">
        <v>12</v>
      </c>
      <c r="U149" s="750" t="s">
        <v>11</v>
      </c>
      <c r="V149" s="588" t="s">
        <v>12</v>
      </c>
      <c r="W149" s="750" t="s">
        <v>11</v>
      </c>
      <c r="X149" s="588" t="s">
        <v>12</v>
      </c>
      <c r="Y149" s="750" t="s">
        <v>11</v>
      </c>
      <c r="Z149" s="588" t="s">
        <v>12</v>
      </c>
      <c r="AA149" s="750" t="s">
        <v>11</v>
      </c>
      <c r="AB149" s="588" t="s">
        <v>12</v>
      </c>
      <c r="AC149" s="750" t="s">
        <v>11</v>
      </c>
      <c r="AD149" s="588" t="s">
        <v>12</v>
      </c>
      <c r="AE149" s="750" t="s">
        <v>11</v>
      </c>
      <c r="AF149" s="588" t="s">
        <v>12</v>
      </c>
      <c r="AG149" s="750" t="s">
        <v>11</v>
      </c>
      <c r="AH149" s="588" t="s">
        <v>12</v>
      </c>
      <c r="AI149" s="750" t="s">
        <v>11</v>
      </c>
      <c r="AJ149" s="588" t="s">
        <v>12</v>
      </c>
      <c r="AK149" s="750" t="s">
        <v>11</v>
      </c>
      <c r="AL149" s="588" t="s">
        <v>12</v>
      </c>
      <c r="AM149" s="750" t="s">
        <v>11</v>
      </c>
      <c r="AN149" s="588" t="s">
        <v>12</v>
      </c>
      <c r="AO149" s="750" t="s">
        <v>11</v>
      </c>
      <c r="AP149" s="751" t="s">
        <v>12</v>
      </c>
      <c r="AQ149" s="945"/>
      <c r="AR149" s="517" t="s">
        <v>162</v>
      </c>
      <c r="AS149" s="519" t="s">
        <v>163</v>
      </c>
      <c r="AT149" s="583"/>
      <c r="AU149" s="752"/>
    </row>
    <row r="150" spans="1:102" x14ac:dyDescent="0.2">
      <c r="A150" s="753" t="s">
        <v>43</v>
      </c>
      <c r="B150" s="648">
        <f t="shared" ref="B150:B168" si="7">SUM(C150+D150)</f>
        <v>323</v>
      </c>
      <c r="C150" s="649">
        <f t="shared" ref="C150:C168" si="8">SUM(E150+G150+I150+K150+M150+O150+Q150+S150+U150+W150+Y150+AA150+AC150+AE150+AG150+AI150+AK150+AM150+AO150)</f>
        <v>154</v>
      </c>
      <c r="D150" s="754">
        <f t="shared" ref="D150:D168" si="9">SUM(F150+H150+J150+L150+N150+P150+R150+T150+V150+X150+Z150+AB150+AD150+AF150+AH150+AJ150+AL150+AN150+AP150)</f>
        <v>169</v>
      </c>
      <c r="E150" s="521">
        <v>9</v>
      </c>
      <c r="F150" s="522">
        <v>9</v>
      </c>
      <c r="G150" s="521">
        <v>6</v>
      </c>
      <c r="H150" s="523">
        <v>7</v>
      </c>
      <c r="I150" s="521">
        <v>4</v>
      </c>
      <c r="J150" s="523">
        <v>6</v>
      </c>
      <c r="K150" s="521">
        <v>2</v>
      </c>
      <c r="L150" s="523">
        <v>5</v>
      </c>
      <c r="M150" s="521">
        <v>1</v>
      </c>
      <c r="N150" s="523">
        <v>2</v>
      </c>
      <c r="O150" s="521">
        <v>5</v>
      </c>
      <c r="P150" s="523">
        <v>5</v>
      </c>
      <c r="Q150" s="521"/>
      <c r="R150" s="523">
        <v>1</v>
      </c>
      <c r="S150" s="521"/>
      <c r="T150" s="523">
        <v>1</v>
      </c>
      <c r="U150" s="521">
        <v>1</v>
      </c>
      <c r="V150" s="523">
        <v>6</v>
      </c>
      <c r="W150" s="521">
        <v>2</v>
      </c>
      <c r="X150" s="523">
        <v>7</v>
      </c>
      <c r="Y150" s="521">
        <v>5</v>
      </c>
      <c r="Z150" s="523">
        <v>5</v>
      </c>
      <c r="AA150" s="521">
        <v>6</v>
      </c>
      <c r="AB150" s="523">
        <v>9</v>
      </c>
      <c r="AC150" s="521">
        <v>13</v>
      </c>
      <c r="AD150" s="523">
        <v>9</v>
      </c>
      <c r="AE150" s="521">
        <v>11</v>
      </c>
      <c r="AF150" s="523">
        <v>12</v>
      </c>
      <c r="AG150" s="521">
        <v>15</v>
      </c>
      <c r="AH150" s="523">
        <v>14</v>
      </c>
      <c r="AI150" s="521">
        <v>11</v>
      </c>
      <c r="AJ150" s="523">
        <v>14</v>
      </c>
      <c r="AK150" s="521">
        <v>15</v>
      </c>
      <c r="AL150" s="523">
        <v>16</v>
      </c>
      <c r="AM150" s="521">
        <v>14</v>
      </c>
      <c r="AN150" s="523">
        <v>11</v>
      </c>
      <c r="AO150" s="524">
        <v>34</v>
      </c>
      <c r="AP150" s="755">
        <v>30</v>
      </c>
      <c r="AQ150" s="756">
        <v>114</v>
      </c>
      <c r="AR150" s="757">
        <v>88</v>
      </c>
      <c r="AS150" s="522">
        <v>121</v>
      </c>
      <c r="AT150" s="758" t="s">
        <v>120</v>
      </c>
      <c r="AU150" s="658"/>
      <c r="CA150" s="506" t="str">
        <f t="shared" ref="CA150:CA168" si="10">IF(B150&lt;&gt;SUM(AQ150+AR150+AS150)," El número de consultas según tipo atención NO puede ser diferente al Total.","")</f>
        <v/>
      </c>
      <c r="CB150" s="506"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506">
        <f t="shared" ref="CG150:CG168" si="11">IF(B150&lt;&gt;SUM(AQ150+AR150+AS150),1,0)</f>
        <v>0</v>
      </c>
    </row>
    <row r="151" spans="1:102" x14ac:dyDescent="0.2">
      <c r="A151" s="759" t="s">
        <v>30</v>
      </c>
      <c r="B151" s="760">
        <f t="shared" si="7"/>
        <v>0</v>
      </c>
      <c r="C151" s="761">
        <f t="shared" si="8"/>
        <v>0</v>
      </c>
      <c r="D151" s="762">
        <f t="shared" si="9"/>
        <v>0</v>
      </c>
      <c r="E151" s="562"/>
      <c r="F151" s="581"/>
      <c r="G151" s="562"/>
      <c r="H151" s="563"/>
      <c r="I151" s="562"/>
      <c r="J151" s="563"/>
      <c r="K151" s="562"/>
      <c r="L151" s="563"/>
      <c r="M151" s="562"/>
      <c r="N151" s="563"/>
      <c r="O151" s="562"/>
      <c r="P151" s="563"/>
      <c r="Q151" s="562"/>
      <c r="R151" s="563"/>
      <c r="S151" s="562"/>
      <c r="T151" s="563"/>
      <c r="U151" s="562"/>
      <c r="V151" s="563"/>
      <c r="W151" s="562"/>
      <c r="X151" s="563"/>
      <c r="Y151" s="562"/>
      <c r="Z151" s="563"/>
      <c r="AA151" s="562"/>
      <c r="AB151" s="563"/>
      <c r="AC151" s="562"/>
      <c r="AD151" s="563"/>
      <c r="AE151" s="562"/>
      <c r="AF151" s="563"/>
      <c r="AG151" s="562"/>
      <c r="AH151" s="563"/>
      <c r="AI151" s="562"/>
      <c r="AJ151" s="563"/>
      <c r="AK151" s="562"/>
      <c r="AL151" s="563"/>
      <c r="AM151" s="562"/>
      <c r="AN151" s="563"/>
      <c r="AO151" s="564"/>
      <c r="AP151" s="763"/>
      <c r="AQ151" s="764"/>
      <c r="AR151" s="676"/>
      <c r="AS151" s="581"/>
      <c r="AT151" s="758"/>
      <c r="AU151" s="658"/>
      <c r="CA151" s="506" t="str">
        <f t="shared" si="10"/>
        <v/>
      </c>
      <c r="CG151" s="506">
        <f t="shared" si="11"/>
        <v>0</v>
      </c>
    </row>
    <row r="152" spans="1:102" ht="21.75" x14ac:dyDescent="0.2">
      <c r="A152" s="765" t="s">
        <v>164</v>
      </c>
      <c r="B152" s="766">
        <f t="shared" si="7"/>
        <v>0</v>
      </c>
      <c r="C152" s="767">
        <f t="shared" si="8"/>
        <v>0</v>
      </c>
      <c r="D152" s="768">
        <f t="shared" si="9"/>
        <v>0</v>
      </c>
      <c r="E152" s="527"/>
      <c r="F152" s="528"/>
      <c r="G152" s="527"/>
      <c r="H152" s="529"/>
      <c r="I152" s="527"/>
      <c r="J152" s="529"/>
      <c r="K152" s="527"/>
      <c r="L152" s="529"/>
      <c r="M152" s="527"/>
      <c r="N152" s="529"/>
      <c r="O152" s="527"/>
      <c r="P152" s="529"/>
      <c r="Q152" s="527"/>
      <c r="R152" s="529"/>
      <c r="S152" s="527"/>
      <c r="T152" s="529"/>
      <c r="U152" s="527"/>
      <c r="V152" s="529"/>
      <c r="W152" s="527"/>
      <c r="X152" s="529"/>
      <c r="Y152" s="527"/>
      <c r="Z152" s="529"/>
      <c r="AA152" s="527"/>
      <c r="AB152" s="529"/>
      <c r="AC152" s="527"/>
      <c r="AD152" s="529"/>
      <c r="AE152" s="527"/>
      <c r="AF152" s="529"/>
      <c r="AG152" s="527"/>
      <c r="AH152" s="529"/>
      <c r="AI152" s="527"/>
      <c r="AJ152" s="529"/>
      <c r="AK152" s="527"/>
      <c r="AL152" s="529"/>
      <c r="AM152" s="527"/>
      <c r="AN152" s="529"/>
      <c r="AO152" s="530"/>
      <c r="AP152" s="769"/>
      <c r="AQ152" s="631"/>
      <c r="AR152" s="660"/>
      <c r="AS152" s="528"/>
      <c r="AT152" s="758"/>
      <c r="AU152" s="658"/>
      <c r="CA152" s="506" t="str">
        <f t="shared" si="10"/>
        <v/>
      </c>
      <c r="CG152" s="506">
        <f t="shared" si="11"/>
        <v>0</v>
      </c>
    </row>
    <row r="153" spans="1:102" x14ac:dyDescent="0.2">
      <c r="A153" s="770" t="s">
        <v>165</v>
      </c>
      <c r="B153" s="771">
        <f t="shared" si="7"/>
        <v>3</v>
      </c>
      <c r="C153" s="772">
        <f t="shared" si="8"/>
        <v>0</v>
      </c>
      <c r="D153" s="773">
        <f t="shared" si="9"/>
        <v>3</v>
      </c>
      <c r="E153" s="536"/>
      <c r="F153" s="542"/>
      <c r="G153" s="536"/>
      <c r="H153" s="542"/>
      <c r="I153" s="536"/>
      <c r="J153" s="542"/>
      <c r="K153" s="536"/>
      <c r="L153" s="537"/>
      <c r="M153" s="536"/>
      <c r="N153" s="537"/>
      <c r="O153" s="536"/>
      <c r="P153" s="537"/>
      <c r="Q153" s="536"/>
      <c r="R153" s="537"/>
      <c r="S153" s="536"/>
      <c r="T153" s="537"/>
      <c r="U153" s="536"/>
      <c r="V153" s="537"/>
      <c r="W153" s="536"/>
      <c r="X153" s="537"/>
      <c r="Y153" s="536"/>
      <c r="Z153" s="537"/>
      <c r="AA153" s="536"/>
      <c r="AB153" s="542"/>
      <c r="AC153" s="536"/>
      <c r="AD153" s="542"/>
      <c r="AE153" s="536"/>
      <c r="AF153" s="537"/>
      <c r="AG153" s="536"/>
      <c r="AH153" s="537"/>
      <c r="AI153" s="536"/>
      <c r="AJ153" s="537">
        <v>1</v>
      </c>
      <c r="AK153" s="536"/>
      <c r="AL153" s="537"/>
      <c r="AM153" s="536"/>
      <c r="AN153" s="537">
        <v>1</v>
      </c>
      <c r="AO153" s="538"/>
      <c r="AP153" s="774">
        <v>1</v>
      </c>
      <c r="AQ153" s="636"/>
      <c r="AR153" s="548">
        <v>3</v>
      </c>
      <c r="AS153" s="542"/>
      <c r="AT153" s="758"/>
      <c r="AU153" s="658"/>
      <c r="CA153" s="506" t="str">
        <f t="shared" si="10"/>
        <v/>
      </c>
      <c r="CG153" s="506">
        <f t="shared" si="11"/>
        <v>0</v>
      </c>
    </row>
    <row r="154" spans="1:102" x14ac:dyDescent="0.2">
      <c r="A154" s="770" t="s">
        <v>166</v>
      </c>
      <c r="B154" s="771">
        <f t="shared" si="7"/>
        <v>27</v>
      </c>
      <c r="C154" s="772">
        <f t="shared" si="8"/>
        <v>18</v>
      </c>
      <c r="D154" s="773">
        <f t="shared" si="9"/>
        <v>9</v>
      </c>
      <c r="E154" s="536"/>
      <c r="F154" s="542"/>
      <c r="G154" s="536"/>
      <c r="H154" s="542"/>
      <c r="I154" s="536"/>
      <c r="J154" s="542"/>
      <c r="K154" s="536"/>
      <c r="L154" s="537"/>
      <c r="M154" s="536"/>
      <c r="N154" s="537"/>
      <c r="O154" s="536"/>
      <c r="P154" s="537"/>
      <c r="Q154" s="536"/>
      <c r="R154" s="537"/>
      <c r="S154" s="536"/>
      <c r="T154" s="537"/>
      <c r="U154" s="536"/>
      <c r="V154" s="537"/>
      <c r="W154" s="536"/>
      <c r="X154" s="537"/>
      <c r="Y154" s="536">
        <v>1</v>
      </c>
      <c r="Z154" s="537"/>
      <c r="AA154" s="536"/>
      <c r="AB154" s="542"/>
      <c r="AC154" s="536">
        <v>5</v>
      </c>
      <c r="AD154" s="542">
        <v>1</v>
      </c>
      <c r="AE154" s="536">
        <v>1</v>
      </c>
      <c r="AF154" s="537"/>
      <c r="AG154" s="536">
        <v>1</v>
      </c>
      <c r="AH154" s="537">
        <v>1</v>
      </c>
      <c r="AI154" s="536">
        <v>1</v>
      </c>
      <c r="AJ154" s="537">
        <v>1</v>
      </c>
      <c r="AK154" s="536">
        <v>1</v>
      </c>
      <c r="AL154" s="537"/>
      <c r="AM154" s="536">
        <v>3</v>
      </c>
      <c r="AN154" s="537">
        <v>2</v>
      </c>
      <c r="AO154" s="538">
        <v>5</v>
      </c>
      <c r="AP154" s="774">
        <v>4</v>
      </c>
      <c r="AQ154" s="636">
        <v>4</v>
      </c>
      <c r="AR154" s="548">
        <v>5</v>
      </c>
      <c r="AS154" s="542">
        <v>18</v>
      </c>
      <c r="AT154" s="758"/>
      <c r="AU154" s="658"/>
      <c r="CA154" s="506" t="str">
        <f t="shared" si="10"/>
        <v/>
      </c>
      <c r="CG154" s="506">
        <f t="shared" si="11"/>
        <v>0</v>
      </c>
    </row>
    <row r="155" spans="1:102" x14ac:dyDescent="0.2">
      <c r="A155" s="770" t="s">
        <v>167</v>
      </c>
      <c r="B155" s="771">
        <f t="shared" si="7"/>
        <v>0</v>
      </c>
      <c r="C155" s="772">
        <f t="shared" si="8"/>
        <v>0</v>
      </c>
      <c r="D155" s="773">
        <f t="shared" si="9"/>
        <v>0</v>
      </c>
      <c r="E155" s="536"/>
      <c r="F155" s="542"/>
      <c r="G155" s="536"/>
      <c r="H155" s="542"/>
      <c r="I155" s="536"/>
      <c r="J155" s="542"/>
      <c r="K155" s="536"/>
      <c r="L155" s="537"/>
      <c r="M155" s="536"/>
      <c r="N155" s="537"/>
      <c r="O155" s="536"/>
      <c r="P155" s="537"/>
      <c r="Q155" s="536"/>
      <c r="R155" s="537"/>
      <c r="S155" s="536"/>
      <c r="T155" s="537"/>
      <c r="U155" s="536"/>
      <c r="V155" s="537"/>
      <c r="W155" s="536"/>
      <c r="X155" s="537"/>
      <c r="Y155" s="536"/>
      <c r="Z155" s="537"/>
      <c r="AA155" s="536"/>
      <c r="AB155" s="542"/>
      <c r="AC155" s="536"/>
      <c r="AD155" s="542"/>
      <c r="AE155" s="536"/>
      <c r="AF155" s="537"/>
      <c r="AG155" s="536"/>
      <c r="AH155" s="537"/>
      <c r="AI155" s="536"/>
      <c r="AJ155" s="537"/>
      <c r="AK155" s="536"/>
      <c r="AL155" s="537"/>
      <c r="AM155" s="536"/>
      <c r="AN155" s="537"/>
      <c r="AO155" s="538"/>
      <c r="AP155" s="774"/>
      <c r="AQ155" s="636"/>
      <c r="AR155" s="548"/>
      <c r="AS155" s="542"/>
      <c r="AT155" s="758"/>
      <c r="AU155" s="658"/>
      <c r="CA155" s="506" t="str">
        <f t="shared" si="10"/>
        <v/>
      </c>
      <c r="CG155" s="506">
        <f t="shared" si="11"/>
        <v>0</v>
      </c>
    </row>
    <row r="156" spans="1:102" x14ac:dyDescent="0.2">
      <c r="A156" s="770" t="s">
        <v>168</v>
      </c>
      <c r="B156" s="771">
        <f t="shared" si="7"/>
        <v>0</v>
      </c>
      <c r="C156" s="772">
        <f t="shared" si="8"/>
        <v>0</v>
      </c>
      <c r="D156" s="773">
        <f t="shared" si="9"/>
        <v>0</v>
      </c>
      <c r="E156" s="536"/>
      <c r="F156" s="542"/>
      <c r="G156" s="536"/>
      <c r="H156" s="542"/>
      <c r="I156" s="536"/>
      <c r="J156" s="542"/>
      <c r="K156" s="536"/>
      <c r="L156" s="537"/>
      <c r="M156" s="536"/>
      <c r="N156" s="537"/>
      <c r="O156" s="536"/>
      <c r="P156" s="537"/>
      <c r="Q156" s="536"/>
      <c r="R156" s="537"/>
      <c r="S156" s="536"/>
      <c r="T156" s="537"/>
      <c r="U156" s="536"/>
      <c r="V156" s="537"/>
      <c r="W156" s="536"/>
      <c r="X156" s="537"/>
      <c r="Y156" s="536"/>
      <c r="Z156" s="537"/>
      <c r="AA156" s="536"/>
      <c r="AB156" s="542"/>
      <c r="AC156" s="536"/>
      <c r="AD156" s="542"/>
      <c r="AE156" s="536"/>
      <c r="AF156" s="537"/>
      <c r="AG156" s="536"/>
      <c r="AH156" s="537"/>
      <c r="AI156" s="536"/>
      <c r="AJ156" s="537"/>
      <c r="AK156" s="536"/>
      <c r="AL156" s="537"/>
      <c r="AM156" s="536"/>
      <c r="AN156" s="537"/>
      <c r="AO156" s="538"/>
      <c r="AP156" s="774"/>
      <c r="AQ156" s="636"/>
      <c r="AR156" s="548"/>
      <c r="AS156" s="542"/>
      <c r="AT156" s="758"/>
      <c r="AU156" s="658"/>
      <c r="CA156" s="506" t="str">
        <f t="shared" si="10"/>
        <v/>
      </c>
      <c r="CG156" s="506">
        <f t="shared" si="11"/>
        <v>0</v>
      </c>
    </row>
    <row r="157" spans="1:102" x14ac:dyDescent="0.2">
      <c r="A157" s="770" t="s">
        <v>169</v>
      </c>
      <c r="B157" s="771">
        <f t="shared" si="7"/>
        <v>1</v>
      </c>
      <c r="C157" s="772">
        <f t="shared" si="8"/>
        <v>1</v>
      </c>
      <c r="D157" s="773">
        <f t="shared" si="9"/>
        <v>0</v>
      </c>
      <c r="E157" s="536"/>
      <c r="F157" s="542"/>
      <c r="G157" s="536"/>
      <c r="H157" s="542"/>
      <c r="I157" s="536"/>
      <c r="J157" s="542"/>
      <c r="K157" s="536"/>
      <c r="L157" s="537"/>
      <c r="M157" s="536"/>
      <c r="N157" s="537"/>
      <c r="O157" s="536"/>
      <c r="P157" s="537"/>
      <c r="Q157" s="536"/>
      <c r="R157" s="537"/>
      <c r="S157" s="536"/>
      <c r="T157" s="537"/>
      <c r="U157" s="536"/>
      <c r="V157" s="537"/>
      <c r="W157" s="536">
        <v>1</v>
      </c>
      <c r="X157" s="537"/>
      <c r="Y157" s="536"/>
      <c r="Z157" s="537"/>
      <c r="AA157" s="536"/>
      <c r="AB157" s="542"/>
      <c r="AC157" s="536"/>
      <c r="AD157" s="542"/>
      <c r="AE157" s="536"/>
      <c r="AF157" s="537"/>
      <c r="AG157" s="536"/>
      <c r="AH157" s="537"/>
      <c r="AI157" s="536"/>
      <c r="AJ157" s="537"/>
      <c r="AK157" s="536"/>
      <c r="AL157" s="537"/>
      <c r="AM157" s="536"/>
      <c r="AN157" s="537"/>
      <c r="AO157" s="538"/>
      <c r="AP157" s="774"/>
      <c r="AQ157" s="636"/>
      <c r="AR157" s="548"/>
      <c r="AS157" s="542">
        <v>1</v>
      </c>
      <c r="AT157" s="758"/>
      <c r="AU157" s="658"/>
      <c r="CA157" s="506" t="str">
        <f t="shared" si="10"/>
        <v/>
      </c>
      <c r="CG157" s="506">
        <f t="shared" si="11"/>
        <v>0</v>
      </c>
    </row>
    <row r="158" spans="1:102" x14ac:dyDescent="0.2">
      <c r="A158" s="770" t="s">
        <v>170</v>
      </c>
      <c r="B158" s="771">
        <f t="shared" si="7"/>
        <v>0</v>
      </c>
      <c r="C158" s="772">
        <f t="shared" si="8"/>
        <v>0</v>
      </c>
      <c r="D158" s="773">
        <f t="shared" si="9"/>
        <v>0</v>
      </c>
      <c r="E158" s="536"/>
      <c r="F158" s="542"/>
      <c r="G158" s="536"/>
      <c r="H158" s="542"/>
      <c r="I158" s="536"/>
      <c r="J158" s="542"/>
      <c r="K158" s="536"/>
      <c r="L158" s="537"/>
      <c r="M158" s="536"/>
      <c r="N158" s="537"/>
      <c r="O158" s="536"/>
      <c r="P158" s="537"/>
      <c r="Q158" s="536"/>
      <c r="R158" s="537"/>
      <c r="S158" s="536"/>
      <c r="T158" s="537"/>
      <c r="U158" s="536"/>
      <c r="V158" s="537"/>
      <c r="W158" s="536"/>
      <c r="X158" s="537"/>
      <c r="Y158" s="536"/>
      <c r="Z158" s="537"/>
      <c r="AA158" s="536"/>
      <c r="AB158" s="542"/>
      <c r="AC158" s="536"/>
      <c r="AD158" s="542"/>
      <c r="AE158" s="536"/>
      <c r="AF158" s="537"/>
      <c r="AG158" s="536"/>
      <c r="AH158" s="537"/>
      <c r="AI158" s="536"/>
      <c r="AJ158" s="537"/>
      <c r="AK158" s="536"/>
      <c r="AL158" s="537"/>
      <c r="AM158" s="536"/>
      <c r="AN158" s="537"/>
      <c r="AO158" s="538"/>
      <c r="AP158" s="774"/>
      <c r="AQ158" s="636"/>
      <c r="AR158" s="548"/>
      <c r="AS158" s="542"/>
      <c r="AT158" s="758"/>
      <c r="AU158" s="658"/>
      <c r="CA158" s="506" t="str">
        <f t="shared" si="10"/>
        <v/>
      </c>
      <c r="CG158" s="506">
        <f t="shared" si="11"/>
        <v>0</v>
      </c>
    </row>
    <row r="159" spans="1:102" x14ac:dyDescent="0.2">
      <c r="A159" s="770" t="s">
        <v>171</v>
      </c>
      <c r="B159" s="771">
        <f t="shared" si="7"/>
        <v>0</v>
      </c>
      <c r="C159" s="772">
        <f t="shared" si="8"/>
        <v>0</v>
      </c>
      <c r="D159" s="773">
        <f t="shared" si="9"/>
        <v>0</v>
      </c>
      <c r="E159" s="536"/>
      <c r="F159" s="542"/>
      <c r="G159" s="536"/>
      <c r="H159" s="542"/>
      <c r="I159" s="536"/>
      <c r="J159" s="542"/>
      <c r="K159" s="536"/>
      <c r="L159" s="537"/>
      <c r="M159" s="536"/>
      <c r="N159" s="537"/>
      <c r="O159" s="536"/>
      <c r="P159" s="537"/>
      <c r="Q159" s="536"/>
      <c r="R159" s="537"/>
      <c r="S159" s="536"/>
      <c r="T159" s="537"/>
      <c r="U159" s="536"/>
      <c r="V159" s="537"/>
      <c r="W159" s="536"/>
      <c r="X159" s="537"/>
      <c r="Y159" s="536"/>
      <c r="Z159" s="537"/>
      <c r="AA159" s="536"/>
      <c r="AB159" s="542"/>
      <c r="AC159" s="536"/>
      <c r="AD159" s="542"/>
      <c r="AE159" s="536"/>
      <c r="AF159" s="537"/>
      <c r="AG159" s="536"/>
      <c r="AH159" s="537"/>
      <c r="AI159" s="536"/>
      <c r="AJ159" s="537"/>
      <c r="AK159" s="536"/>
      <c r="AL159" s="537"/>
      <c r="AM159" s="536"/>
      <c r="AN159" s="537"/>
      <c r="AO159" s="538"/>
      <c r="AP159" s="774"/>
      <c r="AQ159" s="636"/>
      <c r="AR159" s="548"/>
      <c r="AS159" s="542"/>
      <c r="AT159" s="758"/>
      <c r="AU159" s="658"/>
      <c r="CA159" s="506" t="str">
        <f t="shared" si="10"/>
        <v/>
      </c>
      <c r="CG159" s="506">
        <f t="shared" si="11"/>
        <v>0</v>
      </c>
    </row>
    <row r="160" spans="1:102" x14ac:dyDescent="0.2">
      <c r="A160" s="770" t="s">
        <v>172</v>
      </c>
      <c r="B160" s="771">
        <f t="shared" si="7"/>
        <v>90</v>
      </c>
      <c r="C160" s="772">
        <f t="shared" si="8"/>
        <v>30</v>
      </c>
      <c r="D160" s="773">
        <f t="shared" si="9"/>
        <v>60</v>
      </c>
      <c r="E160" s="536"/>
      <c r="F160" s="542"/>
      <c r="G160" s="536"/>
      <c r="H160" s="542"/>
      <c r="I160" s="536"/>
      <c r="J160" s="542"/>
      <c r="K160" s="536">
        <v>1</v>
      </c>
      <c r="L160" s="537">
        <v>1</v>
      </c>
      <c r="M160" s="536">
        <v>1</v>
      </c>
      <c r="N160" s="537"/>
      <c r="O160" s="536">
        <v>4</v>
      </c>
      <c r="P160" s="537">
        <v>4</v>
      </c>
      <c r="Q160" s="536"/>
      <c r="R160" s="537">
        <v>1</v>
      </c>
      <c r="S160" s="536"/>
      <c r="T160" s="537">
        <v>1</v>
      </c>
      <c r="U160" s="536"/>
      <c r="V160" s="537">
        <v>3</v>
      </c>
      <c r="W160" s="536">
        <v>1</v>
      </c>
      <c r="X160" s="537">
        <v>4</v>
      </c>
      <c r="Y160" s="536">
        <v>2</v>
      </c>
      <c r="Z160" s="537">
        <v>3</v>
      </c>
      <c r="AA160" s="536">
        <v>2</v>
      </c>
      <c r="AB160" s="542">
        <v>4</v>
      </c>
      <c r="AC160" s="536">
        <v>5</v>
      </c>
      <c r="AD160" s="542">
        <v>7</v>
      </c>
      <c r="AE160" s="536">
        <v>4</v>
      </c>
      <c r="AF160" s="537">
        <v>8</v>
      </c>
      <c r="AG160" s="536">
        <v>4</v>
      </c>
      <c r="AH160" s="537">
        <v>5</v>
      </c>
      <c r="AI160" s="536">
        <v>3</v>
      </c>
      <c r="AJ160" s="537">
        <v>6</v>
      </c>
      <c r="AK160" s="536">
        <v>2</v>
      </c>
      <c r="AL160" s="537">
        <v>6</v>
      </c>
      <c r="AM160" s="536">
        <v>1</v>
      </c>
      <c r="AN160" s="537">
        <v>3</v>
      </c>
      <c r="AO160" s="538"/>
      <c r="AP160" s="774">
        <v>4</v>
      </c>
      <c r="AQ160" s="636">
        <v>86</v>
      </c>
      <c r="AR160" s="548">
        <v>1</v>
      </c>
      <c r="AS160" s="542">
        <v>3</v>
      </c>
      <c r="AT160" s="758"/>
      <c r="AU160" s="658"/>
      <c r="CA160" s="506" t="str">
        <f t="shared" si="10"/>
        <v/>
      </c>
      <c r="CG160" s="506">
        <f t="shared" si="11"/>
        <v>0</v>
      </c>
    </row>
    <row r="161" spans="1:85" x14ac:dyDescent="0.2">
      <c r="A161" s="770" t="s">
        <v>173</v>
      </c>
      <c r="B161" s="771">
        <f t="shared" si="7"/>
        <v>2</v>
      </c>
      <c r="C161" s="772">
        <f t="shared" si="8"/>
        <v>2</v>
      </c>
      <c r="D161" s="773">
        <f t="shared" si="9"/>
        <v>0</v>
      </c>
      <c r="E161" s="536"/>
      <c r="F161" s="542"/>
      <c r="G161" s="536"/>
      <c r="H161" s="542"/>
      <c r="I161" s="536"/>
      <c r="J161" s="542"/>
      <c r="K161" s="536"/>
      <c r="L161" s="537"/>
      <c r="M161" s="536"/>
      <c r="N161" s="537"/>
      <c r="O161" s="536"/>
      <c r="P161" s="537"/>
      <c r="Q161" s="536"/>
      <c r="R161" s="537"/>
      <c r="S161" s="536"/>
      <c r="T161" s="537"/>
      <c r="U161" s="536"/>
      <c r="V161" s="537"/>
      <c r="W161" s="536"/>
      <c r="X161" s="537"/>
      <c r="Y161" s="536"/>
      <c r="Z161" s="537"/>
      <c r="AA161" s="536"/>
      <c r="AB161" s="542"/>
      <c r="AC161" s="536"/>
      <c r="AD161" s="542"/>
      <c r="AE161" s="536">
        <v>1</v>
      </c>
      <c r="AF161" s="537"/>
      <c r="AG161" s="536"/>
      <c r="AH161" s="537"/>
      <c r="AI161" s="536"/>
      <c r="AJ161" s="537"/>
      <c r="AK161" s="536"/>
      <c r="AL161" s="537"/>
      <c r="AM161" s="536"/>
      <c r="AN161" s="537"/>
      <c r="AO161" s="538">
        <v>1</v>
      </c>
      <c r="AP161" s="774"/>
      <c r="AQ161" s="636"/>
      <c r="AR161" s="548"/>
      <c r="AS161" s="542">
        <v>2</v>
      </c>
      <c r="AT161" s="758"/>
      <c r="AU161" s="658"/>
      <c r="CA161" s="506" t="str">
        <f t="shared" si="10"/>
        <v/>
      </c>
      <c r="CG161" s="506">
        <f t="shared" si="11"/>
        <v>0</v>
      </c>
    </row>
    <row r="162" spans="1:85" x14ac:dyDescent="0.2">
      <c r="A162" s="770" t="s">
        <v>174</v>
      </c>
      <c r="B162" s="771">
        <f t="shared" si="7"/>
        <v>0</v>
      </c>
      <c r="C162" s="772">
        <f t="shared" si="8"/>
        <v>0</v>
      </c>
      <c r="D162" s="773">
        <f t="shared" si="9"/>
        <v>0</v>
      </c>
      <c r="E162" s="536"/>
      <c r="F162" s="542"/>
      <c r="G162" s="536"/>
      <c r="H162" s="542"/>
      <c r="I162" s="536"/>
      <c r="J162" s="542"/>
      <c r="K162" s="536"/>
      <c r="L162" s="537"/>
      <c r="M162" s="536"/>
      <c r="N162" s="537"/>
      <c r="O162" s="536"/>
      <c r="P162" s="537"/>
      <c r="Q162" s="536"/>
      <c r="R162" s="537"/>
      <c r="S162" s="536"/>
      <c r="T162" s="537"/>
      <c r="U162" s="536"/>
      <c r="V162" s="537"/>
      <c r="W162" s="536"/>
      <c r="X162" s="537"/>
      <c r="Y162" s="536"/>
      <c r="Z162" s="537"/>
      <c r="AA162" s="536"/>
      <c r="AB162" s="542"/>
      <c r="AC162" s="536"/>
      <c r="AD162" s="542"/>
      <c r="AE162" s="536"/>
      <c r="AF162" s="537"/>
      <c r="AG162" s="536"/>
      <c r="AH162" s="537"/>
      <c r="AI162" s="536"/>
      <c r="AJ162" s="537"/>
      <c r="AK162" s="536"/>
      <c r="AL162" s="537"/>
      <c r="AM162" s="536"/>
      <c r="AN162" s="537"/>
      <c r="AO162" s="538"/>
      <c r="AP162" s="774"/>
      <c r="AQ162" s="636"/>
      <c r="AR162" s="548"/>
      <c r="AS162" s="542"/>
      <c r="AT162" s="758"/>
      <c r="AU162" s="658"/>
      <c r="CA162" s="506" t="str">
        <f t="shared" si="10"/>
        <v/>
      </c>
      <c r="CG162" s="506">
        <f t="shared" si="11"/>
        <v>0</v>
      </c>
    </row>
    <row r="163" spans="1:85" x14ac:dyDescent="0.2">
      <c r="A163" s="770" t="s">
        <v>175</v>
      </c>
      <c r="B163" s="771">
        <f t="shared" si="7"/>
        <v>0</v>
      </c>
      <c r="C163" s="772">
        <f t="shared" si="8"/>
        <v>0</v>
      </c>
      <c r="D163" s="773">
        <f t="shared" si="9"/>
        <v>0</v>
      </c>
      <c r="E163" s="536"/>
      <c r="F163" s="542"/>
      <c r="G163" s="536"/>
      <c r="H163" s="542"/>
      <c r="I163" s="536"/>
      <c r="J163" s="542"/>
      <c r="K163" s="536"/>
      <c r="L163" s="537"/>
      <c r="M163" s="536"/>
      <c r="N163" s="537"/>
      <c r="O163" s="536"/>
      <c r="P163" s="537"/>
      <c r="Q163" s="536"/>
      <c r="R163" s="537"/>
      <c r="S163" s="536"/>
      <c r="T163" s="537"/>
      <c r="U163" s="536"/>
      <c r="V163" s="537"/>
      <c r="W163" s="536"/>
      <c r="X163" s="537"/>
      <c r="Y163" s="536"/>
      <c r="Z163" s="537"/>
      <c r="AA163" s="536"/>
      <c r="AB163" s="542"/>
      <c r="AC163" s="536"/>
      <c r="AD163" s="542"/>
      <c r="AE163" s="536"/>
      <c r="AF163" s="537"/>
      <c r="AG163" s="536"/>
      <c r="AH163" s="537"/>
      <c r="AI163" s="536"/>
      <c r="AJ163" s="537"/>
      <c r="AK163" s="536"/>
      <c r="AL163" s="537"/>
      <c r="AM163" s="536"/>
      <c r="AN163" s="537"/>
      <c r="AO163" s="538"/>
      <c r="AP163" s="774"/>
      <c r="AQ163" s="636"/>
      <c r="AR163" s="548"/>
      <c r="AS163" s="542"/>
      <c r="AT163" s="758"/>
      <c r="AU163" s="658"/>
      <c r="CA163" s="506" t="str">
        <f t="shared" si="10"/>
        <v/>
      </c>
      <c r="CG163" s="506">
        <f t="shared" si="11"/>
        <v>0</v>
      </c>
    </row>
    <row r="164" spans="1:85" x14ac:dyDescent="0.2">
      <c r="A164" s="770" t="s">
        <v>176</v>
      </c>
      <c r="B164" s="771">
        <f t="shared" si="7"/>
        <v>132</v>
      </c>
      <c r="C164" s="772">
        <f t="shared" si="8"/>
        <v>60</v>
      </c>
      <c r="D164" s="773">
        <f t="shared" si="9"/>
        <v>72</v>
      </c>
      <c r="E164" s="536">
        <v>9</v>
      </c>
      <c r="F164" s="542">
        <v>9</v>
      </c>
      <c r="G164" s="536">
        <v>6</v>
      </c>
      <c r="H164" s="542">
        <v>7</v>
      </c>
      <c r="I164" s="536">
        <v>4</v>
      </c>
      <c r="J164" s="542">
        <v>5</v>
      </c>
      <c r="K164" s="536">
        <v>1</v>
      </c>
      <c r="L164" s="537">
        <v>2</v>
      </c>
      <c r="M164" s="536"/>
      <c r="N164" s="537"/>
      <c r="O164" s="536"/>
      <c r="P164" s="537">
        <v>1</v>
      </c>
      <c r="Q164" s="536"/>
      <c r="R164" s="537"/>
      <c r="S164" s="536"/>
      <c r="T164" s="537"/>
      <c r="U164" s="536">
        <v>1</v>
      </c>
      <c r="V164" s="537">
        <v>2</v>
      </c>
      <c r="W164" s="536"/>
      <c r="X164" s="537">
        <v>2</v>
      </c>
      <c r="Y164" s="536">
        <v>1</v>
      </c>
      <c r="Z164" s="537">
        <v>1</v>
      </c>
      <c r="AA164" s="536">
        <v>1</v>
      </c>
      <c r="AB164" s="542">
        <v>2</v>
      </c>
      <c r="AC164" s="536"/>
      <c r="AD164" s="542"/>
      <c r="AE164" s="536">
        <v>3</v>
      </c>
      <c r="AF164" s="537">
        <v>2</v>
      </c>
      <c r="AG164" s="536">
        <v>5</v>
      </c>
      <c r="AH164" s="537">
        <v>6</v>
      </c>
      <c r="AI164" s="536">
        <v>2</v>
      </c>
      <c r="AJ164" s="537">
        <v>2</v>
      </c>
      <c r="AK164" s="536">
        <v>6</v>
      </c>
      <c r="AL164" s="537">
        <v>7</v>
      </c>
      <c r="AM164" s="536">
        <v>3</v>
      </c>
      <c r="AN164" s="537">
        <v>4</v>
      </c>
      <c r="AO164" s="538">
        <v>18</v>
      </c>
      <c r="AP164" s="774">
        <v>20</v>
      </c>
      <c r="AQ164" s="636">
        <v>13</v>
      </c>
      <c r="AR164" s="548">
        <v>59</v>
      </c>
      <c r="AS164" s="542">
        <v>60</v>
      </c>
      <c r="AT164" s="758"/>
      <c r="AU164" s="658"/>
      <c r="CA164" s="506" t="str">
        <f t="shared" si="10"/>
        <v/>
      </c>
      <c r="CG164" s="506">
        <f t="shared" si="11"/>
        <v>0</v>
      </c>
    </row>
    <row r="165" spans="1:85" x14ac:dyDescent="0.2">
      <c r="A165" s="770" t="s">
        <v>177</v>
      </c>
      <c r="B165" s="771">
        <f t="shared" si="7"/>
        <v>0</v>
      </c>
      <c r="C165" s="772">
        <f t="shared" si="8"/>
        <v>0</v>
      </c>
      <c r="D165" s="773">
        <f t="shared" si="9"/>
        <v>0</v>
      </c>
      <c r="E165" s="536"/>
      <c r="F165" s="542"/>
      <c r="G165" s="536"/>
      <c r="H165" s="542"/>
      <c r="I165" s="536"/>
      <c r="J165" s="542"/>
      <c r="K165" s="536"/>
      <c r="L165" s="537"/>
      <c r="M165" s="536"/>
      <c r="N165" s="537"/>
      <c r="O165" s="536"/>
      <c r="P165" s="537"/>
      <c r="Q165" s="536"/>
      <c r="R165" s="537"/>
      <c r="S165" s="536"/>
      <c r="T165" s="537"/>
      <c r="U165" s="536"/>
      <c r="V165" s="537"/>
      <c r="W165" s="536"/>
      <c r="X165" s="537"/>
      <c r="Y165" s="536"/>
      <c r="Z165" s="537"/>
      <c r="AA165" s="536"/>
      <c r="AB165" s="542"/>
      <c r="AC165" s="536"/>
      <c r="AD165" s="542"/>
      <c r="AE165" s="536"/>
      <c r="AF165" s="537"/>
      <c r="AG165" s="536"/>
      <c r="AH165" s="537"/>
      <c r="AI165" s="536"/>
      <c r="AJ165" s="537"/>
      <c r="AK165" s="536"/>
      <c r="AL165" s="537"/>
      <c r="AM165" s="536"/>
      <c r="AN165" s="537"/>
      <c r="AO165" s="538"/>
      <c r="AP165" s="774"/>
      <c r="AQ165" s="636"/>
      <c r="AR165" s="548"/>
      <c r="AS165" s="542"/>
      <c r="AT165" s="758"/>
      <c r="AU165" s="658"/>
      <c r="CA165" s="506" t="str">
        <f t="shared" si="10"/>
        <v/>
      </c>
      <c r="CG165" s="506">
        <f t="shared" si="11"/>
        <v>0</v>
      </c>
    </row>
    <row r="166" spans="1:85" x14ac:dyDescent="0.2">
      <c r="A166" s="770" t="s">
        <v>178</v>
      </c>
      <c r="B166" s="771">
        <f t="shared" si="7"/>
        <v>0</v>
      </c>
      <c r="C166" s="772">
        <f t="shared" si="8"/>
        <v>0</v>
      </c>
      <c r="D166" s="773">
        <f t="shared" si="9"/>
        <v>0</v>
      </c>
      <c r="E166" s="536"/>
      <c r="F166" s="542"/>
      <c r="G166" s="536"/>
      <c r="H166" s="542"/>
      <c r="I166" s="536"/>
      <c r="J166" s="542"/>
      <c r="K166" s="536"/>
      <c r="L166" s="537"/>
      <c r="M166" s="536"/>
      <c r="N166" s="537"/>
      <c r="O166" s="536"/>
      <c r="P166" s="537"/>
      <c r="Q166" s="536"/>
      <c r="R166" s="537"/>
      <c r="S166" s="536"/>
      <c r="T166" s="537"/>
      <c r="U166" s="536"/>
      <c r="V166" s="537"/>
      <c r="W166" s="536"/>
      <c r="X166" s="537"/>
      <c r="Y166" s="536"/>
      <c r="Z166" s="537"/>
      <c r="AA166" s="536"/>
      <c r="AB166" s="542"/>
      <c r="AC166" s="536"/>
      <c r="AD166" s="542"/>
      <c r="AE166" s="536"/>
      <c r="AF166" s="537"/>
      <c r="AG166" s="536"/>
      <c r="AH166" s="537"/>
      <c r="AI166" s="536"/>
      <c r="AJ166" s="537"/>
      <c r="AK166" s="536"/>
      <c r="AL166" s="537"/>
      <c r="AM166" s="536"/>
      <c r="AN166" s="537"/>
      <c r="AO166" s="538"/>
      <c r="AP166" s="774"/>
      <c r="AQ166" s="636"/>
      <c r="AR166" s="548"/>
      <c r="AS166" s="542"/>
      <c r="AT166" s="711"/>
      <c r="CA166" s="506" t="str">
        <f t="shared" si="10"/>
        <v/>
      </c>
      <c r="CG166" s="506">
        <f t="shared" si="11"/>
        <v>0</v>
      </c>
    </row>
    <row r="167" spans="1:85" x14ac:dyDescent="0.2">
      <c r="A167" s="770" t="s">
        <v>179</v>
      </c>
      <c r="B167" s="771">
        <f t="shared" si="7"/>
        <v>0</v>
      </c>
      <c r="C167" s="772">
        <f t="shared" si="8"/>
        <v>0</v>
      </c>
      <c r="D167" s="773">
        <f t="shared" si="9"/>
        <v>0</v>
      </c>
      <c r="E167" s="536"/>
      <c r="F167" s="542"/>
      <c r="G167" s="536"/>
      <c r="H167" s="542"/>
      <c r="I167" s="536"/>
      <c r="J167" s="542"/>
      <c r="K167" s="536"/>
      <c r="L167" s="537"/>
      <c r="M167" s="536"/>
      <c r="N167" s="537"/>
      <c r="O167" s="536"/>
      <c r="P167" s="537"/>
      <c r="Q167" s="536"/>
      <c r="R167" s="537"/>
      <c r="S167" s="536"/>
      <c r="T167" s="537"/>
      <c r="U167" s="536"/>
      <c r="V167" s="537"/>
      <c r="W167" s="536"/>
      <c r="X167" s="537"/>
      <c r="Y167" s="536"/>
      <c r="Z167" s="537"/>
      <c r="AA167" s="536"/>
      <c r="AB167" s="542"/>
      <c r="AC167" s="536"/>
      <c r="AD167" s="542"/>
      <c r="AE167" s="536"/>
      <c r="AF167" s="537"/>
      <c r="AG167" s="536"/>
      <c r="AH167" s="537"/>
      <c r="AI167" s="536"/>
      <c r="AJ167" s="537"/>
      <c r="AK167" s="536"/>
      <c r="AL167" s="537"/>
      <c r="AM167" s="536"/>
      <c r="AN167" s="537"/>
      <c r="AO167" s="538"/>
      <c r="AP167" s="774"/>
      <c r="AQ167" s="636"/>
      <c r="AR167" s="548"/>
      <c r="AS167" s="542"/>
      <c r="AT167" s="711"/>
      <c r="CA167" s="506" t="str">
        <f t="shared" si="10"/>
        <v/>
      </c>
      <c r="CG167" s="506">
        <f t="shared" si="11"/>
        <v>0</v>
      </c>
    </row>
    <row r="168" spans="1:85" x14ac:dyDescent="0.2">
      <c r="A168" s="775" t="s">
        <v>13</v>
      </c>
      <c r="B168" s="776">
        <f t="shared" si="7"/>
        <v>68</v>
      </c>
      <c r="C168" s="777">
        <f t="shared" si="8"/>
        <v>43</v>
      </c>
      <c r="D168" s="778">
        <f t="shared" si="9"/>
        <v>25</v>
      </c>
      <c r="E168" s="544"/>
      <c r="F168" s="545"/>
      <c r="G168" s="544"/>
      <c r="H168" s="546"/>
      <c r="I168" s="544"/>
      <c r="J168" s="546">
        <v>1</v>
      </c>
      <c r="K168" s="544"/>
      <c r="L168" s="546">
        <v>2</v>
      </c>
      <c r="M168" s="544"/>
      <c r="N168" s="546">
        <v>2</v>
      </c>
      <c r="O168" s="544">
        <v>1</v>
      </c>
      <c r="P168" s="546"/>
      <c r="Q168" s="544"/>
      <c r="R168" s="546"/>
      <c r="S168" s="544"/>
      <c r="T168" s="546"/>
      <c r="U168" s="544"/>
      <c r="V168" s="546">
        <v>1</v>
      </c>
      <c r="W168" s="544"/>
      <c r="X168" s="546">
        <v>1</v>
      </c>
      <c r="Y168" s="544">
        <v>1</v>
      </c>
      <c r="Z168" s="546">
        <v>1</v>
      </c>
      <c r="AA168" s="544">
        <v>3</v>
      </c>
      <c r="AB168" s="546">
        <v>3</v>
      </c>
      <c r="AC168" s="544">
        <v>3</v>
      </c>
      <c r="AD168" s="546">
        <v>1</v>
      </c>
      <c r="AE168" s="544">
        <v>2</v>
      </c>
      <c r="AF168" s="546">
        <v>2</v>
      </c>
      <c r="AG168" s="544">
        <v>5</v>
      </c>
      <c r="AH168" s="546">
        <v>2</v>
      </c>
      <c r="AI168" s="544">
        <v>5</v>
      </c>
      <c r="AJ168" s="546">
        <v>4</v>
      </c>
      <c r="AK168" s="544">
        <v>6</v>
      </c>
      <c r="AL168" s="546">
        <v>3</v>
      </c>
      <c r="AM168" s="544">
        <v>7</v>
      </c>
      <c r="AN168" s="546">
        <v>1</v>
      </c>
      <c r="AO168" s="547">
        <v>10</v>
      </c>
      <c r="AP168" s="779">
        <v>1</v>
      </c>
      <c r="AQ168" s="780">
        <v>11</v>
      </c>
      <c r="AR168" s="551">
        <v>20</v>
      </c>
      <c r="AS168" s="545">
        <v>37</v>
      </c>
      <c r="AT168" s="711"/>
      <c r="CA168" s="506" t="str">
        <f t="shared" si="10"/>
        <v/>
      </c>
      <c r="CG168" s="506">
        <f t="shared" si="11"/>
        <v>0</v>
      </c>
    </row>
    <row r="169" spans="1:85" x14ac:dyDescent="0.2">
      <c r="A169" s="781" t="s">
        <v>98</v>
      </c>
      <c r="B169" s="648">
        <f t="shared" ref="B169:AS169" si="12">SUM(B170:B174)</f>
        <v>0</v>
      </c>
      <c r="C169" s="649">
        <f t="shared" si="12"/>
        <v>0</v>
      </c>
      <c r="D169" s="754">
        <f t="shared" si="12"/>
        <v>0</v>
      </c>
      <c r="E169" s="782">
        <f t="shared" si="12"/>
        <v>0</v>
      </c>
      <c r="F169" s="783">
        <f t="shared" si="12"/>
        <v>0</v>
      </c>
      <c r="G169" s="783">
        <f t="shared" si="12"/>
        <v>0</v>
      </c>
      <c r="H169" s="568">
        <f t="shared" si="12"/>
        <v>0</v>
      </c>
      <c r="I169" s="566">
        <f t="shared" si="12"/>
        <v>0</v>
      </c>
      <c r="J169" s="568">
        <f t="shared" si="12"/>
        <v>0</v>
      </c>
      <c r="K169" s="566">
        <f t="shared" si="12"/>
        <v>0</v>
      </c>
      <c r="L169" s="568">
        <f t="shared" si="12"/>
        <v>0</v>
      </c>
      <c r="M169" s="566">
        <f t="shared" si="12"/>
        <v>0</v>
      </c>
      <c r="N169" s="568">
        <f t="shared" si="12"/>
        <v>0</v>
      </c>
      <c r="O169" s="566">
        <f t="shared" si="12"/>
        <v>0</v>
      </c>
      <c r="P169" s="568">
        <f t="shared" si="12"/>
        <v>0</v>
      </c>
      <c r="Q169" s="566">
        <f t="shared" si="12"/>
        <v>0</v>
      </c>
      <c r="R169" s="568">
        <f t="shared" si="12"/>
        <v>0</v>
      </c>
      <c r="S169" s="566">
        <f t="shared" si="12"/>
        <v>0</v>
      </c>
      <c r="T169" s="568">
        <f t="shared" si="12"/>
        <v>0</v>
      </c>
      <c r="U169" s="566">
        <f t="shared" si="12"/>
        <v>0</v>
      </c>
      <c r="V169" s="568">
        <f t="shared" si="12"/>
        <v>0</v>
      </c>
      <c r="W169" s="566">
        <f t="shared" si="12"/>
        <v>0</v>
      </c>
      <c r="X169" s="568">
        <f t="shared" si="12"/>
        <v>0</v>
      </c>
      <c r="Y169" s="566">
        <f t="shared" si="12"/>
        <v>0</v>
      </c>
      <c r="Z169" s="568">
        <f t="shared" si="12"/>
        <v>0</v>
      </c>
      <c r="AA169" s="566">
        <f t="shared" si="12"/>
        <v>0</v>
      </c>
      <c r="AB169" s="568">
        <f t="shared" si="12"/>
        <v>0</v>
      </c>
      <c r="AC169" s="566">
        <f t="shared" si="12"/>
        <v>0</v>
      </c>
      <c r="AD169" s="568">
        <f t="shared" si="12"/>
        <v>0</v>
      </c>
      <c r="AE169" s="566">
        <f t="shared" si="12"/>
        <v>0</v>
      </c>
      <c r="AF169" s="568">
        <f t="shared" si="12"/>
        <v>0</v>
      </c>
      <c r="AG169" s="566">
        <f t="shared" si="12"/>
        <v>0</v>
      </c>
      <c r="AH169" s="568">
        <f t="shared" si="12"/>
        <v>0</v>
      </c>
      <c r="AI169" s="566">
        <f t="shared" si="12"/>
        <v>0</v>
      </c>
      <c r="AJ169" s="568">
        <f t="shared" si="12"/>
        <v>0</v>
      </c>
      <c r="AK169" s="566">
        <f t="shared" si="12"/>
        <v>0</v>
      </c>
      <c r="AL169" s="568">
        <f t="shared" si="12"/>
        <v>0</v>
      </c>
      <c r="AM169" s="566">
        <f t="shared" si="12"/>
        <v>0</v>
      </c>
      <c r="AN169" s="568">
        <f t="shared" si="12"/>
        <v>0</v>
      </c>
      <c r="AO169" s="569">
        <f t="shared" si="12"/>
        <v>0</v>
      </c>
      <c r="AP169" s="784">
        <f t="shared" si="12"/>
        <v>0</v>
      </c>
      <c r="AQ169" s="785">
        <f t="shared" si="12"/>
        <v>61</v>
      </c>
      <c r="AR169" s="520">
        <f t="shared" si="12"/>
        <v>53</v>
      </c>
      <c r="AS169" s="567">
        <f t="shared" si="12"/>
        <v>69</v>
      </c>
      <c r="AT169" s="711"/>
    </row>
    <row r="170" spans="1:85" x14ac:dyDescent="0.2">
      <c r="A170" s="525" t="s">
        <v>38</v>
      </c>
      <c r="B170" s="786">
        <f>SUM(C170+D170)</f>
        <v>0</v>
      </c>
      <c r="C170" s="786">
        <f t="shared" ref="C170:D174" si="13">SUM(E170+G170+I170+K170+M170+O170+Q170+S170+U170+W170+Y170+AA170+AC170+AE170+AG170+AI170+AK170+AM170+AO170)</f>
        <v>0</v>
      </c>
      <c r="D170" s="787">
        <f t="shared" si="13"/>
        <v>0</v>
      </c>
      <c r="E170" s="553"/>
      <c r="F170" s="529"/>
      <c r="G170" s="553"/>
      <c r="H170" s="550"/>
      <c r="I170" s="553"/>
      <c r="J170" s="550"/>
      <c r="K170" s="553"/>
      <c r="L170" s="550"/>
      <c r="M170" s="553"/>
      <c r="N170" s="550"/>
      <c r="O170" s="553"/>
      <c r="P170" s="550"/>
      <c r="Q170" s="553"/>
      <c r="R170" s="550"/>
      <c r="S170" s="553"/>
      <c r="T170" s="550"/>
      <c r="U170" s="553"/>
      <c r="V170" s="550"/>
      <c r="W170" s="553"/>
      <c r="X170" s="550"/>
      <c r="Y170" s="553"/>
      <c r="Z170" s="550"/>
      <c r="AA170" s="553"/>
      <c r="AB170" s="550"/>
      <c r="AC170" s="553"/>
      <c r="AD170" s="550"/>
      <c r="AE170" s="553"/>
      <c r="AF170" s="550"/>
      <c r="AG170" s="553"/>
      <c r="AH170" s="550"/>
      <c r="AI170" s="553"/>
      <c r="AJ170" s="550"/>
      <c r="AK170" s="553"/>
      <c r="AL170" s="550"/>
      <c r="AM170" s="553"/>
      <c r="AN170" s="550"/>
      <c r="AO170" s="575"/>
      <c r="AP170" s="788"/>
      <c r="AQ170" s="574">
        <v>61</v>
      </c>
      <c r="AR170" s="550">
        <v>40</v>
      </c>
      <c r="AS170" s="550">
        <v>69</v>
      </c>
      <c r="AT170" s="711"/>
    </row>
    <row r="171" spans="1:85" x14ac:dyDescent="0.2">
      <c r="A171" s="531" t="s">
        <v>39</v>
      </c>
      <c r="B171" s="772">
        <f>SUM(C171+D171)</f>
        <v>0</v>
      </c>
      <c r="C171" s="772">
        <f t="shared" si="13"/>
        <v>0</v>
      </c>
      <c r="D171" s="773">
        <f t="shared" si="13"/>
        <v>0</v>
      </c>
      <c r="E171" s="544"/>
      <c r="F171" s="537"/>
      <c r="G171" s="536"/>
      <c r="H171" s="554"/>
      <c r="I171" s="536"/>
      <c r="J171" s="537"/>
      <c r="K171" s="536"/>
      <c r="L171" s="537"/>
      <c r="M171" s="536"/>
      <c r="N171" s="537"/>
      <c r="O171" s="536"/>
      <c r="P171" s="537"/>
      <c r="Q171" s="536"/>
      <c r="R171" s="537"/>
      <c r="S171" s="536"/>
      <c r="T171" s="537"/>
      <c r="U171" s="536"/>
      <c r="V171" s="537"/>
      <c r="W171" s="536"/>
      <c r="X171" s="537"/>
      <c r="Y171" s="536"/>
      <c r="Z171" s="537"/>
      <c r="AA171" s="536"/>
      <c r="AB171" s="537"/>
      <c r="AC171" s="536"/>
      <c r="AD171" s="537"/>
      <c r="AE171" s="536"/>
      <c r="AF171" s="537"/>
      <c r="AG171" s="536"/>
      <c r="AH171" s="537"/>
      <c r="AI171" s="536"/>
      <c r="AJ171" s="537"/>
      <c r="AK171" s="536"/>
      <c r="AL171" s="537"/>
      <c r="AM171" s="536"/>
      <c r="AN171" s="537"/>
      <c r="AO171" s="538"/>
      <c r="AP171" s="774"/>
      <c r="AQ171" s="542"/>
      <c r="AR171" s="537"/>
      <c r="AS171" s="554"/>
      <c r="AT171" s="789"/>
    </row>
    <row r="172" spans="1:85" x14ac:dyDescent="0.2">
      <c r="A172" s="573" t="s">
        <v>40</v>
      </c>
      <c r="B172" s="772">
        <f>SUM(C172+D172)</f>
        <v>0</v>
      </c>
      <c r="C172" s="772">
        <f t="shared" si="13"/>
        <v>0</v>
      </c>
      <c r="D172" s="773">
        <f t="shared" si="13"/>
        <v>0</v>
      </c>
      <c r="E172" s="536"/>
      <c r="F172" s="546"/>
      <c r="G172" s="544"/>
      <c r="H172" s="546"/>
      <c r="I172" s="553"/>
      <c r="J172" s="550"/>
      <c r="K172" s="553"/>
      <c r="L172" s="550"/>
      <c r="M172" s="553"/>
      <c r="N172" s="550"/>
      <c r="O172" s="553"/>
      <c r="P172" s="550"/>
      <c r="Q172" s="553"/>
      <c r="R172" s="550"/>
      <c r="S172" s="553"/>
      <c r="T172" s="550"/>
      <c r="U172" s="553"/>
      <c r="V172" s="550"/>
      <c r="W172" s="553"/>
      <c r="X172" s="550"/>
      <c r="Y172" s="553"/>
      <c r="Z172" s="550"/>
      <c r="AA172" s="553"/>
      <c r="AB172" s="550"/>
      <c r="AC172" s="553"/>
      <c r="AD172" s="550"/>
      <c r="AE172" s="553"/>
      <c r="AF172" s="550"/>
      <c r="AG172" s="553"/>
      <c r="AH172" s="550"/>
      <c r="AI172" s="553"/>
      <c r="AJ172" s="550"/>
      <c r="AK172" s="553"/>
      <c r="AL172" s="550"/>
      <c r="AM172" s="553"/>
      <c r="AN172" s="550"/>
      <c r="AO172" s="575"/>
      <c r="AP172" s="788"/>
      <c r="AQ172" s="574"/>
      <c r="AR172" s="550">
        <v>13</v>
      </c>
      <c r="AS172" s="550"/>
      <c r="AT172" s="711"/>
    </row>
    <row r="173" spans="1:85" x14ac:dyDescent="0.2">
      <c r="A173" s="790" t="s">
        <v>86</v>
      </c>
      <c r="B173" s="772">
        <f>SUM(C173+D173)</f>
        <v>0</v>
      </c>
      <c r="C173" s="772">
        <f t="shared" si="13"/>
        <v>0</v>
      </c>
      <c r="D173" s="791">
        <f t="shared" si="13"/>
        <v>0</v>
      </c>
      <c r="E173" s="553"/>
      <c r="F173" s="537"/>
      <c r="G173" s="536"/>
      <c r="H173" s="537"/>
      <c r="I173" s="536"/>
      <c r="J173" s="537"/>
      <c r="K173" s="536"/>
      <c r="L173" s="537"/>
      <c r="M173" s="536"/>
      <c r="N173" s="537"/>
      <c r="O173" s="536"/>
      <c r="P173" s="537"/>
      <c r="Q173" s="536"/>
      <c r="R173" s="537"/>
      <c r="S173" s="536"/>
      <c r="T173" s="537"/>
      <c r="U173" s="536"/>
      <c r="V173" s="537"/>
      <c r="W173" s="536"/>
      <c r="X173" s="537"/>
      <c r="Y173" s="536"/>
      <c r="Z173" s="537"/>
      <c r="AA173" s="536"/>
      <c r="AB173" s="537"/>
      <c r="AC173" s="536"/>
      <c r="AD173" s="537"/>
      <c r="AE173" s="536"/>
      <c r="AF173" s="537"/>
      <c r="AG173" s="536"/>
      <c r="AH173" s="537"/>
      <c r="AI173" s="536"/>
      <c r="AJ173" s="537"/>
      <c r="AK173" s="536"/>
      <c r="AL173" s="537"/>
      <c r="AM173" s="536"/>
      <c r="AN173" s="537"/>
      <c r="AO173" s="538"/>
      <c r="AP173" s="774"/>
      <c r="AQ173" s="542"/>
      <c r="AR173" s="537"/>
      <c r="AS173" s="554"/>
      <c r="AT173" s="789"/>
    </row>
    <row r="174" spans="1:85" x14ac:dyDescent="0.2">
      <c r="A174" s="792" t="s">
        <v>13</v>
      </c>
      <c r="B174" s="793">
        <f>SUM(C174+D174)</f>
        <v>0</v>
      </c>
      <c r="C174" s="794">
        <f t="shared" si="13"/>
        <v>0</v>
      </c>
      <c r="D174" s="795">
        <f t="shared" si="13"/>
        <v>0</v>
      </c>
      <c r="E174" s="640"/>
      <c r="F174" s="563"/>
      <c r="G174" s="562"/>
      <c r="H174" s="563"/>
      <c r="I174" s="562"/>
      <c r="J174" s="563"/>
      <c r="K174" s="562"/>
      <c r="L174" s="563"/>
      <c r="M174" s="562"/>
      <c r="N174" s="563"/>
      <c r="O174" s="562"/>
      <c r="P174" s="563"/>
      <c r="Q174" s="562"/>
      <c r="R174" s="563"/>
      <c r="S174" s="562"/>
      <c r="T174" s="563"/>
      <c r="U174" s="562"/>
      <c r="V174" s="563"/>
      <c r="W174" s="562"/>
      <c r="X174" s="563"/>
      <c r="Y174" s="562"/>
      <c r="Z174" s="563"/>
      <c r="AA174" s="562"/>
      <c r="AB174" s="563"/>
      <c r="AC174" s="562"/>
      <c r="AD174" s="563"/>
      <c r="AE174" s="562"/>
      <c r="AF174" s="563"/>
      <c r="AG174" s="562"/>
      <c r="AH174" s="563"/>
      <c r="AI174" s="562"/>
      <c r="AJ174" s="563"/>
      <c r="AK174" s="562"/>
      <c r="AL174" s="563"/>
      <c r="AM174" s="562"/>
      <c r="AN174" s="563"/>
      <c r="AO174" s="564"/>
      <c r="AP174" s="763"/>
      <c r="AQ174" s="581"/>
      <c r="AR174" s="563"/>
      <c r="AS174" s="563"/>
      <c r="AT174" s="711"/>
    </row>
    <row r="175" spans="1:85" x14ac:dyDescent="0.2">
      <c r="A175" s="622" t="s">
        <v>180</v>
      </c>
      <c r="B175" s="622"/>
      <c r="C175" s="622"/>
      <c r="D175" s="622"/>
      <c r="E175" s="796"/>
      <c r="F175" s="796"/>
      <c r="G175" s="796"/>
      <c r="H175" s="796"/>
      <c r="I175" s="796"/>
      <c r="J175" s="796"/>
      <c r="K175" s="796"/>
      <c r="L175" s="796"/>
      <c r="M175" s="796"/>
      <c r="N175" s="796"/>
      <c r="O175" s="796"/>
      <c r="P175" s="796"/>
      <c r="Q175" s="796"/>
      <c r="R175" s="796"/>
      <c r="S175" s="796"/>
      <c r="T175" s="796"/>
      <c r="U175" s="796"/>
      <c r="V175" s="796"/>
      <c r="W175" s="796"/>
      <c r="X175" s="796"/>
      <c r="Y175" s="796"/>
      <c r="Z175" s="796"/>
      <c r="AA175" s="796"/>
      <c r="AB175" s="796"/>
      <c r="AC175" s="796"/>
      <c r="AD175" s="796"/>
      <c r="AE175" s="796"/>
      <c r="AF175" s="796"/>
      <c r="AG175" s="796"/>
      <c r="AH175" s="796"/>
      <c r="AI175" s="796"/>
      <c r="AJ175" s="796"/>
      <c r="AK175" s="796"/>
      <c r="AL175" s="796"/>
      <c r="AM175" s="796"/>
      <c r="AN175" s="796"/>
      <c r="AO175" s="796"/>
      <c r="AP175" s="796"/>
      <c r="AQ175" s="658"/>
      <c r="AR175" s="658"/>
      <c r="AS175" s="658"/>
      <c r="AT175" s="658"/>
      <c r="AU175" s="658"/>
    </row>
    <row r="176" spans="1:85" ht="21" customHeight="1" x14ac:dyDescent="0.2">
      <c r="A176" s="947" t="s">
        <v>49</v>
      </c>
      <c r="B176" s="950" t="s">
        <v>50</v>
      </c>
      <c r="C176" s="951"/>
      <c r="D176" s="952"/>
      <c r="E176" s="955" t="s">
        <v>14</v>
      </c>
      <c r="F176" s="956"/>
      <c r="G176" s="956"/>
      <c r="H176" s="956"/>
      <c r="I176" s="956"/>
      <c r="J176" s="956"/>
      <c r="K176" s="956"/>
      <c r="L176" s="956"/>
      <c r="M176" s="956"/>
      <c r="N176" s="956"/>
      <c r="O176" s="956"/>
      <c r="P176" s="956"/>
      <c r="Q176" s="956"/>
      <c r="R176" s="956"/>
      <c r="S176" s="956"/>
      <c r="T176" s="956"/>
      <c r="U176" s="956"/>
      <c r="V176" s="956"/>
      <c r="W176" s="956"/>
      <c r="X176" s="956"/>
      <c r="Y176" s="956"/>
      <c r="Z176" s="956"/>
      <c r="AA176" s="956"/>
      <c r="AB176" s="956"/>
      <c r="AC176" s="956"/>
      <c r="AD176" s="956"/>
      <c r="AE176" s="956"/>
      <c r="AF176" s="956"/>
      <c r="AG176" s="956"/>
      <c r="AH176" s="956"/>
      <c r="AI176" s="956"/>
      <c r="AJ176" s="956"/>
      <c r="AK176" s="956"/>
      <c r="AL176" s="956"/>
      <c r="AM176" s="956"/>
      <c r="AN176" s="956"/>
      <c r="AO176" s="956"/>
      <c r="AP176" s="957"/>
      <c r="AQ176" s="958" t="s">
        <v>119</v>
      </c>
      <c r="AR176" s="958" t="s">
        <v>87</v>
      </c>
      <c r="AS176" s="658"/>
      <c r="AT176" s="658"/>
      <c r="AU176" s="658"/>
    </row>
    <row r="177" spans="1:86" ht="21.75" customHeight="1" x14ac:dyDescent="0.2">
      <c r="A177" s="948"/>
      <c r="B177" s="953"/>
      <c r="C177" s="954"/>
      <c r="D177" s="954"/>
      <c r="E177" s="941" t="s">
        <v>19</v>
      </c>
      <c r="F177" s="942"/>
      <c r="G177" s="941" t="s">
        <v>20</v>
      </c>
      <c r="H177" s="942"/>
      <c r="I177" s="941" t="s">
        <v>21</v>
      </c>
      <c r="J177" s="942"/>
      <c r="K177" s="941" t="s">
        <v>22</v>
      </c>
      <c r="L177" s="942"/>
      <c r="M177" s="941" t="s">
        <v>23</v>
      </c>
      <c r="N177" s="942"/>
      <c r="O177" s="941" t="s">
        <v>24</v>
      </c>
      <c r="P177" s="942"/>
      <c r="Q177" s="941" t="s">
        <v>25</v>
      </c>
      <c r="R177" s="942"/>
      <c r="S177" s="941" t="s">
        <v>26</v>
      </c>
      <c r="T177" s="942"/>
      <c r="U177" s="941" t="s">
        <v>27</v>
      </c>
      <c r="V177" s="942"/>
      <c r="W177" s="941" t="s">
        <v>2</v>
      </c>
      <c r="X177" s="942"/>
      <c r="Y177" s="941" t="s">
        <v>3</v>
      </c>
      <c r="Z177" s="942"/>
      <c r="AA177" s="941" t="s">
        <v>28</v>
      </c>
      <c r="AB177" s="942"/>
      <c r="AC177" s="941" t="s">
        <v>4</v>
      </c>
      <c r="AD177" s="942"/>
      <c r="AE177" s="941" t="s">
        <v>5</v>
      </c>
      <c r="AF177" s="942"/>
      <c r="AG177" s="941" t="s">
        <v>6</v>
      </c>
      <c r="AH177" s="942"/>
      <c r="AI177" s="941" t="s">
        <v>7</v>
      </c>
      <c r="AJ177" s="942"/>
      <c r="AK177" s="941" t="s">
        <v>8</v>
      </c>
      <c r="AL177" s="942"/>
      <c r="AM177" s="941" t="s">
        <v>9</v>
      </c>
      <c r="AN177" s="942"/>
      <c r="AO177" s="939" t="s">
        <v>10</v>
      </c>
      <c r="AP177" s="940"/>
      <c r="AQ177" s="959"/>
      <c r="AR177" s="959"/>
      <c r="AS177" s="658"/>
      <c r="AT177" s="658"/>
      <c r="AU177" s="658"/>
    </row>
    <row r="178" spans="1:86" ht="13.5" customHeight="1" x14ac:dyDescent="0.2">
      <c r="A178" s="949"/>
      <c r="B178" s="584" t="s">
        <v>94</v>
      </c>
      <c r="C178" s="517" t="s">
        <v>11</v>
      </c>
      <c r="D178" s="517" t="s">
        <v>12</v>
      </c>
      <c r="E178" s="518" t="s">
        <v>11</v>
      </c>
      <c r="F178" s="519" t="s">
        <v>12</v>
      </c>
      <c r="G178" s="518" t="s">
        <v>11</v>
      </c>
      <c r="H178" s="519" t="s">
        <v>12</v>
      </c>
      <c r="I178" s="518" t="s">
        <v>11</v>
      </c>
      <c r="J178" s="519" t="s">
        <v>12</v>
      </c>
      <c r="K178" s="518" t="s">
        <v>11</v>
      </c>
      <c r="L178" s="519" t="s">
        <v>12</v>
      </c>
      <c r="M178" s="518" t="s">
        <v>11</v>
      </c>
      <c r="N178" s="519" t="s">
        <v>12</v>
      </c>
      <c r="O178" s="518" t="s">
        <v>11</v>
      </c>
      <c r="P178" s="519" t="s">
        <v>12</v>
      </c>
      <c r="Q178" s="518" t="s">
        <v>11</v>
      </c>
      <c r="R178" s="519" t="s">
        <v>12</v>
      </c>
      <c r="S178" s="518" t="s">
        <v>11</v>
      </c>
      <c r="T178" s="519" t="s">
        <v>12</v>
      </c>
      <c r="U178" s="518" t="s">
        <v>11</v>
      </c>
      <c r="V178" s="519" t="s">
        <v>12</v>
      </c>
      <c r="W178" s="518" t="s">
        <v>11</v>
      </c>
      <c r="X178" s="519" t="s">
        <v>12</v>
      </c>
      <c r="Y178" s="518" t="s">
        <v>11</v>
      </c>
      <c r="Z178" s="519" t="s">
        <v>12</v>
      </c>
      <c r="AA178" s="518" t="s">
        <v>11</v>
      </c>
      <c r="AB178" s="519" t="s">
        <v>12</v>
      </c>
      <c r="AC178" s="518" t="s">
        <v>11</v>
      </c>
      <c r="AD178" s="519" t="s">
        <v>12</v>
      </c>
      <c r="AE178" s="518" t="s">
        <v>11</v>
      </c>
      <c r="AF178" s="519" t="s">
        <v>12</v>
      </c>
      <c r="AG178" s="518" t="s">
        <v>11</v>
      </c>
      <c r="AH178" s="519" t="s">
        <v>12</v>
      </c>
      <c r="AI178" s="518" t="s">
        <v>11</v>
      </c>
      <c r="AJ178" s="519" t="s">
        <v>12</v>
      </c>
      <c r="AK178" s="518" t="s">
        <v>11</v>
      </c>
      <c r="AL178" s="519" t="s">
        <v>12</v>
      </c>
      <c r="AM178" s="518" t="s">
        <v>11</v>
      </c>
      <c r="AN178" s="519" t="s">
        <v>12</v>
      </c>
      <c r="AO178" s="518" t="s">
        <v>11</v>
      </c>
      <c r="AP178" s="519" t="s">
        <v>12</v>
      </c>
      <c r="AQ178" s="960"/>
      <c r="AR178" s="960"/>
      <c r="AS178" s="798"/>
      <c r="AT178" s="658"/>
    </row>
    <row r="179" spans="1:86" x14ac:dyDescent="0.2">
      <c r="A179" s="578" t="s">
        <v>52</v>
      </c>
      <c r="B179" s="786">
        <f>SUM(C179+D179)</f>
        <v>114</v>
      </c>
      <c r="C179" s="786">
        <f t="shared" ref="C179:D183" si="14">SUM(E179+G179+I179+K179+M179+O179+Q179+S179+U179+W179+Y179+AA179+AC179+AE179+AG179+AI179+AK179+AM179+AO179)</f>
        <v>40</v>
      </c>
      <c r="D179" s="787">
        <f t="shared" si="14"/>
        <v>74</v>
      </c>
      <c r="E179" s="527"/>
      <c r="F179" s="528"/>
      <c r="G179" s="527"/>
      <c r="H179" s="529"/>
      <c r="I179" s="527"/>
      <c r="J179" s="529"/>
      <c r="K179" s="527">
        <v>1</v>
      </c>
      <c r="L179" s="529">
        <v>2</v>
      </c>
      <c r="M179" s="527"/>
      <c r="N179" s="529">
        <v>1</v>
      </c>
      <c r="O179" s="527">
        <v>3</v>
      </c>
      <c r="P179" s="529">
        <v>6</v>
      </c>
      <c r="Q179" s="527"/>
      <c r="R179" s="529">
        <v>1</v>
      </c>
      <c r="S179" s="527"/>
      <c r="T179" s="529">
        <v>1</v>
      </c>
      <c r="U179" s="527">
        <v>1</v>
      </c>
      <c r="V179" s="529">
        <v>3</v>
      </c>
      <c r="W179" s="527">
        <v>2</v>
      </c>
      <c r="X179" s="529">
        <v>4</v>
      </c>
      <c r="Y179" s="530">
        <v>3</v>
      </c>
      <c r="Z179" s="529">
        <v>3</v>
      </c>
      <c r="AA179" s="530">
        <v>2</v>
      </c>
      <c r="AB179" s="529">
        <v>5</v>
      </c>
      <c r="AC179" s="530">
        <v>3</v>
      </c>
      <c r="AD179" s="529">
        <v>10</v>
      </c>
      <c r="AE179" s="530">
        <v>5</v>
      </c>
      <c r="AF179" s="529">
        <v>8</v>
      </c>
      <c r="AG179" s="530">
        <v>6</v>
      </c>
      <c r="AH179" s="529">
        <v>6</v>
      </c>
      <c r="AI179" s="530">
        <v>5</v>
      </c>
      <c r="AJ179" s="529">
        <v>6</v>
      </c>
      <c r="AK179" s="530">
        <v>4</v>
      </c>
      <c r="AL179" s="529">
        <v>8</v>
      </c>
      <c r="AM179" s="530">
        <v>3</v>
      </c>
      <c r="AN179" s="529">
        <v>2</v>
      </c>
      <c r="AO179" s="530">
        <v>2</v>
      </c>
      <c r="AP179" s="529">
        <v>8</v>
      </c>
      <c r="AQ179" s="799">
        <v>114</v>
      </c>
      <c r="AR179" s="800"/>
      <c r="AS179" s="801" t="s">
        <v>120</v>
      </c>
      <c r="AT179" s="658"/>
      <c r="CA179" s="506" t="str">
        <f>IF(B179=0,"",IF(AQ179="",IF(B179="",""," No olvide escribir la columna Beneficiarios."),""))</f>
        <v/>
      </c>
      <c r="CB179" s="506" t="str">
        <f>IF(B179&lt;AQ179," El número de Beneficiarios NO puede ser mayor que el Total.","")</f>
        <v/>
      </c>
      <c r="CG179" s="506">
        <f>IF(B179&lt;AQ179,1,0)</f>
        <v>0</v>
      </c>
      <c r="CH179" s="506">
        <f>IF(B179=0,"",IF(AQ179="",IF(B179="","",1),0))</f>
        <v>0</v>
      </c>
    </row>
    <row r="180" spans="1:86" x14ac:dyDescent="0.2">
      <c r="A180" s="578" t="s">
        <v>53</v>
      </c>
      <c r="B180" s="772">
        <f>SUM(C180+D180)</f>
        <v>0</v>
      </c>
      <c r="C180" s="772">
        <f t="shared" si="14"/>
        <v>0</v>
      </c>
      <c r="D180" s="773">
        <f t="shared" si="14"/>
        <v>0</v>
      </c>
      <c r="E180" s="536"/>
      <c r="F180" s="542"/>
      <c r="G180" s="536"/>
      <c r="H180" s="537"/>
      <c r="I180" s="536"/>
      <c r="J180" s="537"/>
      <c r="K180" s="536"/>
      <c r="L180" s="537"/>
      <c r="M180" s="536"/>
      <c r="N180" s="537"/>
      <c r="O180" s="536"/>
      <c r="P180" s="537"/>
      <c r="Q180" s="536"/>
      <c r="R180" s="537"/>
      <c r="S180" s="536"/>
      <c r="T180" s="537"/>
      <c r="U180" s="536"/>
      <c r="V180" s="537"/>
      <c r="W180" s="536"/>
      <c r="X180" s="537"/>
      <c r="Y180" s="538"/>
      <c r="Z180" s="537"/>
      <c r="AA180" s="538"/>
      <c r="AB180" s="537"/>
      <c r="AC180" s="538"/>
      <c r="AD180" s="537"/>
      <c r="AE180" s="538"/>
      <c r="AF180" s="537"/>
      <c r="AG180" s="538"/>
      <c r="AH180" s="537"/>
      <c r="AI180" s="538"/>
      <c r="AJ180" s="537"/>
      <c r="AK180" s="538"/>
      <c r="AL180" s="537"/>
      <c r="AM180" s="538"/>
      <c r="AN180" s="537"/>
      <c r="AO180" s="538"/>
      <c r="AP180" s="537"/>
      <c r="AQ180" s="799"/>
      <c r="AR180" s="802"/>
      <c r="AS180" s="801" t="s">
        <v>120</v>
      </c>
      <c r="AT180" s="658"/>
      <c r="CA180" s="506" t="str">
        <f>IF(B180=0,"",IF(AQ180="",IF(B180="",""," No olvide escribir la columna Beneficiarios."),""))</f>
        <v/>
      </c>
      <c r="CB180" s="506" t="str">
        <f>IF(B180&lt;AQ180," El número de Beneficiarios NO puede ser mayor que el Total.","")</f>
        <v/>
      </c>
      <c r="CG180" s="506">
        <f>IF(B180&lt;AQ180,1,0)</f>
        <v>0</v>
      </c>
      <c r="CH180" s="506" t="str">
        <f>IF(B180=0,"",IF(AQ180="",IF(B180="","",1),0))</f>
        <v/>
      </c>
    </row>
    <row r="181" spans="1:86" x14ac:dyDescent="0.2">
      <c r="A181" s="578" t="s">
        <v>54</v>
      </c>
      <c r="B181" s="772">
        <f>SUM(C181+D181)</f>
        <v>0</v>
      </c>
      <c r="C181" s="772">
        <f t="shared" si="14"/>
        <v>0</v>
      </c>
      <c r="D181" s="773">
        <f t="shared" si="14"/>
        <v>0</v>
      </c>
      <c r="E181" s="536"/>
      <c r="F181" s="542"/>
      <c r="G181" s="536"/>
      <c r="H181" s="537"/>
      <c r="I181" s="536"/>
      <c r="J181" s="537"/>
      <c r="K181" s="536"/>
      <c r="L181" s="537"/>
      <c r="M181" s="536"/>
      <c r="N181" s="537"/>
      <c r="O181" s="536"/>
      <c r="P181" s="537"/>
      <c r="Q181" s="536"/>
      <c r="R181" s="537"/>
      <c r="S181" s="536"/>
      <c r="T181" s="537"/>
      <c r="U181" s="536"/>
      <c r="V181" s="537"/>
      <c r="W181" s="536"/>
      <c r="X181" s="537"/>
      <c r="Y181" s="538"/>
      <c r="Z181" s="537"/>
      <c r="AA181" s="538"/>
      <c r="AB181" s="537"/>
      <c r="AC181" s="538"/>
      <c r="AD181" s="537"/>
      <c r="AE181" s="538"/>
      <c r="AF181" s="537"/>
      <c r="AG181" s="538"/>
      <c r="AH181" s="537"/>
      <c r="AI181" s="538"/>
      <c r="AJ181" s="537"/>
      <c r="AK181" s="538"/>
      <c r="AL181" s="537"/>
      <c r="AM181" s="538"/>
      <c r="AN181" s="537"/>
      <c r="AO181" s="538"/>
      <c r="AP181" s="537"/>
      <c r="AQ181" s="799"/>
      <c r="AR181" s="802"/>
      <c r="AS181" s="801" t="s">
        <v>120</v>
      </c>
      <c r="AT181" s="658"/>
      <c r="CA181" s="506" t="str">
        <f>IF(B181=0,"",IF(AQ181="",IF(B181="",""," No olvide escribir la columna Beneficiarios."),""))</f>
        <v/>
      </c>
      <c r="CB181" s="506" t="str">
        <f>IF(B181&lt;AQ181," El número de Beneficiarios NO puede ser mayor que el Total.","")</f>
        <v/>
      </c>
      <c r="CG181" s="506">
        <f>IF(B181&lt;AQ181,1,0)</f>
        <v>0</v>
      </c>
      <c r="CH181" s="506" t="str">
        <f>IF(B181=0,"",IF(AQ181="",IF(B181="","",1),0))</f>
        <v/>
      </c>
    </row>
    <row r="182" spans="1:86" x14ac:dyDescent="0.2">
      <c r="A182" s="803" t="s">
        <v>55</v>
      </c>
      <c r="B182" s="772">
        <f>SUM(C182+D182)</f>
        <v>0</v>
      </c>
      <c r="C182" s="772">
        <f t="shared" si="14"/>
        <v>0</v>
      </c>
      <c r="D182" s="791">
        <f t="shared" si="14"/>
        <v>0</v>
      </c>
      <c r="E182" s="536"/>
      <c r="F182" s="542"/>
      <c r="G182" s="536"/>
      <c r="H182" s="537"/>
      <c r="I182" s="536"/>
      <c r="J182" s="537"/>
      <c r="K182" s="536"/>
      <c r="L182" s="537"/>
      <c r="M182" s="536"/>
      <c r="N182" s="537"/>
      <c r="O182" s="536"/>
      <c r="P182" s="537"/>
      <c r="Q182" s="536"/>
      <c r="R182" s="537"/>
      <c r="S182" s="536"/>
      <c r="T182" s="537"/>
      <c r="U182" s="536"/>
      <c r="V182" s="537"/>
      <c r="W182" s="536"/>
      <c r="X182" s="537"/>
      <c r="Y182" s="538"/>
      <c r="Z182" s="537"/>
      <c r="AA182" s="538"/>
      <c r="AB182" s="537"/>
      <c r="AC182" s="538"/>
      <c r="AD182" s="537"/>
      <c r="AE182" s="538"/>
      <c r="AF182" s="537"/>
      <c r="AG182" s="538"/>
      <c r="AH182" s="537"/>
      <c r="AI182" s="538"/>
      <c r="AJ182" s="537"/>
      <c r="AK182" s="538"/>
      <c r="AL182" s="537"/>
      <c r="AM182" s="538"/>
      <c r="AN182" s="537"/>
      <c r="AO182" s="538"/>
      <c r="AP182" s="537"/>
      <c r="AQ182" s="799"/>
      <c r="AR182" s="802"/>
      <c r="AS182" s="801" t="s">
        <v>120</v>
      </c>
      <c r="AT182" s="658"/>
      <c r="CA182" s="506" t="str">
        <f>IF(B182=0,"",IF(AQ182="",IF(B182="",""," No olvide escribir la columna Beneficiarios."),""))</f>
        <v/>
      </c>
      <c r="CB182" s="506" t="str">
        <f>IF(B182&lt;AQ182," El número de Beneficiarios NO puede ser mayor que el Total.","")</f>
        <v/>
      </c>
      <c r="CG182" s="506">
        <f>IF(B182&lt;AQ182,1,0)</f>
        <v>0</v>
      </c>
      <c r="CH182" s="506" t="str">
        <f>IF(B182=0,"",IF(AQ182="",IF(B182="","",1),0))</f>
        <v/>
      </c>
    </row>
    <row r="183" spans="1:86" x14ac:dyDescent="0.2">
      <c r="A183" s="804" t="s">
        <v>60</v>
      </c>
      <c r="B183" s="793">
        <f>SUM(C183+D183)</f>
        <v>0</v>
      </c>
      <c r="C183" s="794">
        <f t="shared" si="14"/>
        <v>0</v>
      </c>
      <c r="D183" s="795">
        <f t="shared" si="14"/>
        <v>0</v>
      </c>
      <c r="E183" s="640"/>
      <c r="F183" s="641"/>
      <c r="G183" s="640"/>
      <c r="H183" s="642"/>
      <c r="I183" s="640"/>
      <c r="J183" s="642"/>
      <c r="K183" s="640"/>
      <c r="L183" s="642"/>
      <c r="M183" s="640"/>
      <c r="N183" s="642"/>
      <c r="O183" s="640"/>
      <c r="P183" s="642"/>
      <c r="Q183" s="640"/>
      <c r="R183" s="642"/>
      <c r="S183" s="640"/>
      <c r="T183" s="642"/>
      <c r="U183" s="640"/>
      <c r="V183" s="642"/>
      <c r="W183" s="640"/>
      <c r="X183" s="642"/>
      <c r="Y183" s="643"/>
      <c r="Z183" s="642"/>
      <c r="AA183" s="643"/>
      <c r="AB183" s="642"/>
      <c r="AC183" s="643"/>
      <c r="AD183" s="642"/>
      <c r="AE183" s="643"/>
      <c r="AF183" s="642"/>
      <c r="AG183" s="643"/>
      <c r="AH183" s="642"/>
      <c r="AI183" s="643"/>
      <c r="AJ183" s="642"/>
      <c r="AK183" s="643"/>
      <c r="AL183" s="642"/>
      <c r="AM183" s="643"/>
      <c r="AN183" s="642"/>
      <c r="AO183" s="643"/>
      <c r="AP183" s="642"/>
      <c r="AQ183" s="805"/>
      <c r="AR183" s="806"/>
      <c r="AS183" s="801" t="s">
        <v>120</v>
      </c>
      <c r="AT183" s="658"/>
      <c r="CA183" s="506" t="str">
        <f>IF(B183=0,"",IF(AQ183="",IF(B183="",""," No olvide escribir la columna Beneficiarios."),""))</f>
        <v/>
      </c>
      <c r="CB183" s="506" t="str">
        <f>IF(B183&lt;AQ183," El número de Beneficiarios NO puede ser mayor que el Total.","")</f>
        <v/>
      </c>
      <c r="CG183" s="506">
        <f>IF(B183&lt;AQ183,1,0)</f>
        <v>0</v>
      </c>
      <c r="CH183" s="506" t="str">
        <f>IF(B183=0,"",IF(AQ183="",IF(B183="","",1),0))</f>
        <v/>
      </c>
    </row>
    <row r="184" spans="1:86" x14ac:dyDescent="0.2">
      <c r="A184" s="753" t="s">
        <v>1</v>
      </c>
      <c r="B184" s="566">
        <f t="shared" ref="B184:AR184" si="15">SUM(B179:B183)</f>
        <v>114</v>
      </c>
      <c r="C184" s="566">
        <f t="shared" si="15"/>
        <v>40</v>
      </c>
      <c r="D184" s="566">
        <f t="shared" si="15"/>
        <v>74</v>
      </c>
      <c r="E184" s="566">
        <f t="shared" si="15"/>
        <v>0</v>
      </c>
      <c r="F184" s="567">
        <f t="shared" si="15"/>
        <v>0</v>
      </c>
      <c r="G184" s="566">
        <f t="shared" si="15"/>
        <v>0</v>
      </c>
      <c r="H184" s="568">
        <f t="shared" si="15"/>
        <v>0</v>
      </c>
      <c r="I184" s="566">
        <f t="shared" si="15"/>
        <v>0</v>
      </c>
      <c r="J184" s="568">
        <f t="shared" si="15"/>
        <v>0</v>
      </c>
      <c r="K184" s="566">
        <f t="shared" si="15"/>
        <v>1</v>
      </c>
      <c r="L184" s="568">
        <f t="shared" si="15"/>
        <v>2</v>
      </c>
      <c r="M184" s="566">
        <f t="shared" si="15"/>
        <v>0</v>
      </c>
      <c r="N184" s="568">
        <f t="shared" si="15"/>
        <v>1</v>
      </c>
      <c r="O184" s="566">
        <f t="shared" si="15"/>
        <v>3</v>
      </c>
      <c r="P184" s="568">
        <f t="shared" si="15"/>
        <v>6</v>
      </c>
      <c r="Q184" s="566">
        <f t="shared" si="15"/>
        <v>0</v>
      </c>
      <c r="R184" s="568">
        <f t="shared" si="15"/>
        <v>1</v>
      </c>
      <c r="S184" s="566">
        <f t="shared" si="15"/>
        <v>0</v>
      </c>
      <c r="T184" s="568">
        <f t="shared" si="15"/>
        <v>1</v>
      </c>
      <c r="U184" s="566">
        <f t="shared" si="15"/>
        <v>1</v>
      </c>
      <c r="V184" s="568">
        <f t="shared" si="15"/>
        <v>3</v>
      </c>
      <c r="W184" s="566">
        <f t="shared" si="15"/>
        <v>2</v>
      </c>
      <c r="X184" s="568">
        <f t="shared" si="15"/>
        <v>4</v>
      </c>
      <c r="Y184" s="566">
        <f t="shared" si="15"/>
        <v>3</v>
      </c>
      <c r="Z184" s="568">
        <f t="shared" si="15"/>
        <v>3</v>
      </c>
      <c r="AA184" s="566">
        <f t="shared" si="15"/>
        <v>2</v>
      </c>
      <c r="AB184" s="568">
        <f t="shared" si="15"/>
        <v>5</v>
      </c>
      <c r="AC184" s="566">
        <f t="shared" si="15"/>
        <v>3</v>
      </c>
      <c r="AD184" s="568">
        <f t="shared" si="15"/>
        <v>10</v>
      </c>
      <c r="AE184" s="566">
        <f t="shared" si="15"/>
        <v>5</v>
      </c>
      <c r="AF184" s="568">
        <f t="shared" si="15"/>
        <v>8</v>
      </c>
      <c r="AG184" s="566">
        <f t="shared" si="15"/>
        <v>6</v>
      </c>
      <c r="AH184" s="568">
        <f t="shared" si="15"/>
        <v>6</v>
      </c>
      <c r="AI184" s="566">
        <f t="shared" si="15"/>
        <v>5</v>
      </c>
      <c r="AJ184" s="568">
        <f t="shared" si="15"/>
        <v>6</v>
      </c>
      <c r="AK184" s="566">
        <f t="shared" si="15"/>
        <v>4</v>
      </c>
      <c r="AL184" s="568">
        <f t="shared" si="15"/>
        <v>8</v>
      </c>
      <c r="AM184" s="566">
        <f t="shared" si="15"/>
        <v>3</v>
      </c>
      <c r="AN184" s="568">
        <f t="shared" si="15"/>
        <v>2</v>
      </c>
      <c r="AO184" s="569">
        <f t="shared" si="15"/>
        <v>2</v>
      </c>
      <c r="AP184" s="568">
        <f t="shared" si="15"/>
        <v>8</v>
      </c>
      <c r="AQ184" s="785">
        <f t="shared" si="15"/>
        <v>114</v>
      </c>
      <c r="AR184" s="807">
        <f t="shared" si="15"/>
        <v>0</v>
      </c>
      <c r="AS184" s="801"/>
      <c r="AT184" s="658"/>
    </row>
    <row r="185" spans="1:86" x14ac:dyDescent="0.2">
      <c r="A185" s="808" t="s">
        <v>181</v>
      </c>
      <c r="B185" s="513"/>
    </row>
    <row r="186" spans="1:86" x14ac:dyDescent="0.2">
      <c r="A186" s="584" t="s">
        <v>49</v>
      </c>
      <c r="B186" s="809" t="s">
        <v>50</v>
      </c>
      <c r="C186" s="506"/>
    </row>
    <row r="187" spans="1:86" x14ac:dyDescent="0.2">
      <c r="A187" s="659" t="s">
        <v>52</v>
      </c>
      <c r="B187" s="708">
        <v>407</v>
      </c>
      <c r="C187" s="506"/>
    </row>
    <row r="188" spans="1:86" x14ac:dyDescent="0.2">
      <c r="A188" s="578" t="s">
        <v>53</v>
      </c>
      <c r="B188" s="548"/>
      <c r="C188" s="506"/>
    </row>
    <row r="189" spans="1:86" x14ac:dyDescent="0.2">
      <c r="A189" s="578" t="s">
        <v>54</v>
      </c>
      <c r="B189" s="548"/>
      <c r="C189" s="506"/>
    </row>
    <row r="190" spans="1:86" x14ac:dyDescent="0.2">
      <c r="A190" s="637" t="s">
        <v>55</v>
      </c>
      <c r="B190" s="565"/>
      <c r="C190" s="506"/>
    </row>
    <row r="191" spans="1:86" x14ac:dyDescent="0.2">
      <c r="A191" s="753" t="s">
        <v>1</v>
      </c>
      <c r="B191" s="557">
        <f>SUM(B187:B190)</f>
        <v>407</v>
      </c>
      <c r="C191" s="506"/>
    </row>
    <row r="192" spans="1:86" x14ac:dyDescent="0.2">
      <c r="A192" s="657" t="s">
        <v>182</v>
      </c>
      <c r="B192" s="657"/>
      <c r="C192" s="506"/>
    </row>
    <row r="193" spans="1:3" x14ac:dyDescent="0.2">
      <c r="A193" s="584" t="s">
        <v>49</v>
      </c>
      <c r="B193" s="586" t="s">
        <v>50</v>
      </c>
      <c r="C193" s="506"/>
    </row>
    <row r="194" spans="1:3" x14ac:dyDescent="0.2">
      <c r="A194" s="659" t="s">
        <v>52</v>
      </c>
      <c r="B194" s="660">
        <v>1190</v>
      </c>
      <c r="C194" s="506"/>
    </row>
    <row r="195" spans="1:3" x14ac:dyDescent="0.2">
      <c r="A195" s="578" t="s">
        <v>53</v>
      </c>
      <c r="B195" s="548"/>
      <c r="C195" s="506"/>
    </row>
    <row r="196" spans="1:3" x14ac:dyDescent="0.2">
      <c r="A196" s="578" t="s">
        <v>54</v>
      </c>
      <c r="B196" s="548"/>
      <c r="C196" s="506"/>
    </row>
    <row r="197" spans="1:3" x14ac:dyDescent="0.2">
      <c r="A197" s="637" t="s">
        <v>55</v>
      </c>
      <c r="B197" s="565"/>
      <c r="C197" s="506"/>
    </row>
    <row r="198" spans="1:3" x14ac:dyDescent="0.2">
      <c r="A198" s="753" t="s">
        <v>1</v>
      </c>
      <c r="B198" s="557">
        <f>SUM(B194:B197)</f>
        <v>1190</v>
      </c>
      <c r="C198" s="506"/>
    </row>
    <row r="199" spans="1:3" x14ac:dyDescent="0.2">
      <c r="A199" s="511" t="s">
        <v>183</v>
      </c>
      <c r="B199" s="752"/>
      <c r="C199" s="506"/>
    </row>
    <row r="200" spans="1:3" x14ac:dyDescent="0.2">
      <c r="A200" s="810" t="s">
        <v>88</v>
      </c>
      <c r="B200" s="586" t="s">
        <v>50</v>
      </c>
      <c r="C200" s="506"/>
    </row>
    <row r="201" spans="1:3" x14ac:dyDescent="0.2">
      <c r="A201" s="811" t="s">
        <v>89</v>
      </c>
      <c r="B201" s="660"/>
      <c r="C201" s="506"/>
    </row>
    <row r="202" spans="1:3" x14ac:dyDescent="0.2">
      <c r="A202" s="812" t="s">
        <v>90</v>
      </c>
      <c r="B202" s="548"/>
      <c r="C202" s="506"/>
    </row>
    <row r="203" spans="1:3" x14ac:dyDescent="0.2">
      <c r="A203" s="813" t="s">
        <v>91</v>
      </c>
      <c r="B203" s="565"/>
      <c r="C203" s="506"/>
    </row>
    <row r="204" spans="1:3" x14ac:dyDescent="0.2">
      <c r="A204" s="814" t="s">
        <v>184</v>
      </c>
      <c r="B204" s="582"/>
      <c r="C204" s="506"/>
    </row>
    <row r="205" spans="1:3" x14ac:dyDescent="0.2">
      <c r="A205" s="624" t="s">
        <v>56</v>
      </c>
      <c r="B205" s="586" t="s">
        <v>1</v>
      </c>
      <c r="C205" s="506"/>
    </row>
    <row r="206" spans="1:3" x14ac:dyDescent="0.2">
      <c r="A206" s="815" t="s">
        <v>124</v>
      </c>
      <c r="B206" s="708">
        <v>407</v>
      </c>
      <c r="C206" s="506"/>
    </row>
    <row r="207" spans="1:3" x14ac:dyDescent="0.2">
      <c r="A207" s="816" t="s">
        <v>135</v>
      </c>
      <c r="B207" s="660"/>
      <c r="C207" s="506"/>
    </row>
    <row r="208" spans="1:3" x14ac:dyDescent="0.2">
      <c r="A208" s="671" t="s">
        <v>125</v>
      </c>
      <c r="B208" s="548">
        <v>1258</v>
      </c>
      <c r="C208" s="506"/>
    </row>
    <row r="209" spans="1:3" x14ac:dyDescent="0.2">
      <c r="A209" s="671" t="s">
        <v>185</v>
      </c>
      <c r="B209" s="548">
        <v>137</v>
      </c>
      <c r="C209" s="506"/>
    </row>
    <row r="210" spans="1:3" x14ac:dyDescent="0.2">
      <c r="A210" s="817" t="s">
        <v>186</v>
      </c>
      <c r="B210" s="548">
        <v>8</v>
      </c>
      <c r="C210" s="506"/>
    </row>
    <row r="211" spans="1:3" x14ac:dyDescent="0.2">
      <c r="A211" s="671" t="s">
        <v>187</v>
      </c>
      <c r="B211" s="548"/>
      <c r="C211" s="506"/>
    </row>
    <row r="212" spans="1:3" x14ac:dyDescent="0.2">
      <c r="A212" s="671" t="s">
        <v>188</v>
      </c>
      <c r="B212" s="548"/>
      <c r="C212" s="506"/>
    </row>
    <row r="213" spans="1:3" x14ac:dyDescent="0.2">
      <c r="A213" s="671" t="s">
        <v>189</v>
      </c>
      <c r="B213" s="548"/>
      <c r="C213" s="506"/>
    </row>
    <row r="214" spans="1:3" x14ac:dyDescent="0.2">
      <c r="A214" s="671" t="s">
        <v>190</v>
      </c>
      <c r="B214" s="548"/>
      <c r="C214" s="506"/>
    </row>
    <row r="215" spans="1:3" x14ac:dyDescent="0.2">
      <c r="A215" s="818" t="s">
        <v>127</v>
      </c>
      <c r="B215" s="548">
        <v>1201</v>
      </c>
      <c r="C215" s="506"/>
    </row>
    <row r="216" spans="1:3" x14ac:dyDescent="0.2">
      <c r="A216" s="817" t="s">
        <v>191</v>
      </c>
      <c r="B216" s="548"/>
      <c r="C216" s="506"/>
    </row>
    <row r="217" spans="1:3" x14ac:dyDescent="0.2">
      <c r="A217" s="817" t="s">
        <v>192</v>
      </c>
      <c r="B217" s="548"/>
      <c r="C217" s="506"/>
    </row>
    <row r="218" spans="1:3" x14ac:dyDescent="0.2">
      <c r="A218" s="671" t="s">
        <v>193</v>
      </c>
      <c r="B218" s="548"/>
      <c r="C218" s="506"/>
    </row>
    <row r="219" spans="1:3" x14ac:dyDescent="0.2">
      <c r="A219" s="818" t="s">
        <v>194</v>
      </c>
      <c r="B219" s="548"/>
      <c r="C219" s="506"/>
    </row>
    <row r="220" spans="1:3" ht="21.75" x14ac:dyDescent="0.2">
      <c r="A220" s="817" t="s">
        <v>195</v>
      </c>
      <c r="B220" s="548"/>
      <c r="C220" s="506"/>
    </row>
    <row r="221" spans="1:3" x14ac:dyDescent="0.2">
      <c r="A221" s="818" t="s">
        <v>196</v>
      </c>
      <c r="B221" s="548"/>
      <c r="C221" s="506"/>
    </row>
    <row r="222" spans="1:3" x14ac:dyDescent="0.2">
      <c r="A222" s="819" t="s">
        <v>197</v>
      </c>
      <c r="B222" s="548"/>
      <c r="C222" s="506"/>
    </row>
    <row r="223" spans="1:3" x14ac:dyDescent="0.2">
      <c r="A223" s="671" t="s">
        <v>129</v>
      </c>
      <c r="B223" s="548"/>
      <c r="C223" s="506"/>
    </row>
    <row r="224" spans="1:3" ht="21.75" x14ac:dyDescent="0.2">
      <c r="A224" s="817" t="s">
        <v>198</v>
      </c>
      <c r="B224" s="548"/>
      <c r="C224" s="506"/>
    </row>
    <row r="225" spans="1:3" x14ac:dyDescent="0.2">
      <c r="A225" s="671" t="s">
        <v>199</v>
      </c>
      <c r="B225" s="548"/>
      <c r="C225" s="506"/>
    </row>
    <row r="226" spans="1:3" x14ac:dyDescent="0.2">
      <c r="A226" s="817" t="s">
        <v>200</v>
      </c>
      <c r="B226" s="548"/>
      <c r="C226" s="506"/>
    </row>
    <row r="227" spans="1:3" x14ac:dyDescent="0.2">
      <c r="A227" s="671" t="s">
        <v>132</v>
      </c>
      <c r="B227" s="548"/>
      <c r="C227" s="506"/>
    </row>
    <row r="228" spans="1:3" x14ac:dyDescent="0.2">
      <c r="A228" s="671" t="s">
        <v>133</v>
      </c>
      <c r="B228" s="548"/>
      <c r="C228" s="506"/>
    </row>
    <row r="229" spans="1:3" x14ac:dyDescent="0.2">
      <c r="A229" s="818" t="s">
        <v>201</v>
      </c>
      <c r="B229" s="548"/>
      <c r="C229" s="506"/>
    </row>
    <row r="230" spans="1:3" x14ac:dyDescent="0.2">
      <c r="A230" s="820" t="s">
        <v>202</v>
      </c>
      <c r="B230" s="565"/>
      <c r="C230" s="506"/>
    </row>
    <row r="231" spans="1:3" x14ac:dyDescent="0.2">
      <c r="A231" s="753" t="s">
        <v>1</v>
      </c>
      <c r="B231" s="557">
        <f>SUM(B206:B230)</f>
        <v>3011</v>
      </c>
      <c r="C231" s="506"/>
    </row>
    <row r="295" spans="1:2" x14ac:dyDescent="0.2">
      <c r="A295" s="821">
        <f>SUM(B13:B27,D30,B60,B67,B74,B92:E92,B100:E100,B108:E108,C112:C113,D117:D118,B122:B124,B150,B170:B174,B184,B191,B198,B231,C128:J144,B169:AS169,D31:D50,B201:B203,B151,B152:B168)</f>
        <v>5551</v>
      </c>
      <c r="B295" s="821">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U52:AU54"/>
    <mergeCell ref="E53:F53"/>
    <mergeCell ref="G53:H53"/>
    <mergeCell ref="I53:J53"/>
    <mergeCell ref="K53:L53"/>
    <mergeCell ref="M53:N53"/>
    <mergeCell ref="O53:P53"/>
    <mergeCell ref="Q53:R53"/>
    <mergeCell ref="S53:T53"/>
    <mergeCell ref="U53:V53"/>
    <mergeCell ref="W53:X53"/>
    <mergeCell ref="Y53:Z53"/>
    <mergeCell ref="AT53:AT54"/>
    <mergeCell ref="A110:B111"/>
    <mergeCell ref="C110:C111"/>
    <mergeCell ref="D110:F110"/>
    <mergeCell ref="G110:G111"/>
    <mergeCell ref="AK53:AL53"/>
    <mergeCell ref="AM53:AN53"/>
    <mergeCell ref="AO53:AP53"/>
    <mergeCell ref="AR53:AR54"/>
    <mergeCell ref="AS53:AS54"/>
    <mergeCell ref="AA53:AB53"/>
    <mergeCell ref="AC53:AD53"/>
    <mergeCell ref="AE53:AF53"/>
    <mergeCell ref="AG53:AH53"/>
    <mergeCell ref="AI53:AJ53"/>
    <mergeCell ref="B52:D53"/>
    <mergeCell ref="E52:AP52"/>
    <mergeCell ref="AQ52:AQ54"/>
    <mergeCell ref="AR52:AT52"/>
    <mergeCell ref="W148:X148"/>
    <mergeCell ref="Y148:Z148"/>
    <mergeCell ref="AA148:AB148"/>
    <mergeCell ref="AC148:AD148"/>
    <mergeCell ref="L120:L121"/>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sqref="A1:XFD1048576"/>
    </sheetView>
  </sheetViews>
  <sheetFormatPr baseColWidth="10" defaultRowHeight="12.75" x14ac:dyDescent="0.2"/>
  <cols>
    <col min="1" max="1" width="35.42578125" style="254" customWidth="1"/>
    <col min="2" max="2" width="23.5703125" style="254" customWidth="1"/>
    <col min="3" max="3" width="15" style="254" customWidth="1"/>
    <col min="4" max="4" width="15.7109375" style="254" customWidth="1"/>
    <col min="5" max="5" width="13.42578125" style="254" customWidth="1"/>
    <col min="6" max="6" width="13.5703125" style="254" customWidth="1"/>
    <col min="7" max="7" width="14.7109375" style="254" customWidth="1"/>
    <col min="8" max="8" width="13.85546875" style="254" customWidth="1"/>
    <col min="9" max="9" width="12.5703125" style="254" customWidth="1"/>
    <col min="10" max="10" width="11.85546875" style="254" customWidth="1"/>
    <col min="11" max="11" width="10.28515625" style="254" customWidth="1"/>
    <col min="12" max="12" width="9.28515625" style="254" customWidth="1"/>
    <col min="13" max="13" width="9.42578125" style="254" customWidth="1"/>
    <col min="14" max="14" width="9.140625" style="254" customWidth="1"/>
    <col min="15" max="15" width="9.28515625" style="73" customWidth="1"/>
    <col min="16" max="16" width="9.42578125" style="73" customWidth="1"/>
    <col min="17" max="17" width="9.7109375" style="73" customWidth="1"/>
    <col min="18" max="18" width="9.5703125" style="73" customWidth="1"/>
    <col min="19" max="19" width="9.28515625" style="73" customWidth="1"/>
    <col min="20" max="20" width="8.5703125" style="73" customWidth="1"/>
    <col min="21" max="21" width="8.85546875" style="73" customWidth="1"/>
    <col min="22" max="22" width="9.7109375" style="73" customWidth="1"/>
    <col min="23" max="23" width="8.7109375" style="73" customWidth="1"/>
    <col min="24" max="24" width="13.5703125" style="73" customWidth="1"/>
    <col min="25" max="25" width="16.28515625" style="73" customWidth="1"/>
    <col min="26" max="43" width="9.42578125" style="73" customWidth="1"/>
    <col min="44" max="47" width="10.28515625" style="73" customWidth="1"/>
    <col min="48" max="48" width="9.140625" style="73" customWidth="1"/>
    <col min="49" max="49" width="11.42578125" style="74" hidden="1" customWidth="1"/>
    <col min="50" max="67" width="11.42578125" style="73" hidden="1" customWidth="1"/>
    <col min="68" max="68" width="11.42578125" style="74" hidden="1" customWidth="1"/>
    <col min="69" max="78" width="11.42578125" style="73" customWidth="1"/>
    <col min="79" max="83" width="10.28515625" style="73" customWidth="1"/>
    <col min="84" max="92" width="9.42578125" style="73" customWidth="1"/>
    <col min="93" max="256" width="11.42578125" style="73"/>
    <col min="257" max="257" width="35.42578125" style="73" customWidth="1"/>
    <col min="258" max="258" width="23.5703125" style="73" customWidth="1"/>
    <col min="259" max="259" width="15" style="73" customWidth="1"/>
    <col min="260" max="260" width="15.7109375" style="73" customWidth="1"/>
    <col min="261" max="261" width="13.42578125" style="73" customWidth="1"/>
    <col min="262" max="262" width="13.5703125" style="73" customWidth="1"/>
    <col min="263" max="263" width="14.7109375" style="73" customWidth="1"/>
    <col min="264" max="264" width="13.85546875" style="73" customWidth="1"/>
    <col min="265" max="265" width="12.5703125" style="73" customWidth="1"/>
    <col min="266" max="266" width="11.85546875" style="73" customWidth="1"/>
    <col min="267" max="267" width="10.28515625" style="73" customWidth="1"/>
    <col min="268" max="268" width="9.28515625" style="73" customWidth="1"/>
    <col min="269" max="269" width="9.42578125" style="73" customWidth="1"/>
    <col min="270" max="270" width="9.140625" style="73" customWidth="1"/>
    <col min="271" max="271" width="9.28515625" style="73" customWidth="1"/>
    <col min="272" max="272" width="9.42578125" style="73" customWidth="1"/>
    <col min="273" max="273" width="9.7109375" style="73" customWidth="1"/>
    <col min="274" max="274" width="9.5703125" style="73" customWidth="1"/>
    <col min="275" max="275" width="9.28515625" style="73" customWidth="1"/>
    <col min="276" max="276" width="8.5703125" style="73" customWidth="1"/>
    <col min="277" max="277" width="8.85546875" style="73" customWidth="1"/>
    <col min="278" max="278" width="9.7109375" style="73" customWidth="1"/>
    <col min="279" max="279" width="8.7109375" style="73" customWidth="1"/>
    <col min="280" max="280" width="13.5703125" style="73" customWidth="1"/>
    <col min="281" max="281" width="16.28515625" style="73" customWidth="1"/>
    <col min="282" max="299" width="9.42578125" style="73" customWidth="1"/>
    <col min="300" max="303" width="10.28515625" style="73" customWidth="1"/>
    <col min="304" max="304" width="9.140625" style="73" customWidth="1"/>
    <col min="305" max="324" width="0" style="73" hidden="1" customWidth="1"/>
    <col min="325" max="334" width="11.42578125" style="73" customWidth="1"/>
    <col min="335" max="339" width="10.28515625" style="73" customWidth="1"/>
    <col min="340" max="348" width="9.42578125" style="73" customWidth="1"/>
    <col min="349" max="512" width="11.42578125" style="73"/>
    <col min="513" max="513" width="35.42578125" style="73" customWidth="1"/>
    <col min="514" max="514" width="23.5703125" style="73" customWidth="1"/>
    <col min="515" max="515" width="15" style="73" customWidth="1"/>
    <col min="516" max="516" width="15.7109375" style="73" customWidth="1"/>
    <col min="517" max="517" width="13.42578125" style="73" customWidth="1"/>
    <col min="518" max="518" width="13.5703125" style="73" customWidth="1"/>
    <col min="519" max="519" width="14.7109375" style="73" customWidth="1"/>
    <col min="520" max="520" width="13.85546875" style="73" customWidth="1"/>
    <col min="521" max="521" width="12.5703125" style="73" customWidth="1"/>
    <col min="522" max="522" width="11.85546875" style="73" customWidth="1"/>
    <col min="523" max="523" width="10.28515625" style="73" customWidth="1"/>
    <col min="524" max="524" width="9.28515625" style="73" customWidth="1"/>
    <col min="525" max="525" width="9.42578125" style="73" customWidth="1"/>
    <col min="526" max="526" width="9.140625" style="73" customWidth="1"/>
    <col min="527" max="527" width="9.28515625" style="73" customWidth="1"/>
    <col min="528" max="528" width="9.42578125" style="73" customWidth="1"/>
    <col min="529" max="529" width="9.7109375" style="73" customWidth="1"/>
    <col min="530" max="530" width="9.5703125" style="73" customWidth="1"/>
    <col min="531" max="531" width="9.28515625" style="73" customWidth="1"/>
    <col min="532" max="532" width="8.5703125" style="73" customWidth="1"/>
    <col min="533" max="533" width="8.85546875" style="73" customWidth="1"/>
    <col min="534" max="534" width="9.7109375" style="73" customWidth="1"/>
    <col min="535" max="535" width="8.7109375" style="73" customWidth="1"/>
    <col min="536" max="536" width="13.5703125" style="73" customWidth="1"/>
    <col min="537" max="537" width="16.28515625" style="73" customWidth="1"/>
    <col min="538" max="555" width="9.42578125" style="73" customWidth="1"/>
    <col min="556" max="559" width="10.28515625" style="73" customWidth="1"/>
    <col min="560" max="560" width="9.140625" style="73" customWidth="1"/>
    <col min="561" max="580" width="0" style="73" hidden="1" customWidth="1"/>
    <col min="581" max="590" width="11.42578125" style="73" customWidth="1"/>
    <col min="591" max="595" width="10.28515625" style="73" customWidth="1"/>
    <col min="596" max="604" width="9.42578125" style="73" customWidth="1"/>
    <col min="605" max="768" width="11.42578125" style="73"/>
    <col min="769" max="769" width="35.42578125" style="73" customWidth="1"/>
    <col min="770" max="770" width="23.5703125" style="73" customWidth="1"/>
    <col min="771" max="771" width="15" style="73" customWidth="1"/>
    <col min="772" max="772" width="15.7109375" style="73" customWidth="1"/>
    <col min="773" max="773" width="13.42578125" style="73" customWidth="1"/>
    <col min="774" max="774" width="13.5703125" style="73" customWidth="1"/>
    <col min="775" max="775" width="14.7109375" style="73" customWidth="1"/>
    <col min="776" max="776" width="13.85546875" style="73" customWidth="1"/>
    <col min="777" max="777" width="12.5703125" style="73" customWidth="1"/>
    <col min="778" max="778" width="11.85546875" style="73" customWidth="1"/>
    <col min="779" max="779" width="10.28515625" style="73" customWidth="1"/>
    <col min="780" max="780" width="9.28515625" style="73" customWidth="1"/>
    <col min="781" max="781" width="9.42578125" style="73" customWidth="1"/>
    <col min="782" max="782" width="9.140625" style="73" customWidth="1"/>
    <col min="783" max="783" width="9.28515625" style="73" customWidth="1"/>
    <col min="784" max="784" width="9.42578125" style="73" customWidth="1"/>
    <col min="785" max="785" width="9.7109375" style="73" customWidth="1"/>
    <col min="786" max="786" width="9.5703125" style="73" customWidth="1"/>
    <col min="787" max="787" width="9.28515625" style="73" customWidth="1"/>
    <col min="788" max="788" width="8.5703125" style="73" customWidth="1"/>
    <col min="789" max="789" width="8.85546875" style="73" customWidth="1"/>
    <col min="790" max="790" width="9.7109375" style="73" customWidth="1"/>
    <col min="791" max="791" width="8.7109375" style="73" customWidth="1"/>
    <col min="792" max="792" width="13.5703125" style="73" customWidth="1"/>
    <col min="793" max="793" width="16.28515625" style="73" customWidth="1"/>
    <col min="794" max="811" width="9.42578125" style="73" customWidth="1"/>
    <col min="812" max="815" width="10.28515625" style="73" customWidth="1"/>
    <col min="816" max="816" width="9.140625" style="73" customWidth="1"/>
    <col min="817" max="836" width="0" style="73" hidden="1" customWidth="1"/>
    <col min="837" max="846" width="11.42578125" style="73" customWidth="1"/>
    <col min="847" max="851" width="10.28515625" style="73" customWidth="1"/>
    <col min="852" max="860" width="9.42578125" style="73" customWidth="1"/>
    <col min="861" max="1024" width="11.42578125" style="73"/>
    <col min="1025" max="1025" width="35.42578125" style="73" customWidth="1"/>
    <col min="1026" max="1026" width="23.5703125" style="73" customWidth="1"/>
    <col min="1027" max="1027" width="15" style="73" customWidth="1"/>
    <col min="1028" max="1028" width="15.7109375" style="73" customWidth="1"/>
    <col min="1029" max="1029" width="13.42578125" style="73" customWidth="1"/>
    <col min="1030" max="1030" width="13.5703125" style="73" customWidth="1"/>
    <col min="1031" max="1031" width="14.7109375" style="73" customWidth="1"/>
    <col min="1032" max="1032" width="13.85546875" style="73" customWidth="1"/>
    <col min="1033" max="1033" width="12.5703125" style="73" customWidth="1"/>
    <col min="1034" max="1034" width="11.85546875" style="73" customWidth="1"/>
    <col min="1035" max="1035" width="10.28515625" style="73" customWidth="1"/>
    <col min="1036" max="1036" width="9.28515625" style="73" customWidth="1"/>
    <col min="1037" max="1037" width="9.42578125" style="73" customWidth="1"/>
    <col min="1038" max="1038" width="9.140625" style="73" customWidth="1"/>
    <col min="1039" max="1039" width="9.28515625" style="73" customWidth="1"/>
    <col min="1040" max="1040" width="9.42578125" style="73" customWidth="1"/>
    <col min="1041" max="1041" width="9.7109375" style="73" customWidth="1"/>
    <col min="1042" max="1042" width="9.5703125" style="73" customWidth="1"/>
    <col min="1043" max="1043" width="9.28515625" style="73" customWidth="1"/>
    <col min="1044" max="1044" width="8.5703125" style="73" customWidth="1"/>
    <col min="1045" max="1045" width="8.85546875" style="73" customWidth="1"/>
    <col min="1046" max="1046" width="9.7109375" style="73" customWidth="1"/>
    <col min="1047" max="1047" width="8.7109375" style="73" customWidth="1"/>
    <col min="1048" max="1048" width="13.5703125" style="73" customWidth="1"/>
    <col min="1049" max="1049" width="16.28515625" style="73" customWidth="1"/>
    <col min="1050" max="1067" width="9.42578125" style="73" customWidth="1"/>
    <col min="1068" max="1071" width="10.28515625" style="73" customWidth="1"/>
    <col min="1072" max="1072" width="9.140625" style="73" customWidth="1"/>
    <col min="1073" max="1092" width="0" style="73" hidden="1" customWidth="1"/>
    <col min="1093" max="1102" width="11.42578125" style="73" customWidth="1"/>
    <col min="1103" max="1107" width="10.28515625" style="73" customWidth="1"/>
    <col min="1108" max="1116" width="9.42578125" style="73" customWidth="1"/>
    <col min="1117" max="1280" width="11.42578125" style="73"/>
    <col min="1281" max="1281" width="35.42578125" style="73" customWidth="1"/>
    <col min="1282" max="1282" width="23.5703125" style="73" customWidth="1"/>
    <col min="1283" max="1283" width="15" style="73" customWidth="1"/>
    <col min="1284" max="1284" width="15.7109375" style="73" customWidth="1"/>
    <col min="1285" max="1285" width="13.42578125" style="73" customWidth="1"/>
    <col min="1286" max="1286" width="13.5703125" style="73" customWidth="1"/>
    <col min="1287" max="1287" width="14.7109375" style="73" customWidth="1"/>
    <col min="1288" max="1288" width="13.85546875" style="73" customWidth="1"/>
    <col min="1289" max="1289" width="12.5703125" style="73" customWidth="1"/>
    <col min="1290" max="1290" width="11.85546875" style="73" customWidth="1"/>
    <col min="1291" max="1291" width="10.28515625" style="73" customWidth="1"/>
    <col min="1292" max="1292" width="9.28515625" style="73" customWidth="1"/>
    <col min="1293" max="1293" width="9.42578125" style="73" customWidth="1"/>
    <col min="1294" max="1294" width="9.140625" style="73" customWidth="1"/>
    <col min="1295" max="1295" width="9.28515625" style="73" customWidth="1"/>
    <col min="1296" max="1296" width="9.42578125" style="73" customWidth="1"/>
    <col min="1297" max="1297" width="9.7109375" style="73" customWidth="1"/>
    <col min="1298" max="1298" width="9.5703125" style="73" customWidth="1"/>
    <col min="1299" max="1299" width="9.28515625" style="73" customWidth="1"/>
    <col min="1300" max="1300" width="8.5703125" style="73" customWidth="1"/>
    <col min="1301" max="1301" width="8.85546875" style="73" customWidth="1"/>
    <col min="1302" max="1302" width="9.7109375" style="73" customWidth="1"/>
    <col min="1303" max="1303" width="8.7109375" style="73" customWidth="1"/>
    <col min="1304" max="1304" width="13.5703125" style="73" customWidth="1"/>
    <col min="1305" max="1305" width="16.28515625" style="73" customWidth="1"/>
    <col min="1306" max="1323" width="9.42578125" style="73" customWidth="1"/>
    <col min="1324" max="1327" width="10.28515625" style="73" customWidth="1"/>
    <col min="1328" max="1328" width="9.140625" style="73" customWidth="1"/>
    <col min="1329" max="1348" width="0" style="73" hidden="1" customWidth="1"/>
    <col min="1349" max="1358" width="11.42578125" style="73" customWidth="1"/>
    <col min="1359" max="1363" width="10.28515625" style="73" customWidth="1"/>
    <col min="1364" max="1372" width="9.42578125" style="73" customWidth="1"/>
    <col min="1373" max="1536" width="11.42578125" style="73"/>
    <col min="1537" max="1537" width="35.42578125" style="73" customWidth="1"/>
    <col min="1538" max="1538" width="23.5703125" style="73" customWidth="1"/>
    <col min="1539" max="1539" width="15" style="73" customWidth="1"/>
    <col min="1540" max="1540" width="15.7109375" style="73" customWidth="1"/>
    <col min="1541" max="1541" width="13.42578125" style="73" customWidth="1"/>
    <col min="1542" max="1542" width="13.5703125" style="73" customWidth="1"/>
    <col min="1543" max="1543" width="14.7109375" style="73" customWidth="1"/>
    <col min="1544" max="1544" width="13.85546875" style="73" customWidth="1"/>
    <col min="1545" max="1545" width="12.5703125" style="73" customWidth="1"/>
    <col min="1546" max="1546" width="11.85546875" style="73" customWidth="1"/>
    <col min="1547" max="1547" width="10.28515625" style="73" customWidth="1"/>
    <col min="1548" max="1548" width="9.28515625" style="73" customWidth="1"/>
    <col min="1549" max="1549" width="9.42578125" style="73" customWidth="1"/>
    <col min="1550" max="1550" width="9.140625" style="73" customWidth="1"/>
    <col min="1551" max="1551" width="9.28515625" style="73" customWidth="1"/>
    <col min="1552" max="1552" width="9.42578125" style="73" customWidth="1"/>
    <col min="1553" max="1553" width="9.7109375" style="73" customWidth="1"/>
    <col min="1554" max="1554" width="9.5703125" style="73" customWidth="1"/>
    <col min="1555" max="1555" width="9.28515625" style="73" customWidth="1"/>
    <col min="1556" max="1556" width="8.5703125" style="73" customWidth="1"/>
    <col min="1557" max="1557" width="8.85546875" style="73" customWidth="1"/>
    <col min="1558" max="1558" width="9.7109375" style="73" customWidth="1"/>
    <col min="1559" max="1559" width="8.7109375" style="73" customWidth="1"/>
    <col min="1560" max="1560" width="13.5703125" style="73" customWidth="1"/>
    <col min="1561" max="1561" width="16.28515625" style="73" customWidth="1"/>
    <col min="1562" max="1579" width="9.42578125" style="73" customWidth="1"/>
    <col min="1580" max="1583" width="10.28515625" style="73" customWidth="1"/>
    <col min="1584" max="1584" width="9.140625" style="73" customWidth="1"/>
    <col min="1585" max="1604" width="0" style="73" hidden="1" customWidth="1"/>
    <col min="1605" max="1614" width="11.42578125" style="73" customWidth="1"/>
    <col min="1615" max="1619" width="10.28515625" style="73" customWidth="1"/>
    <col min="1620" max="1628" width="9.42578125" style="73" customWidth="1"/>
    <col min="1629" max="1792" width="11.42578125" style="73"/>
    <col min="1793" max="1793" width="35.42578125" style="73" customWidth="1"/>
    <col min="1794" max="1794" width="23.5703125" style="73" customWidth="1"/>
    <col min="1795" max="1795" width="15" style="73" customWidth="1"/>
    <col min="1796" max="1796" width="15.7109375" style="73" customWidth="1"/>
    <col min="1797" max="1797" width="13.42578125" style="73" customWidth="1"/>
    <col min="1798" max="1798" width="13.5703125" style="73" customWidth="1"/>
    <col min="1799" max="1799" width="14.7109375" style="73" customWidth="1"/>
    <col min="1800" max="1800" width="13.85546875" style="73" customWidth="1"/>
    <col min="1801" max="1801" width="12.5703125" style="73" customWidth="1"/>
    <col min="1802" max="1802" width="11.85546875" style="73" customWidth="1"/>
    <col min="1803" max="1803" width="10.28515625" style="73" customWidth="1"/>
    <col min="1804" max="1804" width="9.28515625" style="73" customWidth="1"/>
    <col min="1805" max="1805" width="9.42578125" style="73" customWidth="1"/>
    <col min="1806" max="1806" width="9.140625" style="73" customWidth="1"/>
    <col min="1807" max="1807" width="9.28515625" style="73" customWidth="1"/>
    <col min="1808" max="1808" width="9.42578125" style="73" customWidth="1"/>
    <col min="1809" max="1809" width="9.7109375" style="73" customWidth="1"/>
    <col min="1810" max="1810" width="9.5703125" style="73" customWidth="1"/>
    <col min="1811" max="1811" width="9.28515625" style="73" customWidth="1"/>
    <col min="1812" max="1812" width="8.5703125" style="73" customWidth="1"/>
    <col min="1813" max="1813" width="8.85546875" style="73" customWidth="1"/>
    <col min="1814" max="1814" width="9.7109375" style="73" customWidth="1"/>
    <col min="1815" max="1815" width="8.7109375" style="73" customWidth="1"/>
    <col min="1816" max="1816" width="13.5703125" style="73" customWidth="1"/>
    <col min="1817" max="1817" width="16.28515625" style="73" customWidth="1"/>
    <col min="1818" max="1835" width="9.42578125" style="73" customWidth="1"/>
    <col min="1836" max="1839" width="10.28515625" style="73" customWidth="1"/>
    <col min="1840" max="1840" width="9.140625" style="73" customWidth="1"/>
    <col min="1841" max="1860" width="0" style="73" hidden="1" customWidth="1"/>
    <col min="1861" max="1870" width="11.42578125" style="73" customWidth="1"/>
    <col min="1871" max="1875" width="10.28515625" style="73" customWidth="1"/>
    <col min="1876" max="1884" width="9.42578125" style="73" customWidth="1"/>
    <col min="1885" max="2048" width="11.42578125" style="73"/>
    <col min="2049" max="2049" width="35.42578125" style="73" customWidth="1"/>
    <col min="2050" max="2050" width="23.5703125" style="73" customWidth="1"/>
    <col min="2051" max="2051" width="15" style="73" customWidth="1"/>
    <col min="2052" max="2052" width="15.7109375" style="73" customWidth="1"/>
    <col min="2053" max="2053" width="13.42578125" style="73" customWidth="1"/>
    <col min="2054" max="2054" width="13.5703125" style="73" customWidth="1"/>
    <col min="2055" max="2055" width="14.7109375" style="73" customWidth="1"/>
    <col min="2056" max="2056" width="13.85546875" style="73" customWidth="1"/>
    <col min="2057" max="2057" width="12.5703125" style="73" customWidth="1"/>
    <col min="2058" max="2058" width="11.85546875" style="73" customWidth="1"/>
    <col min="2059" max="2059" width="10.28515625" style="73" customWidth="1"/>
    <col min="2060" max="2060" width="9.28515625" style="73" customWidth="1"/>
    <col min="2061" max="2061" width="9.42578125" style="73" customWidth="1"/>
    <col min="2062" max="2062" width="9.140625" style="73" customWidth="1"/>
    <col min="2063" max="2063" width="9.28515625" style="73" customWidth="1"/>
    <col min="2064" max="2064" width="9.42578125" style="73" customWidth="1"/>
    <col min="2065" max="2065" width="9.7109375" style="73" customWidth="1"/>
    <col min="2066" max="2066" width="9.5703125" style="73" customWidth="1"/>
    <col min="2067" max="2067" width="9.28515625" style="73" customWidth="1"/>
    <col min="2068" max="2068" width="8.5703125" style="73" customWidth="1"/>
    <col min="2069" max="2069" width="8.85546875" style="73" customWidth="1"/>
    <col min="2070" max="2070" width="9.7109375" style="73" customWidth="1"/>
    <col min="2071" max="2071" width="8.7109375" style="73" customWidth="1"/>
    <col min="2072" max="2072" width="13.5703125" style="73" customWidth="1"/>
    <col min="2073" max="2073" width="16.28515625" style="73" customWidth="1"/>
    <col min="2074" max="2091" width="9.42578125" style="73" customWidth="1"/>
    <col min="2092" max="2095" width="10.28515625" style="73" customWidth="1"/>
    <col min="2096" max="2096" width="9.140625" style="73" customWidth="1"/>
    <col min="2097" max="2116" width="0" style="73" hidden="1" customWidth="1"/>
    <col min="2117" max="2126" width="11.42578125" style="73" customWidth="1"/>
    <col min="2127" max="2131" width="10.28515625" style="73" customWidth="1"/>
    <col min="2132" max="2140" width="9.42578125" style="73" customWidth="1"/>
    <col min="2141" max="2304" width="11.42578125" style="73"/>
    <col min="2305" max="2305" width="35.42578125" style="73" customWidth="1"/>
    <col min="2306" max="2306" width="23.5703125" style="73" customWidth="1"/>
    <col min="2307" max="2307" width="15" style="73" customWidth="1"/>
    <col min="2308" max="2308" width="15.7109375" style="73" customWidth="1"/>
    <col min="2309" max="2309" width="13.42578125" style="73" customWidth="1"/>
    <col min="2310" max="2310" width="13.5703125" style="73" customWidth="1"/>
    <col min="2311" max="2311" width="14.7109375" style="73" customWidth="1"/>
    <col min="2312" max="2312" width="13.85546875" style="73" customWidth="1"/>
    <col min="2313" max="2313" width="12.5703125" style="73" customWidth="1"/>
    <col min="2314" max="2314" width="11.85546875" style="73" customWidth="1"/>
    <col min="2315" max="2315" width="10.28515625" style="73" customWidth="1"/>
    <col min="2316" max="2316" width="9.28515625" style="73" customWidth="1"/>
    <col min="2317" max="2317" width="9.42578125" style="73" customWidth="1"/>
    <col min="2318" max="2318" width="9.140625" style="73" customWidth="1"/>
    <col min="2319" max="2319" width="9.28515625" style="73" customWidth="1"/>
    <col min="2320" max="2320" width="9.42578125" style="73" customWidth="1"/>
    <col min="2321" max="2321" width="9.7109375" style="73" customWidth="1"/>
    <col min="2322" max="2322" width="9.5703125" style="73" customWidth="1"/>
    <col min="2323" max="2323" width="9.28515625" style="73" customWidth="1"/>
    <col min="2324" max="2324" width="8.5703125" style="73" customWidth="1"/>
    <col min="2325" max="2325" width="8.85546875" style="73" customWidth="1"/>
    <col min="2326" max="2326" width="9.7109375" style="73" customWidth="1"/>
    <col min="2327" max="2327" width="8.7109375" style="73" customWidth="1"/>
    <col min="2328" max="2328" width="13.5703125" style="73" customWidth="1"/>
    <col min="2329" max="2329" width="16.28515625" style="73" customWidth="1"/>
    <col min="2330" max="2347" width="9.42578125" style="73" customWidth="1"/>
    <col min="2348" max="2351" width="10.28515625" style="73" customWidth="1"/>
    <col min="2352" max="2352" width="9.140625" style="73" customWidth="1"/>
    <col min="2353" max="2372" width="0" style="73" hidden="1" customWidth="1"/>
    <col min="2373" max="2382" width="11.42578125" style="73" customWidth="1"/>
    <col min="2383" max="2387" width="10.28515625" style="73" customWidth="1"/>
    <col min="2388" max="2396" width="9.42578125" style="73" customWidth="1"/>
    <col min="2397" max="2560" width="11.42578125" style="73"/>
    <col min="2561" max="2561" width="35.42578125" style="73" customWidth="1"/>
    <col min="2562" max="2562" width="23.5703125" style="73" customWidth="1"/>
    <col min="2563" max="2563" width="15" style="73" customWidth="1"/>
    <col min="2564" max="2564" width="15.7109375" style="73" customWidth="1"/>
    <col min="2565" max="2565" width="13.42578125" style="73" customWidth="1"/>
    <col min="2566" max="2566" width="13.5703125" style="73" customWidth="1"/>
    <col min="2567" max="2567" width="14.7109375" style="73" customWidth="1"/>
    <col min="2568" max="2568" width="13.85546875" style="73" customWidth="1"/>
    <col min="2569" max="2569" width="12.5703125" style="73" customWidth="1"/>
    <col min="2570" max="2570" width="11.85546875" style="73" customWidth="1"/>
    <col min="2571" max="2571" width="10.28515625" style="73" customWidth="1"/>
    <col min="2572" max="2572" width="9.28515625" style="73" customWidth="1"/>
    <col min="2573" max="2573" width="9.42578125" style="73" customWidth="1"/>
    <col min="2574" max="2574" width="9.140625" style="73" customWidth="1"/>
    <col min="2575" max="2575" width="9.28515625" style="73" customWidth="1"/>
    <col min="2576" max="2576" width="9.42578125" style="73" customWidth="1"/>
    <col min="2577" max="2577" width="9.7109375" style="73" customWidth="1"/>
    <col min="2578" max="2578" width="9.5703125" style="73" customWidth="1"/>
    <col min="2579" max="2579" width="9.28515625" style="73" customWidth="1"/>
    <col min="2580" max="2580" width="8.5703125" style="73" customWidth="1"/>
    <col min="2581" max="2581" width="8.85546875" style="73" customWidth="1"/>
    <col min="2582" max="2582" width="9.7109375" style="73" customWidth="1"/>
    <col min="2583" max="2583" width="8.7109375" style="73" customWidth="1"/>
    <col min="2584" max="2584" width="13.5703125" style="73" customWidth="1"/>
    <col min="2585" max="2585" width="16.28515625" style="73" customWidth="1"/>
    <col min="2586" max="2603" width="9.42578125" style="73" customWidth="1"/>
    <col min="2604" max="2607" width="10.28515625" style="73" customWidth="1"/>
    <col min="2608" max="2608" width="9.140625" style="73" customWidth="1"/>
    <col min="2609" max="2628" width="0" style="73" hidden="1" customWidth="1"/>
    <col min="2629" max="2638" width="11.42578125" style="73" customWidth="1"/>
    <col min="2639" max="2643" width="10.28515625" style="73" customWidth="1"/>
    <col min="2644" max="2652" width="9.42578125" style="73" customWidth="1"/>
    <col min="2653" max="2816" width="11.42578125" style="73"/>
    <col min="2817" max="2817" width="35.42578125" style="73" customWidth="1"/>
    <col min="2818" max="2818" width="23.5703125" style="73" customWidth="1"/>
    <col min="2819" max="2819" width="15" style="73" customWidth="1"/>
    <col min="2820" max="2820" width="15.7109375" style="73" customWidth="1"/>
    <col min="2821" max="2821" width="13.42578125" style="73" customWidth="1"/>
    <col min="2822" max="2822" width="13.5703125" style="73" customWidth="1"/>
    <col min="2823" max="2823" width="14.7109375" style="73" customWidth="1"/>
    <col min="2824" max="2824" width="13.85546875" style="73" customWidth="1"/>
    <col min="2825" max="2825" width="12.5703125" style="73" customWidth="1"/>
    <col min="2826" max="2826" width="11.85546875" style="73" customWidth="1"/>
    <col min="2827" max="2827" width="10.28515625" style="73" customWidth="1"/>
    <col min="2828" max="2828" width="9.28515625" style="73" customWidth="1"/>
    <col min="2829" max="2829" width="9.42578125" style="73" customWidth="1"/>
    <col min="2830" max="2830" width="9.140625" style="73" customWidth="1"/>
    <col min="2831" max="2831" width="9.28515625" style="73" customWidth="1"/>
    <col min="2832" max="2832" width="9.42578125" style="73" customWidth="1"/>
    <col min="2833" max="2833" width="9.7109375" style="73" customWidth="1"/>
    <col min="2834" max="2834" width="9.5703125" style="73" customWidth="1"/>
    <col min="2835" max="2835" width="9.28515625" style="73" customWidth="1"/>
    <col min="2836" max="2836" width="8.5703125" style="73" customWidth="1"/>
    <col min="2837" max="2837" width="8.85546875" style="73" customWidth="1"/>
    <col min="2838" max="2838" width="9.7109375" style="73" customWidth="1"/>
    <col min="2839" max="2839" width="8.7109375" style="73" customWidth="1"/>
    <col min="2840" max="2840" width="13.5703125" style="73" customWidth="1"/>
    <col min="2841" max="2841" width="16.28515625" style="73" customWidth="1"/>
    <col min="2842" max="2859" width="9.42578125" style="73" customWidth="1"/>
    <col min="2860" max="2863" width="10.28515625" style="73" customWidth="1"/>
    <col min="2864" max="2864" width="9.140625" style="73" customWidth="1"/>
    <col min="2865" max="2884" width="0" style="73" hidden="1" customWidth="1"/>
    <col min="2885" max="2894" width="11.42578125" style="73" customWidth="1"/>
    <col min="2895" max="2899" width="10.28515625" style="73" customWidth="1"/>
    <col min="2900" max="2908" width="9.42578125" style="73" customWidth="1"/>
    <col min="2909" max="3072" width="11.42578125" style="73"/>
    <col min="3073" max="3073" width="35.42578125" style="73" customWidth="1"/>
    <col min="3074" max="3074" width="23.5703125" style="73" customWidth="1"/>
    <col min="3075" max="3075" width="15" style="73" customWidth="1"/>
    <col min="3076" max="3076" width="15.7109375" style="73" customWidth="1"/>
    <col min="3077" max="3077" width="13.42578125" style="73" customWidth="1"/>
    <col min="3078" max="3078" width="13.5703125" style="73" customWidth="1"/>
    <col min="3079" max="3079" width="14.7109375" style="73" customWidth="1"/>
    <col min="3080" max="3080" width="13.85546875" style="73" customWidth="1"/>
    <col min="3081" max="3081" width="12.5703125" style="73" customWidth="1"/>
    <col min="3082" max="3082" width="11.85546875" style="73" customWidth="1"/>
    <col min="3083" max="3083" width="10.28515625" style="73" customWidth="1"/>
    <col min="3084" max="3084" width="9.28515625" style="73" customWidth="1"/>
    <col min="3085" max="3085" width="9.42578125" style="73" customWidth="1"/>
    <col min="3086" max="3086" width="9.140625" style="73" customWidth="1"/>
    <col min="3087" max="3087" width="9.28515625" style="73" customWidth="1"/>
    <col min="3088" max="3088" width="9.42578125" style="73" customWidth="1"/>
    <col min="3089" max="3089" width="9.7109375" style="73" customWidth="1"/>
    <col min="3090" max="3090" width="9.5703125" style="73" customWidth="1"/>
    <col min="3091" max="3091" width="9.28515625" style="73" customWidth="1"/>
    <col min="3092" max="3092" width="8.5703125" style="73" customWidth="1"/>
    <col min="3093" max="3093" width="8.85546875" style="73" customWidth="1"/>
    <col min="3094" max="3094" width="9.7109375" style="73" customWidth="1"/>
    <col min="3095" max="3095" width="8.7109375" style="73" customWidth="1"/>
    <col min="3096" max="3096" width="13.5703125" style="73" customWidth="1"/>
    <col min="3097" max="3097" width="16.28515625" style="73" customWidth="1"/>
    <col min="3098" max="3115" width="9.42578125" style="73" customWidth="1"/>
    <col min="3116" max="3119" width="10.28515625" style="73" customWidth="1"/>
    <col min="3120" max="3120" width="9.140625" style="73" customWidth="1"/>
    <col min="3121" max="3140" width="0" style="73" hidden="1" customWidth="1"/>
    <col min="3141" max="3150" width="11.42578125" style="73" customWidth="1"/>
    <col min="3151" max="3155" width="10.28515625" style="73" customWidth="1"/>
    <col min="3156" max="3164" width="9.42578125" style="73" customWidth="1"/>
    <col min="3165" max="3328" width="11.42578125" style="73"/>
    <col min="3329" max="3329" width="35.42578125" style="73" customWidth="1"/>
    <col min="3330" max="3330" width="23.5703125" style="73" customWidth="1"/>
    <col min="3331" max="3331" width="15" style="73" customWidth="1"/>
    <col min="3332" max="3332" width="15.7109375" style="73" customWidth="1"/>
    <col min="3333" max="3333" width="13.42578125" style="73" customWidth="1"/>
    <col min="3334" max="3334" width="13.5703125" style="73" customWidth="1"/>
    <col min="3335" max="3335" width="14.7109375" style="73" customWidth="1"/>
    <col min="3336" max="3336" width="13.85546875" style="73" customWidth="1"/>
    <col min="3337" max="3337" width="12.5703125" style="73" customWidth="1"/>
    <col min="3338" max="3338" width="11.85546875" style="73" customWidth="1"/>
    <col min="3339" max="3339" width="10.28515625" style="73" customWidth="1"/>
    <col min="3340" max="3340" width="9.28515625" style="73" customWidth="1"/>
    <col min="3341" max="3341" width="9.42578125" style="73" customWidth="1"/>
    <col min="3342" max="3342" width="9.140625" style="73" customWidth="1"/>
    <col min="3343" max="3343" width="9.28515625" style="73" customWidth="1"/>
    <col min="3344" max="3344" width="9.42578125" style="73" customWidth="1"/>
    <col min="3345" max="3345" width="9.7109375" style="73" customWidth="1"/>
    <col min="3346" max="3346" width="9.5703125" style="73" customWidth="1"/>
    <col min="3347" max="3347" width="9.28515625" style="73" customWidth="1"/>
    <col min="3348" max="3348" width="8.5703125" style="73" customWidth="1"/>
    <col min="3349" max="3349" width="8.85546875" style="73" customWidth="1"/>
    <col min="3350" max="3350" width="9.7109375" style="73" customWidth="1"/>
    <col min="3351" max="3351" width="8.7109375" style="73" customWidth="1"/>
    <col min="3352" max="3352" width="13.5703125" style="73" customWidth="1"/>
    <col min="3353" max="3353" width="16.28515625" style="73" customWidth="1"/>
    <col min="3354" max="3371" width="9.42578125" style="73" customWidth="1"/>
    <col min="3372" max="3375" width="10.28515625" style="73" customWidth="1"/>
    <col min="3376" max="3376" width="9.140625" style="73" customWidth="1"/>
    <col min="3377" max="3396" width="0" style="73" hidden="1" customWidth="1"/>
    <col min="3397" max="3406" width="11.42578125" style="73" customWidth="1"/>
    <col min="3407" max="3411" width="10.28515625" style="73" customWidth="1"/>
    <col min="3412" max="3420" width="9.42578125" style="73" customWidth="1"/>
    <col min="3421" max="3584" width="11.42578125" style="73"/>
    <col min="3585" max="3585" width="35.42578125" style="73" customWidth="1"/>
    <col min="3586" max="3586" width="23.5703125" style="73" customWidth="1"/>
    <col min="3587" max="3587" width="15" style="73" customWidth="1"/>
    <col min="3588" max="3588" width="15.7109375" style="73" customWidth="1"/>
    <col min="3589" max="3589" width="13.42578125" style="73" customWidth="1"/>
    <col min="3590" max="3590" width="13.5703125" style="73" customWidth="1"/>
    <col min="3591" max="3591" width="14.7109375" style="73" customWidth="1"/>
    <col min="3592" max="3592" width="13.85546875" style="73" customWidth="1"/>
    <col min="3593" max="3593" width="12.5703125" style="73" customWidth="1"/>
    <col min="3594" max="3594" width="11.85546875" style="73" customWidth="1"/>
    <col min="3595" max="3595" width="10.28515625" style="73" customWidth="1"/>
    <col min="3596" max="3596" width="9.28515625" style="73" customWidth="1"/>
    <col min="3597" max="3597" width="9.42578125" style="73" customWidth="1"/>
    <col min="3598" max="3598" width="9.140625" style="73" customWidth="1"/>
    <col min="3599" max="3599" width="9.28515625" style="73" customWidth="1"/>
    <col min="3600" max="3600" width="9.42578125" style="73" customWidth="1"/>
    <col min="3601" max="3601" width="9.7109375" style="73" customWidth="1"/>
    <col min="3602" max="3602" width="9.5703125" style="73" customWidth="1"/>
    <col min="3603" max="3603" width="9.28515625" style="73" customWidth="1"/>
    <col min="3604" max="3604" width="8.5703125" style="73" customWidth="1"/>
    <col min="3605" max="3605" width="8.85546875" style="73" customWidth="1"/>
    <col min="3606" max="3606" width="9.7109375" style="73" customWidth="1"/>
    <col min="3607" max="3607" width="8.7109375" style="73" customWidth="1"/>
    <col min="3608" max="3608" width="13.5703125" style="73" customWidth="1"/>
    <col min="3609" max="3609" width="16.28515625" style="73" customWidth="1"/>
    <col min="3610" max="3627" width="9.42578125" style="73" customWidth="1"/>
    <col min="3628" max="3631" width="10.28515625" style="73" customWidth="1"/>
    <col min="3632" max="3632" width="9.140625" style="73" customWidth="1"/>
    <col min="3633" max="3652" width="0" style="73" hidden="1" customWidth="1"/>
    <col min="3653" max="3662" width="11.42578125" style="73" customWidth="1"/>
    <col min="3663" max="3667" width="10.28515625" style="73" customWidth="1"/>
    <col min="3668" max="3676" width="9.42578125" style="73" customWidth="1"/>
    <col min="3677" max="3840" width="11.42578125" style="73"/>
    <col min="3841" max="3841" width="35.42578125" style="73" customWidth="1"/>
    <col min="3842" max="3842" width="23.5703125" style="73" customWidth="1"/>
    <col min="3843" max="3843" width="15" style="73" customWidth="1"/>
    <col min="3844" max="3844" width="15.7109375" style="73" customWidth="1"/>
    <col min="3845" max="3845" width="13.42578125" style="73" customWidth="1"/>
    <col min="3846" max="3846" width="13.5703125" style="73" customWidth="1"/>
    <col min="3847" max="3847" width="14.7109375" style="73" customWidth="1"/>
    <col min="3848" max="3848" width="13.85546875" style="73" customWidth="1"/>
    <col min="3849" max="3849" width="12.5703125" style="73" customWidth="1"/>
    <col min="3850" max="3850" width="11.85546875" style="73" customWidth="1"/>
    <col min="3851" max="3851" width="10.28515625" style="73" customWidth="1"/>
    <col min="3852" max="3852" width="9.28515625" style="73" customWidth="1"/>
    <col min="3853" max="3853" width="9.42578125" style="73" customWidth="1"/>
    <col min="3854" max="3854" width="9.140625" style="73" customWidth="1"/>
    <col min="3855" max="3855" width="9.28515625" style="73" customWidth="1"/>
    <col min="3856" max="3856" width="9.42578125" style="73" customWidth="1"/>
    <col min="3857" max="3857" width="9.7109375" style="73" customWidth="1"/>
    <col min="3858" max="3858" width="9.5703125" style="73" customWidth="1"/>
    <col min="3859" max="3859" width="9.28515625" style="73" customWidth="1"/>
    <col min="3860" max="3860" width="8.5703125" style="73" customWidth="1"/>
    <col min="3861" max="3861" width="8.85546875" style="73" customWidth="1"/>
    <col min="3862" max="3862" width="9.7109375" style="73" customWidth="1"/>
    <col min="3863" max="3863" width="8.7109375" style="73" customWidth="1"/>
    <col min="3864" max="3864" width="13.5703125" style="73" customWidth="1"/>
    <col min="3865" max="3865" width="16.28515625" style="73" customWidth="1"/>
    <col min="3866" max="3883" width="9.42578125" style="73" customWidth="1"/>
    <col min="3884" max="3887" width="10.28515625" style="73" customWidth="1"/>
    <col min="3888" max="3888" width="9.140625" style="73" customWidth="1"/>
    <col min="3889" max="3908" width="0" style="73" hidden="1" customWidth="1"/>
    <col min="3909" max="3918" width="11.42578125" style="73" customWidth="1"/>
    <col min="3919" max="3923" width="10.28515625" style="73" customWidth="1"/>
    <col min="3924" max="3932" width="9.42578125" style="73" customWidth="1"/>
    <col min="3933" max="4096" width="11.42578125" style="73"/>
    <col min="4097" max="4097" width="35.42578125" style="73" customWidth="1"/>
    <col min="4098" max="4098" width="23.5703125" style="73" customWidth="1"/>
    <col min="4099" max="4099" width="15" style="73" customWidth="1"/>
    <col min="4100" max="4100" width="15.7109375" style="73" customWidth="1"/>
    <col min="4101" max="4101" width="13.42578125" style="73" customWidth="1"/>
    <col min="4102" max="4102" width="13.5703125" style="73" customWidth="1"/>
    <col min="4103" max="4103" width="14.7109375" style="73" customWidth="1"/>
    <col min="4104" max="4104" width="13.85546875" style="73" customWidth="1"/>
    <col min="4105" max="4105" width="12.5703125" style="73" customWidth="1"/>
    <col min="4106" max="4106" width="11.85546875" style="73" customWidth="1"/>
    <col min="4107" max="4107" width="10.28515625" style="73" customWidth="1"/>
    <col min="4108" max="4108" width="9.28515625" style="73" customWidth="1"/>
    <col min="4109" max="4109" width="9.42578125" style="73" customWidth="1"/>
    <col min="4110" max="4110" width="9.140625" style="73" customWidth="1"/>
    <col min="4111" max="4111" width="9.28515625" style="73" customWidth="1"/>
    <col min="4112" max="4112" width="9.42578125" style="73" customWidth="1"/>
    <col min="4113" max="4113" width="9.7109375" style="73" customWidth="1"/>
    <col min="4114" max="4114" width="9.5703125" style="73" customWidth="1"/>
    <col min="4115" max="4115" width="9.28515625" style="73" customWidth="1"/>
    <col min="4116" max="4116" width="8.5703125" style="73" customWidth="1"/>
    <col min="4117" max="4117" width="8.85546875" style="73" customWidth="1"/>
    <col min="4118" max="4118" width="9.7109375" style="73" customWidth="1"/>
    <col min="4119" max="4119" width="8.7109375" style="73" customWidth="1"/>
    <col min="4120" max="4120" width="13.5703125" style="73" customWidth="1"/>
    <col min="4121" max="4121" width="16.28515625" style="73" customWidth="1"/>
    <col min="4122" max="4139" width="9.42578125" style="73" customWidth="1"/>
    <col min="4140" max="4143" width="10.28515625" style="73" customWidth="1"/>
    <col min="4144" max="4144" width="9.140625" style="73" customWidth="1"/>
    <col min="4145" max="4164" width="0" style="73" hidden="1" customWidth="1"/>
    <col min="4165" max="4174" width="11.42578125" style="73" customWidth="1"/>
    <col min="4175" max="4179" width="10.28515625" style="73" customWidth="1"/>
    <col min="4180" max="4188" width="9.42578125" style="73" customWidth="1"/>
    <col min="4189" max="4352" width="11.42578125" style="73"/>
    <col min="4353" max="4353" width="35.42578125" style="73" customWidth="1"/>
    <col min="4354" max="4354" width="23.5703125" style="73" customWidth="1"/>
    <col min="4355" max="4355" width="15" style="73" customWidth="1"/>
    <col min="4356" max="4356" width="15.7109375" style="73" customWidth="1"/>
    <col min="4357" max="4357" width="13.42578125" style="73" customWidth="1"/>
    <col min="4358" max="4358" width="13.5703125" style="73" customWidth="1"/>
    <col min="4359" max="4359" width="14.7109375" style="73" customWidth="1"/>
    <col min="4360" max="4360" width="13.85546875" style="73" customWidth="1"/>
    <col min="4361" max="4361" width="12.5703125" style="73" customWidth="1"/>
    <col min="4362" max="4362" width="11.85546875" style="73" customWidth="1"/>
    <col min="4363" max="4363" width="10.28515625" style="73" customWidth="1"/>
    <col min="4364" max="4364" width="9.28515625" style="73" customWidth="1"/>
    <col min="4365" max="4365" width="9.42578125" style="73" customWidth="1"/>
    <col min="4366" max="4366" width="9.140625" style="73" customWidth="1"/>
    <col min="4367" max="4367" width="9.28515625" style="73" customWidth="1"/>
    <col min="4368" max="4368" width="9.42578125" style="73" customWidth="1"/>
    <col min="4369" max="4369" width="9.7109375" style="73" customWidth="1"/>
    <col min="4370" max="4370" width="9.5703125" style="73" customWidth="1"/>
    <col min="4371" max="4371" width="9.28515625" style="73" customWidth="1"/>
    <col min="4372" max="4372" width="8.5703125" style="73" customWidth="1"/>
    <col min="4373" max="4373" width="8.85546875" style="73" customWidth="1"/>
    <col min="4374" max="4374" width="9.7109375" style="73" customWidth="1"/>
    <col min="4375" max="4375" width="8.7109375" style="73" customWidth="1"/>
    <col min="4376" max="4376" width="13.5703125" style="73" customWidth="1"/>
    <col min="4377" max="4377" width="16.28515625" style="73" customWidth="1"/>
    <col min="4378" max="4395" width="9.42578125" style="73" customWidth="1"/>
    <col min="4396" max="4399" width="10.28515625" style="73" customWidth="1"/>
    <col min="4400" max="4400" width="9.140625" style="73" customWidth="1"/>
    <col min="4401" max="4420" width="0" style="73" hidden="1" customWidth="1"/>
    <col min="4421" max="4430" width="11.42578125" style="73" customWidth="1"/>
    <col min="4431" max="4435" width="10.28515625" style="73" customWidth="1"/>
    <col min="4436" max="4444" width="9.42578125" style="73" customWidth="1"/>
    <col min="4445" max="4608" width="11.42578125" style="73"/>
    <col min="4609" max="4609" width="35.42578125" style="73" customWidth="1"/>
    <col min="4610" max="4610" width="23.5703125" style="73" customWidth="1"/>
    <col min="4611" max="4611" width="15" style="73" customWidth="1"/>
    <col min="4612" max="4612" width="15.7109375" style="73" customWidth="1"/>
    <col min="4613" max="4613" width="13.42578125" style="73" customWidth="1"/>
    <col min="4614" max="4614" width="13.5703125" style="73" customWidth="1"/>
    <col min="4615" max="4615" width="14.7109375" style="73" customWidth="1"/>
    <col min="4616" max="4616" width="13.85546875" style="73" customWidth="1"/>
    <col min="4617" max="4617" width="12.5703125" style="73" customWidth="1"/>
    <col min="4618" max="4618" width="11.85546875" style="73" customWidth="1"/>
    <col min="4619" max="4619" width="10.28515625" style="73" customWidth="1"/>
    <col min="4620" max="4620" width="9.28515625" style="73" customWidth="1"/>
    <col min="4621" max="4621" width="9.42578125" style="73" customWidth="1"/>
    <col min="4622" max="4622" width="9.140625" style="73" customWidth="1"/>
    <col min="4623" max="4623" width="9.28515625" style="73" customWidth="1"/>
    <col min="4624" max="4624" width="9.42578125" style="73" customWidth="1"/>
    <col min="4625" max="4625" width="9.7109375" style="73" customWidth="1"/>
    <col min="4626" max="4626" width="9.5703125" style="73" customWidth="1"/>
    <col min="4627" max="4627" width="9.28515625" style="73" customWidth="1"/>
    <col min="4628" max="4628" width="8.5703125" style="73" customWidth="1"/>
    <col min="4629" max="4629" width="8.85546875" style="73" customWidth="1"/>
    <col min="4630" max="4630" width="9.7109375" style="73" customWidth="1"/>
    <col min="4631" max="4631" width="8.7109375" style="73" customWidth="1"/>
    <col min="4632" max="4632" width="13.5703125" style="73" customWidth="1"/>
    <col min="4633" max="4633" width="16.28515625" style="73" customWidth="1"/>
    <col min="4634" max="4651" width="9.42578125" style="73" customWidth="1"/>
    <col min="4652" max="4655" width="10.28515625" style="73" customWidth="1"/>
    <col min="4656" max="4656" width="9.140625" style="73" customWidth="1"/>
    <col min="4657" max="4676" width="0" style="73" hidden="1" customWidth="1"/>
    <col min="4677" max="4686" width="11.42578125" style="73" customWidth="1"/>
    <col min="4687" max="4691" width="10.28515625" style="73" customWidth="1"/>
    <col min="4692" max="4700" width="9.42578125" style="73" customWidth="1"/>
    <col min="4701" max="4864" width="11.42578125" style="73"/>
    <col min="4865" max="4865" width="35.42578125" style="73" customWidth="1"/>
    <col min="4866" max="4866" width="23.5703125" style="73" customWidth="1"/>
    <col min="4867" max="4867" width="15" style="73" customWidth="1"/>
    <col min="4868" max="4868" width="15.7109375" style="73" customWidth="1"/>
    <col min="4869" max="4869" width="13.42578125" style="73" customWidth="1"/>
    <col min="4870" max="4870" width="13.5703125" style="73" customWidth="1"/>
    <col min="4871" max="4871" width="14.7109375" style="73" customWidth="1"/>
    <col min="4872" max="4872" width="13.85546875" style="73" customWidth="1"/>
    <col min="4873" max="4873" width="12.5703125" style="73" customWidth="1"/>
    <col min="4874" max="4874" width="11.85546875" style="73" customWidth="1"/>
    <col min="4875" max="4875" width="10.28515625" style="73" customWidth="1"/>
    <col min="4876" max="4876" width="9.28515625" style="73" customWidth="1"/>
    <col min="4877" max="4877" width="9.42578125" style="73" customWidth="1"/>
    <col min="4878" max="4878" width="9.140625" style="73" customWidth="1"/>
    <col min="4879" max="4879" width="9.28515625" style="73" customWidth="1"/>
    <col min="4880" max="4880" width="9.42578125" style="73" customWidth="1"/>
    <col min="4881" max="4881" width="9.7109375" style="73" customWidth="1"/>
    <col min="4882" max="4882" width="9.5703125" style="73" customWidth="1"/>
    <col min="4883" max="4883" width="9.28515625" style="73" customWidth="1"/>
    <col min="4884" max="4884" width="8.5703125" style="73" customWidth="1"/>
    <col min="4885" max="4885" width="8.85546875" style="73" customWidth="1"/>
    <col min="4886" max="4886" width="9.7109375" style="73" customWidth="1"/>
    <col min="4887" max="4887" width="8.7109375" style="73" customWidth="1"/>
    <col min="4888" max="4888" width="13.5703125" style="73" customWidth="1"/>
    <col min="4889" max="4889" width="16.28515625" style="73" customWidth="1"/>
    <col min="4890" max="4907" width="9.42578125" style="73" customWidth="1"/>
    <col min="4908" max="4911" width="10.28515625" style="73" customWidth="1"/>
    <col min="4912" max="4912" width="9.140625" style="73" customWidth="1"/>
    <col min="4913" max="4932" width="0" style="73" hidden="1" customWidth="1"/>
    <col min="4933" max="4942" width="11.42578125" style="73" customWidth="1"/>
    <col min="4943" max="4947" width="10.28515625" style="73" customWidth="1"/>
    <col min="4948" max="4956" width="9.42578125" style="73" customWidth="1"/>
    <col min="4957" max="5120" width="11.42578125" style="73"/>
    <col min="5121" max="5121" width="35.42578125" style="73" customWidth="1"/>
    <col min="5122" max="5122" width="23.5703125" style="73" customWidth="1"/>
    <col min="5123" max="5123" width="15" style="73" customWidth="1"/>
    <col min="5124" max="5124" width="15.7109375" style="73" customWidth="1"/>
    <col min="5125" max="5125" width="13.42578125" style="73" customWidth="1"/>
    <col min="5126" max="5126" width="13.5703125" style="73" customWidth="1"/>
    <col min="5127" max="5127" width="14.7109375" style="73" customWidth="1"/>
    <col min="5128" max="5128" width="13.85546875" style="73" customWidth="1"/>
    <col min="5129" max="5129" width="12.5703125" style="73" customWidth="1"/>
    <col min="5130" max="5130" width="11.85546875" style="73" customWidth="1"/>
    <col min="5131" max="5131" width="10.28515625" style="73" customWidth="1"/>
    <col min="5132" max="5132" width="9.28515625" style="73" customWidth="1"/>
    <col min="5133" max="5133" width="9.42578125" style="73" customWidth="1"/>
    <col min="5134" max="5134" width="9.140625" style="73" customWidth="1"/>
    <col min="5135" max="5135" width="9.28515625" style="73" customWidth="1"/>
    <col min="5136" max="5136" width="9.42578125" style="73" customWidth="1"/>
    <col min="5137" max="5137" width="9.7109375" style="73" customWidth="1"/>
    <col min="5138" max="5138" width="9.5703125" style="73" customWidth="1"/>
    <col min="5139" max="5139" width="9.28515625" style="73" customWidth="1"/>
    <col min="5140" max="5140" width="8.5703125" style="73" customWidth="1"/>
    <col min="5141" max="5141" width="8.85546875" style="73" customWidth="1"/>
    <col min="5142" max="5142" width="9.7109375" style="73" customWidth="1"/>
    <col min="5143" max="5143" width="8.7109375" style="73" customWidth="1"/>
    <col min="5144" max="5144" width="13.5703125" style="73" customWidth="1"/>
    <col min="5145" max="5145" width="16.28515625" style="73" customWidth="1"/>
    <col min="5146" max="5163" width="9.42578125" style="73" customWidth="1"/>
    <col min="5164" max="5167" width="10.28515625" style="73" customWidth="1"/>
    <col min="5168" max="5168" width="9.140625" style="73" customWidth="1"/>
    <col min="5169" max="5188" width="0" style="73" hidden="1" customWidth="1"/>
    <col min="5189" max="5198" width="11.42578125" style="73" customWidth="1"/>
    <col min="5199" max="5203" width="10.28515625" style="73" customWidth="1"/>
    <col min="5204" max="5212" width="9.42578125" style="73" customWidth="1"/>
    <col min="5213" max="5376" width="11.42578125" style="73"/>
    <col min="5377" max="5377" width="35.42578125" style="73" customWidth="1"/>
    <col min="5378" max="5378" width="23.5703125" style="73" customWidth="1"/>
    <col min="5379" max="5379" width="15" style="73" customWidth="1"/>
    <col min="5380" max="5380" width="15.7109375" style="73" customWidth="1"/>
    <col min="5381" max="5381" width="13.42578125" style="73" customWidth="1"/>
    <col min="5382" max="5382" width="13.5703125" style="73" customWidth="1"/>
    <col min="5383" max="5383" width="14.7109375" style="73" customWidth="1"/>
    <col min="5384" max="5384" width="13.85546875" style="73" customWidth="1"/>
    <col min="5385" max="5385" width="12.5703125" style="73" customWidth="1"/>
    <col min="5386" max="5386" width="11.85546875" style="73" customWidth="1"/>
    <col min="5387" max="5387" width="10.28515625" style="73" customWidth="1"/>
    <col min="5388" max="5388" width="9.28515625" style="73" customWidth="1"/>
    <col min="5389" max="5389" width="9.42578125" style="73" customWidth="1"/>
    <col min="5390" max="5390" width="9.140625" style="73" customWidth="1"/>
    <col min="5391" max="5391" width="9.28515625" style="73" customWidth="1"/>
    <col min="5392" max="5392" width="9.42578125" style="73" customWidth="1"/>
    <col min="5393" max="5393" width="9.7109375" style="73" customWidth="1"/>
    <col min="5394" max="5394" width="9.5703125" style="73" customWidth="1"/>
    <col min="5395" max="5395" width="9.28515625" style="73" customWidth="1"/>
    <col min="5396" max="5396" width="8.5703125" style="73" customWidth="1"/>
    <col min="5397" max="5397" width="8.85546875" style="73" customWidth="1"/>
    <col min="5398" max="5398" width="9.7109375" style="73" customWidth="1"/>
    <col min="5399" max="5399" width="8.7109375" style="73" customWidth="1"/>
    <col min="5400" max="5400" width="13.5703125" style="73" customWidth="1"/>
    <col min="5401" max="5401" width="16.28515625" style="73" customWidth="1"/>
    <col min="5402" max="5419" width="9.42578125" style="73" customWidth="1"/>
    <col min="5420" max="5423" width="10.28515625" style="73" customWidth="1"/>
    <col min="5424" max="5424" width="9.140625" style="73" customWidth="1"/>
    <col min="5425" max="5444" width="0" style="73" hidden="1" customWidth="1"/>
    <col min="5445" max="5454" width="11.42578125" style="73" customWidth="1"/>
    <col min="5455" max="5459" width="10.28515625" style="73" customWidth="1"/>
    <col min="5460" max="5468" width="9.42578125" style="73" customWidth="1"/>
    <col min="5469" max="5632" width="11.42578125" style="73"/>
    <col min="5633" max="5633" width="35.42578125" style="73" customWidth="1"/>
    <col min="5634" max="5634" width="23.5703125" style="73" customWidth="1"/>
    <col min="5635" max="5635" width="15" style="73" customWidth="1"/>
    <col min="5636" max="5636" width="15.7109375" style="73" customWidth="1"/>
    <col min="5637" max="5637" width="13.42578125" style="73" customWidth="1"/>
    <col min="5638" max="5638" width="13.5703125" style="73" customWidth="1"/>
    <col min="5639" max="5639" width="14.7109375" style="73" customWidth="1"/>
    <col min="5640" max="5640" width="13.85546875" style="73" customWidth="1"/>
    <col min="5641" max="5641" width="12.5703125" style="73" customWidth="1"/>
    <col min="5642" max="5642" width="11.85546875" style="73" customWidth="1"/>
    <col min="5643" max="5643" width="10.28515625" style="73" customWidth="1"/>
    <col min="5644" max="5644" width="9.28515625" style="73" customWidth="1"/>
    <col min="5645" max="5645" width="9.42578125" style="73" customWidth="1"/>
    <col min="5646" max="5646" width="9.140625" style="73" customWidth="1"/>
    <col min="5647" max="5647" width="9.28515625" style="73" customWidth="1"/>
    <col min="5648" max="5648" width="9.42578125" style="73" customWidth="1"/>
    <col min="5649" max="5649" width="9.7109375" style="73" customWidth="1"/>
    <col min="5650" max="5650" width="9.5703125" style="73" customWidth="1"/>
    <col min="5651" max="5651" width="9.28515625" style="73" customWidth="1"/>
    <col min="5652" max="5652" width="8.5703125" style="73" customWidth="1"/>
    <col min="5653" max="5653" width="8.85546875" style="73" customWidth="1"/>
    <col min="5654" max="5654" width="9.7109375" style="73" customWidth="1"/>
    <col min="5655" max="5655" width="8.7109375" style="73" customWidth="1"/>
    <col min="5656" max="5656" width="13.5703125" style="73" customWidth="1"/>
    <col min="5657" max="5657" width="16.28515625" style="73" customWidth="1"/>
    <col min="5658" max="5675" width="9.42578125" style="73" customWidth="1"/>
    <col min="5676" max="5679" width="10.28515625" style="73" customWidth="1"/>
    <col min="5680" max="5680" width="9.140625" style="73" customWidth="1"/>
    <col min="5681" max="5700" width="0" style="73" hidden="1" customWidth="1"/>
    <col min="5701" max="5710" width="11.42578125" style="73" customWidth="1"/>
    <col min="5711" max="5715" width="10.28515625" style="73" customWidth="1"/>
    <col min="5716" max="5724" width="9.42578125" style="73" customWidth="1"/>
    <col min="5725" max="5888" width="11.42578125" style="73"/>
    <col min="5889" max="5889" width="35.42578125" style="73" customWidth="1"/>
    <col min="5890" max="5890" width="23.5703125" style="73" customWidth="1"/>
    <col min="5891" max="5891" width="15" style="73" customWidth="1"/>
    <col min="5892" max="5892" width="15.7109375" style="73" customWidth="1"/>
    <col min="5893" max="5893" width="13.42578125" style="73" customWidth="1"/>
    <col min="5894" max="5894" width="13.5703125" style="73" customWidth="1"/>
    <col min="5895" max="5895" width="14.7109375" style="73" customWidth="1"/>
    <col min="5896" max="5896" width="13.85546875" style="73" customWidth="1"/>
    <col min="5897" max="5897" width="12.5703125" style="73" customWidth="1"/>
    <col min="5898" max="5898" width="11.85546875" style="73" customWidth="1"/>
    <col min="5899" max="5899" width="10.28515625" style="73" customWidth="1"/>
    <col min="5900" max="5900" width="9.28515625" style="73" customWidth="1"/>
    <col min="5901" max="5901" width="9.42578125" style="73" customWidth="1"/>
    <col min="5902" max="5902" width="9.140625" style="73" customWidth="1"/>
    <col min="5903" max="5903" width="9.28515625" style="73" customWidth="1"/>
    <col min="5904" max="5904" width="9.42578125" style="73" customWidth="1"/>
    <col min="5905" max="5905" width="9.7109375" style="73" customWidth="1"/>
    <col min="5906" max="5906" width="9.5703125" style="73" customWidth="1"/>
    <col min="5907" max="5907" width="9.28515625" style="73" customWidth="1"/>
    <col min="5908" max="5908" width="8.5703125" style="73" customWidth="1"/>
    <col min="5909" max="5909" width="8.85546875" style="73" customWidth="1"/>
    <col min="5910" max="5910" width="9.7109375" style="73" customWidth="1"/>
    <col min="5911" max="5911" width="8.7109375" style="73" customWidth="1"/>
    <col min="5912" max="5912" width="13.5703125" style="73" customWidth="1"/>
    <col min="5913" max="5913" width="16.28515625" style="73" customWidth="1"/>
    <col min="5914" max="5931" width="9.42578125" style="73" customWidth="1"/>
    <col min="5932" max="5935" width="10.28515625" style="73" customWidth="1"/>
    <col min="5936" max="5936" width="9.140625" style="73" customWidth="1"/>
    <col min="5937" max="5956" width="0" style="73" hidden="1" customWidth="1"/>
    <col min="5957" max="5966" width="11.42578125" style="73" customWidth="1"/>
    <col min="5967" max="5971" width="10.28515625" style="73" customWidth="1"/>
    <col min="5972" max="5980" width="9.42578125" style="73" customWidth="1"/>
    <col min="5981" max="6144" width="11.42578125" style="73"/>
    <col min="6145" max="6145" width="35.42578125" style="73" customWidth="1"/>
    <col min="6146" max="6146" width="23.5703125" style="73" customWidth="1"/>
    <col min="6147" max="6147" width="15" style="73" customWidth="1"/>
    <col min="6148" max="6148" width="15.7109375" style="73" customWidth="1"/>
    <col min="6149" max="6149" width="13.42578125" style="73" customWidth="1"/>
    <col min="6150" max="6150" width="13.5703125" style="73" customWidth="1"/>
    <col min="6151" max="6151" width="14.7109375" style="73" customWidth="1"/>
    <col min="6152" max="6152" width="13.85546875" style="73" customWidth="1"/>
    <col min="6153" max="6153" width="12.5703125" style="73" customWidth="1"/>
    <col min="6154" max="6154" width="11.85546875" style="73" customWidth="1"/>
    <col min="6155" max="6155" width="10.28515625" style="73" customWidth="1"/>
    <col min="6156" max="6156" width="9.28515625" style="73" customWidth="1"/>
    <col min="6157" max="6157" width="9.42578125" style="73" customWidth="1"/>
    <col min="6158" max="6158" width="9.140625" style="73" customWidth="1"/>
    <col min="6159" max="6159" width="9.28515625" style="73" customWidth="1"/>
    <col min="6160" max="6160" width="9.42578125" style="73" customWidth="1"/>
    <col min="6161" max="6161" width="9.7109375" style="73" customWidth="1"/>
    <col min="6162" max="6162" width="9.5703125" style="73" customWidth="1"/>
    <col min="6163" max="6163" width="9.28515625" style="73" customWidth="1"/>
    <col min="6164" max="6164" width="8.5703125" style="73" customWidth="1"/>
    <col min="6165" max="6165" width="8.85546875" style="73" customWidth="1"/>
    <col min="6166" max="6166" width="9.7109375" style="73" customWidth="1"/>
    <col min="6167" max="6167" width="8.7109375" style="73" customWidth="1"/>
    <col min="6168" max="6168" width="13.5703125" style="73" customWidth="1"/>
    <col min="6169" max="6169" width="16.28515625" style="73" customWidth="1"/>
    <col min="6170" max="6187" width="9.42578125" style="73" customWidth="1"/>
    <col min="6188" max="6191" width="10.28515625" style="73" customWidth="1"/>
    <col min="6192" max="6192" width="9.140625" style="73" customWidth="1"/>
    <col min="6193" max="6212" width="0" style="73" hidden="1" customWidth="1"/>
    <col min="6213" max="6222" width="11.42578125" style="73" customWidth="1"/>
    <col min="6223" max="6227" width="10.28515625" style="73" customWidth="1"/>
    <col min="6228" max="6236" width="9.42578125" style="73" customWidth="1"/>
    <col min="6237" max="6400" width="11.42578125" style="73"/>
    <col min="6401" max="6401" width="35.42578125" style="73" customWidth="1"/>
    <col min="6402" max="6402" width="23.5703125" style="73" customWidth="1"/>
    <col min="6403" max="6403" width="15" style="73" customWidth="1"/>
    <col min="6404" max="6404" width="15.7109375" style="73" customWidth="1"/>
    <col min="6405" max="6405" width="13.42578125" style="73" customWidth="1"/>
    <col min="6406" max="6406" width="13.5703125" style="73" customWidth="1"/>
    <col min="6407" max="6407" width="14.7109375" style="73" customWidth="1"/>
    <col min="6408" max="6408" width="13.85546875" style="73" customWidth="1"/>
    <col min="6409" max="6409" width="12.5703125" style="73" customWidth="1"/>
    <col min="6410" max="6410" width="11.85546875" style="73" customWidth="1"/>
    <col min="6411" max="6411" width="10.28515625" style="73" customWidth="1"/>
    <col min="6412" max="6412" width="9.28515625" style="73" customWidth="1"/>
    <col min="6413" max="6413" width="9.42578125" style="73" customWidth="1"/>
    <col min="6414" max="6414" width="9.140625" style="73" customWidth="1"/>
    <col min="6415" max="6415" width="9.28515625" style="73" customWidth="1"/>
    <col min="6416" max="6416" width="9.42578125" style="73" customWidth="1"/>
    <col min="6417" max="6417" width="9.7109375" style="73" customWidth="1"/>
    <col min="6418" max="6418" width="9.5703125" style="73" customWidth="1"/>
    <col min="6419" max="6419" width="9.28515625" style="73" customWidth="1"/>
    <col min="6420" max="6420" width="8.5703125" style="73" customWidth="1"/>
    <col min="6421" max="6421" width="8.85546875" style="73" customWidth="1"/>
    <col min="6422" max="6422" width="9.7109375" style="73" customWidth="1"/>
    <col min="6423" max="6423" width="8.7109375" style="73" customWidth="1"/>
    <col min="6424" max="6424" width="13.5703125" style="73" customWidth="1"/>
    <col min="6425" max="6425" width="16.28515625" style="73" customWidth="1"/>
    <col min="6426" max="6443" width="9.42578125" style="73" customWidth="1"/>
    <col min="6444" max="6447" width="10.28515625" style="73" customWidth="1"/>
    <col min="6448" max="6448" width="9.140625" style="73" customWidth="1"/>
    <col min="6449" max="6468" width="0" style="73" hidden="1" customWidth="1"/>
    <col min="6469" max="6478" width="11.42578125" style="73" customWidth="1"/>
    <col min="6479" max="6483" width="10.28515625" style="73" customWidth="1"/>
    <col min="6484" max="6492" width="9.42578125" style="73" customWidth="1"/>
    <col min="6493" max="6656" width="11.42578125" style="73"/>
    <col min="6657" max="6657" width="35.42578125" style="73" customWidth="1"/>
    <col min="6658" max="6658" width="23.5703125" style="73" customWidth="1"/>
    <col min="6659" max="6659" width="15" style="73" customWidth="1"/>
    <col min="6660" max="6660" width="15.7109375" style="73" customWidth="1"/>
    <col min="6661" max="6661" width="13.42578125" style="73" customWidth="1"/>
    <col min="6662" max="6662" width="13.5703125" style="73" customWidth="1"/>
    <col min="6663" max="6663" width="14.7109375" style="73" customWidth="1"/>
    <col min="6664" max="6664" width="13.85546875" style="73" customWidth="1"/>
    <col min="6665" max="6665" width="12.5703125" style="73" customWidth="1"/>
    <col min="6666" max="6666" width="11.85546875" style="73" customWidth="1"/>
    <col min="6667" max="6667" width="10.28515625" style="73" customWidth="1"/>
    <col min="6668" max="6668" width="9.28515625" style="73" customWidth="1"/>
    <col min="6669" max="6669" width="9.42578125" style="73" customWidth="1"/>
    <col min="6670" max="6670" width="9.140625" style="73" customWidth="1"/>
    <col min="6671" max="6671" width="9.28515625" style="73" customWidth="1"/>
    <col min="6672" max="6672" width="9.42578125" style="73" customWidth="1"/>
    <col min="6673" max="6673" width="9.7109375" style="73" customWidth="1"/>
    <col min="6674" max="6674" width="9.5703125" style="73" customWidth="1"/>
    <col min="6675" max="6675" width="9.28515625" style="73" customWidth="1"/>
    <col min="6676" max="6676" width="8.5703125" style="73" customWidth="1"/>
    <col min="6677" max="6677" width="8.85546875" style="73" customWidth="1"/>
    <col min="6678" max="6678" width="9.7109375" style="73" customWidth="1"/>
    <col min="6679" max="6679" width="8.7109375" style="73" customWidth="1"/>
    <col min="6680" max="6680" width="13.5703125" style="73" customWidth="1"/>
    <col min="6681" max="6681" width="16.28515625" style="73" customWidth="1"/>
    <col min="6682" max="6699" width="9.42578125" style="73" customWidth="1"/>
    <col min="6700" max="6703" width="10.28515625" style="73" customWidth="1"/>
    <col min="6704" max="6704" width="9.140625" style="73" customWidth="1"/>
    <col min="6705" max="6724" width="0" style="73" hidden="1" customWidth="1"/>
    <col min="6725" max="6734" width="11.42578125" style="73" customWidth="1"/>
    <col min="6735" max="6739" width="10.28515625" style="73" customWidth="1"/>
    <col min="6740" max="6748" width="9.42578125" style="73" customWidth="1"/>
    <col min="6749" max="6912" width="11.42578125" style="73"/>
    <col min="6913" max="6913" width="35.42578125" style="73" customWidth="1"/>
    <col min="6914" max="6914" width="23.5703125" style="73" customWidth="1"/>
    <col min="6915" max="6915" width="15" style="73" customWidth="1"/>
    <col min="6916" max="6916" width="15.7109375" style="73" customWidth="1"/>
    <col min="6917" max="6917" width="13.42578125" style="73" customWidth="1"/>
    <col min="6918" max="6918" width="13.5703125" style="73" customWidth="1"/>
    <col min="6919" max="6919" width="14.7109375" style="73" customWidth="1"/>
    <col min="6920" max="6920" width="13.85546875" style="73" customWidth="1"/>
    <col min="6921" max="6921" width="12.5703125" style="73" customWidth="1"/>
    <col min="6922" max="6922" width="11.85546875" style="73" customWidth="1"/>
    <col min="6923" max="6923" width="10.28515625" style="73" customWidth="1"/>
    <col min="6924" max="6924" width="9.28515625" style="73" customWidth="1"/>
    <col min="6925" max="6925" width="9.42578125" style="73" customWidth="1"/>
    <col min="6926" max="6926" width="9.140625" style="73" customWidth="1"/>
    <col min="6927" max="6927" width="9.28515625" style="73" customWidth="1"/>
    <col min="6928" max="6928" width="9.42578125" style="73" customWidth="1"/>
    <col min="6929" max="6929" width="9.7109375" style="73" customWidth="1"/>
    <col min="6930" max="6930" width="9.5703125" style="73" customWidth="1"/>
    <col min="6931" max="6931" width="9.28515625" style="73" customWidth="1"/>
    <col min="6932" max="6932" width="8.5703125" style="73" customWidth="1"/>
    <col min="6933" max="6933" width="8.85546875" style="73" customWidth="1"/>
    <col min="6934" max="6934" width="9.7109375" style="73" customWidth="1"/>
    <col min="6935" max="6935" width="8.7109375" style="73" customWidth="1"/>
    <col min="6936" max="6936" width="13.5703125" style="73" customWidth="1"/>
    <col min="6937" max="6937" width="16.28515625" style="73" customWidth="1"/>
    <col min="6938" max="6955" width="9.42578125" style="73" customWidth="1"/>
    <col min="6956" max="6959" width="10.28515625" style="73" customWidth="1"/>
    <col min="6960" max="6960" width="9.140625" style="73" customWidth="1"/>
    <col min="6961" max="6980" width="0" style="73" hidden="1" customWidth="1"/>
    <col min="6981" max="6990" width="11.42578125" style="73" customWidth="1"/>
    <col min="6991" max="6995" width="10.28515625" style="73" customWidth="1"/>
    <col min="6996" max="7004" width="9.42578125" style="73" customWidth="1"/>
    <col min="7005" max="7168" width="11.42578125" style="73"/>
    <col min="7169" max="7169" width="35.42578125" style="73" customWidth="1"/>
    <col min="7170" max="7170" width="23.5703125" style="73" customWidth="1"/>
    <col min="7171" max="7171" width="15" style="73" customWidth="1"/>
    <col min="7172" max="7172" width="15.7109375" style="73" customWidth="1"/>
    <col min="7173" max="7173" width="13.42578125" style="73" customWidth="1"/>
    <col min="7174" max="7174" width="13.5703125" style="73" customWidth="1"/>
    <col min="7175" max="7175" width="14.7109375" style="73" customWidth="1"/>
    <col min="7176" max="7176" width="13.85546875" style="73" customWidth="1"/>
    <col min="7177" max="7177" width="12.5703125" style="73" customWidth="1"/>
    <col min="7178" max="7178" width="11.85546875" style="73" customWidth="1"/>
    <col min="7179" max="7179" width="10.28515625" style="73" customWidth="1"/>
    <col min="7180" max="7180" width="9.28515625" style="73" customWidth="1"/>
    <col min="7181" max="7181" width="9.42578125" style="73" customWidth="1"/>
    <col min="7182" max="7182" width="9.140625" style="73" customWidth="1"/>
    <col min="7183" max="7183" width="9.28515625" style="73" customWidth="1"/>
    <col min="7184" max="7184" width="9.42578125" style="73" customWidth="1"/>
    <col min="7185" max="7185" width="9.7109375" style="73" customWidth="1"/>
    <col min="7186" max="7186" width="9.5703125" style="73" customWidth="1"/>
    <col min="7187" max="7187" width="9.28515625" style="73" customWidth="1"/>
    <col min="7188" max="7188" width="8.5703125" style="73" customWidth="1"/>
    <col min="7189" max="7189" width="8.85546875" style="73" customWidth="1"/>
    <col min="7190" max="7190" width="9.7109375" style="73" customWidth="1"/>
    <col min="7191" max="7191" width="8.7109375" style="73" customWidth="1"/>
    <col min="7192" max="7192" width="13.5703125" style="73" customWidth="1"/>
    <col min="7193" max="7193" width="16.28515625" style="73" customWidth="1"/>
    <col min="7194" max="7211" width="9.42578125" style="73" customWidth="1"/>
    <col min="7212" max="7215" width="10.28515625" style="73" customWidth="1"/>
    <col min="7216" max="7216" width="9.140625" style="73" customWidth="1"/>
    <col min="7217" max="7236" width="0" style="73" hidden="1" customWidth="1"/>
    <col min="7237" max="7246" width="11.42578125" style="73" customWidth="1"/>
    <col min="7247" max="7251" width="10.28515625" style="73" customWidth="1"/>
    <col min="7252" max="7260" width="9.42578125" style="73" customWidth="1"/>
    <col min="7261" max="7424" width="11.42578125" style="73"/>
    <col min="7425" max="7425" width="35.42578125" style="73" customWidth="1"/>
    <col min="7426" max="7426" width="23.5703125" style="73" customWidth="1"/>
    <col min="7427" max="7427" width="15" style="73" customWidth="1"/>
    <col min="7428" max="7428" width="15.7109375" style="73" customWidth="1"/>
    <col min="7429" max="7429" width="13.42578125" style="73" customWidth="1"/>
    <col min="7430" max="7430" width="13.5703125" style="73" customWidth="1"/>
    <col min="7431" max="7431" width="14.7109375" style="73" customWidth="1"/>
    <col min="7432" max="7432" width="13.85546875" style="73" customWidth="1"/>
    <col min="7433" max="7433" width="12.5703125" style="73" customWidth="1"/>
    <col min="7434" max="7434" width="11.85546875" style="73" customWidth="1"/>
    <col min="7435" max="7435" width="10.28515625" style="73" customWidth="1"/>
    <col min="7436" max="7436" width="9.28515625" style="73" customWidth="1"/>
    <col min="7437" max="7437" width="9.42578125" style="73" customWidth="1"/>
    <col min="7438" max="7438" width="9.140625" style="73" customWidth="1"/>
    <col min="7439" max="7439" width="9.28515625" style="73" customWidth="1"/>
    <col min="7440" max="7440" width="9.42578125" style="73" customWidth="1"/>
    <col min="7441" max="7441" width="9.7109375" style="73" customWidth="1"/>
    <col min="7442" max="7442" width="9.5703125" style="73" customWidth="1"/>
    <col min="7443" max="7443" width="9.28515625" style="73" customWidth="1"/>
    <col min="7444" max="7444" width="8.5703125" style="73" customWidth="1"/>
    <col min="7445" max="7445" width="8.85546875" style="73" customWidth="1"/>
    <col min="7446" max="7446" width="9.7109375" style="73" customWidth="1"/>
    <col min="7447" max="7447" width="8.7109375" style="73" customWidth="1"/>
    <col min="7448" max="7448" width="13.5703125" style="73" customWidth="1"/>
    <col min="7449" max="7449" width="16.28515625" style="73" customWidth="1"/>
    <col min="7450" max="7467" width="9.42578125" style="73" customWidth="1"/>
    <col min="7468" max="7471" width="10.28515625" style="73" customWidth="1"/>
    <col min="7472" max="7472" width="9.140625" style="73" customWidth="1"/>
    <col min="7473" max="7492" width="0" style="73" hidden="1" customWidth="1"/>
    <col min="7493" max="7502" width="11.42578125" style="73" customWidth="1"/>
    <col min="7503" max="7507" width="10.28515625" style="73" customWidth="1"/>
    <col min="7508" max="7516" width="9.42578125" style="73" customWidth="1"/>
    <col min="7517" max="7680" width="11.42578125" style="73"/>
    <col min="7681" max="7681" width="35.42578125" style="73" customWidth="1"/>
    <col min="7682" max="7682" width="23.5703125" style="73" customWidth="1"/>
    <col min="7683" max="7683" width="15" style="73" customWidth="1"/>
    <col min="7684" max="7684" width="15.7109375" style="73" customWidth="1"/>
    <col min="7685" max="7685" width="13.42578125" style="73" customWidth="1"/>
    <col min="7686" max="7686" width="13.5703125" style="73" customWidth="1"/>
    <col min="7687" max="7687" width="14.7109375" style="73" customWidth="1"/>
    <col min="7688" max="7688" width="13.85546875" style="73" customWidth="1"/>
    <col min="7689" max="7689" width="12.5703125" style="73" customWidth="1"/>
    <col min="7690" max="7690" width="11.85546875" style="73" customWidth="1"/>
    <col min="7691" max="7691" width="10.28515625" style="73" customWidth="1"/>
    <col min="7692" max="7692" width="9.28515625" style="73" customWidth="1"/>
    <col min="7693" max="7693" width="9.42578125" style="73" customWidth="1"/>
    <col min="7694" max="7694" width="9.140625" style="73" customWidth="1"/>
    <col min="7695" max="7695" width="9.28515625" style="73" customWidth="1"/>
    <col min="7696" max="7696" width="9.42578125" style="73" customWidth="1"/>
    <col min="7697" max="7697" width="9.7109375" style="73" customWidth="1"/>
    <col min="7698" max="7698" width="9.5703125" style="73" customWidth="1"/>
    <col min="7699" max="7699" width="9.28515625" style="73" customWidth="1"/>
    <col min="7700" max="7700" width="8.5703125" style="73" customWidth="1"/>
    <col min="7701" max="7701" width="8.85546875" style="73" customWidth="1"/>
    <col min="7702" max="7702" width="9.7109375" style="73" customWidth="1"/>
    <col min="7703" max="7703" width="8.7109375" style="73" customWidth="1"/>
    <col min="7704" max="7704" width="13.5703125" style="73" customWidth="1"/>
    <col min="7705" max="7705" width="16.28515625" style="73" customWidth="1"/>
    <col min="7706" max="7723" width="9.42578125" style="73" customWidth="1"/>
    <col min="7724" max="7727" width="10.28515625" style="73" customWidth="1"/>
    <col min="7728" max="7728" width="9.140625" style="73" customWidth="1"/>
    <col min="7729" max="7748" width="0" style="73" hidden="1" customWidth="1"/>
    <col min="7749" max="7758" width="11.42578125" style="73" customWidth="1"/>
    <col min="7759" max="7763" width="10.28515625" style="73" customWidth="1"/>
    <col min="7764" max="7772" width="9.42578125" style="73" customWidth="1"/>
    <col min="7773" max="7936" width="11.42578125" style="73"/>
    <col min="7937" max="7937" width="35.42578125" style="73" customWidth="1"/>
    <col min="7938" max="7938" width="23.5703125" style="73" customWidth="1"/>
    <col min="7939" max="7939" width="15" style="73" customWidth="1"/>
    <col min="7940" max="7940" width="15.7109375" style="73" customWidth="1"/>
    <col min="7941" max="7941" width="13.42578125" style="73" customWidth="1"/>
    <col min="7942" max="7942" width="13.5703125" style="73" customWidth="1"/>
    <col min="7943" max="7943" width="14.7109375" style="73" customWidth="1"/>
    <col min="7944" max="7944" width="13.85546875" style="73" customWidth="1"/>
    <col min="7945" max="7945" width="12.5703125" style="73" customWidth="1"/>
    <col min="7946" max="7946" width="11.85546875" style="73" customWidth="1"/>
    <col min="7947" max="7947" width="10.28515625" style="73" customWidth="1"/>
    <col min="7948" max="7948" width="9.28515625" style="73" customWidth="1"/>
    <col min="7949" max="7949" width="9.42578125" style="73" customWidth="1"/>
    <col min="7950" max="7950" width="9.140625" style="73" customWidth="1"/>
    <col min="7951" max="7951" width="9.28515625" style="73" customWidth="1"/>
    <col min="7952" max="7952" width="9.42578125" style="73" customWidth="1"/>
    <col min="7953" max="7953" width="9.7109375" style="73" customWidth="1"/>
    <col min="7954" max="7954" width="9.5703125" style="73" customWidth="1"/>
    <col min="7955" max="7955" width="9.28515625" style="73" customWidth="1"/>
    <col min="7956" max="7956" width="8.5703125" style="73" customWidth="1"/>
    <col min="7957" max="7957" width="8.85546875" style="73" customWidth="1"/>
    <col min="7958" max="7958" width="9.7109375" style="73" customWidth="1"/>
    <col min="7959" max="7959" width="8.7109375" style="73" customWidth="1"/>
    <col min="7960" max="7960" width="13.5703125" style="73" customWidth="1"/>
    <col min="7961" max="7961" width="16.28515625" style="73" customWidth="1"/>
    <col min="7962" max="7979" width="9.42578125" style="73" customWidth="1"/>
    <col min="7980" max="7983" width="10.28515625" style="73" customWidth="1"/>
    <col min="7984" max="7984" width="9.140625" style="73" customWidth="1"/>
    <col min="7985" max="8004" width="0" style="73" hidden="1" customWidth="1"/>
    <col min="8005" max="8014" width="11.42578125" style="73" customWidth="1"/>
    <col min="8015" max="8019" width="10.28515625" style="73" customWidth="1"/>
    <col min="8020" max="8028" width="9.42578125" style="73" customWidth="1"/>
    <col min="8029" max="8192" width="11.42578125" style="73"/>
    <col min="8193" max="8193" width="35.42578125" style="73" customWidth="1"/>
    <col min="8194" max="8194" width="23.5703125" style="73" customWidth="1"/>
    <col min="8195" max="8195" width="15" style="73" customWidth="1"/>
    <col min="8196" max="8196" width="15.7109375" style="73" customWidth="1"/>
    <col min="8197" max="8197" width="13.42578125" style="73" customWidth="1"/>
    <col min="8198" max="8198" width="13.5703125" style="73" customWidth="1"/>
    <col min="8199" max="8199" width="14.7109375" style="73" customWidth="1"/>
    <col min="8200" max="8200" width="13.85546875" style="73" customWidth="1"/>
    <col min="8201" max="8201" width="12.5703125" style="73" customWidth="1"/>
    <col min="8202" max="8202" width="11.85546875" style="73" customWidth="1"/>
    <col min="8203" max="8203" width="10.28515625" style="73" customWidth="1"/>
    <col min="8204" max="8204" width="9.28515625" style="73" customWidth="1"/>
    <col min="8205" max="8205" width="9.42578125" style="73" customWidth="1"/>
    <col min="8206" max="8206" width="9.140625" style="73" customWidth="1"/>
    <col min="8207" max="8207" width="9.28515625" style="73" customWidth="1"/>
    <col min="8208" max="8208" width="9.42578125" style="73" customWidth="1"/>
    <col min="8209" max="8209" width="9.7109375" style="73" customWidth="1"/>
    <col min="8210" max="8210" width="9.5703125" style="73" customWidth="1"/>
    <col min="8211" max="8211" width="9.28515625" style="73" customWidth="1"/>
    <col min="8212" max="8212" width="8.5703125" style="73" customWidth="1"/>
    <col min="8213" max="8213" width="8.85546875" style="73" customWidth="1"/>
    <col min="8214" max="8214" width="9.7109375" style="73" customWidth="1"/>
    <col min="8215" max="8215" width="8.7109375" style="73" customWidth="1"/>
    <col min="8216" max="8216" width="13.5703125" style="73" customWidth="1"/>
    <col min="8217" max="8217" width="16.28515625" style="73" customWidth="1"/>
    <col min="8218" max="8235" width="9.42578125" style="73" customWidth="1"/>
    <col min="8236" max="8239" width="10.28515625" style="73" customWidth="1"/>
    <col min="8240" max="8240" width="9.140625" style="73" customWidth="1"/>
    <col min="8241" max="8260" width="0" style="73" hidden="1" customWidth="1"/>
    <col min="8261" max="8270" width="11.42578125" style="73" customWidth="1"/>
    <col min="8271" max="8275" width="10.28515625" style="73" customWidth="1"/>
    <col min="8276" max="8284" width="9.42578125" style="73" customWidth="1"/>
    <col min="8285" max="8448" width="11.42578125" style="73"/>
    <col min="8449" max="8449" width="35.42578125" style="73" customWidth="1"/>
    <col min="8450" max="8450" width="23.5703125" style="73" customWidth="1"/>
    <col min="8451" max="8451" width="15" style="73" customWidth="1"/>
    <col min="8452" max="8452" width="15.7109375" style="73" customWidth="1"/>
    <col min="8453" max="8453" width="13.42578125" style="73" customWidth="1"/>
    <col min="8454" max="8454" width="13.5703125" style="73" customWidth="1"/>
    <col min="8455" max="8455" width="14.7109375" style="73" customWidth="1"/>
    <col min="8456" max="8456" width="13.85546875" style="73" customWidth="1"/>
    <col min="8457" max="8457" width="12.5703125" style="73" customWidth="1"/>
    <col min="8458" max="8458" width="11.85546875" style="73" customWidth="1"/>
    <col min="8459" max="8459" width="10.28515625" style="73" customWidth="1"/>
    <col min="8460" max="8460" width="9.28515625" style="73" customWidth="1"/>
    <col min="8461" max="8461" width="9.42578125" style="73" customWidth="1"/>
    <col min="8462" max="8462" width="9.140625" style="73" customWidth="1"/>
    <col min="8463" max="8463" width="9.28515625" style="73" customWidth="1"/>
    <col min="8464" max="8464" width="9.42578125" style="73" customWidth="1"/>
    <col min="8465" max="8465" width="9.7109375" style="73" customWidth="1"/>
    <col min="8466" max="8466" width="9.5703125" style="73" customWidth="1"/>
    <col min="8467" max="8467" width="9.28515625" style="73" customWidth="1"/>
    <col min="8468" max="8468" width="8.5703125" style="73" customWidth="1"/>
    <col min="8469" max="8469" width="8.85546875" style="73" customWidth="1"/>
    <col min="8470" max="8470" width="9.7109375" style="73" customWidth="1"/>
    <col min="8471" max="8471" width="8.7109375" style="73" customWidth="1"/>
    <col min="8472" max="8472" width="13.5703125" style="73" customWidth="1"/>
    <col min="8473" max="8473" width="16.28515625" style="73" customWidth="1"/>
    <col min="8474" max="8491" width="9.42578125" style="73" customWidth="1"/>
    <col min="8492" max="8495" width="10.28515625" style="73" customWidth="1"/>
    <col min="8496" max="8496" width="9.140625" style="73" customWidth="1"/>
    <col min="8497" max="8516" width="0" style="73" hidden="1" customWidth="1"/>
    <col min="8517" max="8526" width="11.42578125" style="73" customWidth="1"/>
    <col min="8527" max="8531" width="10.28515625" style="73" customWidth="1"/>
    <col min="8532" max="8540" width="9.42578125" style="73" customWidth="1"/>
    <col min="8541" max="8704" width="11.42578125" style="73"/>
    <col min="8705" max="8705" width="35.42578125" style="73" customWidth="1"/>
    <col min="8706" max="8706" width="23.5703125" style="73" customWidth="1"/>
    <col min="8707" max="8707" width="15" style="73" customWidth="1"/>
    <col min="8708" max="8708" width="15.7109375" style="73" customWidth="1"/>
    <col min="8709" max="8709" width="13.42578125" style="73" customWidth="1"/>
    <col min="8710" max="8710" width="13.5703125" style="73" customWidth="1"/>
    <col min="8711" max="8711" width="14.7109375" style="73" customWidth="1"/>
    <col min="8712" max="8712" width="13.85546875" style="73" customWidth="1"/>
    <col min="8713" max="8713" width="12.5703125" style="73" customWidth="1"/>
    <col min="8714" max="8714" width="11.85546875" style="73" customWidth="1"/>
    <col min="8715" max="8715" width="10.28515625" style="73" customWidth="1"/>
    <col min="8716" max="8716" width="9.28515625" style="73" customWidth="1"/>
    <col min="8717" max="8717" width="9.42578125" style="73" customWidth="1"/>
    <col min="8718" max="8718" width="9.140625" style="73" customWidth="1"/>
    <col min="8719" max="8719" width="9.28515625" style="73" customWidth="1"/>
    <col min="8720" max="8720" width="9.42578125" style="73" customWidth="1"/>
    <col min="8721" max="8721" width="9.7109375" style="73" customWidth="1"/>
    <col min="8722" max="8722" width="9.5703125" style="73" customWidth="1"/>
    <col min="8723" max="8723" width="9.28515625" style="73" customWidth="1"/>
    <col min="8724" max="8724" width="8.5703125" style="73" customWidth="1"/>
    <col min="8725" max="8725" width="8.85546875" style="73" customWidth="1"/>
    <col min="8726" max="8726" width="9.7109375" style="73" customWidth="1"/>
    <col min="8727" max="8727" width="8.7109375" style="73" customWidth="1"/>
    <col min="8728" max="8728" width="13.5703125" style="73" customWidth="1"/>
    <col min="8729" max="8729" width="16.28515625" style="73" customWidth="1"/>
    <col min="8730" max="8747" width="9.42578125" style="73" customWidth="1"/>
    <col min="8748" max="8751" width="10.28515625" style="73" customWidth="1"/>
    <col min="8752" max="8752" width="9.140625" style="73" customWidth="1"/>
    <col min="8753" max="8772" width="0" style="73" hidden="1" customWidth="1"/>
    <col min="8773" max="8782" width="11.42578125" style="73" customWidth="1"/>
    <col min="8783" max="8787" width="10.28515625" style="73" customWidth="1"/>
    <col min="8788" max="8796" width="9.42578125" style="73" customWidth="1"/>
    <col min="8797" max="8960" width="11.42578125" style="73"/>
    <col min="8961" max="8961" width="35.42578125" style="73" customWidth="1"/>
    <col min="8962" max="8962" width="23.5703125" style="73" customWidth="1"/>
    <col min="8963" max="8963" width="15" style="73" customWidth="1"/>
    <col min="8964" max="8964" width="15.7109375" style="73" customWidth="1"/>
    <col min="8965" max="8965" width="13.42578125" style="73" customWidth="1"/>
    <col min="8966" max="8966" width="13.5703125" style="73" customWidth="1"/>
    <col min="8967" max="8967" width="14.7109375" style="73" customWidth="1"/>
    <col min="8968" max="8968" width="13.85546875" style="73" customWidth="1"/>
    <col min="8969" max="8969" width="12.5703125" style="73" customWidth="1"/>
    <col min="8970" max="8970" width="11.85546875" style="73" customWidth="1"/>
    <col min="8971" max="8971" width="10.28515625" style="73" customWidth="1"/>
    <col min="8972" max="8972" width="9.28515625" style="73" customWidth="1"/>
    <col min="8973" max="8973" width="9.42578125" style="73" customWidth="1"/>
    <col min="8974" max="8974" width="9.140625" style="73" customWidth="1"/>
    <col min="8975" max="8975" width="9.28515625" style="73" customWidth="1"/>
    <col min="8976" max="8976" width="9.42578125" style="73" customWidth="1"/>
    <col min="8977" max="8977" width="9.7109375" style="73" customWidth="1"/>
    <col min="8978" max="8978" width="9.5703125" style="73" customWidth="1"/>
    <col min="8979" max="8979" width="9.28515625" style="73" customWidth="1"/>
    <col min="8980" max="8980" width="8.5703125" style="73" customWidth="1"/>
    <col min="8981" max="8981" width="8.85546875" style="73" customWidth="1"/>
    <col min="8982" max="8982" width="9.7109375" style="73" customWidth="1"/>
    <col min="8983" max="8983" width="8.7109375" style="73" customWidth="1"/>
    <col min="8984" max="8984" width="13.5703125" style="73" customWidth="1"/>
    <col min="8985" max="8985" width="16.28515625" style="73" customWidth="1"/>
    <col min="8986" max="9003" width="9.42578125" style="73" customWidth="1"/>
    <col min="9004" max="9007" width="10.28515625" style="73" customWidth="1"/>
    <col min="9008" max="9008" width="9.140625" style="73" customWidth="1"/>
    <col min="9009" max="9028" width="0" style="73" hidden="1" customWidth="1"/>
    <col min="9029" max="9038" width="11.42578125" style="73" customWidth="1"/>
    <col min="9039" max="9043" width="10.28515625" style="73" customWidth="1"/>
    <col min="9044" max="9052" width="9.42578125" style="73" customWidth="1"/>
    <col min="9053" max="9216" width="11.42578125" style="73"/>
    <col min="9217" max="9217" width="35.42578125" style="73" customWidth="1"/>
    <col min="9218" max="9218" width="23.5703125" style="73" customWidth="1"/>
    <col min="9219" max="9219" width="15" style="73" customWidth="1"/>
    <col min="9220" max="9220" width="15.7109375" style="73" customWidth="1"/>
    <col min="9221" max="9221" width="13.42578125" style="73" customWidth="1"/>
    <col min="9222" max="9222" width="13.5703125" style="73" customWidth="1"/>
    <col min="9223" max="9223" width="14.7109375" style="73" customWidth="1"/>
    <col min="9224" max="9224" width="13.85546875" style="73" customWidth="1"/>
    <col min="9225" max="9225" width="12.5703125" style="73" customWidth="1"/>
    <col min="9226" max="9226" width="11.85546875" style="73" customWidth="1"/>
    <col min="9227" max="9227" width="10.28515625" style="73" customWidth="1"/>
    <col min="9228" max="9228" width="9.28515625" style="73" customWidth="1"/>
    <col min="9229" max="9229" width="9.42578125" style="73" customWidth="1"/>
    <col min="9230" max="9230" width="9.140625" style="73" customWidth="1"/>
    <col min="9231" max="9231" width="9.28515625" style="73" customWidth="1"/>
    <col min="9232" max="9232" width="9.42578125" style="73" customWidth="1"/>
    <col min="9233" max="9233" width="9.7109375" style="73" customWidth="1"/>
    <col min="9234" max="9234" width="9.5703125" style="73" customWidth="1"/>
    <col min="9235" max="9235" width="9.28515625" style="73" customWidth="1"/>
    <col min="9236" max="9236" width="8.5703125" style="73" customWidth="1"/>
    <col min="9237" max="9237" width="8.85546875" style="73" customWidth="1"/>
    <col min="9238" max="9238" width="9.7109375" style="73" customWidth="1"/>
    <col min="9239" max="9239" width="8.7109375" style="73" customWidth="1"/>
    <col min="9240" max="9240" width="13.5703125" style="73" customWidth="1"/>
    <col min="9241" max="9241" width="16.28515625" style="73" customWidth="1"/>
    <col min="9242" max="9259" width="9.42578125" style="73" customWidth="1"/>
    <col min="9260" max="9263" width="10.28515625" style="73" customWidth="1"/>
    <col min="9264" max="9264" width="9.140625" style="73" customWidth="1"/>
    <col min="9265" max="9284" width="0" style="73" hidden="1" customWidth="1"/>
    <col min="9285" max="9294" width="11.42578125" style="73" customWidth="1"/>
    <col min="9295" max="9299" width="10.28515625" style="73" customWidth="1"/>
    <col min="9300" max="9308" width="9.42578125" style="73" customWidth="1"/>
    <col min="9309" max="9472" width="11.42578125" style="73"/>
    <col min="9473" max="9473" width="35.42578125" style="73" customWidth="1"/>
    <col min="9474" max="9474" width="23.5703125" style="73" customWidth="1"/>
    <col min="9475" max="9475" width="15" style="73" customWidth="1"/>
    <col min="9476" max="9476" width="15.7109375" style="73" customWidth="1"/>
    <col min="9477" max="9477" width="13.42578125" style="73" customWidth="1"/>
    <col min="9478" max="9478" width="13.5703125" style="73" customWidth="1"/>
    <col min="9479" max="9479" width="14.7109375" style="73" customWidth="1"/>
    <col min="9480" max="9480" width="13.85546875" style="73" customWidth="1"/>
    <col min="9481" max="9481" width="12.5703125" style="73" customWidth="1"/>
    <col min="9482" max="9482" width="11.85546875" style="73" customWidth="1"/>
    <col min="9483" max="9483" width="10.28515625" style="73" customWidth="1"/>
    <col min="9484" max="9484" width="9.28515625" style="73" customWidth="1"/>
    <col min="9485" max="9485" width="9.42578125" style="73" customWidth="1"/>
    <col min="9486" max="9486" width="9.140625" style="73" customWidth="1"/>
    <col min="9487" max="9487" width="9.28515625" style="73" customWidth="1"/>
    <col min="9488" max="9488" width="9.42578125" style="73" customWidth="1"/>
    <col min="9489" max="9489" width="9.7109375" style="73" customWidth="1"/>
    <col min="9490" max="9490" width="9.5703125" style="73" customWidth="1"/>
    <col min="9491" max="9491" width="9.28515625" style="73" customWidth="1"/>
    <col min="9492" max="9492" width="8.5703125" style="73" customWidth="1"/>
    <col min="9493" max="9493" width="8.85546875" style="73" customWidth="1"/>
    <col min="9494" max="9494" width="9.7109375" style="73" customWidth="1"/>
    <col min="9495" max="9495" width="8.7109375" style="73" customWidth="1"/>
    <col min="9496" max="9496" width="13.5703125" style="73" customWidth="1"/>
    <col min="9497" max="9497" width="16.28515625" style="73" customWidth="1"/>
    <col min="9498" max="9515" width="9.42578125" style="73" customWidth="1"/>
    <col min="9516" max="9519" width="10.28515625" style="73" customWidth="1"/>
    <col min="9520" max="9520" width="9.140625" style="73" customWidth="1"/>
    <col min="9521" max="9540" width="0" style="73" hidden="1" customWidth="1"/>
    <col min="9541" max="9550" width="11.42578125" style="73" customWidth="1"/>
    <col min="9551" max="9555" width="10.28515625" style="73" customWidth="1"/>
    <col min="9556" max="9564" width="9.42578125" style="73" customWidth="1"/>
    <col min="9565" max="9728" width="11.42578125" style="73"/>
    <col min="9729" max="9729" width="35.42578125" style="73" customWidth="1"/>
    <col min="9730" max="9730" width="23.5703125" style="73" customWidth="1"/>
    <col min="9731" max="9731" width="15" style="73" customWidth="1"/>
    <col min="9732" max="9732" width="15.7109375" style="73" customWidth="1"/>
    <col min="9733" max="9733" width="13.42578125" style="73" customWidth="1"/>
    <col min="9734" max="9734" width="13.5703125" style="73" customWidth="1"/>
    <col min="9735" max="9735" width="14.7109375" style="73" customWidth="1"/>
    <col min="9736" max="9736" width="13.85546875" style="73" customWidth="1"/>
    <col min="9737" max="9737" width="12.5703125" style="73" customWidth="1"/>
    <col min="9738" max="9738" width="11.85546875" style="73" customWidth="1"/>
    <col min="9739" max="9739" width="10.28515625" style="73" customWidth="1"/>
    <col min="9740" max="9740" width="9.28515625" style="73" customWidth="1"/>
    <col min="9741" max="9741" width="9.42578125" style="73" customWidth="1"/>
    <col min="9742" max="9742" width="9.140625" style="73" customWidth="1"/>
    <col min="9743" max="9743" width="9.28515625" style="73" customWidth="1"/>
    <col min="9744" max="9744" width="9.42578125" style="73" customWidth="1"/>
    <col min="9745" max="9745" width="9.7109375" style="73" customWidth="1"/>
    <col min="9746" max="9746" width="9.5703125" style="73" customWidth="1"/>
    <col min="9747" max="9747" width="9.28515625" style="73" customWidth="1"/>
    <col min="9748" max="9748" width="8.5703125" style="73" customWidth="1"/>
    <col min="9749" max="9749" width="8.85546875" style="73" customWidth="1"/>
    <col min="9750" max="9750" width="9.7109375" style="73" customWidth="1"/>
    <col min="9751" max="9751" width="8.7109375" style="73" customWidth="1"/>
    <col min="9752" max="9752" width="13.5703125" style="73" customWidth="1"/>
    <col min="9753" max="9753" width="16.28515625" style="73" customWidth="1"/>
    <col min="9754" max="9771" width="9.42578125" style="73" customWidth="1"/>
    <col min="9772" max="9775" width="10.28515625" style="73" customWidth="1"/>
    <col min="9776" max="9776" width="9.140625" style="73" customWidth="1"/>
    <col min="9777" max="9796" width="0" style="73" hidden="1" customWidth="1"/>
    <col min="9797" max="9806" width="11.42578125" style="73" customWidth="1"/>
    <col min="9807" max="9811" width="10.28515625" style="73" customWidth="1"/>
    <col min="9812" max="9820" width="9.42578125" style="73" customWidth="1"/>
    <col min="9821" max="9984" width="11.42578125" style="73"/>
    <col min="9985" max="9985" width="35.42578125" style="73" customWidth="1"/>
    <col min="9986" max="9986" width="23.5703125" style="73" customWidth="1"/>
    <col min="9987" max="9987" width="15" style="73" customWidth="1"/>
    <col min="9988" max="9988" width="15.7109375" style="73" customWidth="1"/>
    <col min="9989" max="9989" width="13.42578125" style="73" customWidth="1"/>
    <col min="9990" max="9990" width="13.5703125" style="73" customWidth="1"/>
    <col min="9991" max="9991" width="14.7109375" style="73" customWidth="1"/>
    <col min="9992" max="9992" width="13.85546875" style="73" customWidth="1"/>
    <col min="9993" max="9993" width="12.5703125" style="73" customWidth="1"/>
    <col min="9994" max="9994" width="11.85546875" style="73" customWidth="1"/>
    <col min="9995" max="9995" width="10.28515625" style="73" customWidth="1"/>
    <col min="9996" max="9996" width="9.28515625" style="73" customWidth="1"/>
    <col min="9997" max="9997" width="9.42578125" style="73" customWidth="1"/>
    <col min="9998" max="9998" width="9.140625" style="73" customWidth="1"/>
    <col min="9999" max="9999" width="9.28515625" style="73" customWidth="1"/>
    <col min="10000" max="10000" width="9.42578125" style="73" customWidth="1"/>
    <col min="10001" max="10001" width="9.7109375" style="73" customWidth="1"/>
    <col min="10002" max="10002" width="9.5703125" style="73" customWidth="1"/>
    <col min="10003" max="10003" width="9.28515625" style="73" customWidth="1"/>
    <col min="10004" max="10004" width="8.5703125" style="73" customWidth="1"/>
    <col min="10005" max="10005" width="8.85546875" style="73" customWidth="1"/>
    <col min="10006" max="10006" width="9.7109375" style="73" customWidth="1"/>
    <col min="10007" max="10007" width="8.7109375" style="73" customWidth="1"/>
    <col min="10008" max="10008" width="13.5703125" style="73" customWidth="1"/>
    <col min="10009" max="10009" width="16.28515625" style="73" customWidth="1"/>
    <col min="10010" max="10027" width="9.42578125" style="73" customWidth="1"/>
    <col min="10028" max="10031" width="10.28515625" style="73" customWidth="1"/>
    <col min="10032" max="10032" width="9.140625" style="73" customWidth="1"/>
    <col min="10033" max="10052" width="0" style="73" hidden="1" customWidth="1"/>
    <col min="10053" max="10062" width="11.42578125" style="73" customWidth="1"/>
    <col min="10063" max="10067" width="10.28515625" style="73" customWidth="1"/>
    <col min="10068" max="10076" width="9.42578125" style="73" customWidth="1"/>
    <col min="10077" max="10240" width="11.42578125" style="73"/>
    <col min="10241" max="10241" width="35.42578125" style="73" customWidth="1"/>
    <col min="10242" max="10242" width="23.5703125" style="73" customWidth="1"/>
    <col min="10243" max="10243" width="15" style="73" customWidth="1"/>
    <col min="10244" max="10244" width="15.7109375" style="73" customWidth="1"/>
    <col min="10245" max="10245" width="13.42578125" style="73" customWidth="1"/>
    <col min="10246" max="10246" width="13.5703125" style="73" customWidth="1"/>
    <col min="10247" max="10247" width="14.7109375" style="73" customWidth="1"/>
    <col min="10248" max="10248" width="13.85546875" style="73" customWidth="1"/>
    <col min="10249" max="10249" width="12.5703125" style="73" customWidth="1"/>
    <col min="10250" max="10250" width="11.85546875" style="73" customWidth="1"/>
    <col min="10251" max="10251" width="10.28515625" style="73" customWidth="1"/>
    <col min="10252" max="10252" width="9.28515625" style="73" customWidth="1"/>
    <col min="10253" max="10253" width="9.42578125" style="73" customWidth="1"/>
    <col min="10254" max="10254" width="9.140625" style="73" customWidth="1"/>
    <col min="10255" max="10255" width="9.28515625" style="73" customWidth="1"/>
    <col min="10256" max="10256" width="9.42578125" style="73" customWidth="1"/>
    <col min="10257" max="10257" width="9.7109375" style="73" customWidth="1"/>
    <col min="10258" max="10258" width="9.5703125" style="73" customWidth="1"/>
    <col min="10259" max="10259" width="9.28515625" style="73" customWidth="1"/>
    <col min="10260" max="10260" width="8.5703125" style="73" customWidth="1"/>
    <col min="10261" max="10261" width="8.85546875" style="73" customWidth="1"/>
    <col min="10262" max="10262" width="9.7109375" style="73" customWidth="1"/>
    <col min="10263" max="10263" width="8.7109375" style="73" customWidth="1"/>
    <col min="10264" max="10264" width="13.5703125" style="73" customWidth="1"/>
    <col min="10265" max="10265" width="16.28515625" style="73" customWidth="1"/>
    <col min="10266" max="10283" width="9.42578125" style="73" customWidth="1"/>
    <col min="10284" max="10287" width="10.28515625" style="73" customWidth="1"/>
    <col min="10288" max="10288" width="9.140625" style="73" customWidth="1"/>
    <col min="10289" max="10308" width="0" style="73" hidden="1" customWidth="1"/>
    <col min="10309" max="10318" width="11.42578125" style="73" customWidth="1"/>
    <col min="10319" max="10323" width="10.28515625" style="73" customWidth="1"/>
    <col min="10324" max="10332" width="9.42578125" style="73" customWidth="1"/>
    <col min="10333" max="10496" width="11.42578125" style="73"/>
    <col min="10497" max="10497" width="35.42578125" style="73" customWidth="1"/>
    <col min="10498" max="10498" width="23.5703125" style="73" customWidth="1"/>
    <col min="10499" max="10499" width="15" style="73" customWidth="1"/>
    <col min="10500" max="10500" width="15.7109375" style="73" customWidth="1"/>
    <col min="10501" max="10501" width="13.42578125" style="73" customWidth="1"/>
    <col min="10502" max="10502" width="13.5703125" style="73" customWidth="1"/>
    <col min="10503" max="10503" width="14.7109375" style="73" customWidth="1"/>
    <col min="10504" max="10504" width="13.85546875" style="73" customWidth="1"/>
    <col min="10505" max="10505" width="12.5703125" style="73" customWidth="1"/>
    <col min="10506" max="10506" width="11.85546875" style="73" customWidth="1"/>
    <col min="10507" max="10507" width="10.28515625" style="73" customWidth="1"/>
    <col min="10508" max="10508" width="9.28515625" style="73" customWidth="1"/>
    <col min="10509" max="10509" width="9.42578125" style="73" customWidth="1"/>
    <col min="10510" max="10510" width="9.140625" style="73" customWidth="1"/>
    <col min="10511" max="10511" width="9.28515625" style="73" customWidth="1"/>
    <col min="10512" max="10512" width="9.42578125" style="73" customWidth="1"/>
    <col min="10513" max="10513" width="9.7109375" style="73" customWidth="1"/>
    <col min="10514" max="10514" width="9.5703125" style="73" customWidth="1"/>
    <col min="10515" max="10515" width="9.28515625" style="73" customWidth="1"/>
    <col min="10516" max="10516" width="8.5703125" style="73" customWidth="1"/>
    <col min="10517" max="10517" width="8.85546875" style="73" customWidth="1"/>
    <col min="10518" max="10518" width="9.7109375" style="73" customWidth="1"/>
    <col min="10519" max="10519" width="8.7109375" style="73" customWidth="1"/>
    <col min="10520" max="10520" width="13.5703125" style="73" customWidth="1"/>
    <col min="10521" max="10521" width="16.28515625" style="73" customWidth="1"/>
    <col min="10522" max="10539" width="9.42578125" style="73" customWidth="1"/>
    <col min="10540" max="10543" width="10.28515625" style="73" customWidth="1"/>
    <col min="10544" max="10544" width="9.140625" style="73" customWidth="1"/>
    <col min="10545" max="10564" width="0" style="73" hidden="1" customWidth="1"/>
    <col min="10565" max="10574" width="11.42578125" style="73" customWidth="1"/>
    <col min="10575" max="10579" width="10.28515625" style="73" customWidth="1"/>
    <col min="10580" max="10588" width="9.42578125" style="73" customWidth="1"/>
    <col min="10589" max="10752" width="11.42578125" style="73"/>
    <col min="10753" max="10753" width="35.42578125" style="73" customWidth="1"/>
    <col min="10754" max="10754" width="23.5703125" style="73" customWidth="1"/>
    <col min="10755" max="10755" width="15" style="73" customWidth="1"/>
    <col min="10756" max="10756" width="15.7109375" style="73" customWidth="1"/>
    <col min="10757" max="10757" width="13.42578125" style="73" customWidth="1"/>
    <col min="10758" max="10758" width="13.5703125" style="73" customWidth="1"/>
    <col min="10759" max="10759" width="14.7109375" style="73" customWidth="1"/>
    <col min="10760" max="10760" width="13.85546875" style="73" customWidth="1"/>
    <col min="10761" max="10761" width="12.5703125" style="73" customWidth="1"/>
    <col min="10762" max="10762" width="11.85546875" style="73" customWidth="1"/>
    <col min="10763" max="10763" width="10.28515625" style="73" customWidth="1"/>
    <col min="10764" max="10764" width="9.28515625" style="73" customWidth="1"/>
    <col min="10765" max="10765" width="9.42578125" style="73" customWidth="1"/>
    <col min="10766" max="10766" width="9.140625" style="73" customWidth="1"/>
    <col min="10767" max="10767" width="9.28515625" style="73" customWidth="1"/>
    <col min="10768" max="10768" width="9.42578125" style="73" customWidth="1"/>
    <col min="10769" max="10769" width="9.7109375" style="73" customWidth="1"/>
    <col min="10770" max="10770" width="9.5703125" style="73" customWidth="1"/>
    <col min="10771" max="10771" width="9.28515625" style="73" customWidth="1"/>
    <col min="10772" max="10772" width="8.5703125" style="73" customWidth="1"/>
    <col min="10773" max="10773" width="8.85546875" style="73" customWidth="1"/>
    <col min="10774" max="10774" width="9.7109375" style="73" customWidth="1"/>
    <col min="10775" max="10775" width="8.7109375" style="73" customWidth="1"/>
    <col min="10776" max="10776" width="13.5703125" style="73" customWidth="1"/>
    <col min="10777" max="10777" width="16.28515625" style="73" customWidth="1"/>
    <col min="10778" max="10795" width="9.42578125" style="73" customWidth="1"/>
    <col min="10796" max="10799" width="10.28515625" style="73" customWidth="1"/>
    <col min="10800" max="10800" width="9.140625" style="73" customWidth="1"/>
    <col min="10801" max="10820" width="0" style="73" hidden="1" customWidth="1"/>
    <col min="10821" max="10830" width="11.42578125" style="73" customWidth="1"/>
    <col min="10831" max="10835" width="10.28515625" style="73" customWidth="1"/>
    <col min="10836" max="10844" width="9.42578125" style="73" customWidth="1"/>
    <col min="10845" max="11008" width="11.42578125" style="73"/>
    <col min="11009" max="11009" width="35.42578125" style="73" customWidth="1"/>
    <col min="11010" max="11010" width="23.5703125" style="73" customWidth="1"/>
    <col min="11011" max="11011" width="15" style="73" customWidth="1"/>
    <col min="11012" max="11012" width="15.7109375" style="73" customWidth="1"/>
    <col min="11013" max="11013" width="13.42578125" style="73" customWidth="1"/>
    <col min="11014" max="11014" width="13.5703125" style="73" customWidth="1"/>
    <col min="11015" max="11015" width="14.7109375" style="73" customWidth="1"/>
    <col min="11016" max="11016" width="13.85546875" style="73" customWidth="1"/>
    <col min="11017" max="11017" width="12.5703125" style="73" customWidth="1"/>
    <col min="11018" max="11018" width="11.85546875" style="73" customWidth="1"/>
    <col min="11019" max="11019" width="10.28515625" style="73" customWidth="1"/>
    <col min="11020" max="11020" width="9.28515625" style="73" customWidth="1"/>
    <col min="11021" max="11021" width="9.42578125" style="73" customWidth="1"/>
    <col min="11022" max="11022" width="9.140625" style="73" customWidth="1"/>
    <col min="11023" max="11023" width="9.28515625" style="73" customWidth="1"/>
    <col min="11024" max="11024" width="9.42578125" style="73" customWidth="1"/>
    <col min="11025" max="11025" width="9.7109375" style="73" customWidth="1"/>
    <col min="11026" max="11026" width="9.5703125" style="73" customWidth="1"/>
    <col min="11027" max="11027" width="9.28515625" style="73" customWidth="1"/>
    <col min="11028" max="11028" width="8.5703125" style="73" customWidth="1"/>
    <col min="11029" max="11029" width="8.85546875" style="73" customWidth="1"/>
    <col min="11030" max="11030" width="9.7109375" style="73" customWidth="1"/>
    <col min="11031" max="11031" width="8.7109375" style="73" customWidth="1"/>
    <col min="11032" max="11032" width="13.5703125" style="73" customWidth="1"/>
    <col min="11033" max="11033" width="16.28515625" style="73" customWidth="1"/>
    <col min="11034" max="11051" width="9.42578125" style="73" customWidth="1"/>
    <col min="11052" max="11055" width="10.28515625" style="73" customWidth="1"/>
    <col min="11056" max="11056" width="9.140625" style="73" customWidth="1"/>
    <col min="11057" max="11076" width="0" style="73" hidden="1" customWidth="1"/>
    <col min="11077" max="11086" width="11.42578125" style="73" customWidth="1"/>
    <col min="11087" max="11091" width="10.28515625" style="73" customWidth="1"/>
    <col min="11092" max="11100" width="9.42578125" style="73" customWidth="1"/>
    <col min="11101" max="11264" width="11.42578125" style="73"/>
    <col min="11265" max="11265" width="35.42578125" style="73" customWidth="1"/>
    <col min="11266" max="11266" width="23.5703125" style="73" customWidth="1"/>
    <col min="11267" max="11267" width="15" style="73" customWidth="1"/>
    <col min="11268" max="11268" width="15.7109375" style="73" customWidth="1"/>
    <col min="11269" max="11269" width="13.42578125" style="73" customWidth="1"/>
    <col min="11270" max="11270" width="13.5703125" style="73" customWidth="1"/>
    <col min="11271" max="11271" width="14.7109375" style="73" customWidth="1"/>
    <col min="11272" max="11272" width="13.85546875" style="73" customWidth="1"/>
    <col min="11273" max="11273" width="12.5703125" style="73" customWidth="1"/>
    <col min="11274" max="11274" width="11.85546875" style="73" customWidth="1"/>
    <col min="11275" max="11275" width="10.28515625" style="73" customWidth="1"/>
    <col min="11276" max="11276" width="9.28515625" style="73" customWidth="1"/>
    <col min="11277" max="11277" width="9.42578125" style="73" customWidth="1"/>
    <col min="11278" max="11278" width="9.140625" style="73" customWidth="1"/>
    <col min="11279" max="11279" width="9.28515625" style="73" customWidth="1"/>
    <col min="11280" max="11280" width="9.42578125" style="73" customWidth="1"/>
    <col min="11281" max="11281" width="9.7109375" style="73" customWidth="1"/>
    <col min="11282" max="11282" width="9.5703125" style="73" customWidth="1"/>
    <col min="11283" max="11283" width="9.28515625" style="73" customWidth="1"/>
    <col min="11284" max="11284" width="8.5703125" style="73" customWidth="1"/>
    <col min="11285" max="11285" width="8.85546875" style="73" customWidth="1"/>
    <col min="11286" max="11286" width="9.7109375" style="73" customWidth="1"/>
    <col min="11287" max="11287" width="8.7109375" style="73" customWidth="1"/>
    <col min="11288" max="11288" width="13.5703125" style="73" customWidth="1"/>
    <col min="11289" max="11289" width="16.28515625" style="73" customWidth="1"/>
    <col min="11290" max="11307" width="9.42578125" style="73" customWidth="1"/>
    <col min="11308" max="11311" width="10.28515625" style="73" customWidth="1"/>
    <col min="11312" max="11312" width="9.140625" style="73" customWidth="1"/>
    <col min="11313" max="11332" width="0" style="73" hidden="1" customWidth="1"/>
    <col min="11333" max="11342" width="11.42578125" style="73" customWidth="1"/>
    <col min="11343" max="11347" width="10.28515625" style="73" customWidth="1"/>
    <col min="11348" max="11356" width="9.42578125" style="73" customWidth="1"/>
    <col min="11357" max="11520" width="11.42578125" style="73"/>
    <col min="11521" max="11521" width="35.42578125" style="73" customWidth="1"/>
    <col min="11522" max="11522" width="23.5703125" style="73" customWidth="1"/>
    <col min="11523" max="11523" width="15" style="73" customWidth="1"/>
    <col min="11524" max="11524" width="15.7109375" style="73" customWidth="1"/>
    <col min="11525" max="11525" width="13.42578125" style="73" customWidth="1"/>
    <col min="11526" max="11526" width="13.5703125" style="73" customWidth="1"/>
    <col min="11527" max="11527" width="14.7109375" style="73" customWidth="1"/>
    <col min="11528" max="11528" width="13.85546875" style="73" customWidth="1"/>
    <col min="11529" max="11529" width="12.5703125" style="73" customWidth="1"/>
    <col min="11530" max="11530" width="11.85546875" style="73" customWidth="1"/>
    <col min="11531" max="11531" width="10.28515625" style="73" customWidth="1"/>
    <col min="11532" max="11532" width="9.28515625" style="73" customWidth="1"/>
    <col min="11533" max="11533" width="9.42578125" style="73" customWidth="1"/>
    <col min="11534" max="11534" width="9.140625" style="73" customWidth="1"/>
    <col min="11535" max="11535" width="9.28515625" style="73" customWidth="1"/>
    <col min="11536" max="11536" width="9.42578125" style="73" customWidth="1"/>
    <col min="11537" max="11537" width="9.7109375" style="73" customWidth="1"/>
    <col min="11538" max="11538" width="9.5703125" style="73" customWidth="1"/>
    <col min="11539" max="11539" width="9.28515625" style="73" customWidth="1"/>
    <col min="11540" max="11540" width="8.5703125" style="73" customWidth="1"/>
    <col min="11541" max="11541" width="8.85546875" style="73" customWidth="1"/>
    <col min="11542" max="11542" width="9.7109375" style="73" customWidth="1"/>
    <col min="11543" max="11543" width="8.7109375" style="73" customWidth="1"/>
    <col min="11544" max="11544" width="13.5703125" style="73" customWidth="1"/>
    <col min="11545" max="11545" width="16.28515625" style="73" customWidth="1"/>
    <col min="11546" max="11563" width="9.42578125" style="73" customWidth="1"/>
    <col min="11564" max="11567" width="10.28515625" style="73" customWidth="1"/>
    <col min="11568" max="11568" width="9.140625" style="73" customWidth="1"/>
    <col min="11569" max="11588" width="0" style="73" hidden="1" customWidth="1"/>
    <col min="11589" max="11598" width="11.42578125" style="73" customWidth="1"/>
    <col min="11599" max="11603" width="10.28515625" style="73" customWidth="1"/>
    <col min="11604" max="11612" width="9.42578125" style="73" customWidth="1"/>
    <col min="11613" max="11776" width="11.42578125" style="73"/>
    <col min="11777" max="11777" width="35.42578125" style="73" customWidth="1"/>
    <col min="11778" max="11778" width="23.5703125" style="73" customWidth="1"/>
    <col min="11779" max="11779" width="15" style="73" customWidth="1"/>
    <col min="11780" max="11780" width="15.7109375" style="73" customWidth="1"/>
    <col min="11781" max="11781" width="13.42578125" style="73" customWidth="1"/>
    <col min="11782" max="11782" width="13.5703125" style="73" customWidth="1"/>
    <col min="11783" max="11783" width="14.7109375" style="73" customWidth="1"/>
    <col min="11784" max="11784" width="13.85546875" style="73" customWidth="1"/>
    <col min="11785" max="11785" width="12.5703125" style="73" customWidth="1"/>
    <col min="11786" max="11786" width="11.85546875" style="73" customWidth="1"/>
    <col min="11787" max="11787" width="10.28515625" style="73" customWidth="1"/>
    <col min="11788" max="11788" width="9.28515625" style="73" customWidth="1"/>
    <col min="11789" max="11789" width="9.42578125" style="73" customWidth="1"/>
    <col min="11790" max="11790" width="9.140625" style="73" customWidth="1"/>
    <col min="11791" max="11791" width="9.28515625" style="73" customWidth="1"/>
    <col min="11792" max="11792" width="9.42578125" style="73" customWidth="1"/>
    <col min="11793" max="11793" width="9.7109375" style="73" customWidth="1"/>
    <col min="11794" max="11794" width="9.5703125" style="73" customWidth="1"/>
    <col min="11795" max="11795" width="9.28515625" style="73" customWidth="1"/>
    <col min="11796" max="11796" width="8.5703125" style="73" customWidth="1"/>
    <col min="11797" max="11797" width="8.85546875" style="73" customWidth="1"/>
    <col min="11798" max="11798" width="9.7109375" style="73" customWidth="1"/>
    <col min="11799" max="11799" width="8.7109375" style="73" customWidth="1"/>
    <col min="11800" max="11800" width="13.5703125" style="73" customWidth="1"/>
    <col min="11801" max="11801" width="16.28515625" style="73" customWidth="1"/>
    <col min="11802" max="11819" width="9.42578125" style="73" customWidth="1"/>
    <col min="11820" max="11823" width="10.28515625" style="73" customWidth="1"/>
    <col min="11824" max="11824" width="9.140625" style="73" customWidth="1"/>
    <col min="11825" max="11844" width="0" style="73" hidden="1" customWidth="1"/>
    <col min="11845" max="11854" width="11.42578125" style="73" customWidth="1"/>
    <col min="11855" max="11859" width="10.28515625" style="73" customWidth="1"/>
    <col min="11860" max="11868" width="9.42578125" style="73" customWidth="1"/>
    <col min="11869" max="12032" width="11.42578125" style="73"/>
    <col min="12033" max="12033" width="35.42578125" style="73" customWidth="1"/>
    <col min="12034" max="12034" width="23.5703125" style="73" customWidth="1"/>
    <col min="12035" max="12035" width="15" style="73" customWidth="1"/>
    <col min="12036" max="12036" width="15.7109375" style="73" customWidth="1"/>
    <col min="12037" max="12037" width="13.42578125" style="73" customWidth="1"/>
    <col min="12038" max="12038" width="13.5703125" style="73" customWidth="1"/>
    <col min="12039" max="12039" width="14.7109375" style="73" customWidth="1"/>
    <col min="12040" max="12040" width="13.85546875" style="73" customWidth="1"/>
    <col min="12041" max="12041" width="12.5703125" style="73" customWidth="1"/>
    <col min="12042" max="12042" width="11.85546875" style="73" customWidth="1"/>
    <col min="12043" max="12043" width="10.28515625" style="73" customWidth="1"/>
    <col min="12044" max="12044" width="9.28515625" style="73" customWidth="1"/>
    <col min="12045" max="12045" width="9.42578125" style="73" customWidth="1"/>
    <col min="12046" max="12046" width="9.140625" style="73" customWidth="1"/>
    <col min="12047" max="12047" width="9.28515625" style="73" customWidth="1"/>
    <col min="12048" max="12048" width="9.42578125" style="73" customWidth="1"/>
    <col min="12049" max="12049" width="9.7109375" style="73" customWidth="1"/>
    <col min="12050" max="12050" width="9.5703125" style="73" customWidth="1"/>
    <col min="12051" max="12051" width="9.28515625" style="73" customWidth="1"/>
    <col min="12052" max="12052" width="8.5703125" style="73" customWidth="1"/>
    <col min="12053" max="12053" width="8.85546875" style="73" customWidth="1"/>
    <col min="12054" max="12054" width="9.7109375" style="73" customWidth="1"/>
    <col min="12055" max="12055" width="8.7109375" style="73" customWidth="1"/>
    <col min="12056" max="12056" width="13.5703125" style="73" customWidth="1"/>
    <col min="12057" max="12057" width="16.28515625" style="73" customWidth="1"/>
    <col min="12058" max="12075" width="9.42578125" style="73" customWidth="1"/>
    <col min="12076" max="12079" width="10.28515625" style="73" customWidth="1"/>
    <col min="12080" max="12080" width="9.140625" style="73" customWidth="1"/>
    <col min="12081" max="12100" width="0" style="73" hidden="1" customWidth="1"/>
    <col min="12101" max="12110" width="11.42578125" style="73" customWidth="1"/>
    <col min="12111" max="12115" width="10.28515625" style="73" customWidth="1"/>
    <col min="12116" max="12124" width="9.42578125" style="73" customWidth="1"/>
    <col min="12125" max="12288" width="11.42578125" style="73"/>
    <col min="12289" max="12289" width="35.42578125" style="73" customWidth="1"/>
    <col min="12290" max="12290" width="23.5703125" style="73" customWidth="1"/>
    <col min="12291" max="12291" width="15" style="73" customWidth="1"/>
    <col min="12292" max="12292" width="15.7109375" style="73" customWidth="1"/>
    <col min="12293" max="12293" width="13.42578125" style="73" customWidth="1"/>
    <col min="12294" max="12294" width="13.5703125" style="73" customWidth="1"/>
    <col min="12295" max="12295" width="14.7109375" style="73" customWidth="1"/>
    <col min="12296" max="12296" width="13.85546875" style="73" customWidth="1"/>
    <col min="12297" max="12297" width="12.5703125" style="73" customWidth="1"/>
    <col min="12298" max="12298" width="11.85546875" style="73" customWidth="1"/>
    <col min="12299" max="12299" width="10.28515625" style="73" customWidth="1"/>
    <col min="12300" max="12300" width="9.28515625" style="73" customWidth="1"/>
    <col min="12301" max="12301" width="9.42578125" style="73" customWidth="1"/>
    <col min="12302" max="12302" width="9.140625" style="73" customWidth="1"/>
    <col min="12303" max="12303" width="9.28515625" style="73" customWidth="1"/>
    <col min="12304" max="12304" width="9.42578125" style="73" customWidth="1"/>
    <col min="12305" max="12305" width="9.7109375" style="73" customWidth="1"/>
    <col min="12306" max="12306" width="9.5703125" style="73" customWidth="1"/>
    <col min="12307" max="12307" width="9.28515625" style="73" customWidth="1"/>
    <col min="12308" max="12308" width="8.5703125" style="73" customWidth="1"/>
    <col min="12309" max="12309" width="8.85546875" style="73" customWidth="1"/>
    <col min="12310" max="12310" width="9.7109375" style="73" customWidth="1"/>
    <col min="12311" max="12311" width="8.7109375" style="73" customWidth="1"/>
    <col min="12312" max="12312" width="13.5703125" style="73" customWidth="1"/>
    <col min="12313" max="12313" width="16.28515625" style="73" customWidth="1"/>
    <col min="12314" max="12331" width="9.42578125" style="73" customWidth="1"/>
    <col min="12332" max="12335" width="10.28515625" style="73" customWidth="1"/>
    <col min="12336" max="12336" width="9.140625" style="73" customWidth="1"/>
    <col min="12337" max="12356" width="0" style="73" hidden="1" customWidth="1"/>
    <col min="12357" max="12366" width="11.42578125" style="73" customWidth="1"/>
    <col min="12367" max="12371" width="10.28515625" style="73" customWidth="1"/>
    <col min="12372" max="12380" width="9.42578125" style="73" customWidth="1"/>
    <col min="12381" max="12544" width="11.42578125" style="73"/>
    <col min="12545" max="12545" width="35.42578125" style="73" customWidth="1"/>
    <col min="12546" max="12546" width="23.5703125" style="73" customWidth="1"/>
    <col min="12547" max="12547" width="15" style="73" customWidth="1"/>
    <col min="12548" max="12548" width="15.7109375" style="73" customWidth="1"/>
    <col min="12549" max="12549" width="13.42578125" style="73" customWidth="1"/>
    <col min="12550" max="12550" width="13.5703125" style="73" customWidth="1"/>
    <col min="12551" max="12551" width="14.7109375" style="73" customWidth="1"/>
    <col min="12552" max="12552" width="13.85546875" style="73" customWidth="1"/>
    <col min="12553" max="12553" width="12.5703125" style="73" customWidth="1"/>
    <col min="12554" max="12554" width="11.85546875" style="73" customWidth="1"/>
    <col min="12555" max="12555" width="10.28515625" style="73" customWidth="1"/>
    <col min="12556" max="12556" width="9.28515625" style="73" customWidth="1"/>
    <col min="12557" max="12557" width="9.42578125" style="73" customWidth="1"/>
    <col min="12558" max="12558" width="9.140625" style="73" customWidth="1"/>
    <col min="12559" max="12559" width="9.28515625" style="73" customWidth="1"/>
    <col min="12560" max="12560" width="9.42578125" style="73" customWidth="1"/>
    <col min="12561" max="12561" width="9.7109375" style="73" customWidth="1"/>
    <col min="12562" max="12562" width="9.5703125" style="73" customWidth="1"/>
    <col min="12563" max="12563" width="9.28515625" style="73" customWidth="1"/>
    <col min="12564" max="12564" width="8.5703125" style="73" customWidth="1"/>
    <col min="12565" max="12565" width="8.85546875" style="73" customWidth="1"/>
    <col min="12566" max="12566" width="9.7109375" style="73" customWidth="1"/>
    <col min="12567" max="12567" width="8.7109375" style="73" customWidth="1"/>
    <col min="12568" max="12568" width="13.5703125" style="73" customWidth="1"/>
    <col min="12569" max="12569" width="16.28515625" style="73" customWidth="1"/>
    <col min="12570" max="12587" width="9.42578125" style="73" customWidth="1"/>
    <col min="12588" max="12591" width="10.28515625" style="73" customWidth="1"/>
    <col min="12592" max="12592" width="9.140625" style="73" customWidth="1"/>
    <col min="12593" max="12612" width="0" style="73" hidden="1" customWidth="1"/>
    <col min="12613" max="12622" width="11.42578125" style="73" customWidth="1"/>
    <col min="12623" max="12627" width="10.28515625" style="73" customWidth="1"/>
    <col min="12628" max="12636" width="9.42578125" style="73" customWidth="1"/>
    <col min="12637" max="12800" width="11.42578125" style="73"/>
    <col min="12801" max="12801" width="35.42578125" style="73" customWidth="1"/>
    <col min="12802" max="12802" width="23.5703125" style="73" customWidth="1"/>
    <col min="12803" max="12803" width="15" style="73" customWidth="1"/>
    <col min="12804" max="12804" width="15.7109375" style="73" customWidth="1"/>
    <col min="12805" max="12805" width="13.42578125" style="73" customWidth="1"/>
    <col min="12806" max="12806" width="13.5703125" style="73" customWidth="1"/>
    <col min="12807" max="12807" width="14.7109375" style="73" customWidth="1"/>
    <col min="12808" max="12808" width="13.85546875" style="73" customWidth="1"/>
    <col min="12809" max="12809" width="12.5703125" style="73" customWidth="1"/>
    <col min="12810" max="12810" width="11.85546875" style="73" customWidth="1"/>
    <col min="12811" max="12811" width="10.28515625" style="73" customWidth="1"/>
    <col min="12812" max="12812" width="9.28515625" style="73" customWidth="1"/>
    <col min="12813" max="12813" width="9.42578125" style="73" customWidth="1"/>
    <col min="12814" max="12814" width="9.140625" style="73" customWidth="1"/>
    <col min="12815" max="12815" width="9.28515625" style="73" customWidth="1"/>
    <col min="12816" max="12816" width="9.42578125" style="73" customWidth="1"/>
    <col min="12817" max="12817" width="9.7109375" style="73" customWidth="1"/>
    <col min="12818" max="12818" width="9.5703125" style="73" customWidth="1"/>
    <col min="12819" max="12819" width="9.28515625" style="73" customWidth="1"/>
    <col min="12820" max="12820" width="8.5703125" style="73" customWidth="1"/>
    <col min="12821" max="12821" width="8.85546875" style="73" customWidth="1"/>
    <col min="12822" max="12822" width="9.7109375" style="73" customWidth="1"/>
    <col min="12823" max="12823" width="8.7109375" style="73" customWidth="1"/>
    <col min="12824" max="12824" width="13.5703125" style="73" customWidth="1"/>
    <col min="12825" max="12825" width="16.28515625" style="73" customWidth="1"/>
    <col min="12826" max="12843" width="9.42578125" style="73" customWidth="1"/>
    <col min="12844" max="12847" width="10.28515625" style="73" customWidth="1"/>
    <col min="12848" max="12848" width="9.140625" style="73" customWidth="1"/>
    <col min="12849" max="12868" width="0" style="73" hidden="1" customWidth="1"/>
    <col min="12869" max="12878" width="11.42578125" style="73" customWidth="1"/>
    <col min="12879" max="12883" width="10.28515625" style="73" customWidth="1"/>
    <col min="12884" max="12892" width="9.42578125" style="73" customWidth="1"/>
    <col min="12893" max="13056" width="11.42578125" style="73"/>
    <col min="13057" max="13057" width="35.42578125" style="73" customWidth="1"/>
    <col min="13058" max="13058" width="23.5703125" style="73" customWidth="1"/>
    <col min="13059" max="13059" width="15" style="73" customWidth="1"/>
    <col min="13060" max="13060" width="15.7109375" style="73" customWidth="1"/>
    <col min="13061" max="13061" width="13.42578125" style="73" customWidth="1"/>
    <col min="13062" max="13062" width="13.5703125" style="73" customWidth="1"/>
    <col min="13063" max="13063" width="14.7109375" style="73" customWidth="1"/>
    <col min="13064" max="13064" width="13.85546875" style="73" customWidth="1"/>
    <col min="13065" max="13065" width="12.5703125" style="73" customWidth="1"/>
    <col min="13066" max="13066" width="11.85546875" style="73" customWidth="1"/>
    <col min="13067" max="13067" width="10.28515625" style="73" customWidth="1"/>
    <col min="13068" max="13068" width="9.28515625" style="73" customWidth="1"/>
    <col min="13069" max="13069" width="9.42578125" style="73" customWidth="1"/>
    <col min="13070" max="13070" width="9.140625" style="73" customWidth="1"/>
    <col min="13071" max="13071" width="9.28515625" style="73" customWidth="1"/>
    <col min="13072" max="13072" width="9.42578125" style="73" customWidth="1"/>
    <col min="13073" max="13073" width="9.7109375" style="73" customWidth="1"/>
    <col min="13074" max="13074" width="9.5703125" style="73" customWidth="1"/>
    <col min="13075" max="13075" width="9.28515625" style="73" customWidth="1"/>
    <col min="13076" max="13076" width="8.5703125" style="73" customWidth="1"/>
    <col min="13077" max="13077" width="8.85546875" style="73" customWidth="1"/>
    <col min="13078" max="13078" width="9.7109375" style="73" customWidth="1"/>
    <col min="13079" max="13079" width="8.7109375" style="73" customWidth="1"/>
    <col min="13080" max="13080" width="13.5703125" style="73" customWidth="1"/>
    <col min="13081" max="13081" width="16.28515625" style="73" customWidth="1"/>
    <col min="13082" max="13099" width="9.42578125" style="73" customWidth="1"/>
    <col min="13100" max="13103" width="10.28515625" style="73" customWidth="1"/>
    <col min="13104" max="13104" width="9.140625" style="73" customWidth="1"/>
    <col min="13105" max="13124" width="0" style="73" hidden="1" customWidth="1"/>
    <col min="13125" max="13134" width="11.42578125" style="73" customWidth="1"/>
    <col min="13135" max="13139" width="10.28515625" style="73" customWidth="1"/>
    <col min="13140" max="13148" width="9.42578125" style="73" customWidth="1"/>
    <col min="13149" max="13312" width="11.42578125" style="73"/>
    <col min="13313" max="13313" width="35.42578125" style="73" customWidth="1"/>
    <col min="13314" max="13314" width="23.5703125" style="73" customWidth="1"/>
    <col min="13315" max="13315" width="15" style="73" customWidth="1"/>
    <col min="13316" max="13316" width="15.7109375" style="73" customWidth="1"/>
    <col min="13317" max="13317" width="13.42578125" style="73" customWidth="1"/>
    <col min="13318" max="13318" width="13.5703125" style="73" customWidth="1"/>
    <col min="13319" max="13319" width="14.7109375" style="73" customWidth="1"/>
    <col min="13320" max="13320" width="13.85546875" style="73" customWidth="1"/>
    <col min="13321" max="13321" width="12.5703125" style="73" customWidth="1"/>
    <col min="13322" max="13322" width="11.85546875" style="73" customWidth="1"/>
    <col min="13323" max="13323" width="10.28515625" style="73" customWidth="1"/>
    <col min="13324" max="13324" width="9.28515625" style="73" customWidth="1"/>
    <col min="13325" max="13325" width="9.42578125" style="73" customWidth="1"/>
    <col min="13326" max="13326" width="9.140625" style="73" customWidth="1"/>
    <col min="13327" max="13327" width="9.28515625" style="73" customWidth="1"/>
    <col min="13328" max="13328" width="9.42578125" style="73" customWidth="1"/>
    <col min="13329" max="13329" width="9.7109375" style="73" customWidth="1"/>
    <col min="13330" max="13330" width="9.5703125" style="73" customWidth="1"/>
    <col min="13331" max="13331" width="9.28515625" style="73" customWidth="1"/>
    <col min="13332" max="13332" width="8.5703125" style="73" customWidth="1"/>
    <col min="13333" max="13333" width="8.85546875" style="73" customWidth="1"/>
    <col min="13334" max="13334" width="9.7109375" style="73" customWidth="1"/>
    <col min="13335" max="13335" width="8.7109375" style="73" customWidth="1"/>
    <col min="13336" max="13336" width="13.5703125" style="73" customWidth="1"/>
    <col min="13337" max="13337" width="16.28515625" style="73" customWidth="1"/>
    <col min="13338" max="13355" width="9.42578125" style="73" customWidth="1"/>
    <col min="13356" max="13359" width="10.28515625" style="73" customWidth="1"/>
    <col min="13360" max="13360" width="9.140625" style="73" customWidth="1"/>
    <col min="13361" max="13380" width="0" style="73" hidden="1" customWidth="1"/>
    <col min="13381" max="13390" width="11.42578125" style="73" customWidth="1"/>
    <col min="13391" max="13395" width="10.28515625" style="73" customWidth="1"/>
    <col min="13396" max="13404" width="9.42578125" style="73" customWidth="1"/>
    <col min="13405" max="13568" width="11.42578125" style="73"/>
    <col min="13569" max="13569" width="35.42578125" style="73" customWidth="1"/>
    <col min="13570" max="13570" width="23.5703125" style="73" customWidth="1"/>
    <col min="13571" max="13571" width="15" style="73" customWidth="1"/>
    <col min="13572" max="13572" width="15.7109375" style="73" customWidth="1"/>
    <col min="13573" max="13573" width="13.42578125" style="73" customWidth="1"/>
    <col min="13574" max="13574" width="13.5703125" style="73" customWidth="1"/>
    <col min="13575" max="13575" width="14.7109375" style="73" customWidth="1"/>
    <col min="13576" max="13576" width="13.85546875" style="73" customWidth="1"/>
    <col min="13577" max="13577" width="12.5703125" style="73" customWidth="1"/>
    <col min="13578" max="13578" width="11.85546875" style="73" customWidth="1"/>
    <col min="13579" max="13579" width="10.28515625" style="73" customWidth="1"/>
    <col min="13580" max="13580" width="9.28515625" style="73" customWidth="1"/>
    <col min="13581" max="13581" width="9.42578125" style="73" customWidth="1"/>
    <col min="13582" max="13582" width="9.140625" style="73" customWidth="1"/>
    <col min="13583" max="13583" width="9.28515625" style="73" customWidth="1"/>
    <col min="13584" max="13584" width="9.42578125" style="73" customWidth="1"/>
    <col min="13585" max="13585" width="9.7109375" style="73" customWidth="1"/>
    <col min="13586" max="13586" width="9.5703125" style="73" customWidth="1"/>
    <col min="13587" max="13587" width="9.28515625" style="73" customWidth="1"/>
    <col min="13588" max="13588" width="8.5703125" style="73" customWidth="1"/>
    <col min="13589" max="13589" width="8.85546875" style="73" customWidth="1"/>
    <col min="13590" max="13590" width="9.7109375" style="73" customWidth="1"/>
    <col min="13591" max="13591" width="8.7109375" style="73" customWidth="1"/>
    <col min="13592" max="13592" width="13.5703125" style="73" customWidth="1"/>
    <col min="13593" max="13593" width="16.28515625" style="73" customWidth="1"/>
    <col min="13594" max="13611" width="9.42578125" style="73" customWidth="1"/>
    <col min="13612" max="13615" width="10.28515625" style="73" customWidth="1"/>
    <col min="13616" max="13616" width="9.140625" style="73" customWidth="1"/>
    <col min="13617" max="13636" width="0" style="73" hidden="1" customWidth="1"/>
    <col min="13637" max="13646" width="11.42578125" style="73" customWidth="1"/>
    <col min="13647" max="13651" width="10.28515625" style="73" customWidth="1"/>
    <col min="13652" max="13660" width="9.42578125" style="73" customWidth="1"/>
    <col min="13661" max="13824" width="11.42578125" style="73"/>
    <col min="13825" max="13825" width="35.42578125" style="73" customWidth="1"/>
    <col min="13826" max="13826" width="23.5703125" style="73" customWidth="1"/>
    <col min="13827" max="13827" width="15" style="73" customWidth="1"/>
    <col min="13828" max="13828" width="15.7109375" style="73" customWidth="1"/>
    <col min="13829" max="13829" width="13.42578125" style="73" customWidth="1"/>
    <col min="13830" max="13830" width="13.5703125" style="73" customWidth="1"/>
    <col min="13831" max="13831" width="14.7109375" style="73" customWidth="1"/>
    <col min="13832" max="13832" width="13.85546875" style="73" customWidth="1"/>
    <col min="13833" max="13833" width="12.5703125" style="73" customWidth="1"/>
    <col min="13834" max="13834" width="11.85546875" style="73" customWidth="1"/>
    <col min="13835" max="13835" width="10.28515625" style="73" customWidth="1"/>
    <col min="13836" max="13836" width="9.28515625" style="73" customWidth="1"/>
    <col min="13837" max="13837" width="9.42578125" style="73" customWidth="1"/>
    <col min="13838" max="13838" width="9.140625" style="73" customWidth="1"/>
    <col min="13839" max="13839" width="9.28515625" style="73" customWidth="1"/>
    <col min="13840" max="13840" width="9.42578125" style="73" customWidth="1"/>
    <col min="13841" max="13841" width="9.7109375" style="73" customWidth="1"/>
    <col min="13842" max="13842" width="9.5703125" style="73" customWidth="1"/>
    <col min="13843" max="13843" width="9.28515625" style="73" customWidth="1"/>
    <col min="13844" max="13844" width="8.5703125" style="73" customWidth="1"/>
    <col min="13845" max="13845" width="8.85546875" style="73" customWidth="1"/>
    <col min="13846" max="13846" width="9.7109375" style="73" customWidth="1"/>
    <col min="13847" max="13847" width="8.7109375" style="73" customWidth="1"/>
    <col min="13848" max="13848" width="13.5703125" style="73" customWidth="1"/>
    <col min="13849" max="13849" width="16.28515625" style="73" customWidth="1"/>
    <col min="13850" max="13867" width="9.42578125" style="73" customWidth="1"/>
    <col min="13868" max="13871" width="10.28515625" style="73" customWidth="1"/>
    <col min="13872" max="13872" width="9.140625" style="73" customWidth="1"/>
    <col min="13873" max="13892" width="0" style="73" hidden="1" customWidth="1"/>
    <col min="13893" max="13902" width="11.42578125" style="73" customWidth="1"/>
    <col min="13903" max="13907" width="10.28515625" style="73" customWidth="1"/>
    <col min="13908" max="13916" width="9.42578125" style="73" customWidth="1"/>
    <col min="13917" max="14080" width="11.42578125" style="73"/>
    <col min="14081" max="14081" width="35.42578125" style="73" customWidth="1"/>
    <col min="14082" max="14082" width="23.5703125" style="73" customWidth="1"/>
    <col min="14083" max="14083" width="15" style="73" customWidth="1"/>
    <col min="14084" max="14084" width="15.7109375" style="73" customWidth="1"/>
    <col min="14085" max="14085" width="13.42578125" style="73" customWidth="1"/>
    <col min="14086" max="14086" width="13.5703125" style="73" customWidth="1"/>
    <col min="14087" max="14087" width="14.7109375" style="73" customWidth="1"/>
    <col min="14088" max="14088" width="13.85546875" style="73" customWidth="1"/>
    <col min="14089" max="14089" width="12.5703125" style="73" customWidth="1"/>
    <col min="14090" max="14090" width="11.85546875" style="73" customWidth="1"/>
    <col min="14091" max="14091" width="10.28515625" style="73" customWidth="1"/>
    <col min="14092" max="14092" width="9.28515625" style="73" customWidth="1"/>
    <col min="14093" max="14093" width="9.42578125" style="73" customWidth="1"/>
    <col min="14094" max="14094" width="9.140625" style="73" customWidth="1"/>
    <col min="14095" max="14095" width="9.28515625" style="73" customWidth="1"/>
    <col min="14096" max="14096" width="9.42578125" style="73" customWidth="1"/>
    <col min="14097" max="14097" width="9.7109375" style="73" customWidth="1"/>
    <col min="14098" max="14098" width="9.5703125" style="73" customWidth="1"/>
    <col min="14099" max="14099" width="9.28515625" style="73" customWidth="1"/>
    <col min="14100" max="14100" width="8.5703125" style="73" customWidth="1"/>
    <col min="14101" max="14101" width="8.85546875" style="73" customWidth="1"/>
    <col min="14102" max="14102" width="9.7109375" style="73" customWidth="1"/>
    <col min="14103" max="14103" width="8.7109375" style="73" customWidth="1"/>
    <col min="14104" max="14104" width="13.5703125" style="73" customWidth="1"/>
    <col min="14105" max="14105" width="16.28515625" style="73" customWidth="1"/>
    <col min="14106" max="14123" width="9.42578125" style="73" customWidth="1"/>
    <col min="14124" max="14127" width="10.28515625" style="73" customWidth="1"/>
    <col min="14128" max="14128" width="9.140625" style="73" customWidth="1"/>
    <col min="14129" max="14148" width="0" style="73" hidden="1" customWidth="1"/>
    <col min="14149" max="14158" width="11.42578125" style="73" customWidth="1"/>
    <col min="14159" max="14163" width="10.28515625" style="73" customWidth="1"/>
    <col min="14164" max="14172" width="9.42578125" style="73" customWidth="1"/>
    <col min="14173" max="14336" width="11.42578125" style="73"/>
    <col min="14337" max="14337" width="35.42578125" style="73" customWidth="1"/>
    <col min="14338" max="14338" width="23.5703125" style="73" customWidth="1"/>
    <col min="14339" max="14339" width="15" style="73" customWidth="1"/>
    <col min="14340" max="14340" width="15.7109375" style="73" customWidth="1"/>
    <col min="14341" max="14341" width="13.42578125" style="73" customWidth="1"/>
    <col min="14342" max="14342" width="13.5703125" style="73" customWidth="1"/>
    <col min="14343" max="14343" width="14.7109375" style="73" customWidth="1"/>
    <col min="14344" max="14344" width="13.85546875" style="73" customWidth="1"/>
    <col min="14345" max="14345" width="12.5703125" style="73" customWidth="1"/>
    <col min="14346" max="14346" width="11.85546875" style="73" customWidth="1"/>
    <col min="14347" max="14347" width="10.28515625" style="73" customWidth="1"/>
    <col min="14348" max="14348" width="9.28515625" style="73" customWidth="1"/>
    <col min="14349" max="14349" width="9.42578125" style="73" customWidth="1"/>
    <col min="14350" max="14350" width="9.140625" style="73" customWidth="1"/>
    <col min="14351" max="14351" width="9.28515625" style="73" customWidth="1"/>
    <col min="14352" max="14352" width="9.42578125" style="73" customWidth="1"/>
    <col min="14353" max="14353" width="9.7109375" style="73" customWidth="1"/>
    <col min="14354" max="14354" width="9.5703125" style="73" customWidth="1"/>
    <col min="14355" max="14355" width="9.28515625" style="73" customWidth="1"/>
    <col min="14356" max="14356" width="8.5703125" style="73" customWidth="1"/>
    <col min="14357" max="14357" width="8.85546875" style="73" customWidth="1"/>
    <col min="14358" max="14358" width="9.7109375" style="73" customWidth="1"/>
    <col min="14359" max="14359" width="8.7109375" style="73" customWidth="1"/>
    <col min="14360" max="14360" width="13.5703125" style="73" customWidth="1"/>
    <col min="14361" max="14361" width="16.28515625" style="73" customWidth="1"/>
    <col min="14362" max="14379" width="9.42578125" style="73" customWidth="1"/>
    <col min="14380" max="14383" width="10.28515625" style="73" customWidth="1"/>
    <col min="14384" max="14384" width="9.140625" style="73" customWidth="1"/>
    <col min="14385" max="14404" width="0" style="73" hidden="1" customWidth="1"/>
    <col min="14405" max="14414" width="11.42578125" style="73" customWidth="1"/>
    <col min="14415" max="14419" width="10.28515625" style="73" customWidth="1"/>
    <col min="14420" max="14428" width="9.42578125" style="73" customWidth="1"/>
    <col min="14429" max="14592" width="11.42578125" style="73"/>
    <col min="14593" max="14593" width="35.42578125" style="73" customWidth="1"/>
    <col min="14594" max="14594" width="23.5703125" style="73" customWidth="1"/>
    <col min="14595" max="14595" width="15" style="73" customWidth="1"/>
    <col min="14596" max="14596" width="15.7109375" style="73" customWidth="1"/>
    <col min="14597" max="14597" width="13.42578125" style="73" customWidth="1"/>
    <col min="14598" max="14598" width="13.5703125" style="73" customWidth="1"/>
    <col min="14599" max="14599" width="14.7109375" style="73" customWidth="1"/>
    <col min="14600" max="14600" width="13.85546875" style="73" customWidth="1"/>
    <col min="14601" max="14601" width="12.5703125" style="73" customWidth="1"/>
    <col min="14602" max="14602" width="11.85546875" style="73" customWidth="1"/>
    <col min="14603" max="14603" width="10.28515625" style="73" customWidth="1"/>
    <col min="14604" max="14604" width="9.28515625" style="73" customWidth="1"/>
    <col min="14605" max="14605" width="9.42578125" style="73" customWidth="1"/>
    <col min="14606" max="14606" width="9.140625" style="73" customWidth="1"/>
    <col min="14607" max="14607" width="9.28515625" style="73" customWidth="1"/>
    <col min="14608" max="14608" width="9.42578125" style="73" customWidth="1"/>
    <col min="14609" max="14609" width="9.7109375" style="73" customWidth="1"/>
    <col min="14610" max="14610" width="9.5703125" style="73" customWidth="1"/>
    <col min="14611" max="14611" width="9.28515625" style="73" customWidth="1"/>
    <col min="14612" max="14612" width="8.5703125" style="73" customWidth="1"/>
    <col min="14613" max="14613" width="8.85546875" style="73" customWidth="1"/>
    <col min="14614" max="14614" width="9.7109375" style="73" customWidth="1"/>
    <col min="14615" max="14615" width="8.7109375" style="73" customWidth="1"/>
    <col min="14616" max="14616" width="13.5703125" style="73" customWidth="1"/>
    <col min="14617" max="14617" width="16.28515625" style="73" customWidth="1"/>
    <col min="14618" max="14635" width="9.42578125" style="73" customWidth="1"/>
    <col min="14636" max="14639" width="10.28515625" style="73" customWidth="1"/>
    <col min="14640" max="14640" width="9.140625" style="73" customWidth="1"/>
    <col min="14641" max="14660" width="0" style="73" hidden="1" customWidth="1"/>
    <col min="14661" max="14670" width="11.42578125" style="73" customWidth="1"/>
    <col min="14671" max="14675" width="10.28515625" style="73" customWidth="1"/>
    <col min="14676" max="14684" width="9.42578125" style="73" customWidth="1"/>
    <col min="14685" max="14848" width="11.42578125" style="73"/>
    <col min="14849" max="14849" width="35.42578125" style="73" customWidth="1"/>
    <col min="14850" max="14850" width="23.5703125" style="73" customWidth="1"/>
    <col min="14851" max="14851" width="15" style="73" customWidth="1"/>
    <col min="14852" max="14852" width="15.7109375" style="73" customWidth="1"/>
    <col min="14853" max="14853" width="13.42578125" style="73" customWidth="1"/>
    <col min="14854" max="14854" width="13.5703125" style="73" customWidth="1"/>
    <col min="14855" max="14855" width="14.7109375" style="73" customWidth="1"/>
    <col min="14856" max="14856" width="13.85546875" style="73" customWidth="1"/>
    <col min="14857" max="14857" width="12.5703125" style="73" customWidth="1"/>
    <col min="14858" max="14858" width="11.85546875" style="73" customWidth="1"/>
    <col min="14859" max="14859" width="10.28515625" style="73" customWidth="1"/>
    <col min="14860" max="14860" width="9.28515625" style="73" customWidth="1"/>
    <col min="14861" max="14861" width="9.42578125" style="73" customWidth="1"/>
    <col min="14862" max="14862" width="9.140625" style="73" customWidth="1"/>
    <col min="14863" max="14863" width="9.28515625" style="73" customWidth="1"/>
    <col min="14864" max="14864" width="9.42578125" style="73" customWidth="1"/>
    <col min="14865" max="14865" width="9.7109375" style="73" customWidth="1"/>
    <col min="14866" max="14866" width="9.5703125" style="73" customWidth="1"/>
    <col min="14867" max="14867" width="9.28515625" style="73" customWidth="1"/>
    <col min="14868" max="14868" width="8.5703125" style="73" customWidth="1"/>
    <col min="14869" max="14869" width="8.85546875" style="73" customWidth="1"/>
    <col min="14870" max="14870" width="9.7109375" style="73" customWidth="1"/>
    <col min="14871" max="14871" width="8.7109375" style="73" customWidth="1"/>
    <col min="14872" max="14872" width="13.5703125" style="73" customWidth="1"/>
    <col min="14873" max="14873" width="16.28515625" style="73" customWidth="1"/>
    <col min="14874" max="14891" width="9.42578125" style="73" customWidth="1"/>
    <col min="14892" max="14895" width="10.28515625" style="73" customWidth="1"/>
    <col min="14896" max="14896" width="9.140625" style="73" customWidth="1"/>
    <col min="14897" max="14916" width="0" style="73" hidden="1" customWidth="1"/>
    <col min="14917" max="14926" width="11.42578125" style="73" customWidth="1"/>
    <col min="14927" max="14931" width="10.28515625" style="73" customWidth="1"/>
    <col min="14932" max="14940" width="9.42578125" style="73" customWidth="1"/>
    <col min="14941" max="15104" width="11.42578125" style="73"/>
    <col min="15105" max="15105" width="35.42578125" style="73" customWidth="1"/>
    <col min="15106" max="15106" width="23.5703125" style="73" customWidth="1"/>
    <col min="15107" max="15107" width="15" style="73" customWidth="1"/>
    <col min="15108" max="15108" width="15.7109375" style="73" customWidth="1"/>
    <col min="15109" max="15109" width="13.42578125" style="73" customWidth="1"/>
    <col min="15110" max="15110" width="13.5703125" style="73" customWidth="1"/>
    <col min="15111" max="15111" width="14.7109375" style="73" customWidth="1"/>
    <col min="15112" max="15112" width="13.85546875" style="73" customWidth="1"/>
    <col min="15113" max="15113" width="12.5703125" style="73" customWidth="1"/>
    <col min="15114" max="15114" width="11.85546875" style="73" customWidth="1"/>
    <col min="15115" max="15115" width="10.28515625" style="73" customWidth="1"/>
    <col min="15116" max="15116" width="9.28515625" style="73" customWidth="1"/>
    <col min="15117" max="15117" width="9.42578125" style="73" customWidth="1"/>
    <col min="15118" max="15118" width="9.140625" style="73" customWidth="1"/>
    <col min="15119" max="15119" width="9.28515625" style="73" customWidth="1"/>
    <col min="15120" max="15120" width="9.42578125" style="73" customWidth="1"/>
    <col min="15121" max="15121" width="9.7109375" style="73" customWidth="1"/>
    <col min="15122" max="15122" width="9.5703125" style="73" customWidth="1"/>
    <col min="15123" max="15123" width="9.28515625" style="73" customWidth="1"/>
    <col min="15124" max="15124" width="8.5703125" style="73" customWidth="1"/>
    <col min="15125" max="15125" width="8.85546875" style="73" customWidth="1"/>
    <col min="15126" max="15126" width="9.7109375" style="73" customWidth="1"/>
    <col min="15127" max="15127" width="8.7109375" style="73" customWidth="1"/>
    <col min="15128" max="15128" width="13.5703125" style="73" customWidth="1"/>
    <col min="15129" max="15129" width="16.28515625" style="73" customWidth="1"/>
    <col min="15130" max="15147" width="9.42578125" style="73" customWidth="1"/>
    <col min="15148" max="15151" width="10.28515625" style="73" customWidth="1"/>
    <col min="15152" max="15152" width="9.140625" style="73" customWidth="1"/>
    <col min="15153" max="15172" width="0" style="73" hidden="1" customWidth="1"/>
    <col min="15173" max="15182" width="11.42578125" style="73" customWidth="1"/>
    <col min="15183" max="15187" width="10.28515625" style="73" customWidth="1"/>
    <col min="15188" max="15196" width="9.42578125" style="73" customWidth="1"/>
    <col min="15197" max="15360" width="11.42578125" style="73"/>
    <col min="15361" max="15361" width="35.42578125" style="73" customWidth="1"/>
    <col min="15362" max="15362" width="23.5703125" style="73" customWidth="1"/>
    <col min="15363" max="15363" width="15" style="73" customWidth="1"/>
    <col min="15364" max="15364" width="15.7109375" style="73" customWidth="1"/>
    <col min="15365" max="15365" width="13.42578125" style="73" customWidth="1"/>
    <col min="15366" max="15366" width="13.5703125" style="73" customWidth="1"/>
    <col min="15367" max="15367" width="14.7109375" style="73" customWidth="1"/>
    <col min="15368" max="15368" width="13.85546875" style="73" customWidth="1"/>
    <col min="15369" max="15369" width="12.5703125" style="73" customWidth="1"/>
    <col min="15370" max="15370" width="11.85546875" style="73" customWidth="1"/>
    <col min="15371" max="15371" width="10.28515625" style="73" customWidth="1"/>
    <col min="15372" max="15372" width="9.28515625" style="73" customWidth="1"/>
    <col min="15373" max="15373" width="9.42578125" style="73" customWidth="1"/>
    <col min="15374" max="15374" width="9.140625" style="73" customWidth="1"/>
    <col min="15375" max="15375" width="9.28515625" style="73" customWidth="1"/>
    <col min="15376" max="15376" width="9.42578125" style="73" customWidth="1"/>
    <col min="15377" max="15377" width="9.7109375" style="73" customWidth="1"/>
    <col min="15378" max="15378" width="9.5703125" style="73" customWidth="1"/>
    <col min="15379" max="15379" width="9.28515625" style="73" customWidth="1"/>
    <col min="15380" max="15380" width="8.5703125" style="73" customWidth="1"/>
    <col min="15381" max="15381" width="8.85546875" style="73" customWidth="1"/>
    <col min="15382" max="15382" width="9.7109375" style="73" customWidth="1"/>
    <col min="15383" max="15383" width="8.7109375" style="73" customWidth="1"/>
    <col min="15384" max="15384" width="13.5703125" style="73" customWidth="1"/>
    <col min="15385" max="15385" width="16.28515625" style="73" customWidth="1"/>
    <col min="15386" max="15403" width="9.42578125" style="73" customWidth="1"/>
    <col min="15404" max="15407" width="10.28515625" style="73" customWidth="1"/>
    <col min="15408" max="15408" width="9.140625" style="73" customWidth="1"/>
    <col min="15409" max="15428" width="0" style="73" hidden="1" customWidth="1"/>
    <col min="15429" max="15438" width="11.42578125" style="73" customWidth="1"/>
    <col min="15439" max="15443" width="10.28515625" style="73" customWidth="1"/>
    <col min="15444" max="15452" width="9.42578125" style="73" customWidth="1"/>
    <col min="15453" max="15616" width="11.42578125" style="73"/>
    <col min="15617" max="15617" width="35.42578125" style="73" customWidth="1"/>
    <col min="15618" max="15618" width="23.5703125" style="73" customWidth="1"/>
    <col min="15619" max="15619" width="15" style="73" customWidth="1"/>
    <col min="15620" max="15620" width="15.7109375" style="73" customWidth="1"/>
    <col min="15621" max="15621" width="13.42578125" style="73" customWidth="1"/>
    <col min="15622" max="15622" width="13.5703125" style="73" customWidth="1"/>
    <col min="15623" max="15623" width="14.7109375" style="73" customWidth="1"/>
    <col min="15624" max="15624" width="13.85546875" style="73" customWidth="1"/>
    <col min="15625" max="15625" width="12.5703125" style="73" customWidth="1"/>
    <col min="15626" max="15626" width="11.85546875" style="73" customWidth="1"/>
    <col min="15627" max="15627" width="10.28515625" style="73" customWidth="1"/>
    <col min="15628" max="15628" width="9.28515625" style="73" customWidth="1"/>
    <col min="15629" max="15629" width="9.42578125" style="73" customWidth="1"/>
    <col min="15630" max="15630" width="9.140625" style="73" customWidth="1"/>
    <col min="15631" max="15631" width="9.28515625" style="73" customWidth="1"/>
    <col min="15632" max="15632" width="9.42578125" style="73" customWidth="1"/>
    <col min="15633" max="15633" width="9.7109375" style="73" customWidth="1"/>
    <col min="15634" max="15634" width="9.5703125" style="73" customWidth="1"/>
    <col min="15635" max="15635" width="9.28515625" style="73" customWidth="1"/>
    <col min="15636" max="15636" width="8.5703125" style="73" customWidth="1"/>
    <col min="15637" max="15637" width="8.85546875" style="73" customWidth="1"/>
    <col min="15638" max="15638" width="9.7109375" style="73" customWidth="1"/>
    <col min="15639" max="15639" width="8.7109375" style="73" customWidth="1"/>
    <col min="15640" max="15640" width="13.5703125" style="73" customWidth="1"/>
    <col min="15641" max="15641" width="16.28515625" style="73" customWidth="1"/>
    <col min="15642" max="15659" width="9.42578125" style="73" customWidth="1"/>
    <col min="15660" max="15663" width="10.28515625" style="73" customWidth="1"/>
    <col min="15664" max="15664" width="9.140625" style="73" customWidth="1"/>
    <col min="15665" max="15684" width="0" style="73" hidden="1" customWidth="1"/>
    <col min="15685" max="15694" width="11.42578125" style="73" customWidth="1"/>
    <col min="15695" max="15699" width="10.28515625" style="73" customWidth="1"/>
    <col min="15700" max="15708" width="9.42578125" style="73" customWidth="1"/>
    <col min="15709" max="15872" width="11.42578125" style="73"/>
    <col min="15873" max="15873" width="35.42578125" style="73" customWidth="1"/>
    <col min="15874" max="15874" width="23.5703125" style="73" customWidth="1"/>
    <col min="15875" max="15875" width="15" style="73" customWidth="1"/>
    <col min="15876" max="15876" width="15.7109375" style="73" customWidth="1"/>
    <col min="15877" max="15877" width="13.42578125" style="73" customWidth="1"/>
    <col min="15878" max="15878" width="13.5703125" style="73" customWidth="1"/>
    <col min="15879" max="15879" width="14.7109375" style="73" customWidth="1"/>
    <col min="15880" max="15880" width="13.85546875" style="73" customWidth="1"/>
    <col min="15881" max="15881" width="12.5703125" style="73" customWidth="1"/>
    <col min="15882" max="15882" width="11.85546875" style="73" customWidth="1"/>
    <col min="15883" max="15883" width="10.28515625" style="73" customWidth="1"/>
    <col min="15884" max="15884" width="9.28515625" style="73" customWidth="1"/>
    <col min="15885" max="15885" width="9.42578125" style="73" customWidth="1"/>
    <col min="15886" max="15886" width="9.140625" style="73" customWidth="1"/>
    <col min="15887" max="15887" width="9.28515625" style="73" customWidth="1"/>
    <col min="15888" max="15888" width="9.42578125" style="73" customWidth="1"/>
    <col min="15889" max="15889" width="9.7109375" style="73" customWidth="1"/>
    <col min="15890" max="15890" width="9.5703125" style="73" customWidth="1"/>
    <col min="15891" max="15891" width="9.28515625" style="73" customWidth="1"/>
    <col min="15892" max="15892" width="8.5703125" style="73" customWidth="1"/>
    <col min="15893" max="15893" width="8.85546875" style="73" customWidth="1"/>
    <col min="15894" max="15894" width="9.7109375" style="73" customWidth="1"/>
    <col min="15895" max="15895" width="8.7109375" style="73" customWidth="1"/>
    <col min="15896" max="15896" width="13.5703125" style="73" customWidth="1"/>
    <col min="15897" max="15897" width="16.28515625" style="73" customWidth="1"/>
    <col min="15898" max="15915" width="9.42578125" style="73" customWidth="1"/>
    <col min="15916" max="15919" width="10.28515625" style="73" customWidth="1"/>
    <col min="15920" max="15920" width="9.140625" style="73" customWidth="1"/>
    <col min="15921" max="15940" width="0" style="73" hidden="1" customWidth="1"/>
    <col min="15941" max="15950" width="11.42578125" style="73" customWidth="1"/>
    <col min="15951" max="15955" width="10.28515625" style="73" customWidth="1"/>
    <col min="15956" max="15964" width="9.42578125" style="73" customWidth="1"/>
    <col min="15965" max="16128" width="11.42578125" style="73"/>
    <col min="16129" max="16129" width="35.42578125" style="73" customWidth="1"/>
    <col min="16130" max="16130" width="23.5703125" style="73" customWidth="1"/>
    <col min="16131" max="16131" width="15" style="73" customWidth="1"/>
    <col min="16132" max="16132" width="15.7109375" style="73" customWidth="1"/>
    <col min="16133" max="16133" width="13.42578125" style="73" customWidth="1"/>
    <col min="16134" max="16134" width="13.5703125" style="73" customWidth="1"/>
    <col min="16135" max="16135" width="14.7109375" style="73" customWidth="1"/>
    <col min="16136" max="16136" width="13.85546875" style="73" customWidth="1"/>
    <col min="16137" max="16137" width="12.5703125" style="73" customWidth="1"/>
    <col min="16138" max="16138" width="11.85546875" style="73" customWidth="1"/>
    <col min="16139" max="16139" width="10.28515625" style="73" customWidth="1"/>
    <col min="16140" max="16140" width="9.28515625" style="73" customWidth="1"/>
    <col min="16141" max="16141" width="9.42578125" style="73" customWidth="1"/>
    <col min="16142" max="16142" width="9.140625" style="73" customWidth="1"/>
    <col min="16143" max="16143" width="9.28515625" style="73" customWidth="1"/>
    <col min="16144" max="16144" width="9.42578125" style="73" customWidth="1"/>
    <col min="16145" max="16145" width="9.7109375" style="73" customWidth="1"/>
    <col min="16146" max="16146" width="9.5703125" style="73" customWidth="1"/>
    <col min="16147" max="16147" width="9.28515625" style="73" customWidth="1"/>
    <col min="16148" max="16148" width="8.5703125" style="73" customWidth="1"/>
    <col min="16149" max="16149" width="8.85546875" style="73" customWidth="1"/>
    <col min="16150" max="16150" width="9.7109375" style="73" customWidth="1"/>
    <col min="16151" max="16151" width="8.7109375" style="73" customWidth="1"/>
    <col min="16152" max="16152" width="13.5703125" style="73" customWidth="1"/>
    <col min="16153" max="16153" width="16.28515625" style="73" customWidth="1"/>
    <col min="16154" max="16171" width="9.42578125" style="73" customWidth="1"/>
    <col min="16172" max="16175" width="10.28515625" style="73" customWidth="1"/>
    <col min="16176" max="16176" width="9.140625" style="73" customWidth="1"/>
    <col min="16177" max="16196" width="0" style="73" hidden="1" customWidth="1"/>
    <col min="16197" max="16206" width="11.42578125" style="73" customWidth="1"/>
    <col min="16207" max="16211" width="10.28515625" style="73" customWidth="1"/>
    <col min="16212" max="16220" width="9.42578125" style="73" customWidth="1"/>
    <col min="16221" max="16384" width="11.42578125" style="73"/>
  </cols>
  <sheetData>
    <row r="1" spans="1:81" s="70" customFormat="1" x14ac:dyDescent="0.2">
      <c r="A1" s="1"/>
      <c r="B1" s="69"/>
      <c r="C1" s="69"/>
      <c r="D1" s="69"/>
      <c r="E1" s="69"/>
      <c r="F1" s="69"/>
      <c r="G1" s="69"/>
      <c r="H1" s="69"/>
      <c r="I1" s="69"/>
      <c r="J1" s="69"/>
      <c r="K1" s="69"/>
      <c r="L1" s="69"/>
      <c r="M1" s="69"/>
      <c r="N1" s="69"/>
      <c r="AK1" s="71"/>
      <c r="AL1" s="71"/>
      <c r="AM1" s="71"/>
      <c r="AN1" s="71"/>
      <c r="AO1" s="71"/>
      <c r="AP1" s="71"/>
      <c r="AS1" s="72"/>
      <c r="AT1" s="72"/>
      <c r="AU1" s="72"/>
      <c r="AV1" s="73"/>
      <c r="AW1" s="74"/>
      <c r="AX1" s="72"/>
      <c r="AY1" s="72"/>
      <c r="AZ1" s="72"/>
      <c r="BA1" s="72"/>
      <c r="BB1" s="72"/>
      <c r="BC1" s="72"/>
      <c r="BD1" s="72"/>
      <c r="BE1" s="72"/>
      <c r="BF1" s="72"/>
      <c r="BG1" s="72"/>
      <c r="BH1" s="72"/>
      <c r="BI1" s="72"/>
      <c r="BJ1" s="72"/>
      <c r="BK1" s="72"/>
      <c r="BL1" s="72"/>
      <c r="BM1" s="72"/>
      <c r="BN1" s="72"/>
      <c r="BO1" s="72"/>
      <c r="BP1" s="74"/>
      <c r="BQ1" s="72"/>
      <c r="BR1" s="72"/>
      <c r="BS1" s="72"/>
      <c r="BT1" s="72"/>
      <c r="BU1" s="72"/>
      <c r="BV1" s="72"/>
      <c r="BW1" s="72"/>
      <c r="BX1" s="72"/>
      <c r="BY1" s="72"/>
      <c r="BZ1" s="72"/>
      <c r="CA1" s="72"/>
      <c r="CB1" s="72"/>
      <c r="CC1" s="72"/>
    </row>
    <row r="2" spans="1:81" s="70" customFormat="1" x14ac:dyDescent="0.2">
      <c r="A2" s="1"/>
      <c r="B2" s="69"/>
      <c r="C2" s="69"/>
      <c r="D2" s="69"/>
      <c r="E2" s="69"/>
      <c r="F2" s="69"/>
      <c r="G2" s="69"/>
      <c r="H2" s="69"/>
      <c r="I2" s="69"/>
      <c r="J2" s="69"/>
      <c r="K2" s="69"/>
      <c r="L2" s="69"/>
      <c r="M2" s="69"/>
      <c r="N2" s="69"/>
      <c r="AK2" s="71"/>
      <c r="AL2" s="71"/>
      <c r="AM2" s="71"/>
      <c r="AN2" s="71"/>
      <c r="AO2" s="71"/>
      <c r="AP2" s="71"/>
      <c r="AS2" s="72"/>
      <c r="AT2" s="72"/>
      <c r="AU2" s="72"/>
      <c r="AV2" s="73"/>
      <c r="AW2" s="74"/>
      <c r="AX2" s="72"/>
      <c r="AY2" s="72"/>
      <c r="AZ2" s="72"/>
      <c r="BA2" s="72"/>
      <c r="BB2" s="72"/>
      <c r="BC2" s="72"/>
      <c r="BD2" s="72"/>
      <c r="BE2" s="72"/>
      <c r="BF2" s="72"/>
      <c r="BG2" s="72"/>
      <c r="BH2" s="72"/>
      <c r="BI2" s="72"/>
      <c r="BJ2" s="72"/>
      <c r="BK2" s="72"/>
      <c r="BL2" s="72"/>
      <c r="BM2" s="72"/>
      <c r="BN2" s="72"/>
      <c r="BO2" s="72"/>
      <c r="BP2" s="74"/>
      <c r="BQ2" s="72"/>
      <c r="BR2" s="72"/>
      <c r="BS2" s="72"/>
      <c r="BT2" s="72"/>
      <c r="BU2" s="72"/>
      <c r="BV2" s="72"/>
      <c r="BW2" s="72"/>
      <c r="BX2" s="72"/>
      <c r="BY2" s="72"/>
      <c r="BZ2" s="72"/>
      <c r="CA2" s="72"/>
      <c r="CB2" s="72"/>
      <c r="CC2" s="72"/>
    </row>
    <row r="3" spans="1:81" s="70" customFormat="1" x14ac:dyDescent="0.2">
      <c r="A3" s="1"/>
      <c r="B3" s="69"/>
      <c r="C3" s="69"/>
      <c r="D3" s="69"/>
      <c r="E3" s="69"/>
      <c r="F3" s="69"/>
      <c r="G3" s="69"/>
      <c r="H3" s="69"/>
      <c r="I3" s="69"/>
      <c r="J3" s="69"/>
      <c r="K3" s="69"/>
      <c r="L3" s="69"/>
      <c r="M3" s="69"/>
      <c r="N3" s="69"/>
      <c r="AK3" s="71"/>
      <c r="AL3" s="71"/>
      <c r="AM3" s="71"/>
      <c r="AN3" s="71"/>
      <c r="AO3" s="71"/>
      <c r="AP3" s="71"/>
      <c r="AS3" s="72"/>
      <c r="AT3" s="72"/>
      <c r="AU3" s="72"/>
      <c r="AV3" s="73"/>
      <c r="AW3" s="74"/>
      <c r="AX3" s="72"/>
      <c r="AY3" s="72"/>
      <c r="AZ3" s="72"/>
      <c r="BA3" s="72"/>
      <c r="BB3" s="72"/>
      <c r="BC3" s="72"/>
      <c r="BD3" s="72"/>
      <c r="BE3" s="72"/>
      <c r="BF3" s="72"/>
      <c r="BG3" s="72"/>
      <c r="BH3" s="72"/>
      <c r="BI3" s="72"/>
      <c r="BJ3" s="72"/>
      <c r="BK3" s="72"/>
      <c r="BL3" s="72"/>
      <c r="BM3" s="72"/>
      <c r="BN3" s="72"/>
      <c r="BO3" s="72"/>
      <c r="BP3" s="74"/>
      <c r="BQ3" s="72"/>
      <c r="BR3" s="72"/>
      <c r="BS3" s="72"/>
      <c r="BT3" s="72"/>
      <c r="BU3" s="72"/>
      <c r="BV3" s="72"/>
      <c r="BW3" s="72"/>
      <c r="BX3" s="72"/>
      <c r="BY3" s="72"/>
      <c r="BZ3" s="72"/>
      <c r="CA3" s="72"/>
      <c r="CB3" s="72"/>
      <c r="CC3" s="72"/>
    </row>
    <row r="4" spans="1:81" s="70" customFormat="1" x14ac:dyDescent="0.2">
      <c r="A4" s="1"/>
      <c r="B4" s="69"/>
      <c r="C4" s="69"/>
      <c r="D4" s="69"/>
      <c r="E4" s="69"/>
      <c r="F4" s="69"/>
      <c r="G4" s="69"/>
      <c r="H4" s="69"/>
      <c r="I4" s="69"/>
      <c r="J4" s="69"/>
      <c r="K4" s="69"/>
      <c r="L4" s="69"/>
      <c r="M4" s="69"/>
      <c r="N4" s="69"/>
      <c r="AK4" s="71"/>
      <c r="AL4" s="71"/>
      <c r="AM4" s="71"/>
      <c r="AN4" s="71"/>
      <c r="AO4" s="71"/>
      <c r="AP4" s="71"/>
      <c r="AS4" s="72"/>
      <c r="AT4" s="72"/>
      <c r="AU4" s="72"/>
      <c r="AV4" s="73"/>
      <c r="AW4" s="74"/>
      <c r="AX4" s="72"/>
      <c r="AY4" s="72"/>
      <c r="AZ4" s="72"/>
      <c r="BA4" s="72"/>
      <c r="BB4" s="72"/>
      <c r="BC4" s="72"/>
      <c r="BD4" s="72"/>
      <c r="BE4" s="72"/>
      <c r="BF4" s="72"/>
      <c r="BG4" s="72"/>
      <c r="BH4" s="72"/>
      <c r="BI4" s="72"/>
      <c r="BJ4" s="72"/>
      <c r="BK4" s="72"/>
      <c r="BL4" s="72"/>
      <c r="BM4" s="72"/>
      <c r="BN4" s="72"/>
      <c r="BO4" s="72"/>
      <c r="BP4" s="74"/>
      <c r="BQ4" s="72"/>
      <c r="BR4" s="72"/>
      <c r="BS4" s="72"/>
      <c r="BT4" s="72"/>
      <c r="BU4" s="72"/>
      <c r="BV4" s="72"/>
      <c r="BW4" s="72"/>
      <c r="BX4" s="72"/>
      <c r="BY4" s="72"/>
      <c r="BZ4" s="72"/>
      <c r="CA4" s="72"/>
      <c r="CB4" s="72"/>
      <c r="CC4" s="72"/>
    </row>
    <row r="5" spans="1:81" s="70" customFormat="1" x14ac:dyDescent="0.2">
      <c r="A5" s="2"/>
      <c r="B5" s="69"/>
      <c r="C5" s="69"/>
      <c r="D5" s="69"/>
      <c r="E5" s="69"/>
      <c r="F5" s="69"/>
      <c r="G5" s="69"/>
      <c r="H5" s="69"/>
      <c r="I5" s="69"/>
      <c r="J5" s="69"/>
      <c r="K5" s="69"/>
      <c r="L5" s="69"/>
      <c r="M5" s="69"/>
      <c r="N5" s="69"/>
      <c r="AK5" s="71"/>
      <c r="AL5" s="71"/>
      <c r="AM5" s="71"/>
      <c r="AN5" s="71"/>
      <c r="AO5" s="71"/>
      <c r="AP5" s="71"/>
      <c r="AS5" s="72"/>
      <c r="AT5" s="72"/>
      <c r="AU5" s="72"/>
      <c r="AV5" s="73"/>
      <c r="AW5" s="74"/>
      <c r="AX5" s="72"/>
      <c r="AY5" s="72"/>
      <c r="AZ5" s="72"/>
      <c r="BA5" s="72"/>
      <c r="BB5" s="72"/>
      <c r="BC5" s="72"/>
      <c r="BD5" s="72"/>
      <c r="BE5" s="72"/>
      <c r="BF5" s="72"/>
      <c r="BG5" s="72"/>
      <c r="BH5" s="72"/>
      <c r="BI5" s="72"/>
      <c r="BJ5" s="72"/>
      <c r="BK5" s="72"/>
      <c r="BL5" s="72"/>
      <c r="BM5" s="72"/>
      <c r="BN5" s="72"/>
      <c r="BO5" s="72"/>
      <c r="BP5" s="74"/>
      <c r="BQ5" s="72"/>
      <c r="BR5" s="72"/>
      <c r="BS5" s="72"/>
      <c r="BT5" s="72"/>
      <c r="BU5" s="72"/>
      <c r="BV5" s="72"/>
      <c r="BW5" s="72"/>
      <c r="BX5" s="72"/>
      <c r="BY5" s="72"/>
      <c r="BZ5" s="72"/>
      <c r="CA5" s="72"/>
      <c r="CB5" s="72"/>
      <c r="CC5" s="72"/>
    </row>
    <row r="6" spans="1:81" s="70" customFormat="1" ht="14.25" customHeight="1" x14ac:dyDescent="0.15">
      <c r="A6" s="938"/>
      <c r="B6" s="938"/>
      <c r="C6" s="938"/>
      <c r="D6" s="938"/>
      <c r="E6" s="938"/>
      <c r="F6" s="938"/>
      <c r="G6" s="938"/>
      <c r="H6" s="938"/>
      <c r="I6" s="938"/>
      <c r="J6" s="938"/>
      <c r="K6" s="938"/>
      <c r="L6" s="938"/>
      <c r="M6" s="938"/>
      <c r="N6" s="938"/>
      <c r="O6" s="75"/>
      <c r="AK6" s="71"/>
      <c r="AL6" s="71"/>
      <c r="AM6" s="71"/>
      <c r="AN6" s="71"/>
      <c r="AO6" s="71"/>
      <c r="AP6" s="71"/>
      <c r="AS6" s="72"/>
      <c r="AT6" s="72"/>
      <c r="AU6" s="72"/>
      <c r="AV6" s="73"/>
      <c r="AW6" s="74"/>
      <c r="AX6" s="72"/>
      <c r="AY6" s="72"/>
      <c r="AZ6" s="72"/>
      <c r="BA6" s="72"/>
      <c r="BB6" s="72"/>
      <c r="BC6" s="72"/>
      <c r="BD6" s="72"/>
      <c r="BE6" s="72"/>
      <c r="BF6" s="72"/>
      <c r="BG6" s="72"/>
      <c r="BH6" s="72"/>
      <c r="BI6" s="72"/>
      <c r="BJ6" s="72"/>
      <c r="BK6" s="72"/>
      <c r="BL6" s="72"/>
      <c r="BM6" s="72"/>
      <c r="BN6" s="72"/>
      <c r="BO6" s="72"/>
      <c r="BP6" s="74"/>
      <c r="BQ6" s="72"/>
      <c r="BR6" s="72"/>
      <c r="BS6" s="72"/>
      <c r="BT6" s="72"/>
      <c r="BU6" s="72"/>
      <c r="BV6" s="72"/>
      <c r="BW6" s="72"/>
      <c r="BX6" s="72"/>
      <c r="BY6" s="72"/>
      <c r="BZ6" s="72"/>
      <c r="CA6" s="72"/>
      <c r="CB6" s="72"/>
      <c r="CC6" s="72"/>
    </row>
    <row r="7" spans="1:81" s="70" customFormat="1" x14ac:dyDescent="0.2">
      <c r="A7" s="69"/>
      <c r="B7" s="69"/>
      <c r="C7" s="69"/>
      <c r="D7" s="69"/>
      <c r="E7" s="69"/>
      <c r="F7" s="69"/>
      <c r="G7" s="69"/>
      <c r="H7" s="69"/>
      <c r="I7" s="69"/>
      <c r="J7" s="69"/>
      <c r="K7" s="69"/>
      <c r="L7" s="69"/>
      <c r="M7" s="69"/>
      <c r="N7" s="69"/>
      <c r="AK7" s="71"/>
      <c r="AL7" s="71"/>
      <c r="AM7" s="71"/>
      <c r="AN7" s="71"/>
      <c r="AO7" s="71"/>
      <c r="AP7" s="71"/>
      <c r="AS7" s="72"/>
      <c r="AT7" s="72"/>
      <c r="AU7" s="72"/>
      <c r="AV7" s="73"/>
      <c r="AW7" s="74"/>
      <c r="AX7" s="72"/>
      <c r="AY7" s="72"/>
      <c r="AZ7" s="72"/>
      <c r="BA7" s="72"/>
      <c r="BB7" s="72"/>
      <c r="BC7" s="72"/>
      <c r="BD7" s="72"/>
      <c r="BE7" s="72"/>
      <c r="BF7" s="72"/>
      <c r="BG7" s="72"/>
      <c r="BH7" s="72"/>
      <c r="BI7" s="72"/>
      <c r="BJ7" s="72"/>
      <c r="BK7" s="72"/>
      <c r="BL7" s="72"/>
      <c r="BM7" s="72"/>
      <c r="BN7" s="72"/>
      <c r="BO7" s="72"/>
      <c r="BP7" s="74"/>
      <c r="BQ7" s="72"/>
      <c r="BR7" s="72"/>
      <c r="BS7" s="72"/>
      <c r="BT7" s="72"/>
      <c r="BU7" s="72"/>
      <c r="BV7" s="72"/>
      <c r="BW7" s="72"/>
      <c r="BX7" s="72"/>
      <c r="BY7" s="72"/>
      <c r="BZ7" s="72"/>
      <c r="CA7" s="72"/>
      <c r="CB7" s="72"/>
      <c r="CC7" s="72"/>
    </row>
    <row r="8" spans="1:81" s="70" customFormat="1" ht="14.25" x14ac:dyDescent="0.2">
      <c r="A8" s="76"/>
      <c r="B8" s="69"/>
      <c r="C8" s="69"/>
      <c r="D8" s="69"/>
      <c r="E8" s="69"/>
      <c r="F8" s="69"/>
      <c r="G8" s="69"/>
      <c r="H8" s="77"/>
      <c r="I8" s="77"/>
      <c r="J8" s="77"/>
      <c r="K8" s="77"/>
      <c r="L8" s="77"/>
      <c r="M8" s="69"/>
      <c r="N8" s="69"/>
      <c r="AK8" s="71"/>
      <c r="AL8" s="71"/>
      <c r="AM8" s="71"/>
      <c r="AN8" s="71"/>
      <c r="AO8" s="71"/>
      <c r="AP8" s="71"/>
      <c r="AS8" s="72"/>
      <c r="AT8" s="72"/>
      <c r="AU8" s="72"/>
      <c r="AV8" s="73"/>
      <c r="AW8" s="74"/>
      <c r="AX8" s="72"/>
      <c r="AY8" s="72"/>
      <c r="AZ8" s="72"/>
      <c r="BA8" s="72"/>
      <c r="BB8" s="72"/>
      <c r="BC8" s="72"/>
      <c r="BD8" s="72"/>
      <c r="BE8" s="72"/>
      <c r="BF8" s="72"/>
      <c r="BG8" s="72"/>
      <c r="BH8" s="72"/>
      <c r="BI8" s="72"/>
      <c r="BJ8" s="72"/>
      <c r="BK8" s="72"/>
      <c r="BL8" s="72"/>
      <c r="BM8" s="72"/>
      <c r="BN8" s="72"/>
      <c r="BO8" s="72"/>
      <c r="BP8" s="74"/>
      <c r="BQ8" s="72"/>
      <c r="BR8" s="72"/>
      <c r="BS8" s="72"/>
      <c r="BT8" s="72"/>
      <c r="BU8" s="72"/>
      <c r="BV8" s="72"/>
      <c r="BW8" s="72"/>
      <c r="BX8" s="72"/>
      <c r="BY8" s="72"/>
      <c r="BZ8" s="72"/>
      <c r="CA8" s="72"/>
      <c r="CB8" s="72"/>
      <c r="CC8" s="72"/>
    </row>
    <row r="9" spans="1:81" s="3" customFormat="1" ht="15.75" customHeight="1" x14ac:dyDescent="0.2">
      <c r="A9" s="78"/>
      <c r="B9" s="78"/>
      <c r="R9" s="79"/>
      <c r="S9" s="79"/>
      <c r="T9" s="79"/>
      <c r="U9" s="80"/>
      <c r="V9" s="80"/>
      <c r="W9" s="80"/>
      <c r="X9" s="80"/>
      <c r="Y9" s="80"/>
      <c r="Z9" s="80"/>
      <c r="AA9" s="80"/>
      <c r="AB9" s="80"/>
      <c r="AC9" s="80"/>
      <c r="AI9" s="80"/>
      <c r="AJ9" s="80"/>
      <c r="AK9" s="80"/>
      <c r="AL9" s="80"/>
      <c r="AM9" s="80"/>
      <c r="AW9" s="81"/>
      <c r="AZ9" s="82"/>
      <c r="BA9" s="80"/>
      <c r="BB9" s="80"/>
      <c r="BC9" s="80"/>
      <c r="BD9" s="80"/>
      <c r="BE9" s="80"/>
      <c r="BF9" s="80"/>
      <c r="BP9" s="81"/>
    </row>
    <row r="10" spans="1:81" s="3" customFormat="1" ht="15.75" customHeight="1" x14ac:dyDescent="0.15">
      <c r="A10" s="836"/>
      <c r="B10" s="893"/>
      <c r="C10" s="894"/>
      <c r="D10" s="894"/>
      <c r="E10" s="894"/>
      <c r="F10" s="894"/>
      <c r="G10" s="894"/>
      <c r="H10" s="894"/>
      <c r="I10" s="894"/>
      <c r="J10" s="894"/>
      <c r="K10" s="894"/>
      <c r="L10" s="894"/>
      <c r="M10" s="894"/>
      <c r="N10" s="894"/>
      <c r="O10" s="894"/>
      <c r="P10" s="894"/>
      <c r="Q10" s="894"/>
      <c r="R10" s="894"/>
      <c r="S10" s="894"/>
      <c r="T10" s="894"/>
      <c r="U10" s="845"/>
      <c r="V10" s="845"/>
      <c r="W10" s="847"/>
      <c r="X10" s="934"/>
      <c r="Y10" s="841"/>
      <c r="Z10" s="80"/>
      <c r="AA10" s="80"/>
      <c r="AB10" s="80"/>
      <c r="AC10" s="80"/>
      <c r="AI10" s="80"/>
      <c r="AJ10" s="80"/>
      <c r="AK10" s="80"/>
      <c r="AL10" s="80"/>
      <c r="AM10" s="80"/>
      <c r="AW10" s="81"/>
      <c r="AZ10" s="82"/>
      <c r="BP10" s="81"/>
    </row>
    <row r="11" spans="1:81" s="3" customFormat="1" ht="39" customHeight="1" x14ac:dyDescent="0.15">
      <c r="A11" s="838"/>
      <c r="B11" s="893"/>
      <c r="C11" s="65"/>
      <c r="D11" s="66"/>
      <c r="E11" s="83"/>
      <c r="F11" s="83"/>
      <c r="G11" s="83"/>
      <c r="H11" s="66"/>
      <c r="I11" s="66"/>
      <c r="J11" s="66"/>
      <c r="K11" s="66"/>
      <c r="L11" s="66"/>
      <c r="M11" s="66"/>
      <c r="N11" s="66"/>
      <c r="O11" s="66"/>
      <c r="P11" s="66"/>
      <c r="Q11" s="66"/>
      <c r="R11" s="66"/>
      <c r="S11" s="66"/>
      <c r="T11" s="66"/>
      <c r="U11" s="84"/>
      <c r="V11" s="85"/>
      <c r="W11" s="86"/>
      <c r="X11" s="935"/>
      <c r="Y11" s="875"/>
      <c r="Z11" s="80"/>
      <c r="AA11" s="80"/>
      <c r="AB11" s="80"/>
      <c r="AC11" s="80"/>
      <c r="AD11" s="80"/>
      <c r="AE11" s="80"/>
      <c r="AF11" s="80"/>
      <c r="AG11" s="80"/>
      <c r="AH11" s="80"/>
      <c r="AN11" s="80"/>
      <c r="AO11" s="80"/>
      <c r="AP11" s="80"/>
      <c r="AQ11" s="80"/>
      <c r="AR11" s="80"/>
      <c r="AW11" s="81"/>
      <c r="BP11" s="81"/>
    </row>
    <row r="12" spans="1:81" s="3" customFormat="1" ht="15.75" customHeight="1" x14ac:dyDescent="0.15">
      <c r="A12" s="4"/>
      <c r="B12" s="4"/>
      <c r="C12" s="87"/>
      <c r="D12" s="5"/>
      <c r="E12" s="5"/>
      <c r="F12" s="5"/>
      <c r="G12" s="5"/>
      <c r="H12" s="5"/>
      <c r="I12" s="5"/>
      <c r="J12" s="5"/>
      <c r="K12" s="5"/>
      <c r="L12" s="5"/>
      <c r="M12" s="5"/>
      <c r="N12" s="5"/>
      <c r="O12" s="5"/>
      <c r="P12" s="5"/>
      <c r="Q12" s="5"/>
      <c r="R12" s="5"/>
      <c r="S12" s="5"/>
      <c r="T12" s="5"/>
      <c r="U12" s="88"/>
      <c r="V12" s="6"/>
      <c r="W12" s="7"/>
      <c r="X12" s="89"/>
      <c r="Y12" s="90"/>
      <c r="Z12" s="91"/>
      <c r="AA12" s="80"/>
      <c r="AB12" s="80"/>
      <c r="AC12" s="80"/>
      <c r="AD12" s="80"/>
      <c r="AE12" s="80"/>
      <c r="AF12" s="80"/>
      <c r="AG12" s="80"/>
      <c r="AH12" s="80"/>
      <c r="AN12" s="80"/>
      <c r="AO12" s="80"/>
      <c r="AP12" s="80"/>
      <c r="AQ12" s="80"/>
      <c r="AR12" s="80"/>
      <c r="AW12" s="81"/>
      <c r="BA12" s="92"/>
      <c r="BB12" s="92"/>
      <c r="BD12" s="81"/>
      <c r="BE12" s="81"/>
      <c r="BP12" s="81"/>
    </row>
    <row r="13" spans="1:81" s="3" customFormat="1" ht="24" customHeight="1" x14ac:dyDescent="0.15">
      <c r="A13" s="93"/>
      <c r="B13" s="8"/>
      <c r="C13" s="9"/>
      <c r="D13" s="10"/>
      <c r="E13" s="10"/>
      <c r="F13" s="10"/>
      <c r="G13" s="10"/>
      <c r="H13" s="10"/>
      <c r="I13" s="10"/>
      <c r="J13" s="10"/>
      <c r="K13" s="10"/>
      <c r="L13" s="10"/>
      <c r="M13" s="10"/>
      <c r="N13" s="10"/>
      <c r="O13" s="10"/>
      <c r="P13" s="10"/>
      <c r="Q13" s="10"/>
      <c r="R13" s="10"/>
      <c r="S13" s="10"/>
      <c r="T13" s="10"/>
      <c r="U13" s="11"/>
      <c r="V13" s="12"/>
      <c r="W13" s="13"/>
      <c r="X13" s="94"/>
      <c r="Y13" s="95"/>
      <c r="Z13" s="91"/>
      <c r="AA13" s="80"/>
      <c r="AB13" s="80"/>
      <c r="AC13" s="80"/>
      <c r="AD13" s="80"/>
      <c r="AE13" s="80"/>
      <c r="AF13" s="80"/>
      <c r="AG13" s="80"/>
      <c r="AH13" s="80"/>
      <c r="AN13" s="80"/>
      <c r="AO13" s="80"/>
      <c r="AP13" s="80"/>
      <c r="AQ13" s="80"/>
      <c r="AR13" s="80"/>
      <c r="AW13" s="81"/>
      <c r="BA13" s="92"/>
      <c r="BB13" s="92"/>
      <c r="BD13" s="81"/>
      <c r="BE13" s="81"/>
      <c r="BP13" s="81"/>
    </row>
    <row r="14" spans="1:81" s="3" customFormat="1" ht="27" customHeight="1" x14ac:dyDescent="0.15">
      <c r="A14" s="96"/>
      <c r="B14" s="14"/>
      <c r="C14" s="15"/>
      <c r="D14" s="16"/>
      <c r="E14" s="16"/>
      <c r="F14" s="16"/>
      <c r="G14" s="16"/>
      <c r="H14" s="17"/>
      <c r="I14" s="17"/>
      <c r="J14" s="17"/>
      <c r="K14" s="17"/>
      <c r="L14" s="17"/>
      <c r="M14" s="17"/>
      <c r="N14" s="17"/>
      <c r="O14" s="17"/>
      <c r="P14" s="17"/>
      <c r="Q14" s="17"/>
      <c r="R14" s="17"/>
      <c r="S14" s="16"/>
      <c r="T14" s="16"/>
      <c r="U14" s="18"/>
      <c r="V14" s="19"/>
      <c r="W14" s="20"/>
      <c r="X14" s="15"/>
      <c r="Y14" s="97"/>
      <c r="Z14" s="91"/>
      <c r="AA14" s="80"/>
      <c r="AB14" s="80"/>
      <c r="AC14" s="80"/>
      <c r="AD14" s="80"/>
      <c r="AE14" s="80"/>
      <c r="AF14" s="80"/>
      <c r="AG14" s="80"/>
      <c r="AH14" s="80"/>
      <c r="AN14" s="80"/>
      <c r="AO14" s="80"/>
      <c r="AP14" s="80"/>
      <c r="AQ14" s="80"/>
      <c r="AR14" s="80"/>
      <c r="AW14" s="81"/>
      <c r="BA14" s="92"/>
      <c r="BB14" s="92"/>
      <c r="BD14" s="81"/>
      <c r="BE14" s="81"/>
      <c r="BP14" s="81"/>
    </row>
    <row r="15" spans="1:81" s="3" customFormat="1" ht="24" customHeight="1" x14ac:dyDescent="0.15">
      <c r="A15" s="98"/>
      <c r="B15" s="14"/>
      <c r="C15" s="21"/>
      <c r="D15" s="17"/>
      <c r="E15" s="17"/>
      <c r="F15" s="17"/>
      <c r="G15" s="17"/>
      <c r="H15" s="17"/>
      <c r="I15" s="17"/>
      <c r="J15" s="17"/>
      <c r="K15" s="17"/>
      <c r="L15" s="17"/>
      <c r="M15" s="17"/>
      <c r="N15" s="17"/>
      <c r="O15" s="17"/>
      <c r="P15" s="17"/>
      <c r="Q15" s="17"/>
      <c r="R15" s="17"/>
      <c r="S15" s="17"/>
      <c r="T15" s="17"/>
      <c r="U15" s="22"/>
      <c r="V15" s="19"/>
      <c r="W15" s="20"/>
      <c r="X15" s="15"/>
      <c r="Y15" s="97"/>
      <c r="Z15" s="91"/>
      <c r="AA15" s="80"/>
      <c r="AB15" s="80"/>
      <c r="AC15" s="80"/>
      <c r="AD15" s="80"/>
      <c r="AE15" s="80"/>
      <c r="AF15" s="80"/>
      <c r="AG15" s="80"/>
      <c r="AH15" s="80"/>
      <c r="AN15" s="80"/>
      <c r="AO15" s="80"/>
      <c r="AP15" s="80"/>
      <c r="AQ15" s="80"/>
      <c r="AR15" s="80"/>
      <c r="AW15" s="81"/>
      <c r="BA15" s="92"/>
      <c r="BD15" s="81"/>
      <c r="BE15" s="81"/>
      <c r="BP15" s="81"/>
    </row>
    <row r="16" spans="1:81" s="3" customFormat="1" ht="24.75" customHeight="1" x14ac:dyDescent="0.15">
      <c r="A16" s="98"/>
      <c r="B16" s="23"/>
      <c r="C16" s="24"/>
      <c r="D16" s="25"/>
      <c r="E16" s="25"/>
      <c r="F16" s="25"/>
      <c r="G16" s="25"/>
      <c r="H16" s="25"/>
      <c r="I16" s="25"/>
      <c r="J16" s="25"/>
      <c r="K16" s="25"/>
      <c r="L16" s="25"/>
      <c r="M16" s="25"/>
      <c r="N16" s="25"/>
      <c r="O16" s="25"/>
      <c r="P16" s="25"/>
      <c r="Q16" s="25"/>
      <c r="R16" s="25"/>
      <c r="S16" s="25"/>
      <c r="T16" s="25"/>
      <c r="U16" s="26"/>
      <c r="V16" s="27"/>
      <c r="W16" s="28"/>
      <c r="X16" s="29"/>
      <c r="Y16" s="30"/>
      <c r="Z16" s="91"/>
      <c r="AA16" s="80"/>
      <c r="AB16" s="80"/>
      <c r="AC16" s="80"/>
      <c r="AD16" s="80"/>
      <c r="AE16" s="80"/>
      <c r="AF16" s="80"/>
      <c r="AG16" s="80"/>
      <c r="AH16" s="80"/>
      <c r="AN16" s="80"/>
      <c r="AO16" s="80"/>
      <c r="AP16" s="80"/>
      <c r="AQ16" s="80"/>
      <c r="AR16" s="80"/>
      <c r="AW16" s="81"/>
      <c r="BA16" s="92"/>
      <c r="BD16" s="81"/>
      <c r="BE16" s="81"/>
      <c r="BP16" s="81"/>
    </row>
    <row r="17" spans="1:81" s="3" customFormat="1" ht="24" customHeight="1" x14ac:dyDescent="0.2">
      <c r="A17" s="78"/>
      <c r="B17" s="78"/>
      <c r="D17" s="99"/>
      <c r="E17" s="99"/>
      <c r="F17" s="99"/>
      <c r="G17" s="99"/>
      <c r="H17" s="99"/>
      <c r="I17" s="99"/>
      <c r="J17" s="99"/>
      <c r="K17" s="99"/>
      <c r="L17" s="99"/>
      <c r="M17" s="99"/>
      <c r="N17" s="99"/>
      <c r="O17" s="99"/>
      <c r="P17" s="99"/>
      <c r="Q17" s="100"/>
      <c r="R17" s="91"/>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W17" s="81"/>
      <c r="AX17" s="80"/>
      <c r="AY17" s="80"/>
      <c r="AZ17" s="80"/>
      <c r="BA17" s="80"/>
      <c r="BD17" s="80"/>
      <c r="BE17" s="80"/>
      <c r="BF17" s="80"/>
      <c r="BG17" s="80"/>
      <c r="BH17" s="80"/>
      <c r="BP17" s="81"/>
    </row>
    <row r="18" spans="1:81" s="3" customFormat="1" ht="15.75" customHeight="1" x14ac:dyDescent="0.15">
      <c r="A18" s="836"/>
      <c r="B18" s="836"/>
      <c r="C18" s="860"/>
      <c r="D18" s="861"/>
      <c r="E18" s="861"/>
      <c r="F18" s="836"/>
      <c r="G18" s="99"/>
      <c r="K18" s="99"/>
      <c r="L18" s="99"/>
      <c r="M18" s="99"/>
      <c r="N18" s="99"/>
      <c r="O18" s="100"/>
      <c r="P18" s="91"/>
      <c r="Q18" s="80"/>
      <c r="R18" s="80"/>
      <c r="S18" s="80"/>
      <c r="T18" s="80"/>
      <c r="U18" s="80"/>
      <c r="V18" s="80"/>
      <c r="W18" s="80"/>
      <c r="X18" s="80"/>
      <c r="Y18" s="80"/>
      <c r="Z18" s="80"/>
      <c r="AA18" s="80"/>
      <c r="AW18" s="81"/>
      <c r="BP18" s="81"/>
    </row>
    <row r="19" spans="1:81" s="3" customFormat="1" ht="46.5" customHeight="1" x14ac:dyDescent="0.15">
      <c r="A19" s="838"/>
      <c r="B19" s="838"/>
      <c r="C19" s="31"/>
      <c r="D19" s="101"/>
      <c r="E19" s="102"/>
      <c r="F19" s="838"/>
      <c r="G19" s="99"/>
      <c r="H19" s="99"/>
      <c r="I19" s="99"/>
      <c r="J19" s="99"/>
      <c r="K19" s="99"/>
      <c r="L19" s="99"/>
      <c r="M19" s="99"/>
      <c r="N19" s="99"/>
      <c r="O19" s="100"/>
      <c r="P19" s="91"/>
      <c r="Q19" s="80"/>
      <c r="R19" s="80"/>
      <c r="S19" s="80"/>
      <c r="T19" s="80"/>
      <c r="U19" s="80"/>
      <c r="V19" s="80"/>
      <c r="W19" s="80"/>
      <c r="X19" s="80"/>
      <c r="Y19" s="80"/>
      <c r="Z19" s="80"/>
      <c r="AA19" s="80"/>
      <c r="AG19" s="80"/>
      <c r="AH19" s="80"/>
      <c r="AI19" s="80"/>
      <c r="AJ19" s="80"/>
      <c r="AK19" s="80"/>
      <c r="AW19" s="81"/>
      <c r="AX19" s="82"/>
      <c r="AY19" s="82"/>
      <c r="BA19" s="32"/>
      <c r="BB19" s="32"/>
      <c r="BC19" s="32"/>
      <c r="BD19" s="32"/>
      <c r="BE19" s="32"/>
      <c r="BF19" s="82"/>
      <c r="BP19" s="81"/>
    </row>
    <row r="20" spans="1:81" s="3" customFormat="1" ht="15" customHeight="1" x14ac:dyDescent="0.15">
      <c r="A20" s="103"/>
      <c r="B20" s="104"/>
      <c r="C20" s="33"/>
      <c r="D20" s="34"/>
      <c r="E20" s="35"/>
      <c r="F20" s="36"/>
      <c r="G20" s="99"/>
      <c r="H20" s="99"/>
      <c r="I20" s="99"/>
      <c r="J20" s="99"/>
      <c r="K20" s="99"/>
      <c r="L20" s="99"/>
      <c r="M20" s="99"/>
      <c r="N20" s="99"/>
      <c r="O20" s="100"/>
      <c r="P20" s="91"/>
      <c r="Q20" s="80"/>
      <c r="R20" s="80"/>
      <c r="S20" s="80"/>
      <c r="T20" s="80"/>
      <c r="U20" s="80"/>
      <c r="V20" s="80"/>
      <c r="W20" s="80"/>
      <c r="X20" s="80"/>
      <c r="Y20" s="80"/>
      <c r="Z20" s="80"/>
      <c r="AA20" s="80"/>
      <c r="AG20" s="80"/>
      <c r="AH20" s="80"/>
      <c r="AI20" s="80"/>
      <c r="AJ20" s="80"/>
      <c r="AK20" s="80"/>
      <c r="AW20" s="81"/>
      <c r="AX20" s="82"/>
      <c r="AY20" s="82"/>
      <c r="BA20" s="32"/>
      <c r="BB20" s="32"/>
      <c r="BC20" s="32"/>
      <c r="BD20" s="32"/>
      <c r="BE20" s="32"/>
      <c r="BF20" s="82"/>
      <c r="BP20" s="81"/>
    </row>
    <row r="21" spans="1:81" s="3" customFormat="1" ht="15" customHeight="1" x14ac:dyDescent="0.15">
      <c r="A21" s="96"/>
      <c r="B21" s="105"/>
      <c r="C21" s="21"/>
      <c r="D21" s="17"/>
      <c r="E21" s="22"/>
      <c r="F21" s="37"/>
      <c r="G21" s="99"/>
      <c r="H21" s="99"/>
      <c r="I21" s="99"/>
      <c r="J21" s="99"/>
      <c r="K21" s="99"/>
      <c r="L21" s="99"/>
      <c r="M21" s="99"/>
      <c r="N21" s="99"/>
      <c r="O21" s="100"/>
      <c r="P21" s="91"/>
      <c r="Q21" s="80"/>
      <c r="R21" s="80"/>
      <c r="S21" s="80"/>
      <c r="T21" s="80"/>
      <c r="U21" s="80"/>
      <c r="V21" s="80"/>
      <c r="W21" s="80"/>
      <c r="X21" s="80"/>
      <c r="Y21" s="80"/>
      <c r="Z21" s="80"/>
      <c r="AA21" s="80"/>
      <c r="AG21" s="80"/>
      <c r="AH21" s="80"/>
      <c r="AI21" s="80"/>
      <c r="AJ21" s="80"/>
      <c r="AK21" s="80"/>
      <c r="AW21" s="81"/>
      <c r="AX21" s="82"/>
      <c r="AY21" s="82"/>
      <c r="BC21" s="82"/>
      <c r="BF21" s="82"/>
      <c r="BP21" s="81"/>
    </row>
    <row r="22" spans="1:81" s="3" customFormat="1" ht="15" customHeight="1" x14ac:dyDescent="0.15">
      <c r="A22" s="106"/>
      <c r="B22" s="107"/>
      <c r="C22" s="38"/>
      <c r="D22" s="39"/>
      <c r="E22" s="40"/>
      <c r="F22" s="41"/>
      <c r="G22" s="99"/>
      <c r="H22" s="99"/>
      <c r="I22" s="99"/>
      <c r="J22" s="99"/>
      <c r="K22" s="99"/>
      <c r="L22" s="99"/>
      <c r="M22" s="99"/>
      <c r="N22" s="99"/>
      <c r="O22" s="100"/>
      <c r="P22" s="91"/>
      <c r="Q22" s="80"/>
      <c r="R22" s="80"/>
      <c r="S22" s="80"/>
      <c r="T22" s="80"/>
      <c r="U22" s="80"/>
      <c r="V22" s="80"/>
      <c r="W22" s="80"/>
      <c r="X22" s="80"/>
      <c r="Y22" s="80"/>
      <c r="Z22" s="80"/>
      <c r="AA22" s="80"/>
      <c r="AG22" s="80"/>
      <c r="AH22" s="80"/>
      <c r="AI22" s="80"/>
      <c r="AJ22" s="80"/>
      <c r="AK22" s="80"/>
      <c r="AW22" s="81"/>
      <c r="AX22" s="82"/>
      <c r="AY22" s="82"/>
      <c r="BA22" s="32"/>
      <c r="BB22" s="32"/>
      <c r="BC22" s="32"/>
      <c r="BD22" s="32"/>
      <c r="BE22" s="32"/>
      <c r="BF22" s="82"/>
      <c r="BP22" s="81"/>
    </row>
    <row r="23" spans="1:81" s="3" customFormat="1" ht="15" customHeight="1" x14ac:dyDescent="0.15">
      <c r="A23" s="108"/>
      <c r="B23" s="267"/>
      <c r="C23" s="42"/>
      <c r="D23" s="43"/>
      <c r="E23" s="44"/>
      <c r="F23" s="4"/>
      <c r="G23" s="99"/>
      <c r="H23" s="99"/>
      <c r="I23" s="99"/>
      <c r="J23" s="99"/>
      <c r="K23" s="99"/>
      <c r="L23" s="99"/>
      <c r="M23" s="99"/>
      <c r="N23" s="99"/>
      <c r="O23" s="100"/>
      <c r="P23" s="91"/>
      <c r="Q23" s="80"/>
      <c r="R23" s="80"/>
      <c r="S23" s="80"/>
      <c r="T23" s="80"/>
      <c r="U23" s="80"/>
      <c r="V23" s="80"/>
      <c r="W23" s="80"/>
      <c r="X23" s="80"/>
      <c r="Y23" s="80"/>
      <c r="Z23" s="80"/>
      <c r="AA23" s="80"/>
      <c r="AG23" s="80"/>
      <c r="AH23" s="80"/>
      <c r="AI23" s="80"/>
      <c r="AJ23" s="80"/>
      <c r="AK23" s="80"/>
      <c r="AW23" s="81"/>
      <c r="AX23" s="82"/>
      <c r="AY23" s="82"/>
      <c r="BA23" s="32"/>
      <c r="BB23" s="32"/>
      <c r="BC23" s="32"/>
      <c r="BD23" s="32"/>
      <c r="BE23" s="32"/>
      <c r="BF23" s="109"/>
      <c r="BP23" s="81"/>
    </row>
    <row r="24" spans="1:81" s="77" customFormat="1" ht="50.25" customHeight="1" x14ac:dyDescent="0.2">
      <c r="A24" s="110"/>
      <c r="B24" s="110"/>
      <c r="D24" s="110"/>
      <c r="E24" s="110"/>
      <c r="AS24" s="111"/>
      <c r="AT24" s="111"/>
      <c r="AU24" s="111"/>
      <c r="AV24" s="112"/>
      <c r="AW24" s="113"/>
      <c r="AX24" s="111"/>
      <c r="AY24" s="111"/>
      <c r="AZ24" s="111"/>
      <c r="BA24" s="32"/>
      <c r="BB24" s="32"/>
      <c r="BC24" s="32"/>
      <c r="BD24" s="32"/>
      <c r="BE24" s="32"/>
      <c r="BF24" s="109"/>
      <c r="BG24" s="111"/>
      <c r="BH24" s="111"/>
      <c r="BI24" s="111"/>
      <c r="BJ24" s="111"/>
      <c r="BK24" s="111"/>
      <c r="BL24" s="111"/>
      <c r="BM24" s="111"/>
      <c r="BN24" s="111"/>
      <c r="BO24" s="111"/>
      <c r="BP24" s="113"/>
      <c r="BQ24" s="111"/>
      <c r="BR24" s="111"/>
      <c r="BS24" s="111"/>
      <c r="BT24" s="111"/>
      <c r="BU24" s="111"/>
      <c r="BV24" s="111"/>
      <c r="BW24" s="111"/>
      <c r="BX24" s="111"/>
      <c r="BY24" s="111"/>
      <c r="BZ24" s="111"/>
      <c r="CA24" s="111"/>
      <c r="CB24" s="111"/>
      <c r="CC24" s="111"/>
    </row>
    <row r="25" spans="1:81" s="77" customFormat="1" ht="15" customHeight="1" x14ac:dyDescent="0.2">
      <c r="A25" s="936"/>
      <c r="B25" s="893"/>
      <c r="C25" s="893"/>
      <c r="D25" s="836"/>
      <c r="E25" s="898"/>
      <c r="F25" s="898"/>
      <c r="G25" s="898"/>
      <c r="H25" s="918"/>
      <c r="AS25" s="111"/>
      <c r="AT25" s="111"/>
      <c r="AU25" s="111"/>
      <c r="AV25" s="112"/>
      <c r="AW25" s="113"/>
      <c r="AX25" s="111"/>
      <c r="AY25" s="111"/>
      <c r="AZ25" s="111"/>
      <c r="BA25" s="32"/>
      <c r="BB25" s="32"/>
      <c r="BC25" s="32"/>
      <c r="BD25" s="32"/>
      <c r="BE25" s="32"/>
      <c r="BF25" s="109"/>
      <c r="BG25" s="111"/>
      <c r="BH25" s="111"/>
      <c r="BI25" s="111"/>
      <c r="BJ25" s="111"/>
      <c r="BK25" s="111"/>
      <c r="BL25" s="111"/>
      <c r="BM25" s="111"/>
      <c r="BN25" s="111"/>
      <c r="BO25" s="111"/>
      <c r="BP25" s="113"/>
      <c r="BQ25" s="111"/>
      <c r="BR25" s="111"/>
      <c r="BS25" s="111"/>
      <c r="BT25" s="111"/>
      <c r="BU25" s="111"/>
      <c r="BV25" s="111"/>
      <c r="BW25" s="111"/>
      <c r="BX25" s="111"/>
      <c r="BY25" s="111"/>
      <c r="BZ25" s="111"/>
      <c r="CA25" s="111"/>
      <c r="CB25" s="111"/>
      <c r="CC25" s="111"/>
    </row>
    <row r="26" spans="1:81" s="77" customFormat="1" ht="49.5" customHeight="1" x14ac:dyDescent="0.2">
      <c r="A26" s="936"/>
      <c r="B26" s="893"/>
      <c r="C26" s="893"/>
      <c r="D26" s="838"/>
      <c r="E26" s="114"/>
      <c r="F26" s="114"/>
      <c r="G26" s="114"/>
      <c r="H26" s="937"/>
      <c r="AS26" s="111"/>
      <c r="AT26" s="111"/>
      <c r="AU26" s="111"/>
      <c r="AV26" s="112"/>
      <c r="AW26" s="113"/>
      <c r="AX26" s="111"/>
      <c r="AY26" s="111"/>
      <c r="AZ26" s="111"/>
      <c r="BA26" s="32"/>
      <c r="BB26" s="32"/>
      <c r="BC26" s="32"/>
      <c r="BD26" s="32"/>
      <c r="BE26" s="32"/>
      <c r="BF26" s="109"/>
      <c r="BG26" s="111"/>
      <c r="BH26" s="111"/>
      <c r="BI26" s="111"/>
      <c r="BJ26" s="111"/>
      <c r="BK26" s="111"/>
      <c r="BL26" s="111"/>
      <c r="BM26" s="111"/>
      <c r="BN26" s="111"/>
      <c r="BO26" s="111"/>
      <c r="BP26" s="113"/>
      <c r="BQ26" s="111"/>
      <c r="BR26" s="111"/>
      <c r="BS26" s="111"/>
      <c r="BT26" s="111"/>
      <c r="BU26" s="111"/>
      <c r="BV26" s="111"/>
      <c r="BW26" s="111"/>
      <c r="BX26" s="111"/>
      <c r="BY26" s="111"/>
      <c r="BZ26" s="111"/>
      <c r="CA26" s="111"/>
      <c r="CB26" s="111"/>
      <c r="CC26" s="111"/>
    </row>
    <row r="27" spans="1:81" s="77" customFormat="1" ht="14.25" x14ac:dyDescent="0.2">
      <c r="A27" s="833"/>
      <c r="B27" s="834"/>
      <c r="C27" s="835"/>
      <c r="D27" s="115"/>
      <c r="E27" s="116"/>
      <c r="F27" s="117"/>
      <c r="G27" s="118"/>
      <c r="H27" s="119"/>
      <c r="I27" s="120"/>
      <c r="J27" s="121"/>
      <c r="K27" s="121"/>
      <c r="L27" s="121"/>
      <c r="AS27" s="111"/>
      <c r="AT27" s="111"/>
      <c r="AU27" s="111"/>
      <c r="AV27" s="112"/>
      <c r="AW27" s="113"/>
      <c r="AX27" s="111"/>
      <c r="AY27" s="111"/>
      <c r="AZ27" s="122"/>
      <c r="BA27" s="123"/>
      <c r="BB27" s="123"/>
      <c r="BC27" s="123"/>
      <c r="BD27" s="124"/>
      <c r="BE27" s="124"/>
      <c r="BF27" s="124"/>
      <c r="BG27" s="125"/>
      <c r="BH27" s="111"/>
      <c r="BI27" s="111"/>
      <c r="BJ27" s="111"/>
      <c r="BK27" s="111"/>
      <c r="BL27" s="111"/>
      <c r="BM27" s="111"/>
      <c r="BN27" s="111"/>
      <c r="BO27" s="111"/>
      <c r="BP27" s="113"/>
      <c r="BQ27" s="111"/>
      <c r="BR27" s="111"/>
      <c r="BS27" s="111"/>
      <c r="BT27" s="111"/>
      <c r="BU27" s="111"/>
      <c r="BV27" s="111"/>
      <c r="BW27" s="111"/>
      <c r="BX27" s="111"/>
      <c r="BY27" s="111"/>
      <c r="BZ27" s="111"/>
      <c r="CA27" s="111"/>
      <c r="CB27" s="111"/>
      <c r="CC27" s="111"/>
    </row>
    <row r="28" spans="1:81" s="77" customFormat="1" ht="20.25" customHeight="1" x14ac:dyDescent="0.2">
      <c r="A28" s="931"/>
      <c r="B28" s="825"/>
      <c r="C28" s="826"/>
      <c r="D28" s="126"/>
      <c r="E28" s="127"/>
      <c r="F28" s="128"/>
      <c r="G28" s="129"/>
      <c r="H28" s="130"/>
      <c r="I28" s="120"/>
      <c r="J28" s="131"/>
      <c r="K28" s="131"/>
      <c r="L28" s="131"/>
      <c r="M28" s="131"/>
      <c r="N28" s="131"/>
      <c r="O28" s="131"/>
      <c r="P28" s="131"/>
      <c r="Q28" s="131"/>
      <c r="R28" s="131"/>
      <c r="S28" s="131"/>
      <c r="T28" s="131"/>
      <c r="U28" s="131"/>
      <c r="AS28" s="111"/>
      <c r="AT28" s="111"/>
      <c r="AU28" s="111"/>
      <c r="AV28" s="112"/>
      <c r="AW28" s="113"/>
      <c r="AX28" s="111"/>
      <c r="AY28" s="111"/>
      <c r="AZ28" s="122"/>
      <c r="BA28" s="82"/>
      <c r="BB28" s="82"/>
      <c r="BC28" s="82"/>
      <c r="BD28" s="124"/>
      <c r="BE28" s="82"/>
      <c r="BF28" s="82"/>
      <c r="BG28" s="112"/>
      <c r="BH28" s="111"/>
      <c r="BI28" s="111"/>
      <c r="BJ28" s="111"/>
      <c r="BK28" s="111"/>
      <c r="BL28" s="111"/>
      <c r="BM28" s="111"/>
      <c r="BN28" s="111"/>
      <c r="BO28" s="111"/>
      <c r="BP28" s="113"/>
      <c r="BQ28" s="111"/>
      <c r="BR28" s="111"/>
      <c r="BS28" s="111"/>
      <c r="BT28" s="111"/>
      <c r="BU28" s="111"/>
      <c r="BV28" s="111"/>
      <c r="BW28" s="111"/>
      <c r="BX28" s="111"/>
      <c r="BY28" s="111"/>
      <c r="BZ28" s="111"/>
      <c r="CA28" s="111"/>
      <c r="CB28" s="111"/>
      <c r="CC28" s="111"/>
    </row>
    <row r="29" spans="1:81" s="77" customFormat="1" ht="22.5" customHeight="1" x14ac:dyDescent="0.2">
      <c r="A29" s="932"/>
      <c r="B29" s="823"/>
      <c r="C29" s="824"/>
      <c r="D29" s="132"/>
      <c r="E29" s="127"/>
      <c r="F29" s="128"/>
      <c r="G29" s="129"/>
      <c r="H29" s="130"/>
      <c r="I29" s="120"/>
      <c r="J29" s="131"/>
      <c r="K29" s="131"/>
      <c r="L29" s="131"/>
      <c r="M29" s="131"/>
      <c r="N29" s="131"/>
      <c r="O29" s="131"/>
      <c r="P29" s="131"/>
      <c r="Q29" s="131"/>
      <c r="R29" s="131"/>
      <c r="S29" s="131"/>
      <c r="T29" s="131"/>
      <c r="U29" s="131"/>
      <c r="AS29" s="111"/>
      <c r="AT29" s="111"/>
      <c r="AU29" s="111"/>
      <c r="AV29" s="112"/>
      <c r="AW29" s="113"/>
      <c r="AX29" s="111"/>
      <c r="AY29" s="111"/>
      <c r="AZ29" s="112"/>
      <c r="BA29" s="3"/>
      <c r="BB29" s="133"/>
      <c r="BC29" s="3"/>
      <c r="BD29" s="3"/>
      <c r="BE29" s="3"/>
      <c r="BF29" s="3"/>
      <c r="BG29" s="3"/>
      <c r="BH29" s="111"/>
      <c r="BI29" s="111"/>
      <c r="BJ29" s="111"/>
      <c r="BK29" s="111"/>
      <c r="BL29" s="111"/>
      <c r="BM29" s="111"/>
      <c r="BN29" s="111"/>
      <c r="BO29" s="111"/>
      <c r="BP29" s="113"/>
      <c r="BQ29" s="111"/>
      <c r="BR29" s="111"/>
      <c r="BS29" s="111"/>
      <c r="BT29" s="111"/>
      <c r="BU29" s="111"/>
      <c r="BV29" s="111"/>
      <c r="BW29" s="111"/>
      <c r="BX29" s="111"/>
      <c r="BY29" s="111"/>
      <c r="BZ29" s="111"/>
      <c r="CA29" s="111"/>
      <c r="CB29" s="111"/>
      <c r="CC29" s="111"/>
    </row>
    <row r="30" spans="1:81" s="77" customFormat="1" ht="23.25" customHeight="1" x14ac:dyDescent="0.2">
      <c r="A30" s="932"/>
      <c r="B30" s="827"/>
      <c r="C30" s="828"/>
      <c r="D30" s="132"/>
      <c r="E30" s="127"/>
      <c r="F30" s="128"/>
      <c r="G30" s="129"/>
      <c r="H30" s="130"/>
      <c r="I30" s="120"/>
      <c r="J30" s="131"/>
      <c r="K30" s="131"/>
      <c r="L30" s="131"/>
      <c r="M30" s="131"/>
      <c r="N30" s="131"/>
      <c r="O30" s="131"/>
      <c r="P30" s="131"/>
      <c r="Q30" s="131"/>
      <c r="R30" s="131"/>
      <c r="S30" s="131"/>
      <c r="T30" s="131"/>
      <c r="U30" s="131"/>
      <c r="AS30" s="111"/>
      <c r="AT30" s="111"/>
      <c r="AU30" s="111"/>
      <c r="AV30" s="112"/>
      <c r="AW30" s="113"/>
      <c r="AX30" s="111"/>
      <c r="AY30" s="111"/>
      <c r="AZ30" s="3"/>
      <c r="BA30" s="3"/>
      <c r="BB30" s="133"/>
      <c r="BC30" s="3"/>
      <c r="BD30" s="3"/>
      <c r="BE30" s="3"/>
      <c r="BF30" s="3"/>
      <c r="BG30" s="3"/>
      <c r="BH30" s="111"/>
      <c r="BI30" s="111"/>
      <c r="BJ30" s="111"/>
      <c r="BK30" s="111"/>
      <c r="BL30" s="111"/>
      <c r="BM30" s="111"/>
      <c r="BN30" s="111"/>
      <c r="BO30" s="111"/>
      <c r="BP30" s="113"/>
      <c r="BQ30" s="111"/>
      <c r="BR30" s="111"/>
      <c r="BS30" s="111"/>
      <c r="BT30" s="111"/>
      <c r="BU30" s="111"/>
      <c r="BV30" s="111"/>
      <c r="BW30" s="111"/>
      <c r="BX30" s="111"/>
      <c r="BY30" s="111"/>
      <c r="BZ30" s="111"/>
      <c r="CA30" s="111"/>
      <c r="CB30" s="111"/>
      <c r="CC30" s="111"/>
    </row>
    <row r="31" spans="1:81" s="77" customFormat="1" ht="13.5" customHeight="1" x14ac:dyDescent="0.2">
      <c r="A31" s="932"/>
      <c r="B31" s="823"/>
      <c r="C31" s="824"/>
      <c r="D31" s="132"/>
      <c r="E31" s="127"/>
      <c r="F31" s="128"/>
      <c r="G31" s="129"/>
      <c r="H31" s="130"/>
      <c r="I31" s="120"/>
      <c r="J31" s="131"/>
      <c r="K31" s="131"/>
      <c r="L31" s="131"/>
      <c r="M31" s="131"/>
      <c r="N31" s="131"/>
      <c r="O31" s="131"/>
      <c r="P31" s="131"/>
      <c r="Q31" s="131"/>
      <c r="R31" s="131"/>
      <c r="S31" s="131"/>
      <c r="T31" s="131"/>
      <c r="U31" s="131"/>
      <c r="AS31" s="111"/>
      <c r="AT31" s="111"/>
      <c r="AU31" s="111"/>
      <c r="AV31" s="112"/>
      <c r="AW31" s="113"/>
      <c r="AX31" s="111"/>
      <c r="AY31" s="111"/>
      <c r="AZ31" s="3"/>
      <c r="BA31" s="3"/>
      <c r="BB31" s="133"/>
      <c r="BC31" s="3"/>
      <c r="BD31" s="3"/>
      <c r="BE31" s="3"/>
      <c r="BF31" s="3"/>
      <c r="BG31" s="3"/>
      <c r="BH31" s="111"/>
      <c r="BI31" s="111"/>
      <c r="BJ31" s="111"/>
      <c r="BK31" s="111"/>
      <c r="BL31" s="111"/>
      <c r="BM31" s="111"/>
      <c r="BN31" s="111"/>
      <c r="BO31" s="111"/>
      <c r="BP31" s="113"/>
      <c r="BQ31" s="111"/>
      <c r="BR31" s="111"/>
      <c r="BS31" s="111"/>
      <c r="BT31" s="111"/>
      <c r="BU31" s="111"/>
      <c r="BV31" s="111"/>
      <c r="BW31" s="111"/>
      <c r="BX31" s="111"/>
      <c r="BY31" s="111"/>
      <c r="BZ31" s="111"/>
      <c r="CA31" s="111"/>
      <c r="CB31" s="111"/>
      <c r="CC31" s="111"/>
    </row>
    <row r="32" spans="1:81" s="77" customFormat="1" ht="16.5" customHeight="1" x14ac:dyDescent="0.2">
      <c r="A32" s="932"/>
      <c r="B32" s="823"/>
      <c r="C32" s="824"/>
      <c r="D32" s="132"/>
      <c r="E32" s="127"/>
      <c r="F32" s="128"/>
      <c r="G32" s="129"/>
      <c r="H32" s="130"/>
      <c r="I32" s="120"/>
      <c r="J32" s="131"/>
      <c r="K32" s="131"/>
      <c r="L32" s="131"/>
      <c r="M32" s="131"/>
      <c r="N32" s="131"/>
      <c r="O32" s="131"/>
      <c r="P32" s="131"/>
      <c r="Q32" s="131"/>
      <c r="R32" s="131"/>
      <c r="S32" s="131"/>
      <c r="T32" s="131"/>
      <c r="U32" s="131"/>
      <c r="AS32" s="111"/>
      <c r="AT32" s="111"/>
      <c r="AU32" s="111"/>
      <c r="AV32" s="112"/>
      <c r="AW32" s="113"/>
      <c r="AX32" s="111"/>
      <c r="AY32" s="111"/>
      <c r="AZ32" s="3"/>
      <c r="BA32" s="3"/>
      <c r="BB32" s="133"/>
      <c r="BC32" s="3"/>
      <c r="BD32" s="3"/>
      <c r="BE32" s="3"/>
      <c r="BF32" s="3"/>
      <c r="BG32" s="3"/>
      <c r="BH32" s="111"/>
      <c r="BI32" s="111"/>
      <c r="BJ32" s="111"/>
      <c r="BK32" s="111"/>
      <c r="BL32" s="111"/>
      <c r="BM32" s="111"/>
      <c r="BN32" s="111"/>
      <c r="BO32" s="111"/>
      <c r="BP32" s="113"/>
      <c r="BQ32" s="111"/>
      <c r="BR32" s="111"/>
      <c r="BS32" s="111"/>
      <c r="BT32" s="111"/>
      <c r="BU32" s="111"/>
      <c r="BV32" s="111"/>
      <c r="BW32" s="111"/>
      <c r="BX32" s="111"/>
      <c r="BY32" s="111"/>
      <c r="BZ32" s="111"/>
      <c r="CA32" s="111"/>
      <c r="CB32" s="111"/>
      <c r="CC32" s="111"/>
    </row>
    <row r="33" spans="1:81" s="77" customFormat="1" ht="16.5" customHeight="1" x14ac:dyDescent="0.2">
      <c r="A33" s="932"/>
      <c r="B33" s="823"/>
      <c r="C33" s="824"/>
      <c r="D33" s="132"/>
      <c r="E33" s="127"/>
      <c r="F33" s="128"/>
      <c r="G33" s="129"/>
      <c r="H33" s="130"/>
      <c r="I33" s="120"/>
      <c r="J33" s="131"/>
      <c r="K33" s="131"/>
      <c r="L33" s="131"/>
      <c r="M33" s="131"/>
      <c r="N33" s="131"/>
      <c r="O33" s="131"/>
      <c r="P33" s="131"/>
      <c r="Q33" s="131"/>
      <c r="R33" s="131"/>
      <c r="S33" s="131"/>
      <c r="T33" s="131"/>
      <c r="U33" s="131"/>
      <c r="AS33" s="111"/>
      <c r="AT33" s="111"/>
      <c r="AU33" s="111"/>
      <c r="AV33" s="112"/>
      <c r="AW33" s="113"/>
      <c r="AX33" s="111"/>
      <c r="AY33" s="111"/>
      <c r="AZ33" s="3"/>
      <c r="BA33" s="3"/>
      <c r="BB33" s="133"/>
      <c r="BC33" s="3"/>
      <c r="BD33" s="3"/>
      <c r="BE33" s="3"/>
      <c r="BF33" s="3"/>
      <c r="BG33" s="3"/>
      <c r="BH33" s="111"/>
      <c r="BI33" s="111"/>
      <c r="BJ33" s="111"/>
      <c r="BK33" s="111"/>
      <c r="BL33" s="111"/>
      <c r="BM33" s="111"/>
      <c r="BN33" s="111"/>
      <c r="BO33" s="111"/>
      <c r="BP33" s="113"/>
      <c r="BQ33" s="111"/>
      <c r="BR33" s="111"/>
      <c r="BS33" s="111"/>
      <c r="BT33" s="111"/>
      <c r="BU33" s="111"/>
      <c r="BV33" s="111"/>
      <c r="BW33" s="111"/>
      <c r="BX33" s="111"/>
      <c r="BY33" s="111"/>
      <c r="BZ33" s="111"/>
      <c r="CA33" s="111"/>
      <c r="CB33" s="111"/>
      <c r="CC33" s="111"/>
    </row>
    <row r="34" spans="1:81" s="77" customFormat="1" ht="15" customHeight="1" x14ac:dyDescent="0.2">
      <c r="A34" s="932"/>
      <c r="B34" s="823"/>
      <c r="C34" s="824"/>
      <c r="D34" s="132"/>
      <c r="E34" s="127"/>
      <c r="F34" s="128"/>
      <c r="G34" s="129"/>
      <c r="H34" s="130"/>
      <c r="I34" s="120"/>
      <c r="J34" s="131"/>
      <c r="K34" s="131"/>
      <c r="L34" s="131"/>
      <c r="M34" s="131"/>
      <c r="N34" s="131"/>
      <c r="O34" s="131"/>
      <c r="P34" s="131"/>
      <c r="Q34" s="131"/>
      <c r="R34" s="131"/>
      <c r="S34" s="131"/>
      <c r="T34" s="131"/>
      <c r="U34" s="131"/>
      <c r="AS34" s="111"/>
      <c r="AT34" s="111"/>
      <c r="AU34" s="111"/>
      <c r="AV34" s="112"/>
      <c r="AW34" s="113"/>
      <c r="AX34" s="111"/>
      <c r="AY34" s="111"/>
      <c r="AZ34" s="3"/>
      <c r="BA34" s="3"/>
      <c r="BB34" s="133"/>
      <c r="BC34" s="3"/>
      <c r="BD34" s="3"/>
      <c r="BE34" s="3"/>
      <c r="BF34" s="3"/>
      <c r="BG34" s="3"/>
      <c r="BH34" s="111"/>
      <c r="BI34" s="111"/>
      <c r="BJ34" s="111"/>
      <c r="BK34" s="111"/>
      <c r="BL34" s="111"/>
      <c r="BM34" s="111"/>
      <c r="BN34" s="111"/>
      <c r="BO34" s="111"/>
      <c r="BP34" s="113"/>
      <c r="BQ34" s="111"/>
      <c r="BR34" s="111"/>
      <c r="BS34" s="111"/>
      <c r="BT34" s="111"/>
      <c r="BU34" s="111"/>
      <c r="BV34" s="111"/>
      <c r="BW34" s="111"/>
      <c r="BX34" s="111"/>
      <c r="BY34" s="111"/>
      <c r="BZ34" s="111"/>
      <c r="CA34" s="111"/>
      <c r="CB34" s="111"/>
      <c r="CC34" s="111"/>
    </row>
    <row r="35" spans="1:81" s="77" customFormat="1" ht="15.75" customHeight="1" x14ac:dyDescent="0.2">
      <c r="A35" s="932"/>
      <c r="B35" s="823"/>
      <c r="C35" s="824"/>
      <c r="D35" s="132"/>
      <c r="E35" s="127"/>
      <c r="F35" s="128"/>
      <c r="G35" s="129"/>
      <c r="H35" s="130"/>
      <c r="I35" s="120"/>
      <c r="J35" s="131"/>
      <c r="K35" s="131"/>
      <c r="L35" s="131"/>
      <c r="M35" s="131"/>
      <c r="N35" s="131"/>
      <c r="O35" s="131"/>
      <c r="P35" s="131"/>
      <c r="Q35" s="131"/>
      <c r="R35" s="131"/>
      <c r="S35" s="131"/>
      <c r="T35" s="131"/>
      <c r="U35" s="131"/>
      <c r="AS35" s="111"/>
      <c r="AT35" s="111"/>
      <c r="AU35" s="111"/>
      <c r="AV35" s="112"/>
      <c r="AW35" s="113"/>
      <c r="AX35" s="111"/>
      <c r="AY35" s="111"/>
      <c r="AZ35" s="3"/>
      <c r="BA35" s="3"/>
      <c r="BB35" s="133"/>
      <c r="BC35" s="3"/>
      <c r="BD35" s="3"/>
      <c r="BE35" s="3"/>
      <c r="BF35" s="3"/>
      <c r="BG35" s="3"/>
      <c r="BH35" s="111"/>
      <c r="BI35" s="111"/>
      <c r="BJ35" s="111"/>
      <c r="BK35" s="111"/>
      <c r="BL35" s="111"/>
      <c r="BM35" s="111"/>
      <c r="BN35" s="111"/>
      <c r="BO35" s="111"/>
      <c r="BP35" s="113"/>
      <c r="BQ35" s="111"/>
      <c r="BR35" s="111"/>
      <c r="BS35" s="111"/>
      <c r="BT35" s="111"/>
      <c r="BU35" s="111"/>
      <c r="BV35" s="111"/>
      <c r="BW35" s="111"/>
      <c r="BX35" s="111"/>
      <c r="BY35" s="111"/>
      <c r="BZ35" s="111"/>
      <c r="CA35" s="111"/>
      <c r="CB35" s="111"/>
      <c r="CC35" s="111"/>
    </row>
    <row r="36" spans="1:81" s="77" customFormat="1" ht="33.75" customHeight="1" x14ac:dyDescent="0.2">
      <c r="A36" s="932"/>
      <c r="B36" s="823"/>
      <c r="C36" s="824"/>
      <c r="D36" s="132"/>
      <c r="E36" s="127"/>
      <c r="F36" s="128"/>
      <c r="G36" s="129"/>
      <c r="H36" s="130"/>
      <c r="I36" s="120"/>
      <c r="J36" s="131"/>
      <c r="K36" s="131"/>
      <c r="L36" s="131"/>
      <c r="M36" s="131"/>
      <c r="N36" s="131"/>
      <c r="O36" s="131"/>
      <c r="P36" s="131"/>
      <c r="Q36" s="131"/>
      <c r="R36" s="131"/>
      <c r="S36" s="131"/>
      <c r="T36" s="131"/>
      <c r="U36" s="131"/>
      <c r="AS36" s="111"/>
      <c r="AT36" s="111"/>
      <c r="AU36" s="111"/>
      <c r="AV36" s="112"/>
      <c r="AW36" s="113"/>
      <c r="AX36" s="111"/>
      <c r="AY36" s="111"/>
      <c r="AZ36" s="3"/>
      <c r="BA36" s="3"/>
      <c r="BB36" s="133"/>
      <c r="BC36" s="3"/>
      <c r="BD36" s="3"/>
      <c r="BE36" s="3"/>
      <c r="BF36" s="3"/>
      <c r="BG36" s="3"/>
      <c r="BH36" s="111"/>
      <c r="BI36" s="111"/>
      <c r="BJ36" s="111"/>
      <c r="BK36" s="111"/>
      <c r="BL36" s="111"/>
      <c r="BM36" s="111"/>
      <c r="BN36" s="111"/>
      <c r="BO36" s="111"/>
      <c r="BP36" s="113"/>
      <c r="BQ36" s="111"/>
      <c r="BR36" s="111"/>
      <c r="BS36" s="111"/>
      <c r="BT36" s="111"/>
      <c r="BU36" s="111"/>
      <c r="BV36" s="111"/>
      <c r="BW36" s="111"/>
      <c r="BX36" s="111"/>
      <c r="BY36" s="111"/>
      <c r="BZ36" s="111"/>
      <c r="CA36" s="111"/>
      <c r="CB36" s="111"/>
      <c r="CC36" s="111"/>
    </row>
    <row r="37" spans="1:81" s="77" customFormat="1" ht="33.75" customHeight="1" x14ac:dyDescent="0.2">
      <c r="A37" s="932"/>
      <c r="B37" s="823"/>
      <c r="C37" s="824"/>
      <c r="D37" s="132"/>
      <c r="E37" s="127"/>
      <c r="F37" s="128"/>
      <c r="G37" s="129"/>
      <c r="H37" s="130"/>
      <c r="I37" s="120"/>
      <c r="J37" s="131"/>
      <c r="K37" s="131"/>
      <c r="L37" s="131"/>
      <c r="M37" s="131"/>
      <c r="N37" s="131"/>
      <c r="O37" s="131"/>
      <c r="P37" s="131"/>
      <c r="Q37" s="131"/>
      <c r="R37" s="131"/>
      <c r="S37" s="131"/>
      <c r="T37" s="131"/>
      <c r="U37" s="131"/>
      <c r="AS37" s="111"/>
      <c r="AT37" s="111"/>
      <c r="AU37" s="111"/>
      <c r="AV37" s="112"/>
      <c r="AW37" s="113"/>
      <c r="AX37" s="111"/>
      <c r="AY37" s="111"/>
      <c r="AZ37" s="3"/>
      <c r="BA37" s="3"/>
      <c r="BB37" s="133"/>
      <c r="BC37" s="3"/>
      <c r="BD37" s="3"/>
      <c r="BE37" s="3"/>
      <c r="BF37" s="3"/>
      <c r="BG37" s="3"/>
      <c r="BH37" s="111"/>
      <c r="BI37" s="111"/>
      <c r="BJ37" s="111"/>
      <c r="BK37" s="111"/>
      <c r="BL37" s="111"/>
      <c r="BM37" s="111"/>
      <c r="BN37" s="111"/>
      <c r="BO37" s="111"/>
      <c r="BP37" s="113"/>
      <c r="BQ37" s="111"/>
      <c r="BR37" s="111"/>
      <c r="BS37" s="111"/>
      <c r="BT37" s="111"/>
      <c r="BU37" s="111"/>
      <c r="BV37" s="111"/>
      <c r="BW37" s="111"/>
      <c r="BX37" s="111"/>
      <c r="BY37" s="111"/>
      <c r="BZ37" s="111"/>
      <c r="CA37" s="111"/>
      <c r="CB37" s="111"/>
      <c r="CC37" s="111"/>
    </row>
    <row r="38" spans="1:81" s="77" customFormat="1" ht="35.25" customHeight="1" x14ac:dyDescent="0.2">
      <c r="A38" s="932"/>
      <c r="B38" s="823"/>
      <c r="C38" s="824"/>
      <c r="D38" s="132"/>
      <c r="E38" s="127"/>
      <c r="F38" s="128"/>
      <c r="G38" s="129"/>
      <c r="H38" s="130"/>
      <c r="I38" s="120"/>
      <c r="J38" s="131"/>
      <c r="K38" s="131"/>
      <c r="L38" s="131"/>
      <c r="M38" s="131"/>
      <c r="N38" s="131"/>
      <c r="O38" s="131"/>
      <c r="P38" s="131"/>
      <c r="Q38" s="131"/>
      <c r="R38" s="131"/>
      <c r="S38" s="131"/>
      <c r="T38" s="131"/>
      <c r="U38" s="131"/>
      <c r="AS38" s="111"/>
      <c r="AT38" s="111"/>
      <c r="AU38" s="111"/>
      <c r="AV38" s="112"/>
      <c r="AW38" s="113"/>
      <c r="AX38" s="111"/>
      <c r="AY38" s="111"/>
      <c r="AZ38" s="3"/>
      <c r="BA38" s="3"/>
      <c r="BB38" s="133"/>
      <c r="BC38" s="3"/>
      <c r="BD38" s="3"/>
      <c r="BE38" s="3"/>
      <c r="BF38" s="3"/>
      <c r="BG38" s="3"/>
      <c r="BH38" s="111"/>
      <c r="BI38" s="111"/>
      <c r="BJ38" s="111"/>
      <c r="BK38" s="111"/>
      <c r="BL38" s="111"/>
      <c r="BM38" s="111"/>
      <c r="BN38" s="111"/>
      <c r="BO38" s="111"/>
      <c r="BP38" s="113"/>
      <c r="BQ38" s="111"/>
      <c r="BR38" s="111"/>
      <c r="BS38" s="111"/>
      <c r="BT38" s="111"/>
      <c r="BU38" s="111"/>
      <c r="BV38" s="111"/>
      <c r="BW38" s="111"/>
      <c r="BX38" s="111"/>
      <c r="BY38" s="111"/>
      <c r="BZ38" s="111"/>
      <c r="CA38" s="111"/>
      <c r="CB38" s="111"/>
      <c r="CC38" s="111"/>
    </row>
    <row r="39" spans="1:81" s="77" customFormat="1" ht="14.25" customHeight="1" x14ac:dyDescent="0.2">
      <c r="A39" s="933"/>
      <c r="B39" s="829"/>
      <c r="C39" s="830"/>
      <c r="D39" s="134"/>
      <c r="E39" s="135"/>
      <c r="F39" s="136"/>
      <c r="G39" s="137"/>
      <c r="H39" s="138"/>
      <c r="I39" s="120"/>
      <c r="J39" s="131"/>
      <c r="K39" s="131"/>
      <c r="L39" s="131"/>
      <c r="M39" s="131"/>
      <c r="N39" s="131"/>
      <c r="O39" s="131"/>
      <c r="P39" s="131"/>
      <c r="Q39" s="131"/>
      <c r="R39" s="131"/>
      <c r="S39" s="131"/>
      <c r="T39" s="131"/>
      <c r="U39" s="131"/>
      <c r="AS39" s="111"/>
      <c r="AT39" s="111"/>
      <c r="AU39" s="111"/>
      <c r="AV39" s="112"/>
      <c r="AW39" s="113"/>
      <c r="AX39" s="111"/>
      <c r="AY39" s="111"/>
      <c r="AZ39" s="3"/>
      <c r="BA39" s="3"/>
      <c r="BB39" s="133"/>
      <c r="BC39" s="3"/>
      <c r="BD39" s="3"/>
      <c r="BE39" s="3"/>
      <c r="BF39" s="3"/>
      <c r="BG39" s="3"/>
      <c r="BH39" s="111"/>
      <c r="BI39" s="111"/>
      <c r="BJ39" s="111"/>
      <c r="BK39" s="111"/>
      <c r="BL39" s="111"/>
      <c r="BM39" s="111"/>
      <c r="BN39" s="111"/>
      <c r="BO39" s="111"/>
      <c r="BP39" s="113"/>
      <c r="BQ39" s="111"/>
      <c r="BR39" s="111"/>
      <c r="BS39" s="111"/>
      <c r="BT39" s="111"/>
      <c r="BU39" s="111"/>
      <c r="BV39" s="111"/>
      <c r="BW39" s="111"/>
      <c r="BX39" s="111"/>
      <c r="BY39" s="111"/>
      <c r="BZ39" s="111"/>
      <c r="CA39" s="111"/>
      <c r="CB39" s="111"/>
      <c r="CC39" s="111"/>
    </row>
    <row r="40" spans="1:81" s="77" customFormat="1" ht="14.25" x14ac:dyDescent="0.2">
      <c r="A40" s="931"/>
      <c r="B40" s="825"/>
      <c r="C40" s="826"/>
      <c r="D40" s="126"/>
      <c r="E40" s="139"/>
      <c r="F40" s="140"/>
      <c r="G40" s="141"/>
      <c r="H40" s="142"/>
      <c r="I40" s="120"/>
      <c r="J40" s="131"/>
      <c r="K40" s="131"/>
      <c r="L40" s="131"/>
      <c r="M40" s="131"/>
      <c r="N40" s="131"/>
      <c r="O40" s="131"/>
      <c r="P40" s="131"/>
      <c r="Q40" s="131"/>
      <c r="R40" s="131"/>
      <c r="S40" s="131"/>
      <c r="T40" s="131"/>
      <c r="U40" s="131"/>
      <c r="AS40" s="111"/>
      <c r="AT40" s="111"/>
      <c r="AU40" s="111"/>
      <c r="AV40" s="112"/>
      <c r="AW40" s="113"/>
      <c r="AX40" s="111"/>
      <c r="AY40" s="111"/>
      <c r="AZ40" s="3"/>
      <c r="BA40" s="3"/>
      <c r="BB40" s="133"/>
      <c r="BC40" s="3"/>
      <c r="BD40" s="3"/>
      <c r="BE40" s="3"/>
      <c r="BF40" s="3"/>
      <c r="BG40" s="3"/>
      <c r="BH40" s="111"/>
      <c r="BI40" s="111"/>
      <c r="BJ40" s="111"/>
      <c r="BK40" s="111"/>
      <c r="BL40" s="111"/>
      <c r="BM40" s="111"/>
      <c r="BN40" s="111"/>
      <c r="BO40" s="111"/>
      <c r="BP40" s="113"/>
      <c r="BQ40" s="111"/>
      <c r="BR40" s="111"/>
      <c r="BS40" s="111"/>
      <c r="BT40" s="111"/>
      <c r="BU40" s="111"/>
      <c r="BV40" s="111"/>
      <c r="BW40" s="111"/>
      <c r="BX40" s="111"/>
      <c r="BY40" s="111"/>
      <c r="BZ40" s="111"/>
      <c r="CA40" s="111"/>
      <c r="CB40" s="111"/>
      <c r="CC40" s="111"/>
    </row>
    <row r="41" spans="1:81" s="77" customFormat="1" ht="14.25" x14ac:dyDescent="0.2">
      <c r="A41" s="932"/>
      <c r="B41" s="823"/>
      <c r="C41" s="824"/>
      <c r="D41" s="132"/>
      <c r="E41" s="127"/>
      <c r="F41" s="128"/>
      <c r="G41" s="129"/>
      <c r="H41" s="130"/>
      <c r="I41" s="120"/>
      <c r="J41" s="131"/>
      <c r="K41" s="131"/>
      <c r="L41" s="131"/>
      <c r="M41" s="131"/>
      <c r="N41" s="131"/>
      <c r="O41" s="131"/>
      <c r="P41" s="131"/>
      <c r="Q41" s="131"/>
      <c r="R41" s="131"/>
      <c r="S41" s="131"/>
      <c r="T41" s="131"/>
      <c r="U41" s="131"/>
      <c r="AS41" s="111"/>
      <c r="AT41" s="111"/>
      <c r="AU41" s="111"/>
      <c r="AV41" s="112"/>
      <c r="AW41" s="113"/>
      <c r="AX41" s="111"/>
      <c r="AY41" s="111"/>
      <c r="AZ41" s="3"/>
      <c r="BA41" s="3"/>
      <c r="BB41" s="133"/>
      <c r="BC41" s="3"/>
      <c r="BD41" s="3"/>
      <c r="BE41" s="3"/>
      <c r="BF41" s="3"/>
      <c r="BG41" s="3"/>
      <c r="BH41" s="111"/>
      <c r="BI41" s="111"/>
      <c r="BJ41" s="111"/>
      <c r="BK41" s="111"/>
      <c r="BL41" s="111"/>
      <c r="BM41" s="111"/>
      <c r="BN41" s="111"/>
      <c r="BO41" s="111"/>
      <c r="BP41" s="113"/>
      <c r="BQ41" s="111"/>
      <c r="BR41" s="111"/>
      <c r="BS41" s="111"/>
      <c r="BT41" s="111"/>
      <c r="BU41" s="111"/>
      <c r="BV41" s="111"/>
      <c r="BW41" s="111"/>
      <c r="BX41" s="111"/>
      <c r="BY41" s="111"/>
      <c r="BZ41" s="111"/>
      <c r="CA41" s="111"/>
      <c r="CB41" s="111"/>
      <c r="CC41" s="111"/>
    </row>
    <row r="42" spans="1:81" s="77" customFormat="1" ht="14.25" x14ac:dyDescent="0.2">
      <c r="A42" s="932"/>
      <c r="B42" s="829"/>
      <c r="C42" s="830"/>
      <c r="D42" s="134"/>
      <c r="E42" s="127"/>
      <c r="F42" s="128"/>
      <c r="G42" s="129"/>
      <c r="H42" s="130"/>
      <c r="I42" s="120"/>
      <c r="J42" s="131"/>
      <c r="K42" s="131"/>
      <c r="L42" s="131"/>
      <c r="M42" s="131"/>
      <c r="N42" s="131"/>
      <c r="O42" s="131"/>
      <c r="P42" s="131"/>
      <c r="Q42" s="131"/>
      <c r="R42" s="131"/>
      <c r="S42" s="131"/>
      <c r="T42" s="131"/>
      <c r="U42" s="131"/>
      <c r="AS42" s="111"/>
      <c r="AT42" s="111"/>
      <c r="AU42" s="111"/>
      <c r="AV42" s="112"/>
      <c r="AW42" s="113"/>
      <c r="AX42" s="111"/>
      <c r="AY42" s="111"/>
      <c r="AZ42" s="3"/>
      <c r="BA42" s="3"/>
      <c r="BB42" s="133"/>
      <c r="BC42" s="3"/>
      <c r="BD42" s="3"/>
      <c r="BE42" s="3"/>
      <c r="BF42" s="3"/>
      <c r="BG42" s="3"/>
      <c r="BH42" s="111"/>
      <c r="BI42" s="111"/>
      <c r="BJ42" s="111"/>
      <c r="BK42" s="111"/>
      <c r="BL42" s="111"/>
      <c r="BM42" s="111"/>
      <c r="BN42" s="111"/>
      <c r="BO42" s="111"/>
      <c r="BP42" s="113"/>
      <c r="BQ42" s="111"/>
      <c r="BR42" s="111"/>
      <c r="BS42" s="111"/>
      <c r="BT42" s="111"/>
      <c r="BU42" s="111"/>
      <c r="BV42" s="111"/>
      <c r="BW42" s="111"/>
      <c r="BX42" s="111"/>
      <c r="BY42" s="111"/>
      <c r="BZ42" s="111"/>
      <c r="CA42" s="111"/>
      <c r="CB42" s="111"/>
      <c r="CC42" s="111"/>
    </row>
    <row r="43" spans="1:81" s="77" customFormat="1" ht="14.25" x14ac:dyDescent="0.2">
      <c r="A43" s="931"/>
      <c r="B43" s="825"/>
      <c r="C43" s="826"/>
      <c r="D43" s="126"/>
      <c r="E43" s="139"/>
      <c r="F43" s="140"/>
      <c r="G43" s="141"/>
      <c r="H43" s="142"/>
      <c r="I43" s="120"/>
      <c r="J43" s="131"/>
      <c r="K43" s="131"/>
      <c r="L43" s="131"/>
      <c r="M43" s="131"/>
      <c r="N43" s="131"/>
      <c r="O43" s="131"/>
      <c r="P43" s="131"/>
      <c r="Q43" s="131"/>
      <c r="R43" s="131"/>
      <c r="S43" s="131"/>
      <c r="T43" s="131"/>
      <c r="U43" s="131"/>
      <c r="AS43" s="111"/>
      <c r="AT43" s="111"/>
      <c r="AU43" s="111"/>
      <c r="AV43" s="112"/>
      <c r="AW43" s="113"/>
      <c r="AX43" s="111"/>
      <c r="AY43" s="111"/>
      <c r="AZ43" s="3"/>
      <c r="BA43" s="3"/>
      <c r="BB43" s="133"/>
      <c r="BC43" s="3"/>
      <c r="BD43" s="3"/>
      <c r="BE43" s="3"/>
      <c r="BF43" s="3"/>
      <c r="BG43" s="3"/>
      <c r="BH43" s="111"/>
      <c r="BI43" s="111"/>
      <c r="BJ43" s="111"/>
      <c r="BK43" s="111"/>
      <c r="BL43" s="111"/>
      <c r="BM43" s="111"/>
      <c r="BN43" s="111"/>
      <c r="BO43" s="111"/>
      <c r="BP43" s="113"/>
      <c r="BQ43" s="111"/>
      <c r="BR43" s="111"/>
      <c r="BS43" s="111"/>
      <c r="BT43" s="111"/>
      <c r="BU43" s="111"/>
      <c r="BV43" s="111"/>
      <c r="BW43" s="111"/>
      <c r="BX43" s="111"/>
      <c r="BY43" s="111"/>
      <c r="BZ43" s="111"/>
      <c r="CA43" s="111"/>
      <c r="CB43" s="111"/>
      <c r="CC43" s="111"/>
    </row>
    <row r="44" spans="1:81" s="77" customFormat="1" ht="14.25" x14ac:dyDescent="0.2">
      <c r="A44" s="932"/>
      <c r="B44" s="823"/>
      <c r="C44" s="824"/>
      <c r="D44" s="132"/>
      <c r="E44" s="127"/>
      <c r="F44" s="128"/>
      <c r="G44" s="129"/>
      <c r="H44" s="130"/>
      <c r="I44" s="120"/>
      <c r="J44" s="131"/>
      <c r="K44" s="131"/>
      <c r="L44" s="131"/>
      <c r="M44" s="131"/>
      <c r="N44" s="131"/>
      <c r="O44" s="131"/>
      <c r="P44" s="131"/>
      <c r="Q44" s="131"/>
      <c r="R44" s="131"/>
      <c r="S44" s="131"/>
      <c r="T44" s="131"/>
      <c r="U44" s="131"/>
      <c r="AS44" s="111"/>
      <c r="AT44" s="111"/>
      <c r="AU44" s="111"/>
      <c r="AV44" s="112"/>
      <c r="AW44" s="113"/>
      <c r="AX44" s="111"/>
      <c r="AY44" s="111"/>
      <c r="AZ44" s="3"/>
      <c r="BA44" s="3"/>
      <c r="BB44" s="133"/>
      <c r="BC44" s="3"/>
      <c r="BD44" s="3"/>
      <c r="BE44" s="3"/>
      <c r="BF44" s="3"/>
      <c r="BG44" s="3"/>
      <c r="BH44" s="111"/>
      <c r="BI44" s="111"/>
      <c r="BJ44" s="111"/>
      <c r="BK44" s="111"/>
      <c r="BL44" s="111"/>
      <c r="BM44" s="111"/>
      <c r="BN44" s="111"/>
      <c r="BO44" s="111"/>
      <c r="BP44" s="113"/>
      <c r="BQ44" s="111"/>
      <c r="BR44" s="111"/>
      <c r="BS44" s="111"/>
      <c r="BT44" s="111"/>
      <c r="BU44" s="111"/>
      <c r="BV44" s="111"/>
      <c r="BW44" s="111"/>
      <c r="BX44" s="111"/>
      <c r="BY44" s="111"/>
      <c r="BZ44" s="111"/>
      <c r="CA44" s="111"/>
      <c r="CB44" s="111"/>
      <c r="CC44" s="111"/>
    </row>
    <row r="45" spans="1:81" s="77" customFormat="1" ht="14.25" x14ac:dyDescent="0.2">
      <c r="A45" s="933"/>
      <c r="B45" s="852"/>
      <c r="C45" s="853"/>
      <c r="D45" s="134"/>
      <c r="E45" s="135"/>
      <c r="F45" s="136"/>
      <c r="G45" s="137"/>
      <c r="H45" s="138"/>
      <c r="I45" s="120"/>
      <c r="J45" s="131"/>
      <c r="K45" s="131"/>
      <c r="L45" s="131"/>
      <c r="M45" s="131"/>
      <c r="N45" s="131"/>
      <c r="O45" s="131"/>
      <c r="P45" s="131"/>
      <c r="Q45" s="131"/>
      <c r="R45" s="131"/>
      <c r="S45" s="131"/>
      <c r="T45" s="131"/>
      <c r="U45" s="131"/>
      <c r="AS45" s="111"/>
      <c r="AT45" s="111"/>
      <c r="AU45" s="111"/>
      <c r="AV45" s="112"/>
      <c r="AW45" s="113"/>
      <c r="AX45" s="111"/>
      <c r="AY45" s="111"/>
      <c r="AZ45" s="3"/>
      <c r="BA45" s="3"/>
      <c r="BB45" s="133"/>
      <c r="BC45" s="3"/>
      <c r="BD45" s="3"/>
      <c r="BE45" s="3"/>
      <c r="BF45" s="3"/>
      <c r="BG45" s="3"/>
      <c r="BH45" s="111"/>
      <c r="BI45" s="111"/>
      <c r="BJ45" s="111"/>
      <c r="BK45" s="111"/>
      <c r="BL45" s="111"/>
      <c r="BM45" s="111"/>
      <c r="BN45" s="111"/>
      <c r="BO45" s="111"/>
      <c r="BP45" s="113"/>
      <c r="BQ45" s="111"/>
      <c r="BR45" s="111"/>
      <c r="BS45" s="111"/>
      <c r="BT45" s="111"/>
      <c r="BU45" s="111"/>
      <c r="BV45" s="111"/>
      <c r="BW45" s="111"/>
      <c r="BX45" s="111"/>
      <c r="BY45" s="111"/>
      <c r="BZ45" s="111"/>
      <c r="CA45" s="111"/>
      <c r="CB45" s="111"/>
      <c r="CC45" s="111"/>
    </row>
    <row r="46" spans="1:81" s="77" customFormat="1" ht="25.5" customHeight="1" x14ac:dyDescent="0.2">
      <c r="A46" s="143"/>
      <c r="B46" s="929"/>
      <c r="C46" s="930"/>
      <c r="D46" s="144"/>
      <c r="E46" s="145"/>
      <c r="F46" s="146"/>
      <c r="G46" s="147"/>
      <c r="H46" s="148"/>
      <c r="I46" s="120"/>
      <c r="J46" s="131"/>
      <c r="K46" s="131"/>
      <c r="L46" s="131"/>
      <c r="M46" s="131"/>
      <c r="N46" s="131"/>
      <c r="O46" s="131"/>
      <c r="P46" s="131"/>
      <c r="Q46" s="131"/>
      <c r="R46" s="131"/>
      <c r="S46" s="131"/>
      <c r="T46" s="131"/>
      <c r="U46" s="131"/>
      <c r="AS46" s="111"/>
      <c r="AT46" s="111"/>
      <c r="AU46" s="111"/>
      <c r="AV46" s="112"/>
      <c r="AW46" s="113"/>
      <c r="AX46" s="111"/>
      <c r="AY46" s="111"/>
      <c r="AZ46" s="3"/>
      <c r="BA46" s="3"/>
      <c r="BB46" s="133"/>
      <c r="BC46" s="3"/>
      <c r="BD46" s="3"/>
      <c r="BE46" s="3"/>
      <c r="BF46" s="3"/>
      <c r="BG46" s="3"/>
      <c r="BH46" s="111"/>
      <c r="BI46" s="111"/>
      <c r="BJ46" s="111"/>
      <c r="BK46" s="111"/>
      <c r="BL46" s="111"/>
      <c r="BM46" s="111"/>
      <c r="BN46" s="111"/>
      <c r="BO46" s="111"/>
      <c r="BP46" s="113"/>
      <c r="BQ46" s="111"/>
      <c r="BR46" s="111"/>
      <c r="BS46" s="111"/>
      <c r="BT46" s="111"/>
      <c r="BU46" s="111"/>
      <c r="BV46" s="111"/>
      <c r="BW46" s="111"/>
      <c r="BX46" s="111"/>
      <c r="BY46" s="111"/>
      <c r="BZ46" s="111"/>
      <c r="CA46" s="111"/>
      <c r="CB46" s="111"/>
      <c r="CC46" s="111"/>
    </row>
    <row r="47" spans="1:81" s="80" customFormat="1" ht="34.5" customHeight="1" x14ac:dyDescent="0.2">
      <c r="A47" s="149"/>
      <c r="B47" s="149"/>
      <c r="C47" s="149"/>
      <c r="D47" s="149"/>
      <c r="E47" s="149"/>
      <c r="F47" s="149"/>
      <c r="G47" s="149"/>
      <c r="H47" s="77"/>
      <c r="I47" s="77"/>
      <c r="J47" s="77"/>
      <c r="K47" s="77"/>
      <c r="L47" s="77"/>
      <c r="M47" s="149"/>
      <c r="N47" s="149"/>
      <c r="R47" s="77"/>
      <c r="AK47" s="3"/>
      <c r="AL47" s="3"/>
      <c r="AM47" s="3"/>
      <c r="AN47" s="3"/>
      <c r="AO47" s="3"/>
      <c r="AP47" s="3"/>
      <c r="AV47" s="82"/>
      <c r="AW47" s="150"/>
      <c r="BA47" s="32"/>
      <c r="BB47" s="32"/>
      <c r="BC47" s="32"/>
      <c r="BD47" s="32"/>
      <c r="BE47" s="32"/>
      <c r="BF47" s="109"/>
      <c r="BP47" s="81"/>
    </row>
    <row r="48" spans="1:81" s="3" customFormat="1" ht="19.5" customHeight="1" x14ac:dyDescent="0.15">
      <c r="A48" s="849"/>
      <c r="B48" s="924"/>
      <c r="C48" s="871"/>
      <c r="D48" s="872"/>
      <c r="E48" s="872"/>
      <c r="F48" s="872"/>
      <c r="G48" s="872"/>
      <c r="H48" s="872"/>
      <c r="I48" s="872"/>
      <c r="J48" s="872"/>
      <c r="K48" s="872"/>
      <c r="L48" s="872"/>
      <c r="M48" s="872"/>
      <c r="N48" s="872"/>
      <c r="O48" s="872"/>
      <c r="P48" s="872"/>
      <c r="Q48" s="872"/>
      <c r="R48" s="872"/>
      <c r="S48" s="872"/>
      <c r="T48" s="872"/>
      <c r="U48" s="873"/>
      <c r="V48" s="871"/>
      <c r="W48" s="873"/>
      <c r="X48" s="836"/>
      <c r="Y48" s="80"/>
      <c r="Z48" s="80"/>
      <c r="AA48" s="80"/>
      <c r="AB48" s="80"/>
      <c r="AC48" s="80"/>
      <c r="AD48" s="80"/>
      <c r="AE48" s="80"/>
      <c r="AF48" s="80"/>
      <c r="AG48" s="80"/>
      <c r="AH48" s="80"/>
      <c r="AI48" s="80"/>
      <c r="AJ48" s="80"/>
      <c r="AW48" s="150"/>
      <c r="AX48" s="82"/>
      <c r="BA48" s="32"/>
      <c r="BB48" s="32"/>
      <c r="BC48" s="32"/>
      <c r="BD48" s="32"/>
      <c r="BE48" s="32"/>
      <c r="BF48" s="109"/>
      <c r="BP48" s="81"/>
    </row>
    <row r="49" spans="1:68" s="3" customFormat="1" ht="27.75" customHeight="1" x14ac:dyDescent="0.15">
      <c r="A49" s="851"/>
      <c r="B49" s="925"/>
      <c r="C49" s="151"/>
      <c r="D49" s="66"/>
      <c r="E49" s="83"/>
      <c r="F49" s="83"/>
      <c r="G49" s="83"/>
      <c r="H49" s="66"/>
      <c r="I49" s="66"/>
      <c r="J49" s="66"/>
      <c r="K49" s="66"/>
      <c r="L49" s="66"/>
      <c r="M49" s="66"/>
      <c r="N49" s="66"/>
      <c r="O49" s="66"/>
      <c r="P49" s="66"/>
      <c r="Q49" s="66"/>
      <c r="R49" s="66"/>
      <c r="S49" s="66"/>
      <c r="T49" s="66"/>
      <c r="U49" s="86"/>
      <c r="V49" s="85"/>
      <c r="W49" s="86"/>
      <c r="X49" s="838"/>
      <c r="Y49" s="80"/>
      <c r="Z49" s="80"/>
      <c r="AA49" s="80"/>
      <c r="AB49" s="80"/>
      <c r="AC49" s="80"/>
      <c r="AD49" s="80"/>
      <c r="AE49" s="80"/>
      <c r="AF49" s="70"/>
      <c r="AG49" s="80"/>
      <c r="AH49" s="80"/>
      <c r="AI49" s="80"/>
      <c r="AJ49" s="80"/>
      <c r="AK49" s="80"/>
      <c r="AL49" s="80"/>
      <c r="AM49" s="80"/>
      <c r="AW49" s="81"/>
      <c r="AZ49" s="82"/>
      <c r="BA49" s="32"/>
      <c r="BB49" s="32"/>
      <c r="BC49" s="32"/>
      <c r="BD49" s="32"/>
      <c r="BE49" s="32"/>
      <c r="BF49" s="109"/>
      <c r="BP49" s="81"/>
    </row>
    <row r="50" spans="1:68" s="3" customFormat="1" ht="15.75" customHeight="1" x14ac:dyDescent="0.15">
      <c r="A50" s="152"/>
      <c r="B50" s="45"/>
      <c r="C50" s="19"/>
      <c r="D50" s="17"/>
      <c r="E50" s="17"/>
      <c r="F50" s="17"/>
      <c r="G50" s="17"/>
      <c r="H50" s="17"/>
      <c r="I50" s="17"/>
      <c r="J50" s="17"/>
      <c r="K50" s="17"/>
      <c r="L50" s="17"/>
      <c r="M50" s="22"/>
      <c r="N50" s="22"/>
      <c r="O50" s="22"/>
      <c r="P50" s="22"/>
      <c r="Q50" s="22"/>
      <c r="R50" s="22"/>
      <c r="S50" s="22"/>
      <c r="T50" s="22"/>
      <c r="U50" s="22"/>
      <c r="V50" s="19"/>
      <c r="W50" s="20"/>
      <c r="X50" s="153"/>
      <c r="Y50" s="131"/>
      <c r="Z50" s="80"/>
      <c r="AA50" s="80"/>
      <c r="AB50" s="80"/>
      <c r="AC50" s="80"/>
      <c r="AI50" s="80"/>
      <c r="AJ50" s="80"/>
      <c r="AK50" s="80"/>
      <c r="AL50" s="80"/>
      <c r="AM50" s="80"/>
      <c r="AW50" s="81"/>
      <c r="AZ50" s="92"/>
      <c r="BA50" s="92"/>
      <c r="BB50" s="154"/>
      <c r="BC50" s="92"/>
      <c r="BD50" s="81"/>
      <c r="BE50" s="81"/>
      <c r="BF50" s="81"/>
      <c r="BP50" s="81"/>
    </row>
    <row r="51" spans="1:68" s="3" customFormat="1" ht="15.75" customHeight="1" x14ac:dyDescent="0.15">
      <c r="A51" s="152"/>
      <c r="B51" s="14"/>
      <c r="C51" s="19"/>
      <c r="D51" s="17"/>
      <c r="E51" s="17"/>
      <c r="F51" s="17"/>
      <c r="G51" s="17"/>
      <c r="H51" s="17"/>
      <c r="I51" s="17"/>
      <c r="J51" s="17"/>
      <c r="K51" s="17"/>
      <c r="L51" s="17"/>
      <c r="M51" s="22"/>
      <c r="N51" s="22"/>
      <c r="O51" s="22"/>
      <c r="P51" s="22"/>
      <c r="Q51" s="22"/>
      <c r="R51" s="22"/>
      <c r="S51" s="22"/>
      <c r="T51" s="22"/>
      <c r="U51" s="22"/>
      <c r="V51" s="19"/>
      <c r="W51" s="20"/>
      <c r="X51" s="153"/>
      <c r="Y51" s="131"/>
      <c r="Z51" s="80"/>
      <c r="AA51" s="80"/>
      <c r="AB51" s="80"/>
      <c r="AC51" s="80"/>
      <c r="AI51" s="80"/>
      <c r="AJ51" s="80"/>
      <c r="AK51" s="80"/>
      <c r="AL51" s="80"/>
      <c r="AM51" s="80"/>
      <c r="AW51" s="81"/>
      <c r="AZ51" s="82"/>
      <c r="BA51" s="92"/>
      <c r="BB51" s="154"/>
      <c r="BC51" s="92"/>
      <c r="BD51" s="81"/>
      <c r="BE51" s="81"/>
      <c r="BF51" s="81"/>
      <c r="BP51" s="81"/>
    </row>
    <row r="52" spans="1:68" s="3" customFormat="1" ht="15.75" customHeight="1" x14ac:dyDescent="0.15">
      <c r="A52" s="152"/>
      <c r="B52" s="14"/>
      <c r="C52" s="19"/>
      <c r="D52" s="17"/>
      <c r="E52" s="17"/>
      <c r="F52" s="17"/>
      <c r="G52" s="17"/>
      <c r="H52" s="17"/>
      <c r="I52" s="17"/>
      <c r="J52" s="17"/>
      <c r="K52" s="17"/>
      <c r="L52" s="17"/>
      <c r="M52" s="22"/>
      <c r="N52" s="22"/>
      <c r="O52" s="22"/>
      <c r="P52" s="22"/>
      <c r="Q52" s="22"/>
      <c r="R52" s="22"/>
      <c r="S52" s="22"/>
      <c r="T52" s="22"/>
      <c r="U52" s="22"/>
      <c r="V52" s="19"/>
      <c r="W52" s="20"/>
      <c r="X52" s="153"/>
      <c r="Y52" s="131"/>
      <c r="Z52" s="80"/>
      <c r="AA52" s="80"/>
      <c r="AB52" s="80"/>
      <c r="AC52" s="80"/>
      <c r="AI52" s="80"/>
      <c r="AJ52" s="80"/>
      <c r="AK52" s="80"/>
      <c r="AL52" s="80"/>
      <c r="AM52" s="80"/>
      <c r="AW52" s="81"/>
      <c r="AZ52" s="82"/>
      <c r="BA52" s="92"/>
      <c r="BB52" s="154"/>
      <c r="BC52" s="92"/>
      <c r="BD52" s="81"/>
      <c r="BE52" s="81"/>
      <c r="BF52" s="81"/>
      <c r="BP52" s="81"/>
    </row>
    <row r="53" spans="1:68" s="3" customFormat="1" ht="15.75" customHeight="1" x14ac:dyDescent="0.15">
      <c r="A53" s="152"/>
      <c r="B53" s="14"/>
      <c r="C53" s="19"/>
      <c r="D53" s="17"/>
      <c r="E53" s="17"/>
      <c r="F53" s="17"/>
      <c r="G53" s="17"/>
      <c r="H53" s="17"/>
      <c r="I53" s="17"/>
      <c r="J53" s="17"/>
      <c r="K53" s="17"/>
      <c r="L53" s="17"/>
      <c r="M53" s="22"/>
      <c r="N53" s="22"/>
      <c r="O53" s="22"/>
      <c r="P53" s="22"/>
      <c r="Q53" s="22"/>
      <c r="R53" s="22"/>
      <c r="S53" s="22"/>
      <c r="T53" s="22"/>
      <c r="U53" s="22"/>
      <c r="V53" s="19"/>
      <c r="W53" s="20"/>
      <c r="X53" s="153"/>
      <c r="Y53" s="131"/>
      <c r="Z53" s="80"/>
      <c r="AA53" s="80"/>
      <c r="AB53" s="80"/>
      <c r="AC53" s="80"/>
      <c r="AI53" s="80"/>
      <c r="AJ53" s="80"/>
      <c r="AK53" s="80"/>
      <c r="AL53" s="80"/>
      <c r="AM53" s="80"/>
      <c r="AW53" s="81"/>
      <c r="AZ53" s="82"/>
      <c r="BA53" s="92"/>
      <c r="BB53" s="154"/>
      <c r="BC53" s="92"/>
      <c r="BD53" s="81"/>
      <c r="BE53" s="81"/>
      <c r="BF53" s="81"/>
      <c r="BP53" s="81"/>
    </row>
    <row r="54" spans="1:68" s="3" customFormat="1" ht="15.75" customHeight="1" x14ac:dyDescent="0.15">
      <c r="A54" s="155"/>
      <c r="B54" s="23"/>
      <c r="C54" s="27"/>
      <c r="D54" s="25"/>
      <c r="E54" s="25"/>
      <c r="F54" s="25"/>
      <c r="G54" s="25"/>
      <c r="H54" s="25"/>
      <c r="I54" s="25"/>
      <c r="J54" s="25"/>
      <c r="K54" s="25"/>
      <c r="L54" s="25"/>
      <c r="M54" s="26"/>
      <c r="N54" s="26"/>
      <c r="O54" s="26"/>
      <c r="P54" s="26"/>
      <c r="Q54" s="26"/>
      <c r="R54" s="26"/>
      <c r="S54" s="26"/>
      <c r="T54" s="26"/>
      <c r="U54" s="26"/>
      <c r="V54" s="27"/>
      <c r="W54" s="28"/>
      <c r="X54" s="156"/>
      <c r="Y54" s="131"/>
      <c r="Z54" s="80"/>
      <c r="AA54" s="80"/>
      <c r="AB54" s="80"/>
      <c r="AC54" s="80"/>
      <c r="AI54" s="80"/>
      <c r="AJ54" s="80"/>
      <c r="AK54" s="80"/>
      <c r="AL54" s="80"/>
      <c r="AM54" s="80"/>
      <c r="AW54" s="81"/>
      <c r="AZ54" s="82"/>
      <c r="BA54" s="92"/>
      <c r="BB54" s="154"/>
      <c r="BC54" s="92"/>
      <c r="BD54" s="81"/>
      <c r="BE54" s="81"/>
      <c r="BF54" s="81"/>
      <c r="BP54" s="81"/>
    </row>
    <row r="55" spans="1:68" s="3" customFormat="1" ht="15.75" customHeight="1" x14ac:dyDescent="0.15">
      <c r="A55" s="157"/>
      <c r="B55" s="158"/>
      <c r="C55" s="159"/>
      <c r="D55" s="160"/>
      <c r="E55" s="160"/>
      <c r="F55" s="160"/>
      <c r="G55" s="160"/>
      <c r="H55" s="160"/>
      <c r="I55" s="160"/>
      <c r="J55" s="160"/>
      <c r="K55" s="160"/>
      <c r="L55" s="160"/>
      <c r="M55" s="161"/>
      <c r="N55" s="161"/>
      <c r="O55" s="161"/>
      <c r="P55" s="161"/>
      <c r="Q55" s="161"/>
      <c r="R55" s="161"/>
      <c r="S55" s="161"/>
      <c r="T55" s="161"/>
      <c r="U55" s="161"/>
      <c r="V55" s="159"/>
      <c r="W55" s="162"/>
      <c r="X55" s="163"/>
      <c r="Y55" s="131"/>
      <c r="Z55" s="80"/>
      <c r="AA55" s="80"/>
      <c r="AB55" s="80"/>
      <c r="AC55" s="80"/>
      <c r="AI55" s="80"/>
      <c r="AJ55" s="80"/>
      <c r="AK55" s="80"/>
      <c r="AL55" s="80"/>
      <c r="AM55" s="80"/>
      <c r="AW55" s="81"/>
      <c r="AZ55" s="82"/>
      <c r="BA55" s="92"/>
      <c r="BB55" s="154"/>
      <c r="BC55" s="92"/>
      <c r="BD55" s="81"/>
      <c r="BE55" s="81"/>
      <c r="BF55" s="81"/>
      <c r="BP55" s="81"/>
    </row>
    <row r="56" spans="1:68" s="3" customFormat="1" ht="39.75" customHeight="1" x14ac:dyDescent="0.2">
      <c r="A56" s="164"/>
      <c r="C56" s="149"/>
      <c r="D56" s="149"/>
      <c r="E56" s="149"/>
      <c r="F56" s="149"/>
      <c r="G56" s="149"/>
      <c r="H56" s="149"/>
      <c r="I56" s="149"/>
      <c r="J56" s="149"/>
      <c r="K56" s="149"/>
      <c r="L56" s="149"/>
      <c r="M56" s="149"/>
      <c r="N56" s="149"/>
      <c r="O56" s="80"/>
      <c r="P56" s="80"/>
      <c r="Q56" s="80"/>
      <c r="R56" s="80"/>
      <c r="S56" s="80"/>
      <c r="T56" s="80"/>
      <c r="U56" s="80"/>
      <c r="V56" s="80"/>
      <c r="W56" s="80"/>
      <c r="X56" s="80"/>
      <c r="Y56" s="80"/>
      <c r="Z56" s="80"/>
      <c r="AF56" s="80"/>
      <c r="AG56" s="80"/>
      <c r="AH56" s="80"/>
      <c r="AI56" s="80"/>
      <c r="AJ56" s="80"/>
      <c r="AV56" s="82"/>
      <c r="AW56" s="150"/>
      <c r="BA56" s="32"/>
      <c r="BB56" s="32"/>
      <c r="BC56" s="32"/>
      <c r="BD56" s="32"/>
      <c r="BE56" s="32"/>
      <c r="BF56" s="109"/>
      <c r="BP56" s="81"/>
    </row>
    <row r="57" spans="1:68" s="3" customFormat="1" ht="19.5" customHeight="1" x14ac:dyDescent="0.15">
      <c r="A57" s="268"/>
      <c r="B57" s="114"/>
      <c r="C57" s="80"/>
      <c r="D57" s="80"/>
      <c r="E57" s="80"/>
      <c r="F57" s="80"/>
      <c r="G57" s="80"/>
      <c r="H57" s="80"/>
      <c r="I57" s="80"/>
      <c r="J57" s="80"/>
      <c r="K57" s="80"/>
      <c r="Q57" s="80"/>
      <c r="R57" s="80"/>
      <c r="S57" s="80"/>
      <c r="T57" s="80"/>
      <c r="U57" s="80"/>
      <c r="AH57" s="165"/>
      <c r="AI57" s="165"/>
      <c r="AW57" s="81"/>
      <c r="BA57" s="32"/>
      <c r="BB57" s="32"/>
      <c r="BC57" s="32"/>
      <c r="BD57" s="32"/>
      <c r="BE57" s="32"/>
      <c r="BF57" s="109"/>
      <c r="BP57" s="81"/>
    </row>
    <row r="58" spans="1:68" s="3" customFormat="1" ht="15" customHeight="1" x14ac:dyDescent="0.15">
      <c r="A58" s="166"/>
      <c r="B58" s="46"/>
      <c r="C58" s="80"/>
      <c r="D58" s="80"/>
      <c r="E58" s="80"/>
      <c r="F58" s="80"/>
      <c r="G58" s="80"/>
      <c r="H58" s="80"/>
      <c r="I58" s="80"/>
      <c r="J58" s="80"/>
      <c r="K58" s="80"/>
      <c r="Q58" s="80"/>
      <c r="R58" s="80"/>
      <c r="S58" s="80"/>
      <c r="T58" s="80"/>
      <c r="U58" s="80"/>
      <c r="AH58" s="165"/>
      <c r="AI58" s="165"/>
      <c r="AL58" s="47"/>
      <c r="AM58" s="167"/>
      <c r="AN58" s="47"/>
      <c r="AO58" s="47"/>
      <c r="AP58" s="47"/>
      <c r="AQ58" s="47"/>
      <c r="AW58" s="81"/>
      <c r="BA58" s="32"/>
      <c r="BB58" s="32"/>
      <c r="BC58" s="32"/>
      <c r="BD58" s="32"/>
      <c r="BE58" s="32"/>
      <c r="BF58" s="109"/>
      <c r="BP58" s="81"/>
    </row>
    <row r="59" spans="1:68" s="3" customFormat="1" ht="15" customHeight="1" x14ac:dyDescent="0.15">
      <c r="A59" s="152"/>
      <c r="B59" s="37"/>
      <c r="C59" s="80"/>
      <c r="D59" s="80"/>
      <c r="E59" s="80"/>
      <c r="F59" s="80"/>
      <c r="G59" s="80"/>
      <c r="H59" s="80"/>
      <c r="I59" s="80"/>
      <c r="J59" s="80"/>
      <c r="K59" s="80"/>
      <c r="Q59" s="80"/>
      <c r="R59" s="80"/>
      <c r="S59" s="80"/>
      <c r="T59" s="80"/>
      <c r="U59" s="80"/>
      <c r="AH59" s="165"/>
      <c r="AI59" s="165"/>
      <c r="AL59" s="47"/>
      <c r="AM59" s="167"/>
      <c r="AN59" s="47"/>
      <c r="AO59" s="47"/>
      <c r="AP59" s="47"/>
      <c r="AQ59" s="47"/>
      <c r="AW59" s="81"/>
      <c r="BA59" s="32"/>
      <c r="BB59" s="32"/>
      <c r="BC59" s="32"/>
      <c r="BD59" s="32"/>
      <c r="BE59" s="32"/>
      <c r="BF59" s="109"/>
      <c r="BP59" s="81"/>
    </row>
    <row r="60" spans="1:68" s="3" customFormat="1" ht="15" customHeight="1" x14ac:dyDescent="0.15">
      <c r="A60" s="152"/>
      <c r="B60" s="37"/>
      <c r="C60" s="80"/>
      <c r="D60" s="80"/>
      <c r="E60" s="80"/>
      <c r="F60" s="80"/>
      <c r="G60" s="80"/>
      <c r="H60" s="80"/>
      <c r="I60" s="80"/>
      <c r="J60" s="80"/>
      <c r="K60" s="80"/>
      <c r="Q60" s="80"/>
      <c r="R60" s="80"/>
      <c r="S60" s="80"/>
      <c r="T60" s="80"/>
      <c r="U60" s="80"/>
      <c r="AH60" s="165"/>
      <c r="AI60" s="165"/>
      <c r="AL60" s="47"/>
      <c r="AM60" s="167"/>
      <c r="AN60" s="47"/>
      <c r="AO60" s="47"/>
      <c r="AP60" s="47"/>
      <c r="AQ60" s="47"/>
      <c r="AW60" s="81"/>
      <c r="BA60" s="72"/>
      <c r="BB60" s="72"/>
      <c r="BC60" s="72"/>
      <c r="BD60" s="72"/>
      <c r="BE60" s="72"/>
      <c r="BF60" s="168"/>
      <c r="BP60" s="81"/>
    </row>
    <row r="61" spans="1:68" s="3" customFormat="1" ht="15" customHeight="1" x14ac:dyDescent="0.15">
      <c r="A61" s="155"/>
      <c r="B61" s="48"/>
      <c r="C61" s="80"/>
      <c r="D61" s="80"/>
      <c r="E61" s="80"/>
      <c r="F61" s="80"/>
      <c r="G61" s="80"/>
      <c r="H61" s="80"/>
      <c r="I61" s="80"/>
      <c r="J61" s="80"/>
      <c r="K61" s="80"/>
      <c r="Q61" s="80"/>
      <c r="R61" s="80"/>
      <c r="S61" s="80"/>
      <c r="T61" s="80"/>
      <c r="U61" s="80"/>
      <c r="AH61" s="165"/>
      <c r="AI61" s="165"/>
      <c r="AL61" s="47"/>
      <c r="AM61" s="167"/>
      <c r="AN61" s="47"/>
      <c r="AO61" s="47"/>
      <c r="AP61" s="47"/>
      <c r="AQ61" s="47"/>
      <c r="AW61" s="81"/>
      <c r="BA61" s="72"/>
      <c r="BB61" s="72"/>
      <c r="BC61" s="72"/>
      <c r="BD61" s="72"/>
      <c r="BE61" s="72"/>
      <c r="BF61" s="168"/>
      <c r="BP61" s="81"/>
    </row>
    <row r="62" spans="1:68" s="3" customFormat="1" ht="15" customHeight="1" x14ac:dyDescent="0.15">
      <c r="A62" s="157"/>
      <c r="B62" s="158"/>
      <c r="C62" s="80"/>
      <c r="D62" s="80"/>
      <c r="E62" s="80"/>
      <c r="F62" s="80"/>
      <c r="G62" s="80"/>
      <c r="H62" s="80"/>
      <c r="I62" s="80"/>
      <c r="J62" s="80"/>
      <c r="K62" s="80"/>
      <c r="Q62" s="80"/>
      <c r="R62" s="80"/>
      <c r="S62" s="80"/>
      <c r="T62" s="80"/>
      <c r="U62" s="80"/>
      <c r="AH62" s="165"/>
      <c r="AI62" s="165"/>
      <c r="AL62" s="47"/>
      <c r="AM62" s="167"/>
      <c r="AN62" s="47"/>
      <c r="AO62" s="47"/>
      <c r="AP62" s="47"/>
      <c r="AQ62" s="47"/>
      <c r="AW62" s="81"/>
      <c r="BA62" s="72"/>
      <c r="BB62" s="72"/>
      <c r="BC62" s="72"/>
      <c r="BD62" s="72"/>
      <c r="BE62" s="72"/>
      <c r="BF62" s="168"/>
      <c r="BP62" s="81"/>
    </row>
    <row r="63" spans="1:68" s="3" customFormat="1" ht="41.25" customHeight="1" x14ac:dyDescent="0.2">
      <c r="A63" s="164"/>
      <c r="B63" s="164"/>
      <c r="C63" s="80"/>
      <c r="D63" s="80"/>
      <c r="E63" s="80"/>
      <c r="F63" s="80"/>
      <c r="G63" s="80"/>
      <c r="H63" s="80"/>
      <c r="I63" s="80"/>
      <c r="J63" s="80"/>
      <c r="K63" s="80"/>
      <c r="Q63" s="80"/>
      <c r="R63" s="80"/>
      <c r="S63" s="80"/>
      <c r="T63" s="80"/>
      <c r="U63" s="80"/>
      <c r="AH63" s="165"/>
      <c r="AI63" s="165"/>
      <c r="AL63" s="47"/>
      <c r="AM63" s="167"/>
      <c r="AN63" s="47"/>
      <c r="AO63" s="47"/>
      <c r="AP63" s="47"/>
      <c r="AQ63" s="47"/>
      <c r="AW63" s="81"/>
      <c r="BA63" s="72"/>
      <c r="BB63" s="72"/>
      <c r="BC63" s="72"/>
      <c r="BD63" s="72"/>
      <c r="BE63" s="72"/>
      <c r="BF63" s="168"/>
      <c r="BP63" s="81"/>
    </row>
    <row r="64" spans="1:68" s="3" customFormat="1" ht="15" customHeight="1" x14ac:dyDescent="0.15">
      <c r="A64" s="268"/>
      <c r="B64" s="114"/>
      <c r="C64" s="80"/>
      <c r="D64" s="80"/>
      <c r="E64" s="80"/>
      <c r="F64" s="80"/>
      <c r="G64" s="80"/>
      <c r="H64" s="80"/>
      <c r="I64" s="80"/>
      <c r="J64" s="80"/>
      <c r="K64" s="80"/>
      <c r="Q64" s="80"/>
      <c r="R64" s="80"/>
      <c r="S64" s="80"/>
      <c r="T64" s="80"/>
      <c r="U64" s="80"/>
      <c r="AH64" s="165"/>
      <c r="AI64" s="165"/>
      <c r="AL64" s="47"/>
      <c r="AM64" s="167"/>
      <c r="AN64" s="47"/>
      <c r="AO64" s="47"/>
      <c r="AP64" s="47"/>
      <c r="AQ64" s="47"/>
      <c r="AW64" s="81"/>
      <c r="BA64" s="72"/>
      <c r="BB64" s="72"/>
      <c r="BC64" s="72"/>
      <c r="BD64" s="72"/>
      <c r="BE64" s="72"/>
      <c r="BF64" s="168"/>
      <c r="BP64" s="81"/>
    </row>
    <row r="65" spans="1:81" s="3" customFormat="1" ht="15" customHeight="1" x14ac:dyDescent="0.15">
      <c r="A65" s="166"/>
      <c r="B65" s="46"/>
      <c r="C65" s="80"/>
      <c r="D65" s="80"/>
      <c r="E65" s="80"/>
      <c r="F65" s="80"/>
      <c r="G65" s="80"/>
      <c r="H65" s="80"/>
      <c r="I65" s="80"/>
      <c r="J65" s="80"/>
      <c r="K65" s="80"/>
      <c r="Q65" s="80"/>
      <c r="R65" s="80"/>
      <c r="S65" s="80"/>
      <c r="T65" s="80"/>
      <c r="U65" s="80"/>
      <c r="AH65" s="165"/>
      <c r="AI65" s="165"/>
      <c r="AL65" s="47"/>
      <c r="AM65" s="167"/>
      <c r="AN65" s="47"/>
      <c r="AO65" s="47"/>
      <c r="AP65" s="47"/>
      <c r="AQ65" s="47"/>
      <c r="AW65" s="81"/>
      <c r="BA65" s="72"/>
      <c r="BB65" s="72"/>
      <c r="BC65" s="72"/>
      <c r="BD65" s="72"/>
      <c r="BE65" s="72"/>
      <c r="BF65" s="168"/>
      <c r="BP65" s="81"/>
    </row>
    <row r="66" spans="1:81" s="3" customFormat="1" ht="15" customHeight="1" x14ac:dyDescent="0.15">
      <c r="A66" s="152"/>
      <c r="B66" s="37"/>
      <c r="C66" s="80"/>
      <c r="D66" s="80"/>
      <c r="E66" s="80"/>
      <c r="F66" s="80"/>
      <c r="G66" s="80"/>
      <c r="H66" s="80"/>
      <c r="I66" s="80"/>
      <c r="J66" s="80"/>
      <c r="K66" s="80"/>
      <c r="Q66" s="80"/>
      <c r="R66" s="80"/>
      <c r="S66" s="80"/>
      <c r="T66" s="80"/>
      <c r="U66" s="80"/>
      <c r="AH66" s="165"/>
      <c r="AI66" s="165"/>
      <c r="AL66" s="47"/>
      <c r="AM66" s="167"/>
      <c r="AN66" s="47"/>
      <c r="AO66" s="47"/>
      <c r="AP66" s="47"/>
      <c r="AQ66" s="47"/>
      <c r="AW66" s="81"/>
      <c r="BA66" s="72"/>
      <c r="BB66" s="72"/>
      <c r="BC66" s="72"/>
      <c r="BD66" s="72"/>
      <c r="BE66" s="72"/>
      <c r="BF66" s="168"/>
      <c r="BP66" s="81"/>
    </row>
    <row r="67" spans="1:81" s="3" customFormat="1" ht="15" customHeight="1" x14ac:dyDescent="0.15">
      <c r="A67" s="152"/>
      <c r="B67" s="37"/>
      <c r="C67" s="80"/>
      <c r="D67" s="80"/>
      <c r="E67" s="80"/>
      <c r="F67" s="80"/>
      <c r="G67" s="80"/>
      <c r="H67" s="80"/>
      <c r="I67" s="80"/>
      <c r="J67" s="80"/>
      <c r="K67" s="80"/>
      <c r="Q67" s="80"/>
      <c r="R67" s="80"/>
      <c r="S67" s="80"/>
      <c r="T67" s="80"/>
      <c r="U67" s="80"/>
      <c r="AH67" s="165"/>
      <c r="AI67" s="165"/>
      <c r="AL67" s="47"/>
      <c r="AM67" s="167"/>
      <c r="AN67" s="47"/>
      <c r="AO67" s="47"/>
      <c r="AP67" s="47"/>
      <c r="AQ67" s="47"/>
      <c r="AW67" s="81"/>
      <c r="BA67" s="72"/>
      <c r="BB67" s="72"/>
      <c r="BC67" s="72"/>
      <c r="BD67" s="72"/>
      <c r="BE67" s="72"/>
      <c r="BF67" s="168"/>
      <c r="BP67" s="81"/>
    </row>
    <row r="68" spans="1:81" s="3" customFormat="1" ht="15" customHeight="1" x14ac:dyDescent="0.15">
      <c r="A68" s="155"/>
      <c r="B68" s="48"/>
      <c r="C68" s="80"/>
      <c r="D68" s="80"/>
      <c r="E68" s="80"/>
      <c r="F68" s="80"/>
      <c r="G68" s="80"/>
      <c r="H68" s="80"/>
      <c r="I68" s="80"/>
      <c r="J68" s="80"/>
      <c r="K68" s="80"/>
      <c r="Q68" s="80"/>
      <c r="R68" s="80"/>
      <c r="S68" s="80"/>
      <c r="T68" s="80"/>
      <c r="U68" s="80"/>
      <c r="AH68" s="165"/>
      <c r="AI68" s="165"/>
      <c r="AL68" s="47"/>
      <c r="AM68" s="167"/>
      <c r="AN68" s="47"/>
      <c r="AO68" s="47"/>
      <c r="AP68" s="47"/>
      <c r="AQ68" s="47"/>
      <c r="AW68" s="81"/>
      <c r="BA68" s="72"/>
      <c r="BB68" s="72"/>
      <c r="BC68" s="72"/>
      <c r="BD68" s="72"/>
      <c r="BE68" s="72"/>
      <c r="BF68" s="168"/>
      <c r="BP68" s="81"/>
    </row>
    <row r="69" spans="1:81" s="3" customFormat="1" ht="15" customHeight="1" x14ac:dyDescent="0.15">
      <c r="A69" s="157"/>
      <c r="B69" s="158"/>
      <c r="C69" s="80"/>
      <c r="D69" s="80"/>
      <c r="E69" s="80"/>
      <c r="F69" s="80"/>
      <c r="G69" s="80"/>
      <c r="H69" s="80"/>
      <c r="I69" s="80"/>
      <c r="J69" s="80"/>
      <c r="K69" s="80"/>
      <c r="Q69" s="80"/>
      <c r="R69" s="80"/>
      <c r="S69" s="80"/>
      <c r="T69" s="80"/>
      <c r="U69" s="80"/>
      <c r="AH69" s="165"/>
      <c r="AI69" s="165"/>
      <c r="AL69" s="47"/>
      <c r="AM69" s="167"/>
      <c r="AN69" s="47"/>
      <c r="AO69" s="47"/>
      <c r="AP69" s="47"/>
      <c r="AQ69" s="47"/>
      <c r="AW69" s="81"/>
      <c r="BA69" s="72"/>
      <c r="BB69" s="72"/>
      <c r="BC69" s="72"/>
      <c r="BD69" s="72"/>
      <c r="BE69" s="72"/>
      <c r="BF69" s="168"/>
      <c r="BP69" s="81"/>
    </row>
    <row r="70" spans="1:81" s="77" customFormat="1" ht="45" customHeight="1" x14ac:dyDescent="0.2">
      <c r="A70" s="169"/>
      <c r="B70" s="170"/>
      <c r="C70" s="171"/>
      <c r="AS70" s="111"/>
      <c r="AT70" s="111"/>
      <c r="AU70" s="111"/>
      <c r="AV70" s="112"/>
      <c r="AW70" s="113"/>
      <c r="AX70" s="111"/>
      <c r="AY70" s="111"/>
      <c r="AZ70" s="111"/>
      <c r="BA70" s="72"/>
      <c r="BB70" s="72"/>
      <c r="BC70" s="72"/>
      <c r="BD70" s="72"/>
      <c r="BE70" s="72"/>
      <c r="BF70" s="168"/>
      <c r="BG70" s="111"/>
      <c r="BH70" s="111"/>
      <c r="BI70" s="111"/>
      <c r="BJ70" s="111"/>
      <c r="BK70" s="111"/>
      <c r="BL70" s="111"/>
      <c r="BM70" s="111"/>
      <c r="BN70" s="111"/>
      <c r="BO70" s="111"/>
      <c r="BP70" s="113"/>
      <c r="BQ70" s="111"/>
      <c r="BR70" s="111"/>
      <c r="BS70" s="111"/>
      <c r="BT70" s="111"/>
      <c r="BU70" s="111"/>
      <c r="BV70" s="111"/>
      <c r="BW70" s="111"/>
      <c r="BX70" s="111"/>
      <c r="BY70" s="111"/>
      <c r="BZ70" s="111"/>
      <c r="CA70" s="111"/>
      <c r="CB70" s="111"/>
      <c r="CC70" s="111"/>
    </row>
    <row r="71" spans="1:81" s="77" customFormat="1" ht="39.75" customHeight="1" x14ac:dyDescent="0.2">
      <c r="A71" s="273"/>
      <c r="B71" s="172"/>
      <c r="C71" s="173"/>
      <c r="D71" s="173"/>
      <c r="E71" s="173"/>
      <c r="AS71" s="111"/>
      <c r="AT71" s="111"/>
      <c r="AU71" s="111"/>
      <c r="AV71" s="112"/>
      <c r="AW71" s="113"/>
      <c r="AX71" s="111"/>
      <c r="AY71" s="111"/>
      <c r="AZ71" s="111"/>
      <c r="BA71" s="72"/>
      <c r="BB71" s="72"/>
      <c r="BC71" s="72"/>
      <c r="BD71" s="72"/>
      <c r="BE71" s="72"/>
      <c r="BF71" s="168"/>
      <c r="BG71" s="111"/>
      <c r="BH71" s="111"/>
      <c r="BI71" s="111"/>
      <c r="BJ71" s="111"/>
      <c r="BK71" s="111"/>
      <c r="BL71" s="111"/>
      <c r="BM71" s="111"/>
      <c r="BN71" s="111"/>
      <c r="BO71" s="111"/>
      <c r="BP71" s="113"/>
      <c r="BQ71" s="111"/>
      <c r="BR71" s="111"/>
      <c r="BS71" s="111"/>
      <c r="BT71" s="111"/>
      <c r="BU71" s="111"/>
      <c r="BV71" s="111"/>
      <c r="BW71" s="111"/>
      <c r="BX71" s="111"/>
      <c r="BY71" s="111"/>
      <c r="BZ71" s="111"/>
      <c r="CA71" s="111"/>
      <c r="CB71" s="111"/>
      <c r="CC71" s="111"/>
    </row>
    <row r="72" spans="1:81" s="77" customFormat="1" ht="17.25" customHeight="1" x14ac:dyDescent="0.2">
      <c r="A72" s="174"/>
      <c r="B72" s="46"/>
      <c r="C72" s="46"/>
      <c r="D72" s="46"/>
      <c r="E72" s="46"/>
      <c r="AS72" s="111"/>
      <c r="AT72" s="111"/>
      <c r="AU72" s="111"/>
      <c r="AV72" s="112"/>
      <c r="AW72" s="113"/>
      <c r="AX72" s="111"/>
      <c r="AY72" s="111"/>
      <c r="AZ72" s="111"/>
      <c r="BA72" s="72"/>
      <c r="BB72" s="72"/>
      <c r="BC72" s="72"/>
      <c r="BD72" s="72"/>
      <c r="BE72" s="72"/>
      <c r="BF72" s="168"/>
      <c r="BG72" s="111"/>
      <c r="BH72" s="111"/>
      <c r="BI72" s="111"/>
      <c r="BJ72" s="111"/>
      <c r="BK72" s="111"/>
      <c r="BL72" s="111"/>
      <c r="BM72" s="111"/>
      <c r="BN72" s="111"/>
      <c r="BO72" s="111"/>
      <c r="BP72" s="113"/>
      <c r="BQ72" s="111"/>
      <c r="BR72" s="111"/>
      <c r="BS72" s="111"/>
      <c r="BT72" s="111"/>
      <c r="BU72" s="111"/>
      <c r="BV72" s="111"/>
      <c r="BW72" s="111"/>
      <c r="BX72" s="111"/>
      <c r="BY72" s="111"/>
      <c r="BZ72" s="111"/>
      <c r="CA72" s="111"/>
      <c r="CB72" s="111"/>
      <c r="CC72" s="111"/>
    </row>
    <row r="73" spans="1:81" s="77" customFormat="1" ht="15" customHeight="1" x14ac:dyDescent="0.2">
      <c r="A73" s="175"/>
      <c r="B73" s="37"/>
      <c r="C73" s="37"/>
      <c r="D73" s="37"/>
      <c r="E73" s="37"/>
      <c r="AS73" s="111"/>
      <c r="AT73" s="111"/>
      <c r="AU73" s="111"/>
      <c r="AV73" s="112"/>
      <c r="AW73" s="113"/>
      <c r="AX73" s="111"/>
      <c r="AY73" s="111"/>
      <c r="AZ73" s="111"/>
      <c r="BA73" s="72"/>
      <c r="BB73" s="72"/>
      <c r="BC73" s="72"/>
      <c r="BD73" s="72"/>
      <c r="BE73" s="72"/>
      <c r="BF73" s="168"/>
      <c r="BG73" s="111"/>
      <c r="BH73" s="111"/>
      <c r="BI73" s="111"/>
      <c r="BJ73" s="111"/>
      <c r="BK73" s="111"/>
      <c r="BL73" s="111"/>
      <c r="BM73" s="111"/>
      <c r="BN73" s="111"/>
      <c r="BO73" s="111"/>
      <c r="BP73" s="113"/>
      <c r="BQ73" s="111"/>
      <c r="BR73" s="111"/>
      <c r="BS73" s="111"/>
      <c r="BT73" s="111"/>
      <c r="BU73" s="111"/>
      <c r="BV73" s="111"/>
      <c r="BW73" s="111"/>
      <c r="BX73" s="111"/>
      <c r="BY73" s="111"/>
      <c r="BZ73" s="111"/>
      <c r="CA73" s="111"/>
      <c r="CB73" s="111"/>
      <c r="CC73" s="111"/>
    </row>
    <row r="74" spans="1:81" s="77" customFormat="1" ht="15" customHeight="1" x14ac:dyDescent="0.2">
      <c r="A74" s="175"/>
      <c r="B74" s="37"/>
      <c r="C74" s="37"/>
      <c r="D74" s="37"/>
      <c r="E74" s="37"/>
      <c r="AS74" s="111"/>
      <c r="AT74" s="111"/>
      <c r="AU74" s="111"/>
      <c r="AV74" s="112"/>
      <c r="AW74" s="113"/>
      <c r="AX74" s="111"/>
      <c r="AY74" s="111"/>
      <c r="AZ74" s="111"/>
      <c r="BA74" s="72"/>
      <c r="BB74" s="72"/>
      <c r="BC74" s="72"/>
      <c r="BD74" s="72"/>
      <c r="BE74" s="72"/>
      <c r="BF74" s="168"/>
      <c r="BG74" s="111"/>
      <c r="BH74" s="111"/>
      <c r="BI74" s="111"/>
      <c r="BJ74" s="111"/>
      <c r="BK74" s="111"/>
      <c r="BL74" s="111"/>
      <c r="BM74" s="111"/>
      <c r="BN74" s="111"/>
      <c r="BO74" s="111"/>
      <c r="BP74" s="113"/>
      <c r="BQ74" s="111"/>
      <c r="BR74" s="111"/>
      <c r="BS74" s="111"/>
      <c r="BT74" s="111"/>
      <c r="BU74" s="111"/>
      <c r="BV74" s="111"/>
      <c r="BW74" s="111"/>
      <c r="BX74" s="111"/>
      <c r="BY74" s="111"/>
      <c r="BZ74" s="111"/>
      <c r="CA74" s="111"/>
      <c r="CB74" s="111"/>
      <c r="CC74" s="111"/>
    </row>
    <row r="75" spans="1:81" s="77" customFormat="1" ht="14.25" x14ac:dyDescent="0.2">
      <c r="A75" s="175"/>
      <c r="B75" s="37"/>
      <c r="C75" s="37"/>
      <c r="D75" s="37"/>
      <c r="E75" s="37"/>
      <c r="AS75" s="111"/>
      <c r="AT75" s="111"/>
      <c r="AU75" s="111"/>
      <c r="AV75" s="112"/>
      <c r="AW75" s="113"/>
      <c r="AX75" s="111"/>
      <c r="AY75" s="111"/>
      <c r="AZ75" s="111"/>
      <c r="BA75" s="72"/>
      <c r="BB75" s="72"/>
      <c r="BC75" s="72"/>
      <c r="BD75" s="72"/>
      <c r="BE75" s="72"/>
      <c r="BF75" s="168"/>
      <c r="BG75" s="111"/>
      <c r="BH75" s="111"/>
      <c r="BI75" s="111"/>
      <c r="BJ75" s="111"/>
      <c r="BK75" s="111"/>
      <c r="BL75" s="111"/>
      <c r="BM75" s="111"/>
      <c r="BN75" s="111"/>
      <c r="BO75" s="111"/>
      <c r="BP75" s="113"/>
      <c r="BQ75" s="111"/>
      <c r="BR75" s="111"/>
      <c r="BS75" s="111"/>
      <c r="BT75" s="111"/>
      <c r="BU75" s="111"/>
      <c r="BV75" s="111"/>
      <c r="BW75" s="111"/>
      <c r="BX75" s="111"/>
      <c r="BY75" s="111"/>
      <c r="BZ75" s="111"/>
      <c r="CA75" s="111"/>
      <c r="CB75" s="111"/>
      <c r="CC75" s="111"/>
    </row>
    <row r="76" spans="1:81" s="77" customFormat="1" ht="15" customHeight="1" x14ac:dyDescent="0.2">
      <c r="A76" s="175"/>
      <c r="B76" s="37"/>
      <c r="C76" s="37"/>
      <c r="D76" s="37"/>
      <c r="E76" s="37"/>
      <c r="AS76" s="111"/>
      <c r="AT76" s="111"/>
      <c r="AU76" s="111"/>
      <c r="AV76" s="112"/>
      <c r="AW76" s="113"/>
      <c r="AX76" s="111"/>
      <c r="AY76" s="111"/>
      <c r="AZ76" s="111"/>
      <c r="BA76" s="72"/>
      <c r="BB76" s="72"/>
      <c r="BC76" s="72"/>
      <c r="BD76" s="72"/>
      <c r="BE76" s="72"/>
      <c r="BF76" s="168"/>
      <c r="BG76" s="111"/>
      <c r="BH76" s="111"/>
      <c r="BI76" s="111"/>
      <c r="BJ76" s="111"/>
      <c r="BK76" s="111"/>
      <c r="BL76" s="111"/>
      <c r="BM76" s="111"/>
      <c r="BN76" s="111"/>
      <c r="BO76" s="111"/>
      <c r="BP76" s="113"/>
      <c r="BQ76" s="111"/>
      <c r="BR76" s="111"/>
      <c r="BS76" s="111"/>
      <c r="BT76" s="111"/>
      <c r="BU76" s="111"/>
      <c r="BV76" s="111"/>
      <c r="BW76" s="111"/>
      <c r="BX76" s="111"/>
      <c r="BY76" s="111"/>
      <c r="BZ76" s="111"/>
      <c r="CA76" s="111"/>
      <c r="CB76" s="111"/>
      <c r="CC76" s="111"/>
    </row>
    <row r="77" spans="1:81" s="77" customFormat="1" ht="15" customHeight="1" x14ac:dyDescent="0.2">
      <c r="A77" s="175"/>
      <c r="B77" s="37"/>
      <c r="C77" s="37"/>
      <c r="D77" s="37"/>
      <c r="E77" s="37"/>
      <c r="AS77" s="111"/>
      <c r="AT77" s="111"/>
      <c r="AU77" s="111"/>
      <c r="AV77" s="112"/>
      <c r="AW77" s="113"/>
      <c r="AX77" s="111"/>
      <c r="AY77" s="111"/>
      <c r="AZ77" s="111"/>
      <c r="BA77" s="72"/>
      <c r="BB77" s="72"/>
      <c r="BC77" s="72"/>
      <c r="BD77" s="72"/>
      <c r="BE77" s="72"/>
      <c r="BF77" s="168"/>
      <c r="BG77" s="111"/>
      <c r="BH77" s="111"/>
      <c r="BI77" s="111"/>
      <c r="BJ77" s="111"/>
      <c r="BK77" s="111"/>
      <c r="BL77" s="111"/>
      <c r="BM77" s="111"/>
      <c r="BN77" s="111"/>
      <c r="BO77" s="111"/>
      <c r="BP77" s="113"/>
      <c r="BQ77" s="111"/>
      <c r="BR77" s="111"/>
      <c r="BS77" s="111"/>
      <c r="BT77" s="111"/>
      <c r="BU77" s="111"/>
      <c r="BV77" s="111"/>
      <c r="BW77" s="111"/>
      <c r="BX77" s="111"/>
      <c r="BY77" s="111"/>
      <c r="BZ77" s="111"/>
      <c r="CA77" s="111"/>
      <c r="CB77" s="111"/>
      <c r="CC77" s="111"/>
    </row>
    <row r="78" spans="1:81" s="77" customFormat="1" ht="15" customHeight="1" x14ac:dyDescent="0.2">
      <c r="A78" s="176"/>
      <c r="B78" s="37"/>
      <c r="C78" s="37"/>
      <c r="D78" s="37"/>
      <c r="E78" s="37"/>
      <c r="AS78" s="111"/>
      <c r="AT78" s="111"/>
      <c r="AU78" s="111"/>
      <c r="AV78" s="112"/>
      <c r="AW78" s="113"/>
      <c r="AX78" s="111"/>
      <c r="AY78" s="111"/>
      <c r="AZ78" s="111"/>
      <c r="BA78" s="72"/>
      <c r="BB78" s="72"/>
      <c r="BC78" s="72"/>
      <c r="BD78" s="72"/>
      <c r="BE78" s="72"/>
      <c r="BF78" s="168"/>
      <c r="BG78" s="111"/>
      <c r="BH78" s="111"/>
      <c r="BI78" s="111"/>
      <c r="BJ78" s="111"/>
      <c r="BK78" s="111"/>
      <c r="BL78" s="111"/>
      <c r="BM78" s="111"/>
      <c r="BN78" s="111"/>
      <c r="BO78" s="111"/>
      <c r="BP78" s="113"/>
      <c r="BQ78" s="111"/>
      <c r="BR78" s="111"/>
      <c r="BS78" s="111"/>
      <c r="BT78" s="111"/>
      <c r="BU78" s="111"/>
      <c r="BV78" s="111"/>
      <c r="BW78" s="111"/>
      <c r="BX78" s="111"/>
      <c r="BY78" s="111"/>
      <c r="BZ78" s="111"/>
      <c r="CA78" s="111"/>
      <c r="CB78" s="111"/>
      <c r="CC78" s="111"/>
    </row>
    <row r="79" spans="1:81" s="77" customFormat="1" ht="15" customHeight="1" x14ac:dyDescent="0.2">
      <c r="A79" s="175"/>
      <c r="B79" s="37"/>
      <c r="C79" s="37"/>
      <c r="D79" s="37"/>
      <c r="E79" s="37"/>
      <c r="AS79" s="111"/>
      <c r="AT79" s="111"/>
      <c r="AU79" s="111"/>
      <c r="AV79" s="112"/>
      <c r="AW79" s="113"/>
      <c r="AX79" s="111"/>
      <c r="AY79" s="111"/>
      <c r="AZ79" s="111"/>
      <c r="BA79" s="72"/>
      <c r="BB79" s="72"/>
      <c r="BC79" s="72"/>
      <c r="BD79" s="72"/>
      <c r="BE79" s="72"/>
      <c r="BF79" s="168"/>
      <c r="BG79" s="111"/>
      <c r="BH79" s="111"/>
      <c r="BI79" s="111"/>
      <c r="BJ79" s="111"/>
      <c r="BK79" s="111"/>
      <c r="BL79" s="111"/>
      <c r="BM79" s="111"/>
      <c r="BN79" s="111"/>
      <c r="BO79" s="111"/>
      <c r="BP79" s="113"/>
      <c r="BQ79" s="111"/>
      <c r="BR79" s="111"/>
      <c r="BS79" s="111"/>
      <c r="BT79" s="111"/>
      <c r="BU79" s="111"/>
      <c r="BV79" s="111"/>
      <c r="BW79" s="111"/>
      <c r="BX79" s="111"/>
      <c r="BY79" s="111"/>
      <c r="BZ79" s="111"/>
      <c r="CA79" s="111"/>
      <c r="CB79" s="111"/>
      <c r="CC79" s="111"/>
    </row>
    <row r="80" spans="1:81" s="77" customFormat="1" ht="15" customHeight="1" x14ac:dyDescent="0.2">
      <c r="A80" s="175"/>
      <c r="B80" s="37"/>
      <c r="C80" s="37"/>
      <c r="D80" s="37"/>
      <c r="E80" s="37"/>
      <c r="AS80" s="111"/>
      <c r="AT80" s="111"/>
      <c r="AU80" s="111"/>
      <c r="AV80" s="112"/>
      <c r="AW80" s="113"/>
      <c r="AX80" s="111"/>
      <c r="AY80" s="111"/>
      <c r="AZ80" s="111"/>
      <c r="BA80" s="72"/>
      <c r="BB80" s="72"/>
      <c r="BC80" s="72"/>
      <c r="BD80" s="72"/>
      <c r="BE80" s="72"/>
      <c r="BF80" s="168"/>
      <c r="BG80" s="111"/>
      <c r="BH80" s="111"/>
      <c r="BI80" s="111"/>
      <c r="BJ80" s="111"/>
      <c r="BK80" s="111"/>
      <c r="BL80" s="111"/>
      <c r="BM80" s="111"/>
      <c r="BN80" s="111"/>
      <c r="BO80" s="111"/>
      <c r="BP80" s="113"/>
      <c r="BQ80" s="111"/>
      <c r="BR80" s="111"/>
      <c r="BS80" s="111"/>
      <c r="BT80" s="111"/>
      <c r="BU80" s="111"/>
      <c r="BV80" s="111"/>
      <c r="BW80" s="111"/>
      <c r="BX80" s="111"/>
      <c r="BY80" s="111"/>
      <c r="BZ80" s="111"/>
      <c r="CA80" s="111"/>
      <c r="CB80" s="111"/>
      <c r="CC80" s="111"/>
    </row>
    <row r="81" spans="1:81" s="77" customFormat="1" ht="15" customHeight="1" x14ac:dyDescent="0.2">
      <c r="A81" s="175"/>
      <c r="B81" s="37"/>
      <c r="C81" s="37"/>
      <c r="D81" s="37"/>
      <c r="E81" s="37"/>
      <c r="AS81" s="111"/>
      <c r="AT81" s="111"/>
      <c r="AU81" s="111"/>
      <c r="AV81" s="112"/>
      <c r="AW81" s="113"/>
      <c r="AX81" s="111"/>
      <c r="AY81" s="111"/>
      <c r="AZ81" s="111"/>
      <c r="BA81" s="72"/>
      <c r="BB81" s="72"/>
      <c r="BC81" s="72"/>
      <c r="BD81" s="72"/>
      <c r="BE81" s="72"/>
      <c r="BF81" s="168"/>
      <c r="BG81" s="111"/>
      <c r="BH81" s="111"/>
      <c r="BI81" s="111"/>
      <c r="BJ81" s="111"/>
      <c r="BK81" s="111"/>
      <c r="BL81" s="111"/>
      <c r="BM81" s="111"/>
      <c r="BN81" s="111"/>
      <c r="BO81" s="111"/>
      <c r="BP81" s="113"/>
      <c r="BQ81" s="111"/>
      <c r="BR81" s="111"/>
      <c r="BS81" s="111"/>
      <c r="BT81" s="111"/>
      <c r="BU81" s="111"/>
      <c r="BV81" s="111"/>
      <c r="BW81" s="111"/>
      <c r="BX81" s="111"/>
      <c r="BY81" s="111"/>
      <c r="BZ81" s="111"/>
      <c r="CA81" s="111"/>
      <c r="CB81" s="111"/>
      <c r="CC81" s="111"/>
    </row>
    <row r="82" spans="1:81" s="77" customFormat="1" ht="15" customHeight="1" x14ac:dyDescent="0.2">
      <c r="A82" s="175"/>
      <c r="B82" s="37"/>
      <c r="C82" s="37"/>
      <c r="D82" s="37"/>
      <c r="E82" s="37"/>
      <c r="AS82" s="111"/>
      <c r="AT82" s="111"/>
      <c r="AU82" s="111"/>
      <c r="AV82" s="112"/>
      <c r="AW82" s="113"/>
      <c r="AX82" s="111"/>
      <c r="AY82" s="111"/>
      <c r="AZ82" s="111"/>
      <c r="BA82" s="72"/>
      <c r="BB82" s="72"/>
      <c r="BC82" s="72"/>
      <c r="BD82" s="72"/>
      <c r="BE82" s="72"/>
      <c r="BF82" s="168"/>
      <c r="BG82" s="111"/>
      <c r="BH82" s="111"/>
      <c r="BI82" s="111"/>
      <c r="BJ82" s="111"/>
      <c r="BK82" s="111"/>
      <c r="BL82" s="111"/>
      <c r="BM82" s="111"/>
      <c r="BN82" s="111"/>
      <c r="BO82" s="111"/>
      <c r="BP82" s="113"/>
      <c r="BQ82" s="111"/>
      <c r="BR82" s="111"/>
      <c r="BS82" s="111"/>
      <c r="BT82" s="111"/>
      <c r="BU82" s="111"/>
      <c r="BV82" s="111"/>
      <c r="BW82" s="111"/>
      <c r="BX82" s="111"/>
      <c r="BY82" s="111"/>
      <c r="BZ82" s="111"/>
      <c r="CA82" s="111"/>
      <c r="CB82" s="111"/>
      <c r="CC82" s="111"/>
    </row>
    <row r="83" spans="1:81" s="77" customFormat="1" ht="15" customHeight="1" x14ac:dyDescent="0.2">
      <c r="A83" s="177"/>
      <c r="B83" s="48"/>
      <c r="C83" s="48"/>
      <c r="D83" s="48"/>
      <c r="E83" s="48"/>
      <c r="AS83" s="111"/>
      <c r="AT83" s="111"/>
      <c r="AU83" s="111"/>
      <c r="AV83" s="112"/>
      <c r="AW83" s="113"/>
      <c r="AX83" s="111"/>
      <c r="AY83" s="111"/>
      <c r="AZ83" s="111"/>
      <c r="BA83" s="72"/>
      <c r="BB83" s="72"/>
      <c r="BC83" s="72"/>
      <c r="BD83" s="72"/>
      <c r="BE83" s="72"/>
      <c r="BF83" s="168"/>
      <c r="BG83" s="111"/>
      <c r="BH83" s="111"/>
      <c r="BI83" s="111"/>
      <c r="BJ83" s="111"/>
      <c r="BK83" s="111"/>
      <c r="BL83" s="111"/>
      <c r="BM83" s="111"/>
      <c r="BN83" s="111"/>
      <c r="BO83" s="111"/>
      <c r="BP83" s="113"/>
      <c r="BQ83" s="111"/>
      <c r="BR83" s="111"/>
      <c r="BS83" s="111"/>
      <c r="BT83" s="111"/>
      <c r="BU83" s="111"/>
      <c r="BV83" s="111"/>
      <c r="BW83" s="111"/>
      <c r="BX83" s="111"/>
      <c r="BY83" s="111"/>
      <c r="BZ83" s="111"/>
      <c r="CA83" s="111"/>
      <c r="CB83" s="111"/>
      <c r="CC83" s="111"/>
    </row>
    <row r="84" spans="1:81" s="77" customFormat="1" ht="15" customHeight="1" x14ac:dyDescent="0.2">
      <c r="A84" s="270"/>
      <c r="B84" s="158"/>
      <c r="C84" s="158"/>
      <c r="D84" s="158"/>
      <c r="E84" s="158"/>
      <c r="AS84" s="111"/>
      <c r="AT84" s="111"/>
      <c r="AU84" s="111"/>
      <c r="AV84" s="112"/>
      <c r="AW84" s="113"/>
      <c r="AX84" s="111"/>
      <c r="AY84" s="111"/>
      <c r="AZ84" s="111"/>
      <c r="BA84" s="72"/>
      <c r="BB84" s="72"/>
      <c r="BC84" s="72"/>
      <c r="BD84" s="72"/>
      <c r="BE84" s="72"/>
      <c r="BF84" s="168"/>
      <c r="BG84" s="111"/>
      <c r="BH84" s="111"/>
      <c r="BI84" s="111"/>
      <c r="BJ84" s="111"/>
      <c r="BK84" s="111"/>
      <c r="BL84" s="111"/>
      <c r="BM84" s="111"/>
      <c r="BN84" s="111"/>
      <c r="BO84" s="111"/>
      <c r="BP84" s="113"/>
      <c r="BQ84" s="111"/>
      <c r="BR84" s="111"/>
      <c r="BS84" s="111"/>
      <c r="BT84" s="111"/>
      <c r="BU84" s="111"/>
      <c r="BV84" s="111"/>
      <c r="BW84" s="111"/>
      <c r="BX84" s="111"/>
      <c r="BY84" s="111"/>
      <c r="BZ84" s="111"/>
      <c r="CA84" s="111"/>
      <c r="CB84" s="111"/>
      <c r="CC84" s="111"/>
    </row>
    <row r="85" spans="1:81" s="70" customFormat="1" ht="30" customHeight="1" x14ac:dyDescent="0.2">
      <c r="A85" s="169"/>
      <c r="B85" s="178"/>
      <c r="C85" s="178"/>
      <c r="D85" s="69"/>
      <c r="E85" s="69"/>
      <c r="F85" s="69"/>
      <c r="G85" s="69"/>
      <c r="H85" s="69"/>
      <c r="I85" s="69"/>
      <c r="J85" s="69"/>
      <c r="K85" s="69"/>
      <c r="L85" s="69"/>
      <c r="M85" s="69"/>
      <c r="N85" s="69"/>
      <c r="AS85" s="72"/>
      <c r="AT85" s="72"/>
      <c r="AU85" s="72"/>
      <c r="AV85" s="73"/>
      <c r="AW85" s="74"/>
      <c r="AX85" s="72"/>
      <c r="AY85" s="72"/>
      <c r="AZ85" s="72"/>
      <c r="BA85" s="72"/>
      <c r="BB85" s="72"/>
      <c r="BC85" s="72"/>
      <c r="BD85" s="72"/>
      <c r="BE85" s="72"/>
      <c r="BF85" s="168"/>
      <c r="BG85" s="72"/>
      <c r="BH85" s="72"/>
      <c r="BI85" s="72"/>
      <c r="BJ85" s="72"/>
      <c r="BK85" s="72"/>
      <c r="BL85" s="72"/>
      <c r="BM85" s="72"/>
      <c r="BN85" s="72"/>
      <c r="BO85" s="72"/>
      <c r="BP85" s="74"/>
      <c r="BQ85" s="72"/>
      <c r="BR85" s="72"/>
      <c r="BS85" s="72"/>
      <c r="BT85" s="72"/>
      <c r="BU85" s="72"/>
      <c r="BV85" s="72"/>
      <c r="BW85" s="72"/>
      <c r="BX85" s="72"/>
      <c r="BY85" s="72"/>
      <c r="BZ85" s="72"/>
      <c r="CA85" s="72"/>
      <c r="CB85" s="72"/>
      <c r="CC85" s="72"/>
    </row>
    <row r="86" spans="1:81" s="70" customFormat="1" ht="33.75" customHeight="1" x14ac:dyDescent="0.3">
      <c r="A86" s="179"/>
      <c r="B86" s="173"/>
      <c r="C86" s="173"/>
      <c r="D86" s="173"/>
      <c r="E86" s="173"/>
      <c r="F86" s="180"/>
      <c r="G86" s="180"/>
      <c r="H86" s="69"/>
      <c r="I86" s="69"/>
      <c r="J86" s="69"/>
      <c r="K86" s="69"/>
      <c r="L86" s="69"/>
      <c r="M86" s="69"/>
      <c r="N86" s="69"/>
      <c r="AS86" s="72"/>
      <c r="AT86" s="72"/>
      <c r="AU86" s="72"/>
      <c r="AV86" s="73"/>
      <c r="AW86" s="74"/>
      <c r="AX86" s="72"/>
      <c r="AY86" s="72"/>
      <c r="AZ86" s="72"/>
      <c r="BA86" s="72"/>
      <c r="BB86" s="72"/>
      <c r="BC86" s="72"/>
      <c r="BD86" s="72"/>
      <c r="BE86" s="72"/>
      <c r="BF86" s="168"/>
      <c r="BG86" s="72"/>
      <c r="BH86" s="72"/>
      <c r="BI86" s="72"/>
      <c r="BJ86" s="72"/>
      <c r="BK86" s="72"/>
      <c r="BL86" s="72"/>
      <c r="BM86" s="72"/>
      <c r="BN86" s="72"/>
      <c r="BO86" s="72"/>
      <c r="BP86" s="74"/>
      <c r="BQ86" s="72"/>
      <c r="BR86" s="72"/>
      <c r="BS86" s="72"/>
      <c r="BT86" s="72"/>
      <c r="BU86" s="72"/>
      <c r="BV86" s="72"/>
      <c r="BW86" s="72"/>
      <c r="BX86" s="72"/>
      <c r="BY86" s="72"/>
      <c r="BZ86" s="72"/>
      <c r="CA86" s="72"/>
      <c r="CB86" s="72"/>
      <c r="CC86" s="72"/>
    </row>
    <row r="87" spans="1:81" s="70" customFormat="1" ht="15" customHeight="1" x14ac:dyDescent="0.2">
      <c r="A87" s="181"/>
      <c r="B87" s="49"/>
      <c r="C87" s="49"/>
      <c r="D87" s="49"/>
      <c r="E87" s="49"/>
      <c r="F87" s="69"/>
      <c r="G87" s="69"/>
      <c r="H87" s="69"/>
      <c r="I87" s="69"/>
      <c r="J87" s="69"/>
      <c r="K87" s="69"/>
      <c r="L87" s="69"/>
      <c r="M87" s="69"/>
      <c r="N87" s="69"/>
      <c r="AS87" s="72"/>
      <c r="AT87" s="72"/>
      <c r="AU87" s="72"/>
      <c r="AV87" s="73"/>
      <c r="AW87" s="74"/>
      <c r="AX87" s="72"/>
      <c r="AY87" s="72"/>
      <c r="AZ87" s="72"/>
      <c r="BA87" s="72"/>
      <c r="BB87" s="72"/>
      <c r="BC87" s="72"/>
      <c r="BD87" s="72"/>
      <c r="BE87" s="72"/>
      <c r="BF87" s="168"/>
      <c r="BG87" s="72"/>
      <c r="BH87" s="72"/>
      <c r="BI87" s="72"/>
      <c r="BJ87" s="72"/>
      <c r="BK87" s="72"/>
      <c r="BL87" s="72"/>
      <c r="BM87" s="72"/>
      <c r="BN87" s="72"/>
      <c r="BO87" s="72"/>
      <c r="BP87" s="74"/>
      <c r="BQ87" s="72"/>
      <c r="BR87" s="72"/>
      <c r="BS87" s="72"/>
      <c r="BT87" s="72"/>
      <c r="BU87" s="72"/>
      <c r="BV87" s="72"/>
      <c r="BW87" s="72"/>
      <c r="BX87" s="72"/>
      <c r="BY87" s="72"/>
      <c r="BZ87" s="72"/>
      <c r="CA87" s="72"/>
      <c r="CB87" s="72"/>
      <c r="CC87" s="72"/>
    </row>
    <row r="88" spans="1:81" s="70" customFormat="1" ht="15" customHeight="1" x14ac:dyDescent="0.2">
      <c r="A88" s="182"/>
      <c r="B88" s="49"/>
      <c r="C88" s="49"/>
      <c r="D88" s="49"/>
      <c r="E88" s="49"/>
      <c r="F88" s="69"/>
      <c r="G88" s="69"/>
      <c r="H88" s="69"/>
      <c r="I88" s="69"/>
      <c r="J88" s="69"/>
      <c r="K88" s="69"/>
      <c r="L88" s="69"/>
      <c r="M88" s="69"/>
      <c r="N88" s="69"/>
      <c r="AS88" s="72"/>
      <c r="AT88" s="72"/>
      <c r="AU88" s="72"/>
      <c r="AV88" s="73"/>
      <c r="AW88" s="74"/>
      <c r="AX88" s="72"/>
      <c r="AY88" s="72"/>
      <c r="AZ88" s="72"/>
      <c r="BA88" s="72"/>
      <c r="BB88" s="72"/>
      <c r="BC88" s="72"/>
      <c r="BD88" s="72"/>
      <c r="BE88" s="72"/>
      <c r="BF88" s="168"/>
      <c r="BG88" s="72"/>
      <c r="BH88" s="72"/>
      <c r="BI88" s="72"/>
      <c r="BJ88" s="72"/>
      <c r="BK88" s="72"/>
      <c r="BL88" s="72"/>
      <c r="BM88" s="72"/>
      <c r="BN88" s="72"/>
      <c r="BO88" s="72"/>
      <c r="BP88" s="74"/>
      <c r="BQ88" s="72"/>
      <c r="BR88" s="72"/>
      <c r="BS88" s="72"/>
      <c r="BT88" s="72"/>
      <c r="BU88" s="72"/>
      <c r="BV88" s="72"/>
      <c r="BW88" s="72"/>
      <c r="BX88" s="72"/>
      <c r="BY88" s="72"/>
      <c r="BZ88" s="72"/>
      <c r="CA88" s="72"/>
      <c r="CB88" s="72"/>
      <c r="CC88" s="72"/>
    </row>
    <row r="89" spans="1:81" s="70" customFormat="1" ht="15" customHeight="1" x14ac:dyDescent="0.2">
      <c r="A89" s="182"/>
      <c r="B89" s="49"/>
      <c r="C89" s="49"/>
      <c r="D89" s="49"/>
      <c r="E89" s="49"/>
      <c r="F89" s="69"/>
      <c r="G89" s="69"/>
      <c r="H89" s="69"/>
      <c r="I89" s="69"/>
      <c r="J89" s="69"/>
      <c r="K89" s="69"/>
      <c r="L89" s="69"/>
      <c r="M89" s="69"/>
      <c r="N89" s="69"/>
      <c r="AS89" s="72"/>
      <c r="AT89" s="72"/>
      <c r="AU89" s="72"/>
      <c r="AV89" s="73"/>
      <c r="AW89" s="74"/>
      <c r="AX89" s="72"/>
      <c r="AY89" s="72"/>
      <c r="AZ89" s="72"/>
      <c r="BA89" s="72"/>
      <c r="BB89" s="72"/>
      <c r="BC89" s="72"/>
      <c r="BD89" s="72"/>
      <c r="BE89" s="72"/>
      <c r="BF89" s="168"/>
      <c r="BG89" s="72"/>
      <c r="BH89" s="72"/>
      <c r="BI89" s="72"/>
      <c r="BJ89" s="72"/>
      <c r="BK89" s="72"/>
      <c r="BL89" s="72"/>
      <c r="BM89" s="72"/>
      <c r="BN89" s="72"/>
      <c r="BO89" s="72"/>
      <c r="BP89" s="74"/>
      <c r="BQ89" s="72"/>
      <c r="BR89" s="72"/>
      <c r="BS89" s="72"/>
      <c r="BT89" s="72"/>
      <c r="BU89" s="72"/>
      <c r="BV89" s="72"/>
      <c r="BW89" s="72"/>
      <c r="BX89" s="72"/>
      <c r="BY89" s="72"/>
      <c r="BZ89" s="72"/>
      <c r="CA89" s="72"/>
      <c r="CB89" s="72"/>
      <c r="CC89" s="72"/>
    </row>
    <row r="90" spans="1:81" s="70" customFormat="1" ht="15" customHeight="1" x14ac:dyDescent="0.2">
      <c r="A90" s="182"/>
      <c r="B90" s="49"/>
      <c r="C90" s="49"/>
      <c r="D90" s="49"/>
      <c r="E90" s="49"/>
      <c r="F90" s="69"/>
      <c r="G90" s="69"/>
      <c r="H90" s="69"/>
      <c r="I90" s="69"/>
      <c r="J90" s="69"/>
      <c r="K90" s="69"/>
      <c r="L90" s="69"/>
      <c r="M90" s="69"/>
      <c r="N90" s="69"/>
      <c r="AS90" s="72"/>
      <c r="AT90" s="72"/>
      <c r="AU90" s="72"/>
      <c r="AV90" s="73"/>
      <c r="AW90" s="74"/>
      <c r="AX90" s="72"/>
      <c r="AY90" s="72"/>
      <c r="AZ90" s="72"/>
      <c r="BA90" s="72"/>
      <c r="BB90" s="72"/>
      <c r="BC90" s="72"/>
      <c r="BD90" s="72"/>
      <c r="BE90" s="72"/>
      <c r="BF90" s="168"/>
      <c r="BG90" s="72"/>
      <c r="BH90" s="72"/>
      <c r="BI90" s="72"/>
      <c r="BJ90" s="72"/>
      <c r="BK90" s="72"/>
      <c r="BL90" s="72"/>
      <c r="BM90" s="72"/>
      <c r="BN90" s="72"/>
      <c r="BO90" s="72"/>
      <c r="BP90" s="74"/>
      <c r="BQ90" s="72"/>
      <c r="BR90" s="72"/>
      <c r="BS90" s="72"/>
      <c r="BT90" s="72"/>
      <c r="BU90" s="72"/>
      <c r="BV90" s="72"/>
      <c r="BW90" s="72"/>
      <c r="BX90" s="72"/>
      <c r="BY90" s="72"/>
      <c r="BZ90" s="72"/>
      <c r="CA90" s="72"/>
      <c r="CB90" s="72"/>
      <c r="CC90" s="72"/>
    </row>
    <row r="91" spans="1:81" s="70" customFormat="1" ht="15" customHeight="1" x14ac:dyDescent="0.2">
      <c r="A91" s="183"/>
      <c r="B91" s="50"/>
      <c r="C91" s="50"/>
      <c r="D91" s="50"/>
      <c r="E91" s="50"/>
      <c r="F91" s="69"/>
      <c r="G91" s="69"/>
      <c r="H91" s="69"/>
      <c r="I91" s="69"/>
      <c r="J91" s="69"/>
      <c r="K91" s="69"/>
      <c r="L91" s="69"/>
      <c r="M91" s="69"/>
      <c r="N91" s="69"/>
      <c r="AS91" s="72"/>
      <c r="AT91" s="72"/>
      <c r="AU91" s="72"/>
      <c r="AV91" s="73"/>
      <c r="AW91" s="74"/>
      <c r="AX91" s="72"/>
      <c r="AY91" s="72"/>
      <c r="AZ91" s="72"/>
      <c r="BA91" s="72"/>
      <c r="BB91" s="72"/>
      <c r="BC91" s="72"/>
      <c r="BD91" s="72"/>
      <c r="BE91" s="72"/>
      <c r="BF91" s="168"/>
      <c r="BG91" s="72"/>
      <c r="BH91" s="72"/>
      <c r="BI91" s="72"/>
      <c r="BJ91" s="72"/>
      <c r="BK91" s="72"/>
      <c r="BL91" s="72"/>
      <c r="BM91" s="72"/>
      <c r="BN91" s="72"/>
      <c r="BO91" s="72"/>
      <c r="BP91" s="74"/>
      <c r="BQ91" s="72"/>
      <c r="BR91" s="72"/>
      <c r="BS91" s="72"/>
      <c r="BT91" s="72"/>
      <c r="BU91" s="72"/>
      <c r="BV91" s="72"/>
      <c r="BW91" s="72"/>
      <c r="BX91" s="72"/>
      <c r="BY91" s="72"/>
      <c r="BZ91" s="72"/>
      <c r="CA91" s="72"/>
      <c r="CB91" s="72"/>
      <c r="CC91" s="72"/>
    </row>
    <row r="92" spans="1:81" s="70" customFormat="1" ht="15" customHeight="1" x14ac:dyDescent="0.2">
      <c r="A92" s="157"/>
      <c r="B92" s="158"/>
      <c r="C92" s="158"/>
      <c r="D92" s="158"/>
      <c r="E92" s="158"/>
      <c r="F92" s="69"/>
      <c r="G92" s="69"/>
      <c r="H92" s="69"/>
      <c r="I92" s="69"/>
      <c r="J92" s="69"/>
      <c r="K92" s="69"/>
      <c r="L92" s="69"/>
      <c r="M92" s="69"/>
      <c r="N92" s="69"/>
      <c r="AS92" s="72"/>
      <c r="AT92" s="72"/>
      <c r="AU92" s="72"/>
      <c r="AV92" s="73"/>
      <c r="AW92" s="74"/>
      <c r="AX92" s="72"/>
      <c r="AY92" s="72"/>
      <c r="AZ92" s="72"/>
      <c r="BA92" s="72"/>
      <c r="BB92" s="72"/>
      <c r="BC92" s="72"/>
      <c r="BD92" s="72"/>
      <c r="BE92" s="72"/>
      <c r="BF92" s="168"/>
      <c r="BG92" s="72"/>
      <c r="BH92" s="72"/>
      <c r="BI92" s="72"/>
      <c r="BJ92" s="72"/>
      <c r="BK92" s="72"/>
      <c r="BL92" s="72"/>
      <c r="BM92" s="72"/>
      <c r="BN92" s="72"/>
      <c r="BO92" s="72"/>
      <c r="BP92" s="74"/>
      <c r="BQ92" s="72"/>
      <c r="BR92" s="72"/>
      <c r="BS92" s="72"/>
      <c r="BT92" s="72"/>
      <c r="BU92" s="72"/>
      <c r="BV92" s="72"/>
      <c r="BW92" s="72"/>
      <c r="BX92" s="72"/>
      <c r="BY92" s="72"/>
      <c r="BZ92" s="72"/>
      <c r="CA92" s="72"/>
      <c r="CB92" s="72"/>
      <c r="CC92" s="72"/>
    </row>
    <row r="93" spans="1:81" s="70" customFormat="1" ht="30" customHeight="1" x14ac:dyDescent="0.2">
      <c r="A93" s="169"/>
      <c r="B93" s="184"/>
      <c r="C93" s="185"/>
      <c r="D93" s="69"/>
      <c r="E93" s="69"/>
      <c r="F93" s="69"/>
      <c r="G93" s="69"/>
      <c r="H93" s="69"/>
      <c r="I93" s="69"/>
      <c r="J93" s="69"/>
      <c r="K93" s="69"/>
      <c r="L93" s="69"/>
      <c r="M93" s="69"/>
      <c r="N93" s="69"/>
      <c r="AS93" s="72"/>
      <c r="AT93" s="72"/>
      <c r="AU93" s="72"/>
      <c r="AV93" s="73"/>
      <c r="AW93" s="74"/>
      <c r="AX93" s="72"/>
      <c r="AY93" s="72"/>
      <c r="AZ93" s="72"/>
      <c r="BA93" s="72"/>
      <c r="BB93" s="72"/>
      <c r="BC93" s="72"/>
      <c r="BD93" s="72"/>
      <c r="BE93" s="72"/>
      <c r="BF93" s="168"/>
      <c r="BG93" s="72"/>
      <c r="BH93" s="72"/>
      <c r="BI93" s="72"/>
      <c r="BJ93" s="72"/>
      <c r="BK93" s="72"/>
      <c r="BL93" s="72"/>
      <c r="BM93" s="72"/>
      <c r="BN93" s="72"/>
      <c r="BO93" s="72"/>
      <c r="BP93" s="74"/>
      <c r="BQ93" s="72"/>
      <c r="BR93" s="72"/>
      <c r="BS93" s="72"/>
      <c r="BT93" s="72"/>
      <c r="BU93" s="72"/>
      <c r="BV93" s="72"/>
      <c r="BW93" s="72"/>
      <c r="BX93" s="72"/>
      <c r="BY93" s="72"/>
      <c r="BZ93" s="72"/>
      <c r="CA93" s="72"/>
      <c r="CB93" s="72"/>
      <c r="CC93" s="72"/>
    </row>
    <row r="94" spans="1:81" s="70" customFormat="1" ht="51" customHeight="1" x14ac:dyDescent="0.2">
      <c r="A94" s="179"/>
      <c r="B94" s="173"/>
      <c r="C94" s="173"/>
      <c r="D94" s="173"/>
      <c r="E94" s="173"/>
      <c r="F94" s="69"/>
      <c r="G94" s="69"/>
      <c r="H94" s="69"/>
      <c r="I94" s="69"/>
      <c r="J94" s="69"/>
      <c r="K94" s="69"/>
      <c r="L94" s="69"/>
      <c r="M94" s="69"/>
      <c r="N94" s="69"/>
      <c r="AS94" s="72"/>
      <c r="AT94" s="72"/>
      <c r="AU94" s="72"/>
      <c r="AV94" s="73"/>
      <c r="AW94" s="74"/>
      <c r="AX94" s="72"/>
      <c r="AY94" s="72"/>
      <c r="AZ94" s="72"/>
      <c r="BA94" s="72"/>
      <c r="BB94" s="72"/>
      <c r="BC94" s="72"/>
      <c r="BD94" s="72"/>
      <c r="BE94" s="72"/>
      <c r="BF94" s="168"/>
      <c r="BG94" s="72"/>
      <c r="BH94" s="72"/>
      <c r="BI94" s="72"/>
      <c r="BJ94" s="72"/>
      <c r="BK94" s="72"/>
      <c r="BL94" s="72"/>
      <c r="BM94" s="72"/>
      <c r="BN94" s="72"/>
      <c r="BO94" s="72"/>
      <c r="BP94" s="74"/>
      <c r="BQ94" s="72"/>
      <c r="BR94" s="72"/>
      <c r="BS94" s="72"/>
      <c r="BT94" s="72"/>
      <c r="BU94" s="72"/>
      <c r="BV94" s="72"/>
      <c r="BW94" s="72"/>
      <c r="BX94" s="72"/>
      <c r="BY94" s="72"/>
      <c r="BZ94" s="72"/>
      <c r="CA94" s="72"/>
      <c r="CB94" s="72"/>
      <c r="CC94" s="72"/>
    </row>
    <row r="95" spans="1:81" s="70" customFormat="1" ht="15" customHeight="1" x14ac:dyDescent="0.2">
      <c r="A95" s="181"/>
      <c r="B95" s="49"/>
      <c r="C95" s="49"/>
      <c r="D95" s="49"/>
      <c r="E95" s="49"/>
      <c r="F95" s="69"/>
      <c r="G95" s="69"/>
      <c r="H95" s="69"/>
      <c r="I95" s="69"/>
      <c r="J95" s="69"/>
      <c r="K95" s="69"/>
      <c r="L95" s="69"/>
      <c r="M95" s="69"/>
      <c r="N95" s="69"/>
      <c r="AS95" s="72"/>
      <c r="AT95" s="72"/>
      <c r="AU95" s="72"/>
      <c r="AV95" s="73"/>
      <c r="AW95" s="74"/>
      <c r="AX95" s="72"/>
      <c r="AY95" s="72"/>
      <c r="AZ95" s="72"/>
      <c r="BA95" s="72"/>
      <c r="BB95" s="72"/>
      <c r="BC95" s="72"/>
      <c r="BD95" s="72"/>
      <c r="BE95" s="72"/>
      <c r="BF95" s="168"/>
      <c r="BG95" s="72"/>
      <c r="BH95" s="72"/>
      <c r="BI95" s="72"/>
      <c r="BJ95" s="72"/>
      <c r="BK95" s="72"/>
      <c r="BL95" s="72"/>
      <c r="BM95" s="72"/>
      <c r="BN95" s="72"/>
      <c r="BO95" s="72"/>
      <c r="BP95" s="74"/>
      <c r="BQ95" s="72"/>
      <c r="BR95" s="72"/>
      <c r="BS95" s="72"/>
      <c r="BT95" s="72"/>
      <c r="BU95" s="72"/>
      <c r="BV95" s="72"/>
      <c r="BW95" s="72"/>
      <c r="BX95" s="72"/>
      <c r="BY95" s="72"/>
      <c r="BZ95" s="72"/>
      <c r="CA95" s="72"/>
      <c r="CB95" s="72"/>
      <c r="CC95" s="72"/>
    </row>
    <row r="96" spans="1:81" s="70" customFormat="1" ht="15" customHeight="1" x14ac:dyDescent="0.2">
      <c r="A96" s="182"/>
      <c r="B96" s="49"/>
      <c r="C96" s="49"/>
      <c r="D96" s="49"/>
      <c r="E96" s="49"/>
      <c r="F96" s="69"/>
      <c r="G96" s="69"/>
      <c r="H96" s="69"/>
      <c r="I96" s="69"/>
      <c r="J96" s="69"/>
      <c r="K96" s="69"/>
      <c r="L96" s="69"/>
      <c r="M96" s="69"/>
      <c r="N96" s="69"/>
      <c r="AS96" s="72"/>
      <c r="AT96" s="72"/>
      <c r="AU96" s="72"/>
      <c r="AV96" s="73"/>
      <c r="AW96" s="74"/>
      <c r="AX96" s="72"/>
      <c r="AY96" s="72"/>
      <c r="AZ96" s="72"/>
      <c r="BA96" s="72"/>
      <c r="BB96" s="72"/>
      <c r="BC96" s="72"/>
      <c r="BD96" s="72"/>
      <c r="BE96" s="72"/>
      <c r="BF96" s="168"/>
      <c r="BG96" s="72"/>
      <c r="BH96" s="72"/>
      <c r="BI96" s="72"/>
      <c r="BJ96" s="72"/>
      <c r="BK96" s="72"/>
      <c r="BL96" s="72"/>
      <c r="BM96" s="72"/>
      <c r="BN96" s="72"/>
      <c r="BO96" s="72"/>
      <c r="BP96" s="74"/>
      <c r="BQ96" s="72"/>
      <c r="BR96" s="72"/>
      <c r="BS96" s="72"/>
      <c r="BT96" s="72"/>
      <c r="BU96" s="72"/>
      <c r="BV96" s="72"/>
      <c r="BW96" s="72"/>
      <c r="BX96" s="72"/>
      <c r="BY96" s="72"/>
      <c r="BZ96" s="72"/>
      <c r="CA96" s="72"/>
      <c r="CB96" s="72"/>
      <c r="CC96" s="72"/>
    </row>
    <row r="97" spans="1:81" s="70" customFormat="1" ht="15" customHeight="1" x14ac:dyDescent="0.2">
      <c r="A97" s="182"/>
      <c r="B97" s="49"/>
      <c r="C97" s="49"/>
      <c r="D97" s="49"/>
      <c r="E97" s="49"/>
      <c r="F97" s="69"/>
      <c r="G97" s="69"/>
      <c r="H97" s="69"/>
      <c r="I97" s="69"/>
      <c r="J97" s="69"/>
      <c r="K97" s="69"/>
      <c r="L97" s="69"/>
      <c r="M97" s="69"/>
      <c r="N97" s="69"/>
      <c r="AS97" s="72"/>
      <c r="AT97" s="72"/>
      <c r="AU97" s="72"/>
      <c r="AV97" s="73"/>
      <c r="AW97" s="74"/>
      <c r="AX97" s="72"/>
      <c r="AY97" s="72"/>
      <c r="AZ97" s="72"/>
      <c r="BA97" s="72"/>
      <c r="BB97" s="72"/>
      <c r="BC97" s="72"/>
      <c r="BD97" s="72"/>
      <c r="BE97" s="72"/>
      <c r="BF97" s="72"/>
      <c r="BG97" s="72"/>
      <c r="BH97" s="72"/>
      <c r="BI97" s="72"/>
      <c r="BJ97" s="72"/>
      <c r="BK97" s="72"/>
      <c r="BL97" s="72"/>
      <c r="BM97" s="72"/>
      <c r="BN97" s="72"/>
      <c r="BO97" s="72"/>
      <c r="BP97" s="74"/>
      <c r="BQ97" s="72"/>
      <c r="BR97" s="72"/>
      <c r="BS97" s="72"/>
      <c r="BT97" s="72"/>
      <c r="BU97" s="72"/>
      <c r="BV97" s="72"/>
      <c r="BW97" s="72"/>
      <c r="BX97" s="72"/>
      <c r="BY97" s="72"/>
      <c r="BZ97" s="72"/>
      <c r="CA97" s="72"/>
      <c r="CB97" s="72"/>
      <c r="CC97" s="72"/>
    </row>
    <row r="98" spans="1:81" s="70" customFormat="1" ht="15" customHeight="1" x14ac:dyDescent="0.2">
      <c r="A98" s="182"/>
      <c r="B98" s="49"/>
      <c r="C98" s="49"/>
      <c r="D98" s="49"/>
      <c r="E98" s="49"/>
      <c r="F98" s="69"/>
      <c r="G98" s="69"/>
      <c r="H98" s="69"/>
      <c r="I98" s="69"/>
      <c r="J98" s="69"/>
      <c r="K98" s="69"/>
      <c r="L98" s="69"/>
      <c r="M98" s="69"/>
      <c r="N98" s="69"/>
      <c r="AS98" s="72"/>
      <c r="AT98" s="72"/>
      <c r="AU98" s="72"/>
      <c r="AV98" s="73"/>
      <c r="AW98" s="74"/>
      <c r="AX98" s="72"/>
      <c r="AY98" s="72"/>
      <c r="AZ98" s="72"/>
      <c r="BA98" s="73"/>
      <c r="BB98" s="73"/>
      <c r="BC98" s="73"/>
      <c r="BD98" s="73"/>
      <c r="BE98" s="73"/>
      <c r="BF98" s="73"/>
      <c r="BG98" s="72"/>
      <c r="BH98" s="72"/>
      <c r="BI98" s="72"/>
      <c r="BJ98" s="72"/>
      <c r="BK98" s="72"/>
      <c r="BL98" s="72"/>
      <c r="BM98" s="72"/>
      <c r="BN98" s="72"/>
      <c r="BO98" s="72"/>
      <c r="BP98" s="74"/>
      <c r="BQ98" s="72"/>
      <c r="BR98" s="72"/>
      <c r="BS98" s="72"/>
      <c r="BT98" s="72"/>
      <c r="BU98" s="72"/>
      <c r="BV98" s="72"/>
      <c r="BW98" s="72"/>
      <c r="BX98" s="72"/>
      <c r="BY98" s="72"/>
      <c r="BZ98" s="72"/>
      <c r="CA98" s="72"/>
      <c r="CB98" s="72"/>
      <c r="CC98" s="72"/>
    </row>
    <row r="99" spans="1:81" s="70" customFormat="1" ht="15" customHeight="1" x14ac:dyDescent="0.2">
      <c r="A99" s="183"/>
      <c r="B99" s="50"/>
      <c r="C99" s="50"/>
      <c r="D99" s="50"/>
      <c r="E99" s="50"/>
      <c r="F99" s="69"/>
      <c r="G99" s="69"/>
      <c r="H99" s="69"/>
      <c r="I99" s="69"/>
      <c r="J99" s="69"/>
      <c r="K99" s="69"/>
      <c r="L99" s="69"/>
      <c r="M99" s="69"/>
      <c r="N99" s="69"/>
      <c r="AS99" s="72"/>
      <c r="AT99" s="72"/>
      <c r="AU99" s="72"/>
      <c r="AV99" s="73"/>
      <c r="AW99" s="74"/>
      <c r="AX99" s="72"/>
      <c r="AY99" s="72"/>
      <c r="AZ99" s="72"/>
      <c r="BA99" s="73"/>
      <c r="BB99" s="73"/>
      <c r="BC99" s="73"/>
      <c r="BD99" s="73"/>
      <c r="BE99" s="73"/>
      <c r="BF99" s="73"/>
      <c r="BG99" s="72"/>
      <c r="BH99" s="72"/>
      <c r="BI99" s="72"/>
      <c r="BJ99" s="72"/>
      <c r="BK99" s="72"/>
      <c r="BL99" s="72"/>
      <c r="BM99" s="72"/>
      <c r="BN99" s="72"/>
      <c r="BO99" s="72"/>
      <c r="BP99" s="74"/>
      <c r="BQ99" s="72"/>
      <c r="BR99" s="72"/>
      <c r="BS99" s="72"/>
      <c r="BT99" s="72"/>
      <c r="BU99" s="72"/>
      <c r="BV99" s="72"/>
      <c r="BW99" s="72"/>
      <c r="BX99" s="72"/>
      <c r="BY99" s="72"/>
      <c r="BZ99" s="72"/>
      <c r="CA99" s="72"/>
      <c r="CB99" s="72"/>
      <c r="CC99" s="72"/>
    </row>
    <row r="100" spans="1:81" s="70" customFormat="1" ht="15" customHeight="1" x14ac:dyDescent="0.2">
      <c r="A100" s="157"/>
      <c r="B100" s="158"/>
      <c r="C100" s="158"/>
      <c r="D100" s="158"/>
      <c r="E100" s="158"/>
      <c r="F100" s="69"/>
      <c r="G100" s="69"/>
      <c r="H100" s="69"/>
      <c r="I100" s="69"/>
      <c r="J100" s="69"/>
      <c r="K100" s="69"/>
      <c r="L100" s="69"/>
      <c r="M100" s="69"/>
      <c r="N100" s="69"/>
      <c r="AS100" s="72"/>
      <c r="AT100" s="72"/>
      <c r="AU100" s="72"/>
      <c r="AV100" s="73"/>
      <c r="AW100" s="74"/>
      <c r="AX100" s="72"/>
      <c r="AY100" s="72"/>
      <c r="AZ100" s="72"/>
      <c r="BA100" s="73"/>
      <c r="BB100" s="73"/>
      <c r="BC100" s="73"/>
      <c r="BD100" s="73"/>
      <c r="BE100" s="73"/>
      <c r="BF100" s="73"/>
      <c r="BG100" s="72"/>
      <c r="BH100" s="72"/>
      <c r="BI100" s="72"/>
      <c r="BJ100" s="72"/>
      <c r="BK100" s="72"/>
      <c r="BL100" s="72"/>
      <c r="BM100" s="72"/>
      <c r="BN100" s="72"/>
      <c r="BO100" s="72"/>
      <c r="BP100" s="74"/>
      <c r="BQ100" s="72"/>
      <c r="BR100" s="72"/>
      <c r="BS100" s="72"/>
      <c r="BT100" s="72"/>
      <c r="BU100" s="72"/>
      <c r="BV100" s="72"/>
      <c r="BW100" s="72"/>
      <c r="BX100" s="72"/>
      <c r="BY100" s="72"/>
      <c r="BZ100" s="72"/>
      <c r="CA100" s="72"/>
      <c r="CB100" s="72"/>
      <c r="CC100" s="72"/>
    </row>
    <row r="101" spans="1:81" s="70" customFormat="1" ht="27.75" customHeight="1" x14ac:dyDescent="0.2">
      <c r="A101" s="169"/>
      <c r="B101" s="184"/>
      <c r="C101" s="185"/>
      <c r="D101" s="69"/>
      <c r="E101" s="69"/>
      <c r="F101" s="69"/>
      <c r="K101" s="69"/>
      <c r="L101" s="69"/>
      <c r="M101" s="69"/>
      <c r="N101" s="69"/>
      <c r="AS101" s="72"/>
      <c r="AT101" s="72"/>
      <c r="AU101" s="72"/>
      <c r="AV101" s="73"/>
      <c r="AW101" s="74"/>
      <c r="AX101" s="72"/>
      <c r="AY101" s="72"/>
      <c r="AZ101" s="72"/>
      <c r="BA101" s="73"/>
      <c r="BB101" s="73"/>
      <c r="BC101" s="73"/>
      <c r="BD101" s="73"/>
      <c r="BE101" s="73"/>
      <c r="BF101" s="73"/>
      <c r="BG101" s="72"/>
      <c r="BH101" s="72"/>
      <c r="BI101" s="72"/>
      <c r="BJ101" s="72"/>
      <c r="BK101" s="72"/>
      <c r="BL101" s="72"/>
      <c r="BM101" s="72"/>
      <c r="BN101" s="72"/>
      <c r="BO101" s="72"/>
      <c r="BP101" s="74"/>
      <c r="BQ101" s="72"/>
      <c r="BR101" s="72"/>
      <c r="BS101" s="72"/>
      <c r="BT101" s="72"/>
      <c r="BU101" s="72"/>
      <c r="BV101" s="72"/>
      <c r="BW101" s="72"/>
      <c r="BX101" s="72"/>
      <c r="BY101" s="72"/>
      <c r="BZ101" s="72"/>
      <c r="CA101" s="72"/>
      <c r="CB101" s="72"/>
      <c r="CC101" s="72"/>
    </row>
    <row r="102" spans="1:81" s="70" customFormat="1" ht="27.75" customHeight="1" x14ac:dyDescent="0.2">
      <c r="A102" s="889"/>
      <c r="B102" s="890"/>
      <c r="C102" s="887"/>
      <c r="D102" s="860"/>
      <c r="E102" s="861"/>
      <c r="F102" s="861"/>
      <c r="G102" s="836"/>
      <c r="K102" s="69"/>
      <c r="L102" s="69"/>
      <c r="M102" s="69"/>
      <c r="N102" s="69"/>
      <c r="AS102" s="72"/>
      <c r="AT102" s="72"/>
      <c r="AU102" s="72"/>
      <c r="AV102" s="73"/>
      <c r="AW102" s="74"/>
      <c r="AX102" s="72"/>
      <c r="AY102" s="72"/>
      <c r="AZ102" s="72"/>
      <c r="BA102" s="73"/>
      <c r="BB102" s="73"/>
      <c r="BC102" s="73"/>
      <c r="BD102" s="73"/>
      <c r="BE102" s="73"/>
      <c r="BF102" s="73"/>
      <c r="BG102" s="72"/>
      <c r="BH102" s="72"/>
      <c r="BI102" s="72"/>
      <c r="BJ102" s="72"/>
      <c r="BK102" s="72"/>
      <c r="BL102" s="72"/>
      <c r="BM102" s="72"/>
      <c r="BN102" s="72"/>
      <c r="BO102" s="72"/>
      <c r="BP102" s="74"/>
      <c r="BQ102" s="72"/>
      <c r="BR102" s="72"/>
      <c r="BS102" s="72"/>
      <c r="BT102" s="72"/>
      <c r="BU102" s="72"/>
      <c r="BV102" s="72"/>
      <c r="BW102" s="72"/>
      <c r="BX102" s="72"/>
      <c r="BY102" s="72"/>
      <c r="BZ102" s="72"/>
      <c r="CA102" s="72"/>
      <c r="CB102" s="72"/>
      <c r="CC102" s="72"/>
    </row>
    <row r="103" spans="1:81" s="70" customFormat="1" ht="51" customHeight="1" x14ac:dyDescent="0.2">
      <c r="A103" s="891"/>
      <c r="B103" s="892"/>
      <c r="C103" s="888"/>
      <c r="D103" s="267"/>
      <c r="E103" s="267"/>
      <c r="F103" s="267"/>
      <c r="G103" s="838"/>
      <c r="H103" s="69"/>
      <c r="I103" s="69"/>
      <c r="J103" s="69"/>
      <c r="K103" s="69"/>
      <c r="L103" s="69"/>
      <c r="M103" s="69"/>
      <c r="N103" s="69"/>
      <c r="AS103" s="72"/>
      <c r="AT103" s="72"/>
      <c r="AU103" s="72"/>
      <c r="AV103" s="73"/>
      <c r="AW103" s="74"/>
      <c r="AX103" s="72"/>
      <c r="AY103" s="72"/>
      <c r="AZ103" s="72"/>
      <c r="BA103" s="73"/>
      <c r="BB103" s="73"/>
      <c r="BC103" s="73"/>
      <c r="BD103" s="73"/>
      <c r="BE103" s="73"/>
      <c r="BF103" s="73"/>
      <c r="BG103" s="72"/>
      <c r="BH103" s="72"/>
      <c r="BI103" s="72"/>
      <c r="BJ103" s="72"/>
      <c r="BK103" s="72"/>
      <c r="BL103" s="72"/>
      <c r="BM103" s="72"/>
      <c r="BN103" s="72"/>
      <c r="BO103" s="72"/>
      <c r="BP103" s="74"/>
      <c r="BQ103" s="72"/>
      <c r="BR103" s="72"/>
      <c r="BS103" s="72"/>
      <c r="BT103" s="72"/>
      <c r="BU103" s="72"/>
      <c r="BV103" s="72"/>
      <c r="BW103" s="72"/>
      <c r="BX103" s="72"/>
      <c r="BY103" s="72"/>
      <c r="BZ103" s="72"/>
      <c r="CA103" s="72"/>
      <c r="CB103" s="72"/>
      <c r="CC103" s="72"/>
    </row>
    <row r="104" spans="1:81" s="70" customFormat="1" ht="16.5" customHeight="1" x14ac:dyDescent="0.2">
      <c r="A104" s="877"/>
      <c r="B104" s="878"/>
      <c r="C104" s="158"/>
      <c r="D104" s="6"/>
      <c r="E104" s="5"/>
      <c r="F104" s="7"/>
      <c r="G104" s="7"/>
      <c r="H104" s="69"/>
      <c r="I104" s="69"/>
      <c r="J104" s="69"/>
      <c r="K104" s="69"/>
      <c r="L104" s="69"/>
      <c r="M104" s="69"/>
      <c r="N104" s="69"/>
      <c r="AS104" s="72"/>
      <c r="AT104" s="72"/>
      <c r="AU104" s="72"/>
      <c r="AV104" s="73"/>
      <c r="AW104" s="74"/>
      <c r="AX104" s="72"/>
      <c r="AY104" s="72"/>
      <c r="AZ104" s="72"/>
      <c r="BA104" s="73"/>
      <c r="BB104" s="73"/>
      <c r="BC104" s="73"/>
      <c r="BD104" s="73"/>
      <c r="BE104" s="73"/>
      <c r="BF104" s="73"/>
      <c r="BG104" s="72"/>
      <c r="BH104" s="72"/>
      <c r="BI104" s="72"/>
      <c r="BJ104" s="72"/>
      <c r="BK104" s="72"/>
      <c r="BL104" s="72"/>
      <c r="BM104" s="72"/>
      <c r="BN104" s="72"/>
      <c r="BO104" s="72"/>
      <c r="BP104" s="74"/>
      <c r="BQ104" s="72"/>
      <c r="BR104" s="72"/>
      <c r="BS104" s="72"/>
      <c r="BT104" s="72"/>
      <c r="BU104" s="72"/>
      <c r="BV104" s="72"/>
      <c r="BW104" s="72"/>
      <c r="BX104" s="72"/>
      <c r="BY104" s="72"/>
      <c r="BZ104" s="72"/>
      <c r="CA104" s="72"/>
      <c r="CB104" s="72"/>
      <c r="CC104" s="72"/>
    </row>
    <row r="105" spans="1:81" s="70" customFormat="1" ht="15.75" customHeight="1" x14ac:dyDescent="0.2">
      <c r="A105" s="879"/>
      <c r="B105" s="880"/>
      <c r="C105" s="4"/>
      <c r="D105" s="6"/>
      <c r="E105" s="5"/>
      <c r="F105" s="7"/>
      <c r="G105" s="7"/>
      <c r="H105" s="69"/>
      <c r="I105" s="69"/>
      <c r="J105" s="69"/>
      <c r="K105" s="69"/>
      <c r="L105" s="69"/>
      <c r="M105" s="69"/>
      <c r="N105" s="69"/>
      <c r="AS105" s="72"/>
      <c r="AT105" s="72"/>
      <c r="AU105" s="72"/>
      <c r="AV105" s="73"/>
      <c r="AW105" s="74"/>
      <c r="AX105" s="72"/>
      <c r="AY105" s="72"/>
      <c r="AZ105" s="72"/>
      <c r="BA105" s="73"/>
      <c r="BB105" s="73"/>
      <c r="BC105" s="73"/>
      <c r="BD105" s="73"/>
      <c r="BE105" s="73"/>
      <c r="BF105" s="73"/>
      <c r="BG105" s="72"/>
      <c r="BH105" s="72"/>
      <c r="BI105" s="72"/>
      <c r="BJ105" s="72"/>
      <c r="BK105" s="72"/>
      <c r="BL105" s="72"/>
      <c r="BM105" s="72"/>
      <c r="BN105" s="72"/>
      <c r="BO105" s="72"/>
      <c r="BP105" s="74"/>
      <c r="BQ105" s="72"/>
      <c r="BR105" s="72"/>
      <c r="BS105" s="72"/>
      <c r="BT105" s="72"/>
      <c r="BU105" s="72"/>
      <c r="BV105" s="72"/>
      <c r="BW105" s="72"/>
      <c r="BX105" s="72"/>
      <c r="BY105" s="72"/>
      <c r="BZ105" s="72"/>
      <c r="CA105" s="72"/>
      <c r="CB105" s="72"/>
      <c r="CC105" s="72"/>
    </row>
    <row r="106" spans="1:81" s="70" customFormat="1" ht="20.25" customHeight="1" x14ac:dyDescent="0.2">
      <c r="A106" s="169"/>
      <c r="B106" s="266"/>
      <c r="C106" s="266"/>
      <c r="D106" s="266"/>
      <c r="E106" s="266"/>
      <c r="F106" s="266"/>
      <c r="G106" s="266"/>
      <c r="H106" s="266"/>
      <c r="I106" s="266"/>
      <c r="J106" s="266"/>
      <c r="K106" s="266"/>
      <c r="L106" s="266"/>
      <c r="M106" s="266"/>
      <c r="N106" s="69"/>
      <c r="AS106" s="72"/>
      <c r="AT106" s="72"/>
      <c r="AU106" s="72"/>
      <c r="AV106" s="73"/>
      <c r="AW106" s="74"/>
      <c r="AX106" s="72"/>
      <c r="AY106" s="72"/>
      <c r="AZ106" s="72"/>
      <c r="BA106" s="73"/>
      <c r="BB106" s="73"/>
      <c r="BC106" s="73"/>
      <c r="BD106" s="73"/>
      <c r="BE106" s="73"/>
      <c r="BF106" s="73"/>
      <c r="BG106" s="72"/>
      <c r="BH106" s="72"/>
      <c r="BI106" s="72"/>
      <c r="BJ106" s="72"/>
      <c r="BK106" s="72"/>
      <c r="BL106" s="72"/>
      <c r="BM106" s="72"/>
      <c r="BN106" s="72"/>
      <c r="BO106" s="72"/>
      <c r="BP106" s="74"/>
      <c r="BQ106" s="72"/>
      <c r="BR106" s="72"/>
      <c r="BS106" s="72"/>
      <c r="BT106" s="72"/>
      <c r="BU106" s="72"/>
      <c r="BV106" s="72"/>
      <c r="BW106" s="72"/>
      <c r="BX106" s="72"/>
      <c r="BY106" s="72"/>
      <c r="BZ106" s="72"/>
      <c r="CA106" s="72"/>
      <c r="CB106" s="72"/>
      <c r="CC106" s="72"/>
    </row>
    <row r="107" spans="1:81" s="70" customFormat="1" ht="33" customHeight="1" x14ac:dyDescent="0.2">
      <c r="A107" s="926"/>
      <c r="B107" s="927"/>
      <c r="C107" s="928"/>
      <c r="D107" s="186"/>
      <c r="E107" s="187"/>
      <c r="F107" s="187"/>
      <c r="G107" s="69"/>
      <c r="H107" s="69"/>
      <c r="I107" s="69"/>
      <c r="J107" s="69"/>
      <c r="K107" s="69"/>
      <c r="L107" s="69"/>
      <c r="M107" s="69"/>
      <c r="N107" s="69"/>
      <c r="AS107" s="72"/>
      <c r="AT107" s="72"/>
      <c r="AU107" s="72"/>
      <c r="AV107" s="73"/>
      <c r="AW107" s="74"/>
      <c r="AX107" s="72"/>
      <c r="AY107" s="72"/>
      <c r="AZ107" s="72"/>
      <c r="BA107" s="73"/>
      <c r="BB107" s="73"/>
      <c r="BC107" s="73"/>
      <c r="BD107" s="73"/>
      <c r="BE107" s="73"/>
      <c r="BF107" s="73"/>
      <c r="BG107" s="72"/>
      <c r="BH107" s="72"/>
      <c r="BI107" s="72"/>
      <c r="BJ107" s="72"/>
      <c r="BK107" s="72"/>
      <c r="BL107" s="72"/>
      <c r="BM107" s="72"/>
      <c r="BN107" s="72"/>
      <c r="BO107" s="72"/>
      <c r="BP107" s="74"/>
      <c r="BQ107" s="72"/>
      <c r="BR107" s="72"/>
      <c r="BS107" s="72"/>
      <c r="BT107" s="72"/>
      <c r="BU107" s="72"/>
      <c r="BV107" s="72"/>
      <c r="BW107" s="72"/>
      <c r="BX107" s="72"/>
      <c r="BY107" s="72"/>
      <c r="BZ107" s="72"/>
      <c r="CA107" s="72"/>
      <c r="CB107" s="72"/>
      <c r="CC107" s="72"/>
    </row>
    <row r="108" spans="1:81" s="70" customFormat="1" ht="15" customHeight="1" x14ac:dyDescent="0.2">
      <c r="A108" s="188"/>
      <c r="B108" s="189"/>
      <c r="C108" s="190"/>
      <c r="D108" s="191"/>
      <c r="E108" s="99"/>
      <c r="F108" s="99"/>
      <c r="K108" s="69"/>
      <c r="L108" s="69"/>
      <c r="M108" s="69"/>
      <c r="N108" s="69"/>
      <c r="AS108" s="72"/>
      <c r="AT108" s="72"/>
      <c r="AU108" s="72"/>
      <c r="AV108" s="73"/>
      <c r="AW108" s="74"/>
      <c r="AX108" s="72"/>
      <c r="AY108" s="72"/>
      <c r="AZ108" s="72"/>
      <c r="BA108" s="73"/>
      <c r="BB108" s="73"/>
      <c r="BC108" s="73"/>
      <c r="BD108" s="73"/>
      <c r="BE108" s="73"/>
      <c r="BF108" s="73"/>
      <c r="BG108" s="72"/>
      <c r="BH108" s="72"/>
      <c r="BI108" s="72"/>
      <c r="BJ108" s="72"/>
      <c r="BK108" s="72"/>
      <c r="BL108" s="72"/>
      <c r="BM108" s="72"/>
      <c r="BN108" s="72"/>
      <c r="BO108" s="72"/>
      <c r="BP108" s="74"/>
      <c r="BQ108" s="72"/>
      <c r="BR108" s="72"/>
      <c r="BS108" s="72"/>
      <c r="BT108" s="72"/>
      <c r="BU108" s="72"/>
      <c r="BV108" s="72"/>
      <c r="BW108" s="72"/>
      <c r="BX108" s="72"/>
      <c r="BY108" s="72"/>
      <c r="BZ108" s="72"/>
      <c r="CA108" s="72"/>
      <c r="CB108" s="72"/>
      <c r="CC108" s="72"/>
    </row>
    <row r="109" spans="1:81" s="70" customFormat="1" ht="30" customHeight="1" x14ac:dyDescent="0.2">
      <c r="A109" s="169"/>
      <c r="B109" s="266"/>
      <c r="C109" s="266"/>
      <c r="D109" s="266"/>
      <c r="E109" s="69"/>
      <c r="F109" s="69"/>
      <c r="G109" s="69"/>
      <c r="H109" s="69"/>
      <c r="I109" s="69"/>
      <c r="J109" s="69"/>
      <c r="K109" s="69"/>
      <c r="L109" s="69"/>
      <c r="M109" s="69"/>
      <c r="N109" s="69"/>
      <c r="AS109" s="72"/>
      <c r="AT109" s="72"/>
      <c r="AU109" s="72"/>
      <c r="AV109" s="73"/>
      <c r="AW109" s="74"/>
      <c r="AX109" s="72"/>
      <c r="AY109" s="72"/>
      <c r="AZ109" s="72"/>
      <c r="BA109" s="73"/>
      <c r="BB109" s="73"/>
      <c r="BC109" s="73"/>
      <c r="BD109" s="73"/>
      <c r="BE109" s="73"/>
      <c r="BF109" s="73"/>
      <c r="BG109" s="72"/>
      <c r="BH109" s="72"/>
      <c r="BI109" s="72"/>
      <c r="BJ109" s="72"/>
      <c r="BK109" s="72"/>
      <c r="BL109" s="72"/>
      <c r="BM109" s="72"/>
      <c r="BN109" s="72"/>
      <c r="BO109" s="72"/>
      <c r="BP109" s="74"/>
      <c r="BQ109" s="72"/>
      <c r="BR109" s="72"/>
      <c r="BS109" s="72"/>
      <c r="BT109" s="72"/>
      <c r="BU109" s="72"/>
      <c r="BV109" s="72"/>
      <c r="BW109" s="72"/>
      <c r="BX109" s="72"/>
      <c r="BY109" s="72"/>
      <c r="BZ109" s="72"/>
      <c r="CA109" s="72"/>
      <c r="CB109" s="72"/>
      <c r="CC109" s="72"/>
    </row>
    <row r="110" spans="1:81" s="70" customFormat="1" ht="30" customHeight="1" x14ac:dyDescent="0.2">
      <c r="A110" s="881"/>
      <c r="B110" s="882"/>
      <c r="C110" s="883"/>
      <c r="D110" s="887"/>
      <c r="E110" s="860"/>
      <c r="F110" s="861"/>
      <c r="G110" s="861"/>
      <c r="H110" s="836"/>
      <c r="I110" s="69"/>
      <c r="J110" s="69"/>
      <c r="K110" s="69"/>
      <c r="L110" s="69"/>
      <c r="M110" s="69"/>
      <c r="N110" s="69"/>
      <c r="AS110" s="72"/>
      <c r="AT110" s="72"/>
      <c r="AU110" s="72"/>
      <c r="AV110" s="73"/>
      <c r="AW110" s="74"/>
      <c r="AX110" s="72"/>
      <c r="AY110" s="72"/>
      <c r="AZ110" s="72"/>
      <c r="BA110" s="73"/>
      <c r="BB110" s="73"/>
      <c r="BC110" s="73"/>
      <c r="BD110" s="73"/>
      <c r="BE110" s="73"/>
      <c r="BF110" s="73"/>
      <c r="BG110" s="72"/>
      <c r="BH110" s="72"/>
      <c r="BI110" s="72"/>
      <c r="BJ110" s="72"/>
      <c r="BK110" s="72"/>
      <c r="BL110" s="72"/>
      <c r="BM110" s="72"/>
      <c r="BN110" s="72"/>
      <c r="BO110" s="72"/>
      <c r="BP110" s="74"/>
      <c r="BQ110" s="72"/>
      <c r="BR110" s="72"/>
      <c r="BS110" s="72"/>
      <c r="BT110" s="72"/>
      <c r="BU110" s="72"/>
      <c r="BV110" s="72"/>
      <c r="BW110" s="72"/>
      <c r="BX110" s="72"/>
      <c r="BY110" s="72"/>
      <c r="BZ110" s="72"/>
      <c r="CA110" s="72"/>
      <c r="CB110" s="72"/>
      <c r="CC110" s="72"/>
    </row>
    <row r="111" spans="1:81" s="70" customFormat="1" ht="44.25" customHeight="1" x14ac:dyDescent="0.2">
      <c r="A111" s="884"/>
      <c r="B111" s="885"/>
      <c r="C111" s="886"/>
      <c r="D111" s="888"/>
      <c r="E111" s="267"/>
      <c r="F111" s="267"/>
      <c r="G111" s="267"/>
      <c r="H111" s="838"/>
      <c r="I111" s="69"/>
      <c r="J111" s="69"/>
      <c r="K111" s="69"/>
      <c r="L111" s="69"/>
      <c r="M111" s="69"/>
      <c r="N111" s="69"/>
      <c r="AS111" s="72"/>
      <c r="AT111" s="72"/>
      <c r="AU111" s="72"/>
      <c r="AV111" s="73"/>
      <c r="AW111" s="74"/>
      <c r="AX111" s="72"/>
      <c r="AY111" s="72"/>
      <c r="AZ111" s="72"/>
      <c r="BA111" s="73"/>
      <c r="BB111" s="73"/>
      <c r="BC111" s="73"/>
      <c r="BD111" s="73"/>
      <c r="BE111" s="73"/>
      <c r="BF111" s="73"/>
      <c r="BG111" s="72"/>
      <c r="BH111" s="72"/>
      <c r="BI111" s="72"/>
      <c r="BJ111" s="72"/>
      <c r="BK111" s="72"/>
      <c r="BL111" s="72"/>
      <c r="BM111" s="72"/>
      <c r="BN111" s="72"/>
      <c r="BO111" s="72"/>
      <c r="BP111" s="74"/>
      <c r="BQ111" s="72"/>
      <c r="BR111" s="72"/>
      <c r="BS111" s="72"/>
      <c r="BT111" s="72"/>
      <c r="BU111" s="72"/>
      <c r="BV111" s="72"/>
      <c r="BW111" s="72"/>
      <c r="BX111" s="72"/>
      <c r="BY111" s="72"/>
      <c r="BZ111" s="72"/>
      <c r="CA111" s="72"/>
      <c r="CB111" s="72"/>
      <c r="CC111" s="72"/>
    </row>
    <row r="112" spans="1:81" s="70" customFormat="1" ht="21" customHeight="1" x14ac:dyDescent="0.2">
      <c r="A112" s="188"/>
      <c r="B112" s="189"/>
      <c r="C112" s="190"/>
      <c r="D112" s="158"/>
      <c r="E112" s="6"/>
      <c r="F112" s="5"/>
      <c r="G112" s="7"/>
      <c r="H112" s="7"/>
      <c r="I112" s="69"/>
      <c r="J112" s="69"/>
      <c r="K112" s="69"/>
      <c r="L112" s="69"/>
      <c r="M112" s="69"/>
      <c r="N112" s="69"/>
      <c r="AS112" s="72"/>
      <c r="AT112" s="72"/>
      <c r="AU112" s="72"/>
      <c r="AV112" s="73"/>
      <c r="AW112" s="74"/>
      <c r="AX112" s="72"/>
      <c r="AY112" s="72"/>
      <c r="AZ112" s="72"/>
      <c r="BA112" s="73"/>
      <c r="BB112" s="73"/>
      <c r="BC112" s="73"/>
      <c r="BD112" s="73"/>
      <c r="BE112" s="73"/>
      <c r="BF112" s="73"/>
      <c r="BG112" s="72"/>
      <c r="BH112" s="72"/>
      <c r="BI112" s="72"/>
      <c r="BJ112" s="72"/>
      <c r="BK112" s="72"/>
      <c r="BL112" s="72"/>
      <c r="BM112" s="72"/>
      <c r="BN112" s="72"/>
      <c r="BO112" s="72"/>
      <c r="BP112" s="74"/>
      <c r="BQ112" s="72"/>
      <c r="BR112" s="72"/>
      <c r="BS112" s="72"/>
      <c r="BT112" s="72"/>
      <c r="BU112" s="72"/>
      <c r="BV112" s="72"/>
      <c r="BW112" s="72"/>
      <c r="BX112" s="72"/>
      <c r="BY112" s="72"/>
      <c r="BZ112" s="72"/>
      <c r="CA112" s="72"/>
      <c r="CB112" s="72"/>
      <c r="CC112" s="72"/>
    </row>
    <row r="113" spans="1:91" s="77" customFormat="1" ht="24.75" customHeight="1" x14ac:dyDescent="0.2">
      <c r="A113" s="78"/>
      <c r="B113" s="192"/>
      <c r="C113" s="193"/>
      <c r="D113" s="193"/>
      <c r="E113" s="193"/>
      <c r="F113" s="194"/>
      <c r="AS113" s="111"/>
      <c r="AT113" s="111"/>
      <c r="AU113" s="111"/>
      <c r="AV113" s="112"/>
      <c r="AW113" s="113"/>
      <c r="AX113" s="111"/>
      <c r="AY113" s="111"/>
      <c r="AZ113" s="111"/>
      <c r="BA113" s="73"/>
      <c r="BB113" s="73"/>
      <c r="BC113" s="73"/>
      <c r="BD113" s="73"/>
      <c r="BE113" s="73"/>
      <c r="BF113" s="73"/>
      <c r="BG113" s="111"/>
      <c r="BH113" s="111"/>
      <c r="BI113" s="111"/>
      <c r="BJ113" s="111"/>
      <c r="BK113" s="111"/>
      <c r="BL113" s="111"/>
      <c r="BM113" s="111"/>
      <c r="BN113" s="111"/>
      <c r="BO113" s="111"/>
      <c r="BP113" s="113"/>
      <c r="BQ113" s="111"/>
      <c r="BR113" s="111"/>
      <c r="BS113" s="111"/>
      <c r="BT113" s="111"/>
      <c r="BU113" s="111"/>
      <c r="BV113" s="111"/>
      <c r="BW113" s="111"/>
      <c r="BX113" s="111"/>
      <c r="BY113" s="111"/>
      <c r="BZ113" s="111"/>
      <c r="CA113" s="111"/>
      <c r="CB113" s="111"/>
      <c r="CC113" s="111"/>
    </row>
    <row r="114" spans="1:91" s="77" customFormat="1" ht="17.25" customHeight="1" x14ac:dyDescent="0.2">
      <c r="A114" s="849"/>
      <c r="B114" s="903"/>
      <c r="C114" s="912"/>
      <c r="D114" s="912"/>
      <c r="E114" s="912"/>
      <c r="F114" s="912"/>
      <c r="G114" s="848"/>
      <c r="H114" s="874"/>
      <c r="I114" s="898"/>
      <c r="J114" s="898"/>
      <c r="K114" s="893"/>
      <c r="AS114" s="111"/>
      <c r="AT114" s="111"/>
      <c r="AU114" s="111"/>
      <c r="AV114" s="112"/>
      <c r="AW114" s="113"/>
      <c r="AX114" s="111"/>
      <c r="AY114" s="111"/>
      <c r="AZ114" s="111"/>
      <c r="BA114" s="73"/>
      <c r="BB114" s="73"/>
      <c r="BC114" s="73"/>
      <c r="BD114" s="73"/>
      <c r="BE114" s="73"/>
      <c r="BF114" s="73"/>
      <c r="BG114" s="111"/>
      <c r="BH114" s="111"/>
      <c r="BI114" s="111"/>
      <c r="BJ114" s="111"/>
      <c r="BK114" s="111"/>
      <c r="BL114" s="111"/>
      <c r="BM114" s="111"/>
      <c r="BN114" s="111"/>
      <c r="BO114" s="111"/>
      <c r="BP114" s="113"/>
      <c r="BQ114" s="111"/>
      <c r="BR114" s="111"/>
      <c r="BS114" s="111"/>
      <c r="BT114" s="111"/>
      <c r="BU114" s="111"/>
      <c r="BV114" s="111"/>
      <c r="BW114" s="111"/>
      <c r="BX114" s="111"/>
      <c r="BY114" s="111"/>
      <c r="BZ114" s="111"/>
      <c r="CA114" s="111"/>
      <c r="CB114" s="111"/>
      <c r="CC114" s="111"/>
    </row>
    <row r="115" spans="1:91" s="77" customFormat="1" ht="57" customHeight="1" x14ac:dyDescent="0.2">
      <c r="A115" s="851"/>
      <c r="B115" s="904"/>
      <c r="C115" s="195"/>
      <c r="D115" s="195"/>
      <c r="E115" s="51"/>
      <c r="F115" s="912"/>
      <c r="G115" s="848"/>
      <c r="H115" s="68"/>
      <c r="I115" s="267"/>
      <c r="J115" s="267"/>
      <c r="K115" s="893"/>
      <c r="AT115" s="111"/>
      <c r="AU115" s="111"/>
      <c r="AV115" s="111"/>
      <c r="AW115" s="112"/>
      <c r="AX115" s="113"/>
      <c r="AY115" s="111"/>
      <c r="AZ115" s="111"/>
      <c r="BA115" s="111"/>
      <c r="BB115" s="3"/>
      <c r="BC115" s="73"/>
      <c r="BD115" s="73"/>
      <c r="BE115" s="3"/>
      <c r="BF115" s="73"/>
      <c r="BG115" s="73"/>
      <c r="BH115" s="111"/>
      <c r="BI115" s="111"/>
      <c r="BJ115" s="111"/>
      <c r="BK115" s="111"/>
      <c r="BL115" s="111"/>
      <c r="BM115" s="111"/>
      <c r="BN115" s="111"/>
      <c r="BO115" s="111"/>
      <c r="BP115" s="111"/>
      <c r="BQ115" s="113"/>
      <c r="BR115" s="111"/>
      <c r="BS115" s="111"/>
      <c r="BT115" s="111"/>
      <c r="BU115" s="111"/>
      <c r="BV115" s="111"/>
      <c r="BW115" s="111"/>
      <c r="BX115" s="111"/>
      <c r="BY115" s="111"/>
      <c r="BZ115" s="111"/>
      <c r="CA115" s="111"/>
      <c r="CB115" s="111"/>
      <c r="CC115" s="111"/>
      <c r="CD115" s="111"/>
    </row>
    <row r="116" spans="1:91" s="77" customFormat="1" ht="15" customHeight="1" x14ac:dyDescent="0.2">
      <c r="A116" s="196"/>
      <c r="B116" s="45"/>
      <c r="C116" s="52"/>
      <c r="D116" s="52"/>
      <c r="E116" s="53"/>
      <c r="F116" s="36"/>
      <c r="G116" s="197"/>
      <c r="H116" s="54"/>
      <c r="I116" s="36"/>
      <c r="J116" s="36"/>
      <c r="K116" s="36"/>
      <c r="L116" s="121"/>
      <c r="AT116" s="111"/>
      <c r="AU116" s="111"/>
      <c r="AV116" s="111"/>
      <c r="AW116" s="112"/>
      <c r="AX116" s="113"/>
      <c r="AY116" s="111"/>
      <c r="AZ116" s="111"/>
      <c r="BA116" s="111"/>
      <c r="BB116" s="92"/>
      <c r="BC116" s="73"/>
      <c r="BD116" s="73"/>
      <c r="BE116" s="81"/>
      <c r="BF116" s="73"/>
      <c r="BG116" s="73"/>
      <c r="BH116" s="111"/>
      <c r="BI116" s="111"/>
      <c r="BJ116" s="111"/>
      <c r="BK116" s="111"/>
      <c r="BL116" s="111"/>
      <c r="BM116" s="111"/>
      <c r="BN116" s="111"/>
      <c r="BO116" s="111"/>
      <c r="BP116" s="111"/>
      <c r="BQ116" s="113"/>
      <c r="BR116" s="111"/>
      <c r="BS116" s="111"/>
      <c r="BT116" s="111"/>
      <c r="BU116" s="111"/>
      <c r="BV116" s="111"/>
      <c r="BW116" s="111"/>
      <c r="BX116" s="111"/>
      <c r="BY116" s="111"/>
      <c r="BZ116" s="111"/>
      <c r="CA116" s="111"/>
      <c r="CB116" s="111"/>
      <c r="CC116" s="111"/>
      <c r="CD116" s="111"/>
    </row>
    <row r="117" spans="1:91" s="77" customFormat="1" ht="15" customHeight="1" x14ac:dyDescent="0.2">
      <c r="A117" s="198"/>
      <c r="B117" s="14"/>
      <c r="C117" s="19"/>
      <c r="D117" s="19"/>
      <c r="E117" s="20"/>
      <c r="F117" s="37"/>
      <c r="G117" s="199"/>
      <c r="H117" s="49"/>
      <c r="I117" s="37"/>
      <c r="J117" s="37"/>
      <c r="K117" s="37"/>
      <c r="L117" s="121"/>
      <c r="AT117" s="111"/>
      <c r="AU117" s="111"/>
      <c r="AV117" s="111"/>
      <c r="AW117" s="112"/>
      <c r="AX117" s="113"/>
      <c r="AY117" s="111"/>
      <c r="AZ117" s="111"/>
      <c r="BA117" s="111"/>
      <c r="BB117" s="92"/>
      <c r="BC117" s="73"/>
      <c r="BD117" s="73"/>
      <c r="BE117" s="81"/>
      <c r="BF117" s="73"/>
      <c r="BG117" s="73"/>
      <c r="BH117" s="111"/>
      <c r="BI117" s="111"/>
      <c r="BJ117" s="111"/>
      <c r="BK117" s="111"/>
      <c r="BL117" s="111"/>
      <c r="BM117" s="111"/>
      <c r="BN117" s="111"/>
      <c r="BO117" s="111"/>
      <c r="BP117" s="111"/>
      <c r="BQ117" s="113"/>
      <c r="BR117" s="111"/>
      <c r="BS117" s="111"/>
      <c r="BT117" s="111"/>
      <c r="BU117" s="111"/>
      <c r="BV117" s="111"/>
      <c r="BW117" s="111"/>
      <c r="BX117" s="111"/>
      <c r="BY117" s="111"/>
      <c r="BZ117" s="111"/>
      <c r="CA117" s="111"/>
      <c r="CB117" s="111"/>
      <c r="CC117" s="111"/>
      <c r="CD117" s="111"/>
    </row>
    <row r="118" spans="1:91" s="202" customFormat="1" ht="15" customHeight="1" x14ac:dyDescent="0.2">
      <c r="A118" s="200"/>
      <c r="B118" s="23"/>
      <c r="C118" s="27"/>
      <c r="D118" s="27"/>
      <c r="E118" s="28"/>
      <c r="F118" s="48"/>
      <c r="G118" s="201"/>
      <c r="H118" s="50"/>
      <c r="I118" s="48"/>
      <c r="J118" s="48"/>
      <c r="K118" s="48"/>
      <c r="L118" s="121"/>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111"/>
      <c r="AU118" s="111"/>
      <c r="AV118" s="111"/>
      <c r="AW118" s="112"/>
      <c r="AX118" s="113"/>
      <c r="AY118" s="111"/>
      <c r="AZ118" s="111"/>
      <c r="BA118" s="111"/>
      <c r="BB118" s="92"/>
      <c r="BC118" s="73"/>
      <c r="BD118" s="73"/>
      <c r="BE118" s="81"/>
      <c r="BF118" s="73"/>
      <c r="BG118" s="73"/>
      <c r="BH118" s="111"/>
      <c r="BI118" s="111"/>
      <c r="BJ118" s="111"/>
      <c r="BK118" s="111"/>
      <c r="BL118" s="111"/>
      <c r="BM118" s="111"/>
      <c r="BN118" s="111"/>
      <c r="BO118" s="111"/>
      <c r="BP118" s="111"/>
      <c r="BQ118" s="113"/>
      <c r="BR118" s="111"/>
      <c r="BS118" s="111"/>
      <c r="BT118" s="111"/>
      <c r="BU118" s="111"/>
      <c r="BV118" s="111"/>
      <c r="BW118" s="111"/>
      <c r="BX118" s="111"/>
      <c r="BY118" s="111"/>
      <c r="BZ118" s="111"/>
      <c r="CA118" s="111"/>
      <c r="CB118" s="111"/>
      <c r="CC118" s="111"/>
      <c r="CD118" s="111"/>
      <c r="CE118" s="77"/>
      <c r="CF118" s="77"/>
      <c r="CG118" s="77"/>
      <c r="CH118" s="77"/>
      <c r="CI118" s="77"/>
      <c r="CJ118" s="77"/>
      <c r="CK118" s="77"/>
      <c r="CL118" s="77"/>
      <c r="CM118" s="77"/>
    </row>
    <row r="119" spans="1:91" s="70" customFormat="1" ht="30" customHeight="1" x14ac:dyDescent="0.2">
      <c r="A119" s="169"/>
      <c r="B119" s="266"/>
      <c r="C119" s="266"/>
      <c r="D119" s="266"/>
      <c r="E119" s="266"/>
      <c r="F119" s="266"/>
      <c r="G119" s="266"/>
      <c r="H119" s="266"/>
      <c r="I119" s="266"/>
      <c r="J119" s="266"/>
      <c r="K119" s="266"/>
      <c r="L119" s="266"/>
      <c r="M119" s="266"/>
      <c r="N119" s="69"/>
      <c r="AS119" s="72"/>
      <c r="AT119" s="72"/>
      <c r="AU119" s="72"/>
      <c r="AV119" s="73"/>
      <c r="AW119" s="74"/>
      <c r="AX119" s="72"/>
      <c r="AY119" s="72"/>
      <c r="AZ119" s="72"/>
      <c r="BA119" s="73"/>
      <c r="BB119" s="73"/>
      <c r="BC119" s="73"/>
      <c r="BD119" s="73"/>
      <c r="BE119" s="73"/>
      <c r="BF119" s="73"/>
      <c r="BG119" s="72"/>
      <c r="BH119" s="72"/>
      <c r="BI119" s="72"/>
      <c r="BJ119" s="72"/>
      <c r="BK119" s="72"/>
      <c r="BL119" s="72"/>
      <c r="BM119" s="72"/>
      <c r="BN119" s="72"/>
      <c r="BO119" s="72"/>
      <c r="BP119" s="74"/>
      <c r="BQ119" s="72"/>
      <c r="BR119" s="72"/>
      <c r="BS119" s="72"/>
      <c r="BT119" s="72"/>
      <c r="BU119" s="72"/>
      <c r="BV119" s="72"/>
      <c r="BW119" s="72"/>
      <c r="BX119" s="72"/>
      <c r="BY119" s="72"/>
      <c r="BZ119" s="72"/>
      <c r="CA119" s="72"/>
      <c r="CB119" s="72"/>
      <c r="CC119" s="72"/>
    </row>
    <row r="120" spans="1:91" s="70" customFormat="1" ht="49.5" customHeight="1" x14ac:dyDescent="0.2">
      <c r="A120" s="269"/>
      <c r="B120" s="274"/>
      <c r="C120" s="274"/>
      <c r="D120" s="203"/>
      <c r="E120" s="204"/>
      <c r="F120" s="205"/>
      <c r="G120" s="206"/>
      <c r="H120" s="205"/>
      <c r="I120" s="206"/>
      <c r="J120" s="205"/>
      <c r="K120" s="266"/>
      <c r="L120" s="266"/>
      <c r="M120" s="266"/>
      <c r="N120" s="69"/>
      <c r="AS120" s="72"/>
      <c r="AT120" s="72"/>
      <c r="AU120" s="72"/>
      <c r="AV120" s="73"/>
      <c r="AW120" s="74"/>
      <c r="AX120" s="72"/>
      <c r="AY120" s="72"/>
      <c r="AZ120" s="72"/>
      <c r="BA120" s="73"/>
      <c r="BB120" s="73"/>
      <c r="BC120" s="73"/>
      <c r="BD120" s="73"/>
      <c r="BE120" s="73"/>
      <c r="BF120" s="73"/>
      <c r="BG120" s="72"/>
      <c r="BH120" s="72"/>
      <c r="BI120" s="72"/>
      <c r="BJ120" s="72"/>
      <c r="BK120" s="72"/>
      <c r="BL120" s="72"/>
      <c r="BM120" s="72"/>
      <c r="BN120" s="72"/>
      <c r="BO120" s="72"/>
      <c r="BP120" s="74"/>
      <c r="BQ120" s="72"/>
      <c r="BR120" s="72"/>
      <c r="BS120" s="72"/>
      <c r="BT120" s="72"/>
      <c r="BU120" s="72"/>
      <c r="BV120" s="72"/>
      <c r="BW120" s="72"/>
      <c r="BX120" s="72"/>
      <c r="BY120" s="72"/>
      <c r="BZ120" s="72"/>
      <c r="CA120" s="72"/>
      <c r="CB120" s="72"/>
      <c r="CC120" s="72"/>
    </row>
    <row r="121" spans="1:91" s="70" customFormat="1" ht="15" customHeight="1" x14ac:dyDescent="0.2">
      <c r="A121" s="836"/>
      <c r="B121" s="196"/>
      <c r="C121" s="36"/>
      <c r="D121" s="207"/>
      <c r="E121" s="208"/>
      <c r="F121" s="209"/>
      <c r="G121" s="54"/>
      <c r="H121" s="209"/>
      <c r="I121" s="54"/>
      <c r="J121" s="209"/>
      <c r="K121" s="266"/>
      <c r="L121" s="266"/>
      <c r="M121" s="266"/>
      <c r="N121" s="69"/>
      <c r="AS121" s="72"/>
      <c r="AT121" s="72"/>
      <c r="AU121" s="72"/>
      <c r="AV121" s="73"/>
      <c r="AW121" s="74"/>
      <c r="AX121" s="72"/>
      <c r="AY121" s="72"/>
      <c r="AZ121" s="72"/>
      <c r="BA121" s="73"/>
      <c r="BB121" s="73"/>
      <c r="BC121" s="73"/>
      <c r="BD121" s="73"/>
      <c r="BE121" s="73"/>
      <c r="BF121" s="73"/>
      <c r="BG121" s="72"/>
      <c r="BH121" s="72"/>
      <c r="BI121" s="72"/>
      <c r="BJ121" s="72"/>
      <c r="BK121" s="72"/>
      <c r="BL121" s="72"/>
      <c r="BM121" s="72"/>
      <c r="BN121" s="72"/>
      <c r="BO121" s="72"/>
      <c r="BP121" s="74"/>
      <c r="BQ121" s="72"/>
      <c r="BR121" s="72"/>
      <c r="BS121" s="72"/>
      <c r="BT121" s="72"/>
      <c r="BU121" s="72"/>
      <c r="BV121" s="72"/>
      <c r="BW121" s="72"/>
      <c r="BX121" s="72"/>
      <c r="BY121" s="72"/>
      <c r="BZ121" s="72"/>
      <c r="CA121" s="72"/>
      <c r="CB121" s="72"/>
      <c r="CC121" s="72"/>
    </row>
    <row r="122" spans="1:91" s="70" customFormat="1" ht="34.5" customHeight="1" x14ac:dyDescent="0.2">
      <c r="A122" s="837"/>
      <c r="B122" s="198"/>
      <c r="C122" s="37"/>
      <c r="D122" s="210"/>
      <c r="E122" s="211"/>
      <c r="F122" s="212"/>
      <c r="G122" s="49"/>
      <c r="H122" s="212"/>
      <c r="I122" s="49"/>
      <c r="J122" s="212"/>
      <c r="K122" s="266"/>
      <c r="L122" s="266"/>
      <c r="M122" s="266"/>
      <c r="N122" s="69"/>
      <c r="AS122" s="72"/>
      <c r="AT122" s="72"/>
      <c r="AU122" s="72"/>
      <c r="AV122" s="73"/>
      <c r="AW122" s="74"/>
      <c r="AX122" s="72"/>
      <c r="AY122" s="72"/>
      <c r="AZ122" s="72"/>
      <c r="BA122" s="73"/>
      <c r="BB122" s="73"/>
      <c r="BC122" s="73"/>
      <c r="BD122" s="73"/>
      <c r="BE122" s="73"/>
      <c r="BF122" s="73"/>
      <c r="BG122" s="72"/>
      <c r="BH122" s="72"/>
      <c r="BI122" s="72"/>
      <c r="BJ122" s="72"/>
      <c r="BK122" s="72"/>
      <c r="BL122" s="72"/>
      <c r="BM122" s="72"/>
      <c r="BN122" s="72"/>
      <c r="BO122" s="72"/>
      <c r="BP122" s="74"/>
      <c r="BQ122" s="72"/>
      <c r="BR122" s="72"/>
      <c r="BS122" s="72"/>
      <c r="BT122" s="72"/>
      <c r="BU122" s="72"/>
      <c r="BV122" s="72"/>
      <c r="BW122" s="72"/>
      <c r="BX122" s="72"/>
      <c r="BY122" s="72"/>
      <c r="BZ122" s="72"/>
      <c r="CA122" s="72"/>
      <c r="CB122" s="72"/>
      <c r="CC122" s="72"/>
    </row>
    <row r="123" spans="1:91" s="70" customFormat="1" ht="22.5" customHeight="1" x14ac:dyDescent="0.2">
      <c r="A123" s="837"/>
      <c r="B123" s="198"/>
      <c r="C123" s="37"/>
      <c r="D123" s="210"/>
      <c r="E123" s="211"/>
      <c r="F123" s="212"/>
      <c r="G123" s="49"/>
      <c r="H123" s="212"/>
      <c r="I123" s="49"/>
      <c r="J123" s="212"/>
      <c r="K123" s="266"/>
      <c r="L123" s="266"/>
      <c r="M123" s="266"/>
      <c r="N123" s="69"/>
      <c r="AS123" s="72"/>
      <c r="AT123" s="72"/>
      <c r="AU123" s="72"/>
      <c r="AV123" s="73"/>
      <c r="AW123" s="74"/>
      <c r="AX123" s="72"/>
      <c r="AY123" s="72"/>
      <c r="AZ123" s="72"/>
      <c r="BA123" s="73"/>
      <c r="BB123" s="73"/>
      <c r="BC123" s="73"/>
      <c r="BD123" s="73"/>
      <c r="BE123" s="73"/>
      <c r="BF123" s="73"/>
      <c r="BG123" s="72"/>
      <c r="BH123" s="72"/>
      <c r="BI123" s="72"/>
      <c r="BJ123" s="72"/>
      <c r="BK123" s="72"/>
      <c r="BL123" s="72"/>
      <c r="BM123" s="72"/>
      <c r="BN123" s="72"/>
      <c r="BO123" s="72"/>
      <c r="BP123" s="74"/>
      <c r="BQ123" s="72"/>
      <c r="BR123" s="72"/>
      <c r="BS123" s="72"/>
      <c r="BT123" s="72"/>
      <c r="BU123" s="72"/>
      <c r="BV123" s="72"/>
      <c r="BW123" s="72"/>
      <c r="BX123" s="72"/>
      <c r="BY123" s="72"/>
      <c r="BZ123" s="72"/>
      <c r="CA123" s="72"/>
      <c r="CB123" s="72"/>
      <c r="CC123" s="72"/>
    </row>
    <row r="124" spans="1:91" s="70" customFormat="1" ht="15" x14ac:dyDescent="0.2">
      <c r="A124" s="838"/>
      <c r="B124" s="198"/>
      <c r="C124" s="48"/>
      <c r="D124" s="213"/>
      <c r="E124" s="214"/>
      <c r="F124" s="215"/>
      <c r="G124" s="50"/>
      <c r="H124" s="215"/>
      <c r="I124" s="50"/>
      <c r="J124" s="215"/>
      <c r="K124" s="266"/>
      <c r="L124" s="266"/>
      <c r="M124" s="266"/>
      <c r="N124" s="69"/>
      <c r="AS124" s="72"/>
      <c r="AT124" s="72"/>
      <c r="AU124" s="72"/>
      <c r="AV124" s="73"/>
      <c r="AW124" s="74"/>
      <c r="AX124" s="72"/>
      <c r="AY124" s="72"/>
      <c r="AZ124" s="72"/>
      <c r="BA124" s="73"/>
      <c r="BB124" s="73"/>
      <c r="BC124" s="73"/>
      <c r="BD124" s="73"/>
      <c r="BE124" s="73"/>
      <c r="BF124" s="73"/>
      <c r="BG124" s="72"/>
      <c r="BH124" s="72"/>
      <c r="BI124" s="72"/>
      <c r="BJ124" s="72"/>
      <c r="BK124" s="72"/>
      <c r="BL124" s="72"/>
      <c r="BM124" s="72"/>
      <c r="BN124" s="72"/>
      <c r="BO124" s="72"/>
      <c r="BP124" s="74"/>
      <c r="BQ124" s="72"/>
      <c r="BR124" s="72"/>
      <c r="BS124" s="72"/>
      <c r="BT124" s="72"/>
      <c r="BU124" s="72"/>
      <c r="BV124" s="72"/>
      <c r="BW124" s="72"/>
      <c r="BX124" s="72"/>
      <c r="BY124" s="72"/>
      <c r="BZ124" s="72"/>
      <c r="CA124" s="72"/>
      <c r="CB124" s="72"/>
      <c r="CC124" s="72"/>
    </row>
    <row r="125" spans="1:91" s="70" customFormat="1" ht="14.25" customHeight="1" x14ac:dyDescent="0.2">
      <c r="A125" s="893"/>
      <c r="B125" s="196"/>
      <c r="C125" s="36"/>
      <c r="D125" s="207"/>
      <c r="E125" s="208"/>
      <c r="F125" s="209"/>
      <c r="G125" s="54"/>
      <c r="H125" s="209"/>
      <c r="I125" s="54"/>
      <c r="J125" s="209"/>
      <c r="K125" s="266"/>
      <c r="L125" s="266"/>
      <c r="M125" s="266"/>
      <c r="N125" s="69"/>
      <c r="AS125" s="72"/>
      <c r="AT125" s="72"/>
      <c r="AU125" s="72"/>
      <c r="AV125" s="73"/>
      <c r="AW125" s="74"/>
      <c r="AX125" s="72"/>
      <c r="AY125" s="72"/>
      <c r="AZ125" s="72"/>
      <c r="BA125" s="73"/>
      <c r="BB125" s="73"/>
      <c r="BC125" s="73"/>
      <c r="BD125" s="73"/>
      <c r="BE125" s="73"/>
      <c r="BF125" s="73"/>
      <c r="BG125" s="72"/>
      <c r="BH125" s="72"/>
      <c r="BI125" s="72"/>
      <c r="BJ125" s="72"/>
      <c r="BK125" s="72"/>
      <c r="BL125" s="72"/>
      <c r="BM125" s="72"/>
      <c r="BN125" s="72"/>
      <c r="BO125" s="72"/>
      <c r="BP125" s="74"/>
      <c r="BQ125" s="72"/>
      <c r="BR125" s="72"/>
      <c r="BS125" s="72"/>
      <c r="BT125" s="72"/>
      <c r="BU125" s="72"/>
      <c r="BV125" s="72"/>
      <c r="BW125" s="72"/>
      <c r="BX125" s="72"/>
      <c r="BY125" s="72"/>
      <c r="BZ125" s="72"/>
      <c r="CA125" s="72"/>
      <c r="CB125" s="72"/>
      <c r="CC125" s="72"/>
    </row>
    <row r="126" spans="1:91" s="70" customFormat="1" ht="23.25" customHeight="1" x14ac:dyDescent="0.2">
      <c r="A126" s="894"/>
      <c r="B126" s="198"/>
      <c r="C126" s="37"/>
      <c r="D126" s="210"/>
      <c r="E126" s="211"/>
      <c r="F126" s="212"/>
      <c r="G126" s="49"/>
      <c r="H126" s="212"/>
      <c r="I126" s="49"/>
      <c r="J126" s="212"/>
      <c r="K126" s="266"/>
      <c r="L126" s="266"/>
      <c r="M126" s="266"/>
      <c r="N126" s="69"/>
      <c r="AS126" s="72"/>
      <c r="AT126" s="72"/>
      <c r="AU126" s="72"/>
      <c r="AV126" s="73"/>
      <c r="AW126" s="74"/>
      <c r="AX126" s="72"/>
      <c r="AY126" s="72"/>
      <c r="AZ126" s="72"/>
      <c r="BA126" s="73"/>
      <c r="BB126" s="73"/>
      <c r="BC126" s="73"/>
      <c r="BD126" s="73"/>
      <c r="BE126" s="73"/>
      <c r="BF126" s="73"/>
      <c r="BG126" s="72"/>
      <c r="BH126" s="72"/>
      <c r="BI126" s="72"/>
      <c r="BJ126" s="72"/>
      <c r="BK126" s="72"/>
      <c r="BL126" s="72"/>
      <c r="BM126" s="72"/>
      <c r="BN126" s="72"/>
      <c r="BO126" s="72"/>
      <c r="BP126" s="74"/>
      <c r="BQ126" s="72"/>
      <c r="BR126" s="72"/>
      <c r="BS126" s="72"/>
      <c r="BT126" s="72"/>
      <c r="BU126" s="72"/>
      <c r="BV126" s="72"/>
      <c r="BW126" s="72"/>
      <c r="BX126" s="72"/>
      <c r="BY126" s="72"/>
      <c r="BZ126" s="72"/>
      <c r="CA126" s="72"/>
      <c r="CB126" s="72"/>
      <c r="CC126" s="72"/>
    </row>
    <row r="127" spans="1:91" s="70" customFormat="1" ht="18" customHeight="1" x14ac:dyDescent="0.2">
      <c r="A127" s="894"/>
      <c r="B127" s="198"/>
      <c r="C127" s="37"/>
      <c r="D127" s="210"/>
      <c r="E127" s="211"/>
      <c r="F127" s="212"/>
      <c r="G127" s="49"/>
      <c r="H127" s="212"/>
      <c r="I127" s="49"/>
      <c r="J127" s="212"/>
      <c r="K127" s="266"/>
      <c r="L127" s="266"/>
      <c r="M127" s="266"/>
      <c r="N127" s="69"/>
      <c r="AS127" s="72"/>
      <c r="AT127" s="72"/>
      <c r="AU127" s="72"/>
      <c r="AV127" s="73"/>
      <c r="AW127" s="74"/>
      <c r="AX127" s="72"/>
      <c r="AY127" s="72"/>
      <c r="AZ127" s="72"/>
      <c r="BA127" s="73"/>
      <c r="BB127" s="73"/>
      <c r="BC127" s="73"/>
      <c r="BD127" s="73"/>
      <c r="BE127" s="73"/>
      <c r="BF127" s="73"/>
      <c r="BG127" s="72"/>
      <c r="BH127" s="72"/>
      <c r="BI127" s="72"/>
      <c r="BJ127" s="72"/>
      <c r="BK127" s="72"/>
      <c r="BL127" s="72"/>
      <c r="BM127" s="72"/>
      <c r="BN127" s="72"/>
      <c r="BO127" s="72"/>
      <c r="BP127" s="74"/>
      <c r="BQ127" s="72"/>
      <c r="BR127" s="72"/>
      <c r="BS127" s="72"/>
      <c r="BT127" s="72"/>
      <c r="BU127" s="72"/>
      <c r="BV127" s="72"/>
      <c r="BW127" s="72"/>
      <c r="BX127" s="72"/>
      <c r="BY127" s="72"/>
      <c r="BZ127" s="72"/>
      <c r="CA127" s="72"/>
      <c r="CB127" s="72"/>
      <c r="CC127" s="72"/>
    </row>
    <row r="128" spans="1:91" s="70" customFormat="1" ht="15" customHeight="1" x14ac:dyDescent="0.2">
      <c r="A128" s="894"/>
      <c r="B128" s="216"/>
      <c r="C128" s="41"/>
      <c r="D128" s="217"/>
      <c r="E128" s="218"/>
      <c r="F128" s="219"/>
      <c r="G128" s="63"/>
      <c r="H128" s="219"/>
      <c r="I128" s="63"/>
      <c r="J128" s="219"/>
      <c r="K128" s="266"/>
      <c r="L128" s="266"/>
      <c r="M128" s="266"/>
      <c r="N128" s="69"/>
      <c r="AS128" s="72"/>
      <c r="AT128" s="72"/>
      <c r="AU128" s="72"/>
      <c r="AV128" s="73"/>
      <c r="AW128" s="74"/>
      <c r="AX128" s="72"/>
      <c r="AY128" s="72"/>
      <c r="AZ128" s="72"/>
      <c r="BA128" s="73"/>
      <c r="BB128" s="73"/>
      <c r="BC128" s="73"/>
      <c r="BD128" s="73"/>
      <c r="BE128" s="73"/>
      <c r="BF128" s="73"/>
      <c r="BG128" s="72"/>
      <c r="BH128" s="72"/>
      <c r="BI128" s="72"/>
      <c r="BJ128" s="72"/>
      <c r="BK128" s="72"/>
      <c r="BL128" s="72"/>
      <c r="BM128" s="72"/>
      <c r="BN128" s="72"/>
      <c r="BO128" s="72"/>
      <c r="BP128" s="74"/>
      <c r="BQ128" s="72"/>
      <c r="BR128" s="72"/>
      <c r="BS128" s="72"/>
      <c r="BT128" s="72"/>
      <c r="BU128" s="72"/>
      <c r="BV128" s="72"/>
      <c r="BW128" s="72"/>
      <c r="BX128" s="72"/>
      <c r="BY128" s="72"/>
      <c r="BZ128" s="72"/>
      <c r="CA128" s="72"/>
      <c r="CB128" s="72"/>
      <c r="CC128" s="72"/>
    </row>
    <row r="129" spans="1:81" s="70" customFormat="1" ht="15" customHeight="1" x14ac:dyDescent="0.2">
      <c r="A129" s="894"/>
      <c r="B129" s="200"/>
      <c r="C129" s="48"/>
      <c r="D129" s="213"/>
      <c r="E129" s="214"/>
      <c r="F129" s="215"/>
      <c r="G129" s="50"/>
      <c r="H129" s="215"/>
      <c r="I129" s="50"/>
      <c r="J129" s="215"/>
      <c r="K129" s="266"/>
      <c r="L129" s="266"/>
      <c r="M129" s="266"/>
      <c r="N129" s="69"/>
      <c r="AS129" s="72"/>
      <c r="AT129" s="72"/>
      <c r="AU129" s="72"/>
      <c r="AV129" s="73"/>
      <c r="AW129" s="74"/>
      <c r="AX129" s="72"/>
      <c r="AY129" s="72"/>
      <c r="AZ129" s="72"/>
      <c r="BA129" s="73"/>
      <c r="BB129" s="73"/>
      <c r="BC129" s="73"/>
      <c r="BD129" s="73"/>
      <c r="BE129" s="73"/>
      <c r="BF129" s="73"/>
      <c r="BG129" s="72"/>
      <c r="BH129" s="72"/>
      <c r="BI129" s="72"/>
      <c r="BJ129" s="72"/>
      <c r="BK129" s="72"/>
      <c r="BL129" s="72"/>
      <c r="BM129" s="72"/>
      <c r="BN129" s="72"/>
      <c r="BO129" s="72"/>
      <c r="BP129" s="74"/>
      <c r="BQ129" s="72"/>
      <c r="BR129" s="72"/>
      <c r="BS129" s="72"/>
      <c r="BT129" s="72"/>
      <c r="BU129" s="72"/>
      <c r="BV129" s="72"/>
      <c r="BW129" s="72"/>
      <c r="BX129" s="72"/>
      <c r="BY129" s="72"/>
      <c r="BZ129" s="72"/>
      <c r="CA129" s="72"/>
      <c r="CB129" s="72"/>
      <c r="CC129" s="72"/>
    </row>
    <row r="130" spans="1:81" s="70" customFormat="1" ht="23.25" customHeight="1" x14ac:dyDescent="0.2">
      <c r="A130" s="836"/>
      <c r="B130" s="196"/>
      <c r="C130" s="36"/>
      <c r="D130" s="207"/>
      <c r="E130" s="208"/>
      <c r="F130" s="209"/>
      <c r="G130" s="54"/>
      <c r="H130" s="209"/>
      <c r="I130" s="54"/>
      <c r="J130" s="209"/>
      <c r="K130" s="266"/>
      <c r="L130" s="266"/>
      <c r="M130" s="266"/>
      <c r="N130" s="69"/>
      <c r="AS130" s="72"/>
      <c r="AT130" s="72"/>
      <c r="AU130" s="72"/>
      <c r="AV130" s="73"/>
      <c r="AW130" s="74"/>
      <c r="AX130" s="72"/>
      <c r="AY130" s="72"/>
      <c r="AZ130" s="72"/>
      <c r="BA130" s="73"/>
      <c r="BB130" s="73"/>
      <c r="BC130" s="73"/>
      <c r="BD130" s="73"/>
      <c r="BE130" s="73"/>
      <c r="BF130" s="73"/>
      <c r="BG130" s="72"/>
      <c r="BH130" s="72"/>
      <c r="BI130" s="72"/>
      <c r="BJ130" s="72"/>
      <c r="BK130" s="72"/>
      <c r="BL130" s="72"/>
      <c r="BM130" s="72"/>
      <c r="BN130" s="72"/>
      <c r="BO130" s="72"/>
      <c r="BP130" s="74"/>
      <c r="BQ130" s="72"/>
      <c r="BR130" s="72"/>
      <c r="BS130" s="72"/>
      <c r="BT130" s="72"/>
      <c r="BU130" s="72"/>
      <c r="BV130" s="72"/>
      <c r="BW130" s="72"/>
      <c r="BX130" s="72"/>
      <c r="BY130" s="72"/>
      <c r="BZ130" s="72"/>
      <c r="CA130" s="72"/>
      <c r="CB130" s="72"/>
      <c r="CC130" s="72"/>
    </row>
    <row r="131" spans="1:81" s="70" customFormat="1" ht="27" customHeight="1" x14ac:dyDescent="0.2">
      <c r="A131" s="837"/>
      <c r="B131" s="198"/>
      <c r="C131" s="37"/>
      <c r="D131" s="210"/>
      <c r="E131" s="211"/>
      <c r="F131" s="212"/>
      <c r="G131" s="49"/>
      <c r="H131" s="212"/>
      <c r="I131" s="49"/>
      <c r="J131" s="212"/>
      <c r="K131" s="266"/>
      <c r="L131" s="266"/>
      <c r="M131" s="266"/>
      <c r="N131" s="69"/>
      <c r="AS131" s="72"/>
      <c r="AT131" s="72"/>
      <c r="AU131" s="72"/>
      <c r="AV131" s="73"/>
      <c r="AW131" s="74"/>
      <c r="AX131" s="72"/>
      <c r="AY131" s="72"/>
      <c r="AZ131" s="72"/>
      <c r="BA131" s="73"/>
      <c r="BB131" s="73"/>
      <c r="BC131" s="73"/>
      <c r="BD131" s="73"/>
      <c r="BE131" s="73"/>
      <c r="BF131" s="73"/>
      <c r="BG131" s="72"/>
      <c r="BH131" s="72"/>
      <c r="BI131" s="72"/>
      <c r="BJ131" s="72"/>
      <c r="BK131" s="72"/>
      <c r="BL131" s="72"/>
      <c r="BM131" s="72"/>
      <c r="BN131" s="72"/>
      <c r="BO131" s="72"/>
      <c r="BP131" s="74"/>
      <c r="BQ131" s="72"/>
      <c r="BR131" s="72"/>
      <c r="BS131" s="72"/>
      <c r="BT131" s="72"/>
      <c r="BU131" s="72"/>
      <c r="BV131" s="72"/>
      <c r="BW131" s="72"/>
      <c r="BX131" s="72"/>
      <c r="BY131" s="72"/>
      <c r="BZ131" s="72"/>
      <c r="CA131" s="72"/>
      <c r="CB131" s="72"/>
      <c r="CC131" s="72"/>
    </row>
    <row r="132" spans="1:81" s="70" customFormat="1" ht="15" customHeight="1" x14ac:dyDescent="0.2">
      <c r="A132" s="837"/>
      <c r="B132" s="198"/>
      <c r="C132" s="37"/>
      <c r="D132" s="210"/>
      <c r="E132" s="211"/>
      <c r="F132" s="212"/>
      <c r="G132" s="49"/>
      <c r="H132" s="212"/>
      <c r="I132" s="49"/>
      <c r="J132" s="212"/>
      <c r="K132" s="69"/>
      <c r="L132" s="69"/>
      <c r="M132" s="69"/>
      <c r="N132" s="69"/>
      <c r="AS132" s="72"/>
      <c r="AT132" s="72"/>
      <c r="AU132" s="72"/>
      <c r="AV132" s="73"/>
      <c r="AW132" s="74"/>
      <c r="AX132" s="72"/>
      <c r="AY132" s="72"/>
      <c r="AZ132" s="72"/>
      <c r="BA132" s="73"/>
      <c r="BB132" s="73"/>
      <c r="BC132" s="73"/>
      <c r="BD132" s="73"/>
      <c r="BE132" s="73"/>
      <c r="BF132" s="73"/>
      <c r="BG132" s="72"/>
      <c r="BH132" s="72"/>
      <c r="BI132" s="72"/>
      <c r="BJ132" s="72"/>
      <c r="BK132" s="72"/>
      <c r="BL132" s="72"/>
      <c r="BM132" s="72"/>
      <c r="BN132" s="72"/>
      <c r="BO132" s="72"/>
      <c r="BP132" s="74"/>
      <c r="BQ132" s="72"/>
      <c r="BR132" s="72"/>
      <c r="BS132" s="72"/>
      <c r="BT132" s="72"/>
      <c r="BU132" s="72"/>
      <c r="BV132" s="72"/>
      <c r="BW132" s="72"/>
      <c r="BX132" s="72"/>
      <c r="BY132" s="72"/>
      <c r="BZ132" s="72"/>
      <c r="CA132" s="72"/>
      <c r="CB132" s="72"/>
      <c r="CC132" s="72"/>
    </row>
    <row r="133" spans="1:81" s="70" customFormat="1" ht="19.5" customHeight="1" x14ac:dyDescent="0.2">
      <c r="A133" s="837"/>
      <c r="B133" s="216"/>
      <c r="C133" s="37"/>
      <c r="D133" s="210"/>
      <c r="E133" s="211"/>
      <c r="F133" s="212"/>
      <c r="G133" s="49"/>
      <c r="H133" s="212"/>
      <c r="I133" s="49"/>
      <c r="J133" s="212"/>
      <c r="K133" s="69"/>
      <c r="L133" s="69"/>
      <c r="M133" s="69"/>
      <c r="N133" s="69"/>
      <c r="AS133" s="72"/>
      <c r="AT133" s="72"/>
      <c r="AU133" s="72"/>
      <c r="AV133" s="73"/>
      <c r="AW133" s="74"/>
      <c r="AX133" s="72"/>
      <c r="AY133" s="72"/>
      <c r="AZ133" s="72"/>
      <c r="BA133" s="73"/>
      <c r="BB133" s="73"/>
      <c r="BC133" s="73"/>
      <c r="BD133" s="73"/>
      <c r="BE133" s="73"/>
      <c r="BF133" s="73"/>
      <c r="BG133" s="72"/>
      <c r="BH133" s="72"/>
      <c r="BI133" s="72"/>
      <c r="BJ133" s="72"/>
      <c r="BK133" s="72"/>
      <c r="BL133" s="72"/>
      <c r="BM133" s="72"/>
      <c r="BN133" s="72"/>
      <c r="BO133" s="72"/>
      <c r="BP133" s="74"/>
      <c r="BQ133" s="72"/>
      <c r="BR133" s="72"/>
      <c r="BS133" s="72"/>
      <c r="BT133" s="72"/>
      <c r="BU133" s="72"/>
      <c r="BV133" s="72"/>
      <c r="BW133" s="72"/>
      <c r="BX133" s="72"/>
      <c r="BY133" s="72"/>
      <c r="BZ133" s="72"/>
      <c r="CA133" s="72"/>
      <c r="CB133" s="72"/>
      <c r="CC133" s="72"/>
    </row>
    <row r="134" spans="1:81" s="70" customFormat="1" x14ac:dyDescent="0.2">
      <c r="A134" s="837"/>
      <c r="B134" s="216"/>
      <c r="C134" s="37"/>
      <c r="D134" s="210"/>
      <c r="E134" s="211"/>
      <c r="F134" s="212"/>
      <c r="G134" s="49"/>
      <c r="H134" s="212"/>
      <c r="I134" s="49"/>
      <c r="J134" s="212"/>
      <c r="K134" s="69"/>
      <c r="L134" s="69"/>
      <c r="M134" s="69"/>
      <c r="N134" s="69"/>
      <c r="AS134" s="72"/>
      <c r="AT134" s="72"/>
      <c r="AU134" s="72"/>
      <c r="AV134" s="73"/>
      <c r="AW134" s="74"/>
      <c r="AX134" s="72"/>
      <c r="AY134" s="72"/>
      <c r="AZ134" s="72"/>
      <c r="BA134" s="73"/>
      <c r="BB134" s="73"/>
      <c r="BC134" s="73"/>
      <c r="BD134" s="73"/>
      <c r="BE134" s="73"/>
      <c r="BF134" s="73"/>
      <c r="BG134" s="72"/>
      <c r="BH134" s="72"/>
      <c r="BI134" s="72"/>
      <c r="BJ134" s="72"/>
      <c r="BK134" s="72"/>
      <c r="BL134" s="72"/>
      <c r="BM134" s="72"/>
      <c r="BN134" s="72"/>
      <c r="BO134" s="72"/>
      <c r="BP134" s="74"/>
      <c r="BQ134" s="72"/>
      <c r="BR134" s="72"/>
      <c r="BS134" s="72"/>
      <c r="BT134" s="72"/>
      <c r="BU134" s="72"/>
      <c r="BV134" s="72"/>
      <c r="BW134" s="72"/>
      <c r="BX134" s="72"/>
      <c r="BY134" s="72"/>
      <c r="BZ134" s="72"/>
      <c r="CA134" s="72"/>
      <c r="CB134" s="72"/>
      <c r="CC134" s="72"/>
    </row>
    <row r="135" spans="1:81" s="70" customFormat="1" ht="15" customHeight="1" x14ac:dyDescent="0.2">
      <c r="A135" s="838"/>
      <c r="B135" s="200"/>
      <c r="C135" s="220"/>
      <c r="D135" s="221"/>
      <c r="E135" s="222"/>
      <c r="F135" s="223"/>
      <c r="G135" s="224"/>
      <c r="H135" s="223"/>
      <c r="I135" s="224"/>
      <c r="J135" s="223"/>
      <c r="K135" s="69"/>
      <c r="L135" s="69"/>
      <c r="M135" s="69"/>
      <c r="N135" s="69"/>
      <c r="AS135" s="72"/>
      <c r="AT135" s="72"/>
      <c r="AU135" s="72"/>
      <c r="AV135" s="73"/>
      <c r="AW135" s="74"/>
      <c r="AX135" s="72"/>
      <c r="AY135" s="72"/>
      <c r="AZ135" s="72"/>
      <c r="BA135" s="73"/>
      <c r="BB135" s="73"/>
      <c r="BC135" s="73"/>
      <c r="BD135" s="73"/>
      <c r="BE135" s="73"/>
      <c r="BF135" s="73"/>
      <c r="BG135" s="72"/>
      <c r="BH135" s="72"/>
      <c r="BI135" s="72"/>
      <c r="BJ135" s="72"/>
      <c r="BK135" s="72"/>
      <c r="BL135" s="72"/>
      <c r="BM135" s="72"/>
      <c r="BN135" s="72"/>
      <c r="BO135" s="72"/>
      <c r="BP135" s="74"/>
      <c r="BQ135" s="72"/>
      <c r="BR135" s="72"/>
      <c r="BS135" s="72"/>
      <c r="BT135" s="72"/>
      <c r="BU135" s="72"/>
      <c r="BV135" s="72"/>
      <c r="BW135" s="72"/>
      <c r="BX135" s="72"/>
      <c r="BY135" s="72"/>
      <c r="BZ135" s="72"/>
      <c r="CA135" s="72"/>
      <c r="CB135" s="72"/>
      <c r="CC135" s="72"/>
    </row>
    <row r="136" spans="1:81" s="70" customFormat="1" ht="15" customHeight="1" x14ac:dyDescent="0.2">
      <c r="A136" s="893"/>
      <c r="B136" s="196"/>
      <c r="C136" s="36"/>
      <c r="D136" s="207"/>
      <c r="E136" s="208"/>
      <c r="F136" s="209"/>
      <c r="G136" s="54"/>
      <c r="H136" s="209"/>
      <c r="I136" s="54"/>
      <c r="J136" s="209"/>
      <c r="K136" s="69"/>
      <c r="L136" s="69"/>
      <c r="M136" s="69"/>
      <c r="N136" s="69"/>
      <c r="AS136" s="72"/>
      <c r="AT136" s="72"/>
      <c r="AU136" s="72"/>
      <c r="AV136" s="73"/>
      <c r="AW136" s="74"/>
      <c r="AX136" s="72"/>
      <c r="AY136" s="72"/>
      <c r="AZ136" s="72"/>
      <c r="BA136" s="73"/>
      <c r="BB136" s="73"/>
      <c r="BC136" s="73"/>
      <c r="BD136" s="73"/>
      <c r="BE136" s="73"/>
      <c r="BF136" s="73"/>
      <c r="BG136" s="72"/>
      <c r="BH136" s="72"/>
      <c r="BI136" s="72"/>
      <c r="BJ136" s="72"/>
      <c r="BK136" s="72"/>
      <c r="BL136" s="72"/>
      <c r="BM136" s="72"/>
      <c r="BN136" s="72"/>
      <c r="BO136" s="72"/>
      <c r="BP136" s="74"/>
      <c r="BQ136" s="72"/>
      <c r="BR136" s="72"/>
      <c r="BS136" s="72"/>
      <c r="BT136" s="72"/>
      <c r="BU136" s="72"/>
      <c r="BV136" s="72"/>
      <c r="BW136" s="72"/>
      <c r="BX136" s="72"/>
      <c r="BY136" s="72"/>
      <c r="BZ136" s="72"/>
      <c r="CA136" s="72"/>
      <c r="CB136" s="72"/>
      <c r="CC136" s="72"/>
    </row>
    <row r="137" spans="1:81" s="70" customFormat="1" ht="25.5" customHeight="1" x14ac:dyDescent="0.2">
      <c r="A137" s="894"/>
      <c r="B137" s="200"/>
      <c r="C137" s="48"/>
      <c r="D137" s="213"/>
      <c r="E137" s="214"/>
      <c r="F137" s="215"/>
      <c r="G137" s="50"/>
      <c r="H137" s="215"/>
      <c r="I137" s="50"/>
      <c r="J137" s="215"/>
      <c r="K137" s="69"/>
      <c r="L137" s="69"/>
      <c r="M137" s="69"/>
      <c r="N137" s="69"/>
      <c r="AS137" s="72"/>
      <c r="AT137" s="72"/>
      <c r="AU137" s="72"/>
      <c r="AV137" s="73"/>
      <c r="AW137" s="74"/>
      <c r="AX137" s="72"/>
      <c r="AY137" s="72"/>
      <c r="AZ137" s="72"/>
      <c r="BA137" s="73"/>
      <c r="BB137" s="73"/>
      <c r="BC137" s="73"/>
      <c r="BD137" s="73"/>
      <c r="BE137" s="73"/>
      <c r="BF137" s="73"/>
      <c r="BG137" s="72"/>
      <c r="BH137" s="72"/>
      <c r="BI137" s="72"/>
      <c r="BJ137" s="72"/>
      <c r="BK137" s="72"/>
      <c r="BL137" s="72"/>
      <c r="BM137" s="72"/>
      <c r="BN137" s="72"/>
      <c r="BO137" s="72"/>
      <c r="BP137" s="74"/>
      <c r="BQ137" s="72"/>
      <c r="BR137" s="72"/>
      <c r="BS137" s="72"/>
      <c r="BT137" s="72"/>
      <c r="BU137" s="72"/>
      <c r="BV137" s="72"/>
      <c r="BW137" s="72"/>
      <c r="BX137" s="72"/>
      <c r="BY137" s="72"/>
      <c r="BZ137" s="72"/>
      <c r="CA137" s="72"/>
      <c r="CB137" s="72"/>
      <c r="CC137" s="72"/>
    </row>
    <row r="138" spans="1:81" s="72" customFormat="1" ht="56.25" customHeight="1" x14ac:dyDescent="0.2">
      <c r="A138" s="225"/>
      <c r="B138" s="226"/>
      <c r="C138" s="227"/>
      <c r="D138" s="227"/>
      <c r="E138" s="227"/>
      <c r="F138" s="227"/>
      <c r="G138" s="227"/>
      <c r="H138" s="227"/>
      <c r="I138" s="227"/>
      <c r="J138" s="227"/>
      <c r="K138" s="227"/>
      <c r="L138" s="227"/>
      <c r="M138" s="227"/>
      <c r="N138" s="227"/>
      <c r="AV138" s="73"/>
      <c r="AW138" s="74"/>
      <c r="BA138" s="73"/>
      <c r="BB138" s="73"/>
      <c r="BC138" s="73"/>
      <c r="BD138" s="73"/>
      <c r="BE138" s="73"/>
      <c r="BF138" s="73"/>
      <c r="BP138" s="74"/>
    </row>
    <row r="139" spans="1:81" s="72" customFormat="1" ht="18.75" customHeight="1" x14ac:dyDescent="0.2">
      <c r="A139" s="225"/>
      <c r="B139" s="226"/>
      <c r="C139" s="227"/>
      <c r="D139" s="227"/>
      <c r="E139" s="227"/>
      <c r="F139" s="227"/>
      <c r="G139" s="227"/>
      <c r="H139" s="227"/>
      <c r="I139" s="227"/>
      <c r="J139" s="227"/>
      <c r="K139" s="227"/>
      <c r="L139" s="227"/>
      <c r="M139" s="227"/>
      <c r="N139" s="227"/>
      <c r="AV139" s="73"/>
      <c r="AW139" s="74"/>
      <c r="BA139" s="73"/>
      <c r="BB139" s="73"/>
      <c r="BC139" s="73"/>
      <c r="BD139" s="73"/>
      <c r="BE139" s="73"/>
      <c r="BF139" s="73"/>
      <c r="BP139" s="74"/>
    </row>
    <row r="140" spans="1:81" s="77" customFormat="1" ht="34.5" customHeight="1" x14ac:dyDescent="0.2">
      <c r="A140" s="895"/>
      <c r="B140" s="836"/>
      <c r="C140" s="871"/>
      <c r="D140" s="872"/>
      <c r="E140" s="872"/>
      <c r="F140" s="872"/>
      <c r="G140" s="872"/>
      <c r="H140" s="872"/>
      <c r="I140" s="872"/>
      <c r="J140" s="872"/>
      <c r="K140" s="872"/>
      <c r="L140" s="872"/>
      <c r="M140" s="872"/>
      <c r="N140" s="872"/>
      <c r="O140" s="872"/>
      <c r="P140" s="872"/>
      <c r="Q140" s="872"/>
      <c r="R140" s="872"/>
      <c r="S140" s="872"/>
      <c r="T140" s="872"/>
      <c r="U140" s="873"/>
      <c r="V140" s="920"/>
      <c r="W140" s="914"/>
      <c r="X140" s="920"/>
      <c r="Y140" s="914"/>
      <c r="AS140" s="111"/>
      <c r="AT140" s="111"/>
      <c r="AU140" s="111"/>
      <c r="AV140" s="112"/>
      <c r="AW140" s="113"/>
      <c r="AX140" s="111"/>
      <c r="AY140" s="111"/>
      <c r="AZ140" s="111"/>
      <c r="BA140" s="73"/>
      <c r="BB140" s="73"/>
      <c r="BC140" s="73"/>
      <c r="BD140" s="73"/>
      <c r="BE140" s="73"/>
      <c r="BF140" s="73"/>
      <c r="BG140" s="111"/>
      <c r="BH140" s="111"/>
      <c r="BI140" s="111"/>
      <c r="BJ140" s="111"/>
      <c r="BK140" s="111"/>
      <c r="BL140" s="111"/>
      <c r="BM140" s="111"/>
      <c r="BN140" s="111"/>
      <c r="BO140" s="111"/>
      <c r="BP140" s="113"/>
      <c r="BQ140" s="111"/>
      <c r="BR140" s="111"/>
      <c r="BS140" s="111"/>
      <c r="BT140" s="111"/>
      <c r="BU140" s="111"/>
      <c r="BV140" s="111"/>
      <c r="BW140" s="111"/>
      <c r="BX140" s="111"/>
      <c r="BY140" s="111"/>
      <c r="BZ140" s="111"/>
      <c r="CA140" s="111"/>
      <c r="CB140" s="111"/>
      <c r="CC140" s="111"/>
    </row>
    <row r="141" spans="1:81" s="79" customFormat="1" ht="54" customHeight="1" x14ac:dyDescent="0.2">
      <c r="A141" s="896"/>
      <c r="B141" s="837"/>
      <c r="C141" s="228"/>
      <c r="D141" s="101"/>
      <c r="E141" s="229"/>
      <c r="F141" s="229"/>
      <c r="G141" s="229"/>
      <c r="H141" s="101"/>
      <c r="I141" s="101"/>
      <c r="J141" s="101"/>
      <c r="K141" s="101"/>
      <c r="L141" s="101"/>
      <c r="M141" s="101"/>
      <c r="N141" s="101"/>
      <c r="O141" s="101"/>
      <c r="P141" s="101"/>
      <c r="Q141" s="101"/>
      <c r="R141" s="101"/>
      <c r="S141" s="101"/>
      <c r="T141" s="101"/>
      <c r="U141" s="230"/>
      <c r="V141" s="231"/>
      <c r="W141" s="230"/>
      <c r="X141" s="231"/>
      <c r="Y141" s="230"/>
      <c r="Z141" s="77"/>
      <c r="AS141" s="232"/>
      <c r="AT141" s="232"/>
      <c r="AU141" s="232"/>
      <c r="AV141" s="112"/>
      <c r="AW141" s="113"/>
      <c r="AX141" s="232"/>
      <c r="AY141" s="232"/>
      <c r="AZ141" s="232"/>
      <c r="BA141" s="73"/>
      <c r="BB141" s="73"/>
      <c r="BC141" s="73"/>
      <c r="BD141" s="73"/>
      <c r="BE141" s="73"/>
      <c r="BF141" s="73"/>
      <c r="BG141" s="232"/>
      <c r="BH141" s="232"/>
      <c r="BI141" s="232"/>
      <c r="BJ141" s="232"/>
      <c r="BK141" s="232"/>
      <c r="BL141" s="232"/>
      <c r="BM141" s="232"/>
      <c r="BN141" s="232"/>
      <c r="BO141" s="232"/>
      <c r="BP141" s="113"/>
      <c r="BQ141" s="232"/>
      <c r="BR141" s="232"/>
      <c r="BS141" s="232"/>
      <c r="BT141" s="232"/>
      <c r="BU141" s="232"/>
      <c r="BV141" s="232"/>
      <c r="BW141" s="232"/>
      <c r="BX141" s="232"/>
      <c r="BY141" s="232"/>
      <c r="BZ141" s="232"/>
      <c r="CA141" s="232"/>
      <c r="CB141" s="232"/>
      <c r="CC141" s="232"/>
    </row>
    <row r="142" spans="1:81" s="77" customFormat="1" ht="22.5" customHeight="1" x14ac:dyDescent="0.2">
      <c r="A142" s="233"/>
      <c r="B142" s="4"/>
      <c r="C142" s="6"/>
      <c r="D142" s="5"/>
      <c r="E142" s="5"/>
      <c r="F142" s="5"/>
      <c r="G142" s="5"/>
      <c r="H142" s="5"/>
      <c r="I142" s="5"/>
      <c r="J142" s="5"/>
      <c r="K142" s="5"/>
      <c r="L142" s="5"/>
      <c r="M142" s="5"/>
      <c r="N142" s="5"/>
      <c r="O142" s="5"/>
      <c r="P142" s="5"/>
      <c r="Q142" s="5"/>
      <c r="R142" s="5"/>
      <c r="S142" s="5"/>
      <c r="T142" s="5"/>
      <c r="U142" s="7"/>
      <c r="V142" s="87"/>
      <c r="W142" s="7"/>
      <c r="X142" s="87"/>
      <c r="Y142" s="7"/>
      <c r="Z142" s="80"/>
      <c r="AA142" s="80"/>
      <c r="AB142" s="80"/>
      <c r="AC142" s="80"/>
      <c r="AD142" s="3"/>
      <c r="AE142" s="3"/>
      <c r="AF142" s="3"/>
      <c r="AG142" s="3"/>
      <c r="AH142" s="3"/>
      <c r="AI142" s="80"/>
      <c r="AJ142" s="80"/>
      <c r="AK142" s="80"/>
      <c r="AL142" s="80"/>
      <c r="AM142" s="80"/>
      <c r="AN142" s="3"/>
      <c r="AO142" s="3"/>
      <c r="AP142" s="3"/>
      <c r="AQ142" s="3"/>
      <c r="AR142" s="3"/>
      <c r="AS142" s="3"/>
      <c r="AT142" s="3"/>
      <c r="AU142" s="3"/>
      <c r="AV142" s="3"/>
      <c r="AW142" s="81"/>
      <c r="AX142" s="3"/>
      <c r="AY142" s="3"/>
      <c r="AZ142" s="82"/>
      <c r="BA142" s="92"/>
      <c r="BB142" s="92"/>
      <c r="BC142" s="3"/>
      <c r="BD142" s="81"/>
      <c r="BE142" s="81"/>
      <c r="BF142" s="3"/>
      <c r="BG142" s="3"/>
      <c r="BH142" s="3"/>
      <c r="BI142" s="3"/>
      <c r="BJ142" s="3"/>
      <c r="BK142" s="3"/>
      <c r="BL142" s="3"/>
      <c r="BM142" s="3"/>
      <c r="BN142" s="3"/>
      <c r="BO142" s="3"/>
      <c r="BP142" s="81"/>
      <c r="BQ142" s="3"/>
      <c r="BR142" s="3"/>
      <c r="BS142" s="111"/>
      <c r="BT142" s="111"/>
      <c r="BU142" s="111"/>
      <c r="BV142" s="111"/>
      <c r="BW142" s="111"/>
      <c r="BX142" s="111"/>
      <c r="BY142" s="111"/>
      <c r="BZ142" s="111"/>
      <c r="CA142" s="111"/>
      <c r="CB142" s="111"/>
      <c r="CC142" s="111"/>
    </row>
    <row r="143" spans="1:81" s="111" customFormat="1" ht="22.5" customHeight="1" x14ac:dyDescent="0.2">
      <c r="A143" s="234"/>
      <c r="B143" s="55"/>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0"/>
      <c r="AA143" s="80"/>
      <c r="AB143" s="80"/>
      <c r="AC143" s="80"/>
      <c r="AD143" s="3"/>
      <c r="AE143" s="3"/>
      <c r="AF143" s="3"/>
      <c r="AG143" s="3"/>
      <c r="AH143" s="3"/>
      <c r="AI143" s="80"/>
      <c r="AJ143" s="80"/>
      <c r="AK143" s="80"/>
      <c r="AL143" s="80"/>
      <c r="AM143" s="80"/>
      <c r="AN143" s="3"/>
      <c r="AO143" s="3"/>
      <c r="AP143" s="3"/>
      <c r="AQ143" s="3"/>
      <c r="AR143" s="3"/>
      <c r="AS143" s="3"/>
      <c r="AT143" s="3"/>
      <c r="AU143" s="3"/>
      <c r="AV143" s="3"/>
      <c r="AW143" s="81"/>
      <c r="AX143" s="3"/>
      <c r="AY143" s="3"/>
      <c r="AZ143" s="82"/>
      <c r="BA143" s="92"/>
      <c r="BB143" s="92"/>
      <c r="BC143" s="3"/>
      <c r="BD143" s="81"/>
      <c r="BE143" s="81"/>
      <c r="BF143" s="3"/>
      <c r="BG143" s="3"/>
      <c r="BH143" s="3"/>
      <c r="BI143" s="3"/>
      <c r="BJ143" s="3"/>
      <c r="BK143" s="3"/>
      <c r="BL143" s="3"/>
      <c r="BM143" s="3"/>
      <c r="BN143" s="3"/>
      <c r="BO143" s="3"/>
      <c r="BP143" s="81"/>
      <c r="BQ143" s="3"/>
      <c r="BR143" s="3"/>
    </row>
    <row r="144" spans="1:81" s="77" customFormat="1" ht="31.5" customHeight="1" x14ac:dyDescent="0.2">
      <c r="A144" s="235"/>
      <c r="B144" s="8"/>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0"/>
      <c r="AA144" s="80"/>
      <c r="AB144" s="80"/>
      <c r="AC144" s="80"/>
      <c r="AD144" s="3"/>
      <c r="AE144" s="3"/>
      <c r="AF144" s="3"/>
      <c r="AG144" s="3"/>
      <c r="AH144" s="3"/>
      <c r="AI144" s="80"/>
      <c r="AJ144" s="80"/>
      <c r="AK144" s="80"/>
      <c r="AL144" s="80"/>
      <c r="AM144" s="80"/>
      <c r="AN144" s="3"/>
      <c r="AO144" s="3"/>
      <c r="AP144" s="3"/>
      <c r="AQ144" s="3"/>
      <c r="AR144" s="3"/>
      <c r="AS144" s="3"/>
      <c r="AT144" s="3"/>
      <c r="AU144" s="3"/>
      <c r="AV144" s="3"/>
      <c r="AW144" s="81"/>
      <c r="AX144" s="3"/>
      <c r="AY144" s="3"/>
      <c r="AZ144" s="82"/>
      <c r="BA144" s="92"/>
      <c r="BB144" s="154"/>
      <c r="BC144" s="3"/>
      <c r="BD144" s="81"/>
      <c r="BE144" s="81"/>
      <c r="BF144" s="3"/>
      <c r="BG144" s="111"/>
      <c r="BH144" s="111"/>
      <c r="BI144" s="111"/>
      <c r="BJ144" s="111"/>
      <c r="BK144" s="111"/>
      <c r="BL144" s="111"/>
      <c r="BM144" s="111"/>
      <c r="BN144" s="111"/>
      <c r="BO144" s="111"/>
      <c r="BP144" s="113"/>
      <c r="BQ144" s="111"/>
      <c r="BR144" s="111"/>
      <c r="BS144" s="111"/>
      <c r="BT144" s="111"/>
      <c r="BU144" s="111"/>
      <c r="BV144" s="111"/>
      <c r="BW144" s="111"/>
      <c r="BX144" s="111"/>
      <c r="BY144" s="111"/>
      <c r="BZ144" s="111"/>
      <c r="CA144" s="111"/>
      <c r="CB144" s="111"/>
      <c r="CC144" s="111"/>
    </row>
    <row r="145" spans="1:81" s="77" customFormat="1" ht="18" customHeight="1" x14ac:dyDescent="0.2">
      <c r="A145" s="236"/>
      <c r="B145" s="14"/>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0"/>
      <c r="AA145" s="80"/>
      <c r="AB145" s="80"/>
      <c r="AC145" s="80"/>
      <c r="AD145" s="3"/>
      <c r="AE145" s="3"/>
      <c r="AF145" s="3"/>
      <c r="AG145" s="3"/>
      <c r="AH145" s="3"/>
      <c r="AI145" s="80"/>
      <c r="AJ145" s="80"/>
      <c r="AK145" s="80"/>
      <c r="AL145" s="80"/>
      <c r="AM145" s="80"/>
      <c r="AN145" s="3"/>
      <c r="AO145" s="3"/>
      <c r="AP145" s="3"/>
      <c r="AQ145" s="3"/>
      <c r="AR145" s="3"/>
      <c r="AS145" s="3"/>
      <c r="AT145" s="3"/>
      <c r="AU145" s="3"/>
      <c r="AV145" s="3"/>
      <c r="AW145" s="81"/>
      <c r="AX145" s="3"/>
      <c r="AY145" s="3"/>
      <c r="AZ145" s="82"/>
      <c r="BA145" s="92"/>
      <c r="BB145" s="154"/>
      <c r="BC145" s="3"/>
      <c r="BD145" s="81"/>
      <c r="BE145" s="81"/>
      <c r="BF145" s="3"/>
      <c r="BG145" s="111"/>
      <c r="BH145" s="111"/>
      <c r="BI145" s="111"/>
      <c r="BJ145" s="111"/>
      <c r="BK145" s="111"/>
      <c r="BL145" s="111"/>
      <c r="BM145" s="111"/>
      <c r="BN145" s="111"/>
      <c r="BO145" s="111"/>
      <c r="BP145" s="113"/>
      <c r="BQ145" s="111"/>
      <c r="BR145" s="111"/>
      <c r="BS145" s="111"/>
      <c r="BT145" s="111"/>
      <c r="BU145" s="111"/>
      <c r="BV145" s="111"/>
      <c r="BW145" s="111"/>
      <c r="BX145" s="111"/>
      <c r="BY145" s="111"/>
      <c r="BZ145" s="111"/>
      <c r="CA145" s="111"/>
      <c r="CB145" s="111"/>
      <c r="CC145" s="111"/>
    </row>
    <row r="146" spans="1:81" s="239" customFormat="1" ht="18" customHeight="1" x14ac:dyDescent="0.2">
      <c r="A146" s="236"/>
      <c r="B146" s="14"/>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0"/>
      <c r="AA146" s="80"/>
      <c r="AB146" s="80"/>
      <c r="AC146" s="80"/>
      <c r="AD146" s="3"/>
      <c r="AE146" s="3"/>
      <c r="AF146" s="3"/>
      <c r="AG146" s="3"/>
      <c r="AH146" s="3"/>
      <c r="AI146" s="80"/>
      <c r="AJ146" s="80"/>
      <c r="AK146" s="80"/>
      <c r="AL146" s="80"/>
      <c r="AM146" s="80"/>
      <c r="AN146" s="3"/>
      <c r="AO146" s="3"/>
      <c r="AP146" s="3"/>
      <c r="AQ146" s="3"/>
      <c r="AR146" s="3"/>
      <c r="AS146" s="3"/>
      <c r="AT146" s="3"/>
      <c r="AU146" s="3"/>
      <c r="AV146" s="3"/>
      <c r="AW146" s="81"/>
      <c r="AX146" s="3"/>
      <c r="AY146" s="3"/>
      <c r="AZ146" s="82"/>
      <c r="BA146" s="92"/>
      <c r="BB146" s="154"/>
      <c r="BC146" s="3"/>
      <c r="BD146" s="81"/>
      <c r="BE146" s="81"/>
      <c r="BF146" s="3"/>
      <c r="BG146" s="237"/>
      <c r="BH146" s="237"/>
      <c r="BI146" s="237"/>
      <c r="BJ146" s="237"/>
      <c r="BK146" s="237"/>
      <c r="BL146" s="237"/>
      <c r="BM146" s="237"/>
      <c r="BN146" s="237"/>
      <c r="BO146" s="237"/>
      <c r="BP146" s="238"/>
      <c r="BQ146" s="237"/>
      <c r="BR146" s="237"/>
      <c r="BS146" s="237"/>
      <c r="BT146" s="237"/>
      <c r="BU146" s="237"/>
      <c r="BV146" s="237"/>
      <c r="BW146" s="237"/>
      <c r="BX146" s="237"/>
      <c r="BY146" s="237"/>
      <c r="BZ146" s="237"/>
      <c r="CA146" s="237"/>
      <c r="CB146" s="237"/>
      <c r="CC146" s="237"/>
    </row>
    <row r="147" spans="1:81" s="239" customFormat="1" ht="18" customHeight="1" x14ac:dyDescent="0.2">
      <c r="A147" s="236"/>
      <c r="B147" s="14"/>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0"/>
      <c r="AA147" s="80"/>
      <c r="AB147" s="80"/>
      <c r="AC147" s="80"/>
      <c r="AD147" s="3"/>
      <c r="AE147" s="3"/>
      <c r="AF147" s="3"/>
      <c r="AG147" s="3"/>
      <c r="AH147" s="3"/>
      <c r="AI147" s="80"/>
      <c r="AJ147" s="80"/>
      <c r="AK147" s="80"/>
      <c r="AL147" s="80"/>
      <c r="AM147" s="80"/>
      <c r="AN147" s="3"/>
      <c r="AO147" s="3"/>
      <c r="AP147" s="3"/>
      <c r="AQ147" s="3"/>
      <c r="AR147" s="3"/>
      <c r="AS147" s="3"/>
      <c r="AT147" s="3"/>
      <c r="AU147" s="3"/>
      <c r="AV147" s="3"/>
      <c r="AW147" s="81"/>
      <c r="AX147" s="3"/>
      <c r="AY147" s="3"/>
      <c r="AZ147" s="82"/>
      <c r="BA147" s="92"/>
      <c r="BB147" s="154"/>
      <c r="BC147" s="3"/>
      <c r="BD147" s="81"/>
      <c r="BE147" s="81"/>
      <c r="BF147" s="3"/>
      <c r="BG147" s="237"/>
      <c r="BH147" s="237"/>
      <c r="BI147" s="237"/>
      <c r="BJ147" s="237"/>
      <c r="BK147" s="237"/>
      <c r="BL147" s="237"/>
      <c r="BM147" s="237"/>
      <c r="BN147" s="237"/>
      <c r="BO147" s="237"/>
      <c r="BP147" s="238"/>
      <c r="BQ147" s="237"/>
      <c r="BR147" s="237"/>
      <c r="BS147" s="237"/>
      <c r="BT147" s="237"/>
      <c r="BU147" s="237"/>
      <c r="BV147" s="237"/>
      <c r="BW147" s="237"/>
      <c r="BX147" s="237"/>
      <c r="BY147" s="237"/>
      <c r="BZ147" s="237"/>
      <c r="CA147" s="237"/>
      <c r="CB147" s="237"/>
      <c r="CC147" s="237"/>
    </row>
    <row r="148" spans="1:81" s="239" customFormat="1" ht="18" customHeight="1" x14ac:dyDescent="0.2">
      <c r="A148" s="236"/>
      <c r="B148" s="14"/>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0"/>
      <c r="AA148" s="80"/>
      <c r="AB148" s="80"/>
      <c r="AC148" s="80"/>
      <c r="AD148" s="3"/>
      <c r="AE148" s="3"/>
      <c r="AF148" s="3"/>
      <c r="AG148" s="3"/>
      <c r="AH148" s="3"/>
      <c r="AI148" s="80"/>
      <c r="AJ148" s="80"/>
      <c r="AK148" s="80"/>
      <c r="AL148" s="80"/>
      <c r="AM148" s="80"/>
      <c r="AN148" s="3"/>
      <c r="AO148" s="3"/>
      <c r="AP148" s="3"/>
      <c r="AQ148" s="3"/>
      <c r="AR148" s="3"/>
      <c r="AS148" s="3"/>
      <c r="AT148" s="3"/>
      <c r="AU148" s="3"/>
      <c r="AV148" s="3"/>
      <c r="AW148" s="81"/>
      <c r="AX148" s="3"/>
      <c r="AY148" s="3"/>
      <c r="AZ148" s="82"/>
      <c r="BA148" s="92"/>
      <c r="BB148" s="154"/>
      <c r="BC148" s="3"/>
      <c r="BD148" s="81"/>
      <c r="BE148" s="81"/>
      <c r="BF148" s="3"/>
      <c r="BG148" s="237"/>
      <c r="BH148" s="237"/>
      <c r="BI148" s="237"/>
      <c r="BJ148" s="237"/>
      <c r="BK148" s="237"/>
      <c r="BL148" s="237"/>
      <c r="BM148" s="237"/>
      <c r="BN148" s="237"/>
      <c r="BO148" s="237"/>
      <c r="BP148" s="238"/>
      <c r="BQ148" s="237"/>
      <c r="BR148" s="237"/>
      <c r="BS148" s="237"/>
      <c r="BT148" s="237"/>
      <c r="BU148" s="237"/>
      <c r="BV148" s="237"/>
      <c r="BW148" s="237"/>
      <c r="BX148" s="237"/>
      <c r="BY148" s="237"/>
      <c r="BZ148" s="237"/>
      <c r="CA148" s="237"/>
      <c r="CB148" s="237"/>
      <c r="CC148" s="237"/>
    </row>
    <row r="149" spans="1:81" s="239" customFormat="1" ht="18" customHeight="1" x14ac:dyDescent="0.2">
      <c r="A149" s="236"/>
      <c r="B149" s="14"/>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0"/>
      <c r="AA149" s="80"/>
      <c r="AB149" s="80"/>
      <c r="AC149" s="80"/>
      <c r="AD149" s="3"/>
      <c r="AE149" s="3"/>
      <c r="AF149" s="3"/>
      <c r="AG149" s="3"/>
      <c r="AH149" s="3"/>
      <c r="AI149" s="80"/>
      <c r="AJ149" s="80"/>
      <c r="AK149" s="80"/>
      <c r="AL149" s="80"/>
      <c r="AM149" s="80"/>
      <c r="AN149" s="3"/>
      <c r="AO149" s="3"/>
      <c r="AP149" s="3"/>
      <c r="AQ149" s="3"/>
      <c r="AR149" s="3"/>
      <c r="AS149" s="3"/>
      <c r="AT149" s="3"/>
      <c r="AU149" s="3"/>
      <c r="AV149" s="3"/>
      <c r="AW149" s="81"/>
      <c r="AX149" s="3"/>
      <c r="AY149" s="3"/>
      <c r="AZ149" s="82"/>
      <c r="BA149" s="92"/>
      <c r="BB149" s="154"/>
      <c r="BC149" s="3"/>
      <c r="BD149" s="81"/>
      <c r="BE149" s="81"/>
      <c r="BF149" s="3"/>
      <c r="BG149" s="237"/>
      <c r="BH149" s="237"/>
      <c r="BI149" s="237"/>
      <c r="BJ149" s="237"/>
      <c r="BK149" s="237"/>
      <c r="BL149" s="237"/>
      <c r="BM149" s="237"/>
      <c r="BN149" s="237"/>
      <c r="BO149" s="237"/>
      <c r="BP149" s="238"/>
      <c r="BQ149" s="237"/>
      <c r="BR149" s="237"/>
      <c r="BS149" s="237"/>
      <c r="BT149" s="237"/>
      <c r="BU149" s="237"/>
      <c r="BV149" s="237"/>
      <c r="BW149" s="237"/>
      <c r="BX149" s="237"/>
      <c r="BY149" s="237"/>
      <c r="BZ149" s="237"/>
      <c r="CA149" s="237"/>
      <c r="CB149" s="237"/>
      <c r="CC149" s="237"/>
    </row>
    <row r="150" spans="1:81" s="239" customFormat="1" ht="18" customHeight="1" x14ac:dyDescent="0.2">
      <c r="A150" s="236"/>
      <c r="B150" s="14"/>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0"/>
      <c r="AA150" s="80"/>
      <c r="AB150" s="80"/>
      <c r="AC150" s="80"/>
      <c r="AD150" s="3"/>
      <c r="AE150" s="3"/>
      <c r="AF150" s="3"/>
      <c r="AG150" s="3"/>
      <c r="AH150" s="3"/>
      <c r="AI150" s="80"/>
      <c r="AJ150" s="80"/>
      <c r="AK150" s="80"/>
      <c r="AL150" s="80"/>
      <c r="AM150" s="80"/>
      <c r="AN150" s="3"/>
      <c r="AO150" s="3"/>
      <c r="AP150" s="3"/>
      <c r="AQ150" s="3"/>
      <c r="AR150" s="3"/>
      <c r="AS150" s="3"/>
      <c r="AT150" s="3"/>
      <c r="AU150" s="3"/>
      <c r="AV150" s="3"/>
      <c r="AW150" s="81"/>
      <c r="AX150" s="3"/>
      <c r="AY150" s="3"/>
      <c r="AZ150" s="82"/>
      <c r="BA150" s="92"/>
      <c r="BB150" s="154"/>
      <c r="BC150" s="3"/>
      <c r="BD150" s="81"/>
      <c r="BE150" s="81"/>
      <c r="BF150" s="3"/>
      <c r="BG150" s="237"/>
      <c r="BH150" s="237"/>
      <c r="BI150" s="237"/>
      <c r="BJ150" s="237"/>
      <c r="BK150" s="237"/>
      <c r="BL150" s="237"/>
      <c r="BM150" s="237"/>
      <c r="BN150" s="237"/>
      <c r="BO150" s="237"/>
      <c r="BP150" s="238"/>
      <c r="BQ150" s="237"/>
      <c r="BR150" s="237"/>
      <c r="BS150" s="237"/>
      <c r="BT150" s="237"/>
      <c r="BU150" s="237"/>
      <c r="BV150" s="237"/>
      <c r="BW150" s="237"/>
      <c r="BX150" s="237"/>
      <c r="BY150" s="237"/>
      <c r="BZ150" s="237"/>
      <c r="CA150" s="237"/>
      <c r="CB150" s="237"/>
      <c r="CC150" s="237"/>
    </row>
    <row r="151" spans="1:81" s="239" customFormat="1" ht="18" customHeight="1" x14ac:dyDescent="0.2">
      <c r="A151" s="236"/>
      <c r="B151" s="14"/>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0"/>
      <c r="AA151" s="80"/>
      <c r="AB151" s="80"/>
      <c r="AC151" s="80"/>
      <c r="AD151" s="3"/>
      <c r="AE151" s="3"/>
      <c r="AF151" s="3"/>
      <c r="AG151" s="3"/>
      <c r="AH151" s="3"/>
      <c r="AI151" s="80"/>
      <c r="AJ151" s="80"/>
      <c r="AK151" s="80"/>
      <c r="AL151" s="80"/>
      <c r="AM151" s="80"/>
      <c r="AN151" s="3"/>
      <c r="AO151" s="3"/>
      <c r="AP151" s="3"/>
      <c r="AQ151" s="3"/>
      <c r="AR151" s="3"/>
      <c r="AS151" s="3"/>
      <c r="AT151" s="3"/>
      <c r="AU151" s="3"/>
      <c r="AV151" s="3"/>
      <c r="AW151" s="81"/>
      <c r="AX151" s="3"/>
      <c r="AY151" s="3"/>
      <c r="AZ151" s="82"/>
      <c r="BA151" s="92"/>
      <c r="BB151" s="154"/>
      <c r="BC151" s="3"/>
      <c r="BD151" s="81"/>
      <c r="BE151" s="81"/>
      <c r="BF151" s="3"/>
      <c r="BG151" s="237"/>
      <c r="BH151" s="237"/>
      <c r="BI151" s="237"/>
      <c r="BJ151" s="237"/>
      <c r="BK151" s="237"/>
      <c r="BL151" s="237"/>
      <c r="BM151" s="237"/>
      <c r="BN151" s="237"/>
      <c r="BO151" s="237"/>
      <c r="BP151" s="238"/>
      <c r="BQ151" s="237"/>
      <c r="BR151" s="237"/>
      <c r="BS151" s="237"/>
      <c r="BT151" s="237"/>
      <c r="BU151" s="237"/>
      <c r="BV151" s="237"/>
      <c r="BW151" s="237"/>
      <c r="BX151" s="237"/>
      <c r="BY151" s="237"/>
      <c r="BZ151" s="237"/>
      <c r="CA151" s="237"/>
      <c r="CB151" s="237"/>
      <c r="CC151" s="237"/>
    </row>
    <row r="152" spans="1:81" s="239" customFormat="1" ht="18" customHeight="1" x14ac:dyDescent="0.2">
      <c r="A152" s="236"/>
      <c r="B152" s="14"/>
      <c r="C152" s="19"/>
      <c r="D152" s="17"/>
      <c r="E152" s="21"/>
      <c r="F152" s="17"/>
      <c r="G152" s="17"/>
      <c r="H152" s="17"/>
      <c r="I152" s="17"/>
      <c r="J152" s="17"/>
      <c r="K152" s="17"/>
      <c r="L152" s="17"/>
      <c r="M152" s="17"/>
      <c r="N152" s="17"/>
      <c r="O152" s="21"/>
      <c r="P152" s="17"/>
      <c r="Q152" s="17"/>
      <c r="R152" s="17"/>
      <c r="S152" s="17"/>
      <c r="T152" s="17"/>
      <c r="U152" s="20"/>
      <c r="V152" s="21"/>
      <c r="W152" s="20"/>
      <c r="X152" s="21"/>
      <c r="Y152" s="20"/>
      <c r="Z152" s="80"/>
      <c r="AA152" s="80"/>
      <c r="AB152" s="80"/>
      <c r="AC152" s="80"/>
      <c r="AD152" s="3"/>
      <c r="AE152" s="3"/>
      <c r="AF152" s="3"/>
      <c r="AG152" s="3"/>
      <c r="AH152" s="3"/>
      <c r="AI152" s="80"/>
      <c r="AJ152" s="80"/>
      <c r="AK152" s="80"/>
      <c r="AL152" s="80"/>
      <c r="AM152" s="80"/>
      <c r="AN152" s="3"/>
      <c r="AO152" s="3"/>
      <c r="AP152" s="3"/>
      <c r="AQ152" s="3"/>
      <c r="AR152" s="3"/>
      <c r="AS152" s="3"/>
      <c r="AT152" s="3"/>
      <c r="AU152" s="3"/>
      <c r="AV152" s="3"/>
      <c r="AW152" s="81"/>
      <c r="AX152" s="3"/>
      <c r="AY152" s="3"/>
      <c r="AZ152" s="82"/>
      <c r="BA152" s="92"/>
      <c r="BB152" s="154"/>
      <c r="BC152" s="3"/>
      <c r="BD152" s="81"/>
      <c r="BE152" s="81"/>
      <c r="BF152" s="3"/>
      <c r="BG152" s="237"/>
      <c r="BH152" s="237"/>
      <c r="BI152" s="237"/>
      <c r="BJ152" s="237"/>
      <c r="BK152" s="237"/>
      <c r="BL152" s="237"/>
      <c r="BM152" s="237"/>
      <c r="BN152" s="237"/>
      <c r="BO152" s="237"/>
      <c r="BP152" s="238"/>
      <c r="BQ152" s="237"/>
      <c r="BR152" s="237"/>
      <c r="BS152" s="237"/>
      <c r="BT152" s="237"/>
      <c r="BU152" s="237"/>
      <c r="BV152" s="237"/>
      <c r="BW152" s="237"/>
      <c r="BX152" s="237"/>
      <c r="BY152" s="237"/>
      <c r="BZ152" s="237"/>
      <c r="CA152" s="237"/>
      <c r="CB152" s="237"/>
      <c r="CC152" s="237"/>
    </row>
    <row r="153" spans="1:81" s="239" customFormat="1" ht="18" customHeight="1" x14ac:dyDescent="0.2">
      <c r="A153" s="236"/>
      <c r="B153" s="14"/>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0"/>
      <c r="AA153" s="80"/>
      <c r="AB153" s="80"/>
      <c r="AC153" s="80"/>
      <c r="AD153" s="3"/>
      <c r="AE153" s="3"/>
      <c r="AF153" s="3"/>
      <c r="AG153" s="3"/>
      <c r="AH153" s="3"/>
      <c r="AI153" s="80"/>
      <c r="AJ153" s="80"/>
      <c r="AK153" s="80"/>
      <c r="AL153" s="80"/>
      <c r="AM153" s="80"/>
      <c r="AN153" s="3"/>
      <c r="AO153" s="3"/>
      <c r="AP153" s="3"/>
      <c r="AQ153" s="3"/>
      <c r="AR153" s="3"/>
      <c r="AS153" s="3"/>
      <c r="AT153" s="3"/>
      <c r="AU153" s="3"/>
      <c r="AV153" s="3"/>
      <c r="AW153" s="81"/>
      <c r="AX153" s="3"/>
      <c r="AY153" s="3"/>
      <c r="AZ153" s="82"/>
      <c r="BA153" s="92"/>
      <c r="BB153" s="154"/>
      <c r="BC153" s="3"/>
      <c r="BD153" s="81"/>
      <c r="BE153" s="81"/>
      <c r="BF153" s="3"/>
      <c r="BG153" s="237"/>
      <c r="BH153" s="237"/>
      <c r="BI153" s="237"/>
      <c r="BJ153" s="237"/>
      <c r="BK153" s="237"/>
      <c r="BL153" s="237"/>
      <c r="BM153" s="237"/>
      <c r="BN153" s="237"/>
      <c r="BO153" s="237"/>
      <c r="BP153" s="238"/>
      <c r="BQ153" s="237"/>
      <c r="BR153" s="237"/>
      <c r="BS153" s="237"/>
      <c r="BT153" s="237"/>
      <c r="BU153" s="237"/>
      <c r="BV153" s="237"/>
      <c r="BW153" s="237"/>
      <c r="BX153" s="237"/>
      <c r="BY153" s="237"/>
      <c r="BZ153" s="237"/>
      <c r="CA153" s="237"/>
      <c r="CB153" s="237"/>
      <c r="CC153" s="237"/>
    </row>
    <row r="154" spans="1:81" s="239" customFormat="1" ht="18" customHeight="1" x14ac:dyDescent="0.2">
      <c r="A154" s="236"/>
      <c r="B154" s="14"/>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0"/>
      <c r="AA154" s="80"/>
      <c r="AB154" s="80"/>
      <c r="AC154" s="80"/>
      <c r="AD154" s="3"/>
      <c r="AE154" s="3"/>
      <c r="AF154" s="3"/>
      <c r="AG154" s="3"/>
      <c r="AH154" s="3"/>
      <c r="AI154" s="80"/>
      <c r="AJ154" s="80"/>
      <c r="AK154" s="80"/>
      <c r="AL154" s="80"/>
      <c r="AM154" s="80"/>
      <c r="AN154" s="3"/>
      <c r="AO154" s="3"/>
      <c r="AP154" s="3"/>
      <c r="AQ154" s="3"/>
      <c r="AR154" s="3"/>
      <c r="AS154" s="3"/>
      <c r="AT154" s="3"/>
      <c r="AU154" s="3"/>
      <c r="AV154" s="3"/>
      <c r="AW154" s="81"/>
      <c r="AX154" s="3"/>
      <c r="AY154" s="3"/>
      <c r="AZ154" s="82"/>
      <c r="BA154" s="92"/>
      <c r="BB154" s="154"/>
      <c r="BC154" s="3"/>
      <c r="BD154" s="81"/>
      <c r="BE154" s="81"/>
      <c r="BF154" s="3"/>
      <c r="BG154" s="237"/>
      <c r="BH154" s="237"/>
      <c r="BI154" s="237"/>
      <c r="BJ154" s="237"/>
      <c r="BK154" s="237"/>
      <c r="BL154" s="237"/>
      <c r="BM154" s="237"/>
      <c r="BN154" s="237"/>
      <c r="BO154" s="237"/>
      <c r="BP154" s="238"/>
      <c r="BQ154" s="237"/>
      <c r="BR154" s="237"/>
      <c r="BS154" s="237"/>
      <c r="BT154" s="237"/>
      <c r="BU154" s="237"/>
      <c r="BV154" s="237"/>
      <c r="BW154" s="237"/>
      <c r="BX154" s="237"/>
      <c r="BY154" s="237"/>
      <c r="BZ154" s="237"/>
      <c r="CA154" s="237"/>
      <c r="CB154" s="237"/>
      <c r="CC154" s="237"/>
    </row>
    <row r="155" spans="1:81" s="239" customFormat="1" ht="18" customHeight="1" x14ac:dyDescent="0.2">
      <c r="A155" s="236"/>
      <c r="B155" s="14"/>
      <c r="C155" s="19"/>
      <c r="D155" s="17"/>
      <c r="E155" s="21"/>
      <c r="F155" s="17"/>
      <c r="G155" s="17"/>
      <c r="H155" s="17"/>
      <c r="I155" s="17"/>
      <c r="J155" s="17"/>
      <c r="K155" s="17"/>
      <c r="L155" s="17"/>
      <c r="M155" s="17"/>
      <c r="N155" s="17"/>
      <c r="O155" s="21"/>
      <c r="P155" s="17"/>
      <c r="Q155" s="17"/>
      <c r="R155" s="17"/>
      <c r="S155" s="17"/>
      <c r="T155" s="17"/>
      <c r="U155" s="20"/>
      <c r="V155" s="21"/>
      <c r="W155" s="20"/>
      <c r="X155" s="21"/>
      <c r="Y155" s="20"/>
      <c r="Z155" s="80"/>
      <c r="AA155" s="80"/>
      <c r="AB155" s="80"/>
      <c r="AC155" s="80"/>
      <c r="AD155" s="3"/>
      <c r="AE155" s="3"/>
      <c r="AF155" s="3"/>
      <c r="AG155" s="3"/>
      <c r="AH155" s="3"/>
      <c r="AI155" s="80"/>
      <c r="AJ155" s="80"/>
      <c r="AK155" s="80"/>
      <c r="AL155" s="80"/>
      <c r="AM155" s="80"/>
      <c r="AN155" s="3"/>
      <c r="AO155" s="3"/>
      <c r="AP155" s="3"/>
      <c r="AQ155" s="3"/>
      <c r="AR155" s="3"/>
      <c r="AS155" s="3"/>
      <c r="AT155" s="3"/>
      <c r="AU155" s="3"/>
      <c r="AV155" s="3"/>
      <c r="AW155" s="81"/>
      <c r="AX155" s="3"/>
      <c r="AY155" s="3"/>
      <c r="AZ155" s="82"/>
      <c r="BA155" s="92"/>
      <c r="BB155" s="154"/>
      <c r="BC155" s="3"/>
      <c r="BD155" s="81"/>
      <c r="BE155" s="81"/>
      <c r="BF155" s="3"/>
      <c r="BG155" s="237"/>
      <c r="BH155" s="237"/>
      <c r="BI155" s="237"/>
      <c r="BJ155" s="237"/>
      <c r="BK155" s="237"/>
      <c r="BL155" s="237"/>
      <c r="BM155" s="237"/>
      <c r="BN155" s="237"/>
      <c r="BO155" s="237"/>
      <c r="BP155" s="238"/>
      <c r="BQ155" s="237"/>
      <c r="BR155" s="237"/>
      <c r="BS155" s="237"/>
      <c r="BT155" s="237"/>
      <c r="BU155" s="237"/>
      <c r="BV155" s="237"/>
      <c r="BW155" s="237"/>
      <c r="BX155" s="237"/>
      <c r="BY155" s="237"/>
      <c r="BZ155" s="237"/>
      <c r="CA155" s="237"/>
      <c r="CB155" s="237"/>
      <c r="CC155" s="237"/>
    </row>
    <row r="156" spans="1:81" s="239" customFormat="1" ht="18" customHeight="1" x14ac:dyDescent="0.2">
      <c r="A156" s="236"/>
      <c r="B156" s="14"/>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0"/>
      <c r="AA156" s="80"/>
      <c r="AB156" s="80"/>
      <c r="AC156" s="80"/>
      <c r="AD156" s="3"/>
      <c r="AE156" s="3"/>
      <c r="AF156" s="3"/>
      <c r="AG156" s="3"/>
      <c r="AH156" s="3"/>
      <c r="AI156" s="80"/>
      <c r="AJ156" s="80"/>
      <c r="AK156" s="80"/>
      <c r="AL156" s="80"/>
      <c r="AM156" s="80"/>
      <c r="AN156" s="3"/>
      <c r="AO156" s="3"/>
      <c r="AP156" s="3"/>
      <c r="AQ156" s="3"/>
      <c r="AR156" s="3"/>
      <c r="AS156" s="3"/>
      <c r="AT156" s="3"/>
      <c r="AU156" s="3"/>
      <c r="AV156" s="3"/>
      <c r="AW156" s="81"/>
      <c r="AX156" s="3"/>
      <c r="AY156" s="3"/>
      <c r="AZ156" s="82"/>
      <c r="BA156" s="92"/>
      <c r="BB156" s="154"/>
      <c r="BC156" s="3"/>
      <c r="BD156" s="81"/>
      <c r="BE156" s="81"/>
      <c r="BF156" s="3"/>
      <c r="BG156" s="237"/>
      <c r="BH156" s="237"/>
      <c r="BI156" s="237"/>
      <c r="BJ156" s="237"/>
      <c r="BK156" s="237"/>
      <c r="BL156" s="237"/>
      <c r="BM156" s="237"/>
      <c r="BN156" s="237"/>
      <c r="BO156" s="237"/>
      <c r="BP156" s="238"/>
      <c r="BQ156" s="237"/>
      <c r="BR156" s="237"/>
      <c r="BS156" s="237"/>
      <c r="BT156" s="237"/>
      <c r="BU156" s="237"/>
      <c r="BV156" s="237"/>
      <c r="BW156" s="237"/>
      <c r="BX156" s="237"/>
      <c r="BY156" s="237"/>
      <c r="BZ156" s="237"/>
      <c r="CA156" s="237"/>
      <c r="CB156" s="237"/>
      <c r="CC156" s="237"/>
    </row>
    <row r="157" spans="1:81" s="239" customFormat="1" ht="18" customHeight="1" x14ac:dyDescent="0.2">
      <c r="A157" s="236"/>
      <c r="B157" s="14"/>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0"/>
      <c r="AA157" s="80"/>
      <c r="AB157" s="80"/>
      <c r="AC157" s="80"/>
      <c r="AD157" s="3"/>
      <c r="AE157" s="3"/>
      <c r="AF157" s="3"/>
      <c r="AG157" s="3"/>
      <c r="AH157" s="3"/>
      <c r="AI157" s="80"/>
      <c r="AJ157" s="80"/>
      <c r="AK157" s="80"/>
      <c r="AL157" s="80"/>
      <c r="AM157" s="80"/>
      <c r="AN157" s="3"/>
      <c r="AO157" s="3"/>
      <c r="AP157" s="3"/>
      <c r="AQ157" s="3"/>
      <c r="AR157" s="3"/>
      <c r="AS157" s="3"/>
      <c r="AT157" s="3"/>
      <c r="AU157" s="3"/>
      <c r="AV157" s="3"/>
      <c r="AW157" s="81"/>
      <c r="AX157" s="3"/>
      <c r="AY157" s="3"/>
      <c r="AZ157" s="82"/>
      <c r="BA157" s="92"/>
      <c r="BB157" s="154"/>
      <c r="BC157" s="3"/>
      <c r="BD157" s="81"/>
      <c r="BE157" s="81"/>
      <c r="BF157" s="3"/>
      <c r="BG157" s="237"/>
      <c r="BH157" s="237"/>
      <c r="BI157" s="237"/>
      <c r="BJ157" s="237"/>
      <c r="BK157" s="237"/>
      <c r="BL157" s="237"/>
      <c r="BM157" s="237"/>
      <c r="BN157" s="237"/>
      <c r="BO157" s="237"/>
      <c r="BP157" s="238"/>
      <c r="BQ157" s="237"/>
      <c r="BR157" s="237"/>
      <c r="BS157" s="237"/>
      <c r="BT157" s="237"/>
      <c r="BU157" s="237"/>
      <c r="BV157" s="237"/>
      <c r="BW157" s="237"/>
      <c r="BX157" s="237"/>
      <c r="BY157" s="237"/>
      <c r="BZ157" s="237"/>
      <c r="CA157" s="237"/>
      <c r="CB157" s="237"/>
      <c r="CC157" s="237"/>
    </row>
    <row r="158" spans="1:81" s="239" customFormat="1" ht="18" customHeight="1" x14ac:dyDescent="0.2">
      <c r="A158" s="236"/>
      <c r="B158" s="14"/>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0"/>
      <c r="AA158" s="80"/>
      <c r="AB158" s="80"/>
      <c r="AC158" s="80"/>
      <c r="AD158" s="3"/>
      <c r="AE158" s="3"/>
      <c r="AF158" s="3"/>
      <c r="AG158" s="3"/>
      <c r="AH158" s="3"/>
      <c r="AI158" s="80"/>
      <c r="AJ158" s="80"/>
      <c r="AK158" s="80"/>
      <c r="AL158" s="80"/>
      <c r="AM158" s="80"/>
      <c r="AN158" s="3"/>
      <c r="AO158" s="3"/>
      <c r="AP158" s="3"/>
      <c r="AQ158" s="3"/>
      <c r="AR158" s="3"/>
      <c r="AS158" s="3"/>
      <c r="AT158" s="3"/>
      <c r="AU158" s="3"/>
      <c r="AV158" s="3"/>
      <c r="AW158" s="81"/>
      <c r="AX158" s="3"/>
      <c r="AY158" s="3"/>
      <c r="AZ158" s="82"/>
      <c r="BA158" s="92"/>
      <c r="BB158" s="154"/>
      <c r="BC158" s="3"/>
      <c r="BD158" s="81"/>
      <c r="BE158" s="81"/>
      <c r="BF158" s="3"/>
      <c r="BG158" s="237"/>
      <c r="BH158" s="237"/>
      <c r="BI158" s="237"/>
      <c r="BJ158" s="237"/>
      <c r="BK158" s="237"/>
      <c r="BL158" s="237"/>
      <c r="BM158" s="237"/>
      <c r="BN158" s="237"/>
      <c r="BO158" s="237"/>
      <c r="BP158" s="238"/>
      <c r="BQ158" s="237"/>
      <c r="BR158" s="237"/>
      <c r="BS158" s="237"/>
      <c r="BT158" s="237"/>
      <c r="BU158" s="237"/>
      <c r="BV158" s="237"/>
      <c r="BW158" s="237"/>
      <c r="BX158" s="237"/>
      <c r="BY158" s="237"/>
      <c r="BZ158" s="237"/>
      <c r="CA158" s="237"/>
      <c r="CB158" s="237"/>
      <c r="CC158" s="237"/>
    </row>
    <row r="159" spans="1:81" s="239" customFormat="1" ht="18" customHeight="1" x14ac:dyDescent="0.2">
      <c r="A159" s="240"/>
      <c r="B159" s="23"/>
      <c r="C159" s="27"/>
      <c r="D159" s="25"/>
      <c r="E159" s="25"/>
      <c r="F159" s="25"/>
      <c r="G159" s="25"/>
      <c r="H159" s="25"/>
      <c r="I159" s="25"/>
      <c r="J159" s="25"/>
      <c r="K159" s="25"/>
      <c r="L159" s="25"/>
      <c r="M159" s="25"/>
      <c r="N159" s="25"/>
      <c r="O159" s="25"/>
      <c r="P159" s="25"/>
      <c r="Q159" s="25"/>
      <c r="R159" s="25"/>
      <c r="S159" s="25"/>
      <c r="T159" s="25"/>
      <c r="U159" s="28"/>
      <c r="V159" s="24"/>
      <c r="W159" s="28"/>
      <c r="X159" s="24"/>
      <c r="Y159" s="28"/>
      <c r="Z159" s="80"/>
      <c r="AA159" s="80"/>
      <c r="AB159" s="80"/>
      <c r="AC159" s="80"/>
      <c r="AD159" s="3"/>
      <c r="AE159" s="3"/>
      <c r="AF159" s="3"/>
      <c r="AG159" s="3"/>
      <c r="AH159" s="3"/>
      <c r="AI159" s="80"/>
      <c r="AJ159" s="80"/>
      <c r="AK159" s="80"/>
      <c r="AL159" s="80"/>
      <c r="AM159" s="80"/>
      <c r="AN159" s="3"/>
      <c r="AO159" s="3"/>
      <c r="AP159" s="3"/>
      <c r="AQ159" s="3"/>
      <c r="AR159" s="3"/>
      <c r="AS159" s="3"/>
      <c r="AT159" s="3"/>
      <c r="AU159" s="3"/>
      <c r="AV159" s="3"/>
      <c r="AW159" s="81"/>
      <c r="AX159" s="3"/>
      <c r="AY159" s="3"/>
      <c r="AZ159" s="82"/>
      <c r="BA159" s="92"/>
      <c r="BB159" s="154"/>
      <c r="BC159" s="3"/>
      <c r="BD159" s="81"/>
      <c r="BE159" s="81"/>
      <c r="BF159" s="3"/>
      <c r="BG159" s="237"/>
      <c r="BH159" s="237"/>
      <c r="BI159" s="237"/>
      <c r="BJ159" s="237"/>
      <c r="BK159" s="237"/>
      <c r="BL159" s="237"/>
      <c r="BM159" s="237"/>
      <c r="BN159" s="237"/>
      <c r="BO159" s="237"/>
      <c r="BP159" s="238"/>
      <c r="BQ159" s="237"/>
      <c r="BR159" s="237"/>
      <c r="BS159" s="237"/>
      <c r="BT159" s="237"/>
      <c r="BU159" s="237"/>
      <c r="BV159" s="237"/>
      <c r="BW159" s="237"/>
      <c r="BX159" s="237"/>
      <c r="BY159" s="237"/>
      <c r="BZ159" s="237"/>
      <c r="CA159" s="237"/>
      <c r="CB159" s="237"/>
      <c r="CC159" s="237"/>
    </row>
    <row r="160" spans="1:81" s="239" customFormat="1" ht="33" customHeight="1" x14ac:dyDescent="0.2">
      <c r="A160" s="78"/>
      <c r="B160" s="78"/>
      <c r="C160" s="3"/>
      <c r="D160" s="99"/>
      <c r="E160" s="99"/>
      <c r="F160" s="99"/>
      <c r="G160" s="99"/>
      <c r="H160" s="99"/>
      <c r="I160" s="99"/>
      <c r="J160" s="99"/>
      <c r="K160" s="99"/>
      <c r="L160" s="99"/>
      <c r="M160" s="99"/>
      <c r="N160" s="99"/>
      <c r="O160" s="99"/>
      <c r="P160" s="99"/>
      <c r="Q160" s="99"/>
      <c r="R160" s="99"/>
      <c r="S160" s="99"/>
      <c r="T160" s="99"/>
      <c r="U160" s="77"/>
      <c r="Y160" s="77"/>
      <c r="Z160" s="77"/>
      <c r="AA160" s="77"/>
      <c r="AC160" s="241"/>
      <c r="AS160" s="237"/>
      <c r="AT160" s="237"/>
      <c r="AU160" s="237"/>
      <c r="AV160" s="242"/>
      <c r="AW160" s="238"/>
      <c r="AX160" s="237"/>
      <c r="AY160" s="237"/>
      <c r="AZ160" s="237"/>
      <c r="BA160" s="73"/>
      <c r="BB160" s="73"/>
      <c r="BC160" s="73"/>
      <c r="BD160" s="73"/>
      <c r="BE160" s="73"/>
      <c r="BF160" s="73"/>
      <c r="BG160" s="237"/>
      <c r="BH160" s="237"/>
      <c r="BI160" s="237"/>
      <c r="BJ160" s="237"/>
      <c r="BK160" s="237"/>
      <c r="BL160" s="237"/>
      <c r="BM160" s="237"/>
      <c r="BN160" s="237"/>
      <c r="BO160" s="237"/>
      <c r="BP160" s="238"/>
      <c r="BQ160" s="237"/>
      <c r="BR160" s="237"/>
      <c r="BS160" s="237"/>
      <c r="BT160" s="237"/>
      <c r="BU160" s="237"/>
      <c r="BV160" s="237"/>
      <c r="BW160" s="237"/>
      <c r="BX160" s="237"/>
      <c r="BY160" s="237"/>
      <c r="BZ160" s="237"/>
      <c r="CA160" s="237"/>
      <c r="CB160" s="237"/>
      <c r="CC160" s="237"/>
    </row>
    <row r="161" spans="1:81" s="239" customFormat="1" ht="14.25" customHeight="1" x14ac:dyDescent="0.2">
      <c r="A161" s="836"/>
      <c r="B161" s="836"/>
      <c r="C161" s="845"/>
      <c r="D161" s="847"/>
      <c r="E161" s="99"/>
      <c r="F161" s="99"/>
      <c r="G161" s="99"/>
      <c r="H161" s="99"/>
      <c r="I161" s="99"/>
      <c r="J161" s="99"/>
      <c r="K161" s="99"/>
      <c r="L161" s="99"/>
      <c r="M161" s="99"/>
      <c r="N161" s="99"/>
      <c r="O161" s="99"/>
      <c r="P161" s="99"/>
      <c r="Q161" s="99"/>
      <c r="R161" s="77"/>
      <c r="S161" s="77"/>
      <c r="T161" s="77"/>
      <c r="U161" s="77"/>
      <c r="V161" s="77"/>
      <c r="W161" s="77"/>
      <c r="X161" s="77"/>
      <c r="Z161" s="241"/>
      <c r="AS161" s="237"/>
      <c r="AT161" s="237"/>
      <c r="AU161" s="237"/>
      <c r="AV161" s="242"/>
      <c r="AW161" s="238"/>
      <c r="AX161" s="237"/>
      <c r="AY161" s="237"/>
      <c r="AZ161" s="237"/>
      <c r="BA161" s="73"/>
      <c r="BB161" s="73"/>
      <c r="BC161" s="73"/>
      <c r="BD161" s="73"/>
      <c r="BE161" s="73"/>
      <c r="BF161" s="73"/>
      <c r="BG161" s="237"/>
      <c r="BH161" s="237"/>
      <c r="BI161" s="237"/>
      <c r="BJ161" s="237"/>
      <c r="BK161" s="237"/>
      <c r="BL161" s="237"/>
      <c r="BM161" s="237"/>
      <c r="BN161" s="237"/>
      <c r="BO161" s="237"/>
      <c r="BP161" s="238"/>
      <c r="BQ161" s="237"/>
      <c r="BR161" s="237"/>
      <c r="BS161" s="237"/>
      <c r="BT161" s="237"/>
      <c r="BU161" s="237"/>
      <c r="BV161" s="237"/>
      <c r="BW161" s="237"/>
      <c r="BX161" s="237"/>
      <c r="BY161" s="237"/>
      <c r="BZ161" s="237"/>
      <c r="CA161" s="237"/>
      <c r="CB161" s="237"/>
      <c r="CC161" s="237"/>
    </row>
    <row r="162" spans="1:81" s="239" customFormat="1" ht="14.25" x14ac:dyDescent="0.2">
      <c r="A162" s="838"/>
      <c r="B162" s="838"/>
      <c r="C162" s="271"/>
      <c r="D162" s="271"/>
      <c r="E162" s="99"/>
      <c r="F162" s="99"/>
      <c r="G162" s="99"/>
      <c r="H162" s="99"/>
      <c r="I162" s="99"/>
      <c r="J162" s="99"/>
      <c r="K162" s="99"/>
      <c r="L162" s="99"/>
      <c r="M162" s="99"/>
      <c r="N162" s="99"/>
      <c r="O162" s="99"/>
      <c r="P162" s="99"/>
      <c r="Q162" s="99"/>
      <c r="R162" s="77"/>
      <c r="S162" s="77"/>
      <c r="T162" s="77"/>
      <c r="U162" s="77"/>
      <c r="V162" s="77"/>
      <c r="W162" s="77"/>
      <c r="X162" s="77"/>
      <c r="Z162" s="241"/>
      <c r="AS162" s="237"/>
      <c r="AT162" s="237"/>
      <c r="AU162" s="237"/>
      <c r="AV162" s="242"/>
      <c r="AW162" s="238"/>
      <c r="AX162" s="237"/>
      <c r="AY162" s="237"/>
      <c r="AZ162" s="237"/>
      <c r="BA162" s="73"/>
      <c r="BB162" s="73"/>
      <c r="BC162" s="73"/>
      <c r="BD162" s="73"/>
      <c r="BE162" s="73"/>
      <c r="BF162" s="73"/>
      <c r="BG162" s="237"/>
      <c r="BH162" s="237"/>
      <c r="BI162" s="237"/>
      <c r="BJ162" s="237"/>
      <c r="BK162" s="237"/>
      <c r="BL162" s="237"/>
      <c r="BM162" s="237"/>
      <c r="BN162" s="237"/>
      <c r="BO162" s="237"/>
      <c r="BP162" s="238"/>
      <c r="BQ162" s="237"/>
      <c r="BR162" s="237"/>
      <c r="BS162" s="237"/>
      <c r="BT162" s="237"/>
      <c r="BU162" s="237"/>
      <c r="BV162" s="237"/>
      <c r="BW162" s="237"/>
      <c r="BX162" s="237"/>
      <c r="BY162" s="237"/>
      <c r="BZ162" s="237"/>
      <c r="CA162" s="237"/>
      <c r="CB162" s="237"/>
      <c r="CC162" s="237"/>
    </row>
    <row r="163" spans="1:81" s="239" customFormat="1" ht="15.75" customHeight="1" x14ac:dyDescent="0.2">
      <c r="A163" s="236"/>
      <c r="B163" s="14"/>
      <c r="C163" s="36"/>
      <c r="D163" s="36"/>
      <c r="E163" s="99"/>
      <c r="F163" s="99"/>
      <c r="G163" s="99"/>
      <c r="H163" s="99"/>
      <c r="I163" s="99"/>
      <c r="J163" s="99"/>
      <c r="K163" s="99"/>
      <c r="L163" s="99"/>
      <c r="M163" s="99"/>
      <c r="N163" s="99"/>
      <c r="O163" s="99"/>
      <c r="P163" s="99"/>
      <c r="Q163" s="99"/>
      <c r="U163" s="79"/>
      <c r="V163" s="79"/>
      <c r="W163" s="77"/>
      <c r="X163" s="77"/>
      <c r="Z163" s="241"/>
      <c r="AS163" s="237"/>
      <c r="AT163" s="237"/>
      <c r="AU163" s="237"/>
      <c r="AV163" s="242"/>
      <c r="AW163" s="238"/>
      <c r="AX163" s="237"/>
      <c r="AY163" s="237"/>
      <c r="AZ163" s="237"/>
      <c r="BA163" s="73"/>
      <c r="BB163" s="73"/>
      <c r="BC163" s="73"/>
      <c r="BD163" s="73"/>
      <c r="BE163" s="73"/>
      <c r="BF163" s="73"/>
      <c r="BG163" s="237"/>
      <c r="BH163" s="237"/>
      <c r="BI163" s="237"/>
      <c r="BJ163" s="237"/>
      <c r="BK163" s="237"/>
      <c r="BL163" s="237"/>
      <c r="BM163" s="237"/>
      <c r="BN163" s="237"/>
      <c r="BO163" s="237"/>
      <c r="BP163" s="238"/>
      <c r="BQ163" s="237"/>
      <c r="BR163" s="237"/>
      <c r="BS163" s="237"/>
      <c r="BT163" s="237"/>
      <c r="BU163" s="237"/>
      <c r="BV163" s="237"/>
      <c r="BW163" s="237"/>
      <c r="BX163" s="237"/>
      <c r="BY163" s="237"/>
      <c r="BZ163" s="237"/>
      <c r="CA163" s="237"/>
      <c r="CB163" s="237"/>
      <c r="CC163" s="237"/>
    </row>
    <row r="164" spans="1:81" s="239" customFormat="1" ht="15.75" customHeight="1" x14ac:dyDescent="0.2">
      <c r="A164" s="236"/>
      <c r="B164" s="14"/>
      <c r="C164" s="37"/>
      <c r="D164" s="37"/>
      <c r="E164" s="99"/>
      <c r="F164" s="99"/>
      <c r="G164" s="99"/>
      <c r="H164" s="99"/>
      <c r="I164" s="99"/>
      <c r="J164" s="99"/>
      <c r="K164" s="99"/>
      <c r="L164" s="99"/>
      <c r="M164" s="99"/>
      <c r="N164" s="99"/>
      <c r="O164" s="99"/>
      <c r="P164" s="99"/>
      <c r="Q164" s="99"/>
      <c r="U164" s="79"/>
      <c r="V164" s="79"/>
      <c r="W164" s="77"/>
      <c r="X164" s="77"/>
      <c r="Z164" s="241"/>
      <c r="AS164" s="237"/>
      <c r="AT164" s="237"/>
      <c r="AU164" s="237"/>
      <c r="AV164" s="242"/>
      <c r="AW164" s="238"/>
      <c r="AX164" s="237"/>
      <c r="AY164" s="237"/>
      <c r="AZ164" s="237"/>
      <c r="BA164" s="73"/>
      <c r="BB164" s="73"/>
      <c r="BC164" s="73"/>
      <c r="BD164" s="73"/>
      <c r="BE164" s="73"/>
      <c r="BF164" s="73"/>
      <c r="BG164" s="237"/>
      <c r="BH164" s="237"/>
      <c r="BI164" s="237"/>
      <c r="BJ164" s="237"/>
      <c r="BK164" s="237"/>
      <c r="BL164" s="237"/>
      <c r="BM164" s="237"/>
      <c r="BN164" s="237"/>
      <c r="BO164" s="237"/>
      <c r="BP164" s="238"/>
      <c r="BQ164" s="237"/>
      <c r="BR164" s="237"/>
      <c r="BS164" s="237"/>
      <c r="BT164" s="237"/>
      <c r="BU164" s="237"/>
      <c r="BV164" s="237"/>
      <c r="BW164" s="237"/>
      <c r="BX164" s="237"/>
      <c r="BY164" s="237"/>
      <c r="BZ164" s="237"/>
      <c r="CA164" s="237"/>
      <c r="CB164" s="237"/>
      <c r="CC164" s="237"/>
    </row>
    <row r="165" spans="1:81" s="239" customFormat="1" ht="15.75" customHeight="1" x14ac:dyDescent="0.2">
      <c r="A165" s="243"/>
      <c r="B165" s="60"/>
      <c r="C165" s="41"/>
      <c r="D165" s="41"/>
      <c r="E165" s="99"/>
      <c r="F165" s="99"/>
      <c r="G165" s="99"/>
      <c r="H165" s="99"/>
      <c r="I165" s="99"/>
      <c r="J165" s="99"/>
      <c r="K165" s="99"/>
      <c r="L165" s="99"/>
      <c r="M165" s="99"/>
      <c r="N165" s="99"/>
      <c r="O165" s="99"/>
      <c r="P165" s="99"/>
      <c r="Q165" s="99"/>
      <c r="U165" s="79"/>
      <c r="V165" s="79"/>
      <c r="W165" s="77"/>
      <c r="X165" s="77"/>
      <c r="Z165" s="241"/>
      <c r="AS165" s="237"/>
      <c r="AT165" s="237"/>
      <c r="AU165" s="237"/>
      <c r="AV165" s="242"/>
      <c r="AW165" s="238"/>
      <c r="AX165" s="237"/>
      <c r="AY165" s="237"/>
      <c r="AZ165" s="237"/>
      <c r="BA165" s="73"/>
      <c r="BB165" s="73"/>
      <c r="BC165" s="73"/>
      <c r="BD165" s="73"/>
      <c r="BE165" s="73"/>
      <c r="BF165" s="73"/>
      <c r="BG165" s="237"/>
      <c r="BH165" s="237"/>
      <c r="BI165" s="237"/>
      <c r="BJ165" s="237"/>
      <c r="BK165" s="237"/>
      <c r="BL165" s="237"/>
      <c r="BM165" s="237"/>
      <c r="BN165" s="237"/>
      <c r="BO165" s="237"/>
      <c r="BP165" s="238"/>
      <c r="BQ165" s="237"/>
      <c r="BR165" s="237"/>
      <c r="BS165" s="237"/>
      <c r="BT165" s="237"/>
      <c r="BU165" s="237"/>
      <c r="BV165" s="237"/>
      <c r="BW165" s="237"/>
      <c r="BX165" s="237"/>
      <c r="BY165" s="237"/>
      <c r="BZ165" s="237"/>
      <c r="CA165" s="237"/>
      <c r="CB165" s="237"/>
      <c r="CC165" s="237"/>
    </row>
    <row r="166" spans="1:81" s="239" customFormat="1" ht="15.75" customHeight="1" x14ac:dyDescent="0.2">
      <c r="A166" s="243"/>
      <c r="B166" s="60"/>
      <c r="C166" s="41"/>
      <c r="D166" s="41"/>
      <c r="E166" s="99"/>
      <c r="F166" s="99"/>
      <c r="G166" s="99"/>
      <c r="H166" s="99"/>
      <c r="I166" s="244"/>
      <c r="J166" s="99"/>
      <c r="K166" s="99"/>
      <c r="L166" s="99"/>
      <c r="M166" s="99"/>
      <c r="N166" s="99"/>
      <c r="O166" s="99"/>
      <c r="P166" s="99"/>
      <c r="Q166" s="99"/>
      <c r="U166" s="79"/>
      <c r="V166" s="79"/>
      <c r="W166" s="77"/>
      <c r="X166" s="77"/>
      <c r="Z166" s="241"/>
      <c r="AS166" s="237"/>
      <c r="AT166" s="237"/>
      <c r="AU166" s="237"/>
      <c r="AV166" s="242"/>
      <c r="AW166" s="238"/>
      <c r="AX166" s="237"/>
      <c r="AY166" s="237"/>
      <c r="AZ166" s="237"/>
      <c r="BA166" s="73"/>
      <c r="BB166" s="73"/>
      <c r="BC166" s="73"/>
      <c r="BD166" s="73"/>
      <c r="BE166" s="73"/>
      <c r="BF166" s="73"/>
      <c r="BG166" s="237"/>
      <c r="BH166" s="237"/>
      <c r="BI166" s="237"/>
      <c r="BJ166" s="237"/>
      <c r="BK166" s="237"/>
      <c r="BL166" s="237"/>
      <c r="BM166" s="237"/>
      <c r="BN166" s="237"/>
      <c r="BO166" s="237"/>
      <c r="BP166" s="238"/>
      <c r="BQ166" s="237"/>
      <c r="BR166" s="237"/>
      <c r="BS166" s="237"/>
      <c r="BT166" s="237"/>
      <c r="BU166" s="237"/>
      <c r="BV166" s="237"/>
      <c r="BW166" s="237"/>
      <c r="BX166" s="237"/>
      <c r="BY166" s="237"/>
      <c r="BZ166" s="237"/>
      <c r="CA166" s="237"/>
      <c r="CB166" s="237"/>
      <c r="CC166" s="237"/>
    </row>
    <row r="167" spans="1:81" s="239" customFormat="1" ht="15.75" customHeight="1" x14ac:dyDescent="0.2">
      <c r="A167" s="233"/>
      <c r="B167" s="4"/>
      <c r="C167" s="4"/>
      <c r="D167" s="4"/>
      <c r="E167" s="99"/>
      <c r="F167" s="99"/>
      <c r="G167" s="99"/>
      <c r="H167" s="99"/>
      <c r="I167" s="99"/>
      <c r="J167" s="99"/>
      <c r="K167" s="99"/>
      <c r="L167" s="99"/>
      <c r="M167" s="99"/>
      <c r="N167" s="99"/>
      <c r="O167" s="99"/>
      <c r="P167" s="99"/>
      <c r="Q167" s="99"/>
      <c r="U167" s="79"/>
      <c r="V167" s="79"/>
      <c r="W167" s="77"/>
      <c r="X167" s="77"/>
      <c r="Z167" s="241"/>
      <c r="AS167" s="237"/>
      <c r="AT167" s="237"/>
      <c r="AU167" s="237"/>
      <c r="AV167" s="242"/>
      <c r="AW167" s="238"/>
      <c r="AX167" s="237"/>
      <c r="AY167" s="237"/>
      <c r="AZ167" s="237"/>
      <c r="BA167" s="73"/>
      <c r="BB167" s="73"/>
      <c r="BC167" s="73"/>
      <c r="BD167" s="73"/>
      <c r="BE167" s="73"/>
      <c r="BF167" s="73"/>
      <c r="BG167" s="237"/>
      <c r="BH167" s="237"/>
      <c r="BI167" s="237"/>
      <c r="BJ167" s="237"/>
      <c r="BK167" s="237"/>
      <c r="BL167" s="237"/>
      <c r="BM167" s="237"/>
      <c r="BN167" s="237"/>
      <c r="BO167" s="237"/>
      <c r="BP167" s="238"/>
      <c r="BQ167" s="237"/>
      <c r="BR167" s="237"/>
      <c r="BS167" s="237"/>
      <c r="BT167" s="237"/>
      <c r="BU167" s="237"/>
      <c r="BV167" s="237"/>
      <c r="BW167" s="237"/>
      <c r="BX167" s="237"/>
      <c r="BY167" s="237"/>
      <c r="BZ167" s="237"/>
      <c r="CA167" s="237"/>
      <c r="CB167" s="237"/>
      <c r="CC167" s="237"/>
    </row>
    <row r="168" spans="1:81" s="80" customFormat="1" ht="40.5" customHeight="1" x14ac:dyDescent="0.2">
      <c r="A168" s="149"/>
      <c r="B168" s="149"/>
      <c r="C168" s="149"/>
      <c r="D168" s="149"/>
      <c r="E168" s="149"/>
      <c r="F168" s="149"/>
      <c r="G168" s="149"/>
      <c r="H168" s="77"/>
      <c r="I168" s="77"/>
      <c r="J168" s="77"/>
      <c r="K168" s="77"/>
      <c r="L168" s="77"/>
      <c r="M168" s="149"/>
      <c r="N168" s="149"/>
      <c r="R168" s="77"/>
      <c r="S168" s="77"/>
      <c r="AK168" s="3"/>
      <c r="AL168" s="3"/>
      <c r="AM168" s="3"/>
      <c r="AN168" s="3"/>
      <c r="AO168" s="3"/>
      <c r="AP168" s="3"/>
      <c r="AV168" s="82"/>
      <c r="AW168" s="150"/>
      <c r="BA168" s="73"/>
      <c r="BB168" s="73"/>
      <c r="BC168" s="73"/>
      <c r="BD168" s="73"/>
      <c r="BE168" s="73"/>
      <c r="BF168" s="73"/>
      <c r="BP168" s="81"/>
    </row>
    <row r="169" spans="1:81" s="3" customFormat="1" ht="14.25" customHeight="1" x14ac:dyDescent="0.15">
      <c r="A169" s="849"/>
      <c r="B169" s="924"/>
      <c r="C169" s="871"/>
      <c r="D169" s="872"/>
      <c r="E169" s="872"/>
      <c r="F169" s="872"/>
      <c r="G169" s="872"/>
      <c r="H169" s="872"/>
      <c r="I169" s="872"/>
      <c r="J169" s="872"/>
      <c r="K169" s="872"/>
      <c r="L169" s="872"/>
      <c r="M169" s="872"/>
      <c r="N169" s="872"/>
      <c r="O169" s="872"/>
      <c r="P169" s="872"/>
      <c r="Q169" s="872"/>
      <c r="R169" s="872"/>
      <c r="S169" s="872"/>
      <c r="T169" s="872"/>
      <c r="U169" s="872"/>
      <c r="V169" s="871"/>
      <c r="W169" s="873"/>
      <c r="X169" s="840"/>
      <c r="Y169" s="922"/>
      <c r="Z169" s="80"/>
      <c r="AA169" s="80"/>
      <c r="AB169" s="80"/>
      <c r="AC169" s="80"/>
      <c r="AD169" s="80"/>
      <c r="AE169" s="80"/>
      <c r="AF169" s="80"/>
      <c r="AG169" s="80"/>
      <c r="AH169" s="80"/>
      <c r="AI169" s="80"/>
      <c r="AJ169" s="80"/>
      <c r="AW169" s="150"/>
      <c r="AX169" s="82"/>
      <c r="BA169" s="73"/>
      <c r="BB169" s="73"/>
      <c r="BC169" s="73"/>
      <c r="BD169" s="73"/>
      <c r="BE169" s="73"/>
      <c r="BF169" s="73"/>
      <c r="BP169" s="81"/>
    </row>
    <row r="170" spans="1:81" s="3" customFormat="1" ht="30" customHeight="1" x14ac:dyDescent="0.15">
      <c r="A170" s="851"/>
      <c r="B170" s="925"/>
      <c r="C170" s="151"/>
      <c r="D170" s="66"/>
      <c r="E170" s="83"/>
      <c r="F170" s="83"/>
      <c r="G170" s="83"/>
      <c r="H170" s="66"/>
      <c r="I170" s="66"/>
      <c r="J170" s="66"/>
      <c r="K170" s="66"/>
      <c r="L170" s="66"/>
      <c r="M170" s="66"/>
      <c r="N170" s="66"/>
      <c r="O170" s="66"/>
      <c r="P170" s="66"/>
      <c r="Q170" s="66"/>
      <c r="R170" s="66"/>
      <c r="S170" s="66"/>
      <c r="T170" s="66"/>
      <c r="U170" s="84"/>
      <c r="V170" s="85"/>
      <c r="W170" s="86"/>
      <c r="X170" s="909"/>
      <c r="Y170" s="923"/>
      <c r="Z170" s="80"/>
      <c r="AA170" s="80"/>
      <c r="AB170" s="80"/>
      <c r="AC170" s="80"/>
      <c r="AD170" s="80"/>
      <c r="AE170" s="80"/>
      <c r="AF170" s="70"/>
      <c r="AG170" s="80"/>
      <c r="AH170" s="80"/>
      <c r="AI170" s="80"/>
      <c r="AJ170" s="80"/>
      <c r="AK170" s="80"/>
      <c r="AL170" s="80"/>
      <c r="AM170" s="80"/>
      <c r="AW170" s="81"/>
      <c r="AZ170" s="82"/>
      <c r="BA170" s="73"/>
      <c r="BB170" s="73"/>
      <c r="BC170" s="73"/>
      <c r="BD170" s="73"/>
      <c r="BE170" s="73"/>
      <c r="BF170" s="73"/>
      <c r="BP170" s="81"/>
    </row>
    <row r="171" spans="1:81" s="3" customFormat="1" ht="15.75" customHeight="1" x14ac:dyDescent="0.15">
      <c r="A171" s="152"/>
      <c r="B171" s="45"/>
      <c r="C171" s="19"/>
      <c r="D171" s="17"/>
      <c r="E171" s="17"/>
      <c r="F171" s="17"/>
      <c r="G171" s="17"/>
      <c r="H171" s="17"/>
      <c r="I171" s="17"/>
      <c r="J171" s="17"/>
      <c r="K171" s="17"/>
      <c r="L171" s="17"/>
      <c r="M171" s="22"/>
      <c r="N171" s="22"/>
      <c r="O171" s="22"/>
      <c r="P171" s="22"/>
      <c r="Q171" s="22"/>
      <c r="R171" s="22"/>
      <c r="S171" s="22"/>
      <c r="T171" s="22"/>
      <c r="U171" s="22"/>
      <c r="V171" s="19"/>
      <c r="W171" s="20"/>
      <c r="X171" s="245"/>
      <c r="Y171" s="246"/>
      <c r="Z171" s="131"/>
      <c r="AA171" s="80"/>
      <c r="AB171" s="80"/>
      <c r="AC171" s="80"/>
      <c r="AI171" s="80"/>
      <c r="AJ171" s="80"/>
      <c r="AK171" s="80"/>
      <c r="AL171" s="80"/>
      <c r="AM171" s="80"/>
      <c r="AW171" s="81"/>
      <c r="AZ171" s="82"/>
      <c r="BA171" s="92"/>
      <c r="BB171" s="154"/>
      <c r="BC171" s="92"/>
      <c r="BD171" s="81"/>
      <c r="BE171" s="81"/>
      <c r="BF171" s="81"/>
      <c r="BP171" s="81"/>
    </row>
    <row r="172" spans="1:81" s="3" customFormat="1" ht="15.75" customHeight="1" x14ac:dyDescent="0.15">
      <c r="A172" s="152"/>
      <c r="B172" s="14"/>
      <c r="C172" s="19"/>
      <c r="D172" s="17"/>
      <c r="E172" s="17"/>
      <c r="F172" s="17"/>
      <c r="G172" s="17"/>
      <c r="H172" s="17"/>
      <c r="I172" s="17"/>
      <c r="J172" s="17"/>
      <c r="K172" s="17"/>
      <c r="L172" s="17"/>
      <c r="M172" s="22"/>
      <c r="N172" s="22"/>
      <c r="O172" s="22"/>
      <c r="P172" s="22"/>
      <c r="Q172" s="22"/>
      <c r="R172" s="22"/>
      <c r="S172" s="22"/>
      <c r="T172" s="22"/>
      <c r="U172" s="22"/>
      <c r="V172" s="19"/>
      <c r="W172" s="20"/>
      <c r="X172" s="245"/>
      <c r="Y172" s="247"/>
      <c r="Z172" s="131"/>
      <c r="AA172" s="80"/>
      <c r="AB172" s="80"/>
      <c r="AC172" s="80"/>
      <c r="AI172" s="80"/>
      <c r="AJ172" s="80"/>
      <c r="AK172" s="80"/>
      <c r="AL172" s="80"/>
      <c r="AM172" s="80"/>
      <c r="AW172" s="81"/>
      <c r="AZ172" s="82"/>
      <c r="BA172" s="92"/>
      <c r="BB172" s="154"/>
      <c r="BC172" s="92"/>
      <c r="BD172" s="81"/>
      <c r="BE172" s="81"/>
      <c r="BF172" s="81"/>
      <c r="BP172" s="81"/>
    </row>
    <row r="173" spans="1:81" s="3" customFormat="1" ht="15.75" customHeight="1" x14ac:dyDescent="0.15">
      <c r="A173" s="152"/>
      <c r="B173" s="14"/>
      <c r="C173" s="19"/>
      <c r="D173" s="17"/>
      <c r="E173" s="17"/>
      <c r="F173" s="17"/>
      <c r="G173" s="17"/>
      <c r="H173" s="17"/>
      <c r="I173" s="17"/>
      <c r="J173" s="17"/>
      <c r="K173" s="17"/>
      <c r="L173" s="17"/>
      <c r="M173" s="22"/>
      <c r="N173" s="22"/>
      <c r="O173" s="22"/>
      <c r="P173" s="22"/>
      <c r="Q173" s="22"/>
      <c r="R173" s="22"/>
      <c r="S173" s="22"/>
      <c r="T173" s="22"/>
      <c r="U173" s="22"/>
      <c r="V173" s="19"/>
      <c r="W173" s="20"/>
      <c r="X173" s="245"/>
      <c r="Y173" s="247"/>
      <c r="Z173" s="131"/>
      <c r="AA173" s="80"/>
      <c r="AB173" s="80"/>
      <c r="AC173" s="80"/>
      <c r="AI173" s="80"/>
      <c r="AJ173" s="80"/>
      <c r="AK173" s="80"/>
      <c r="AL173" s="80"/>
      <c r="AM173" s="80"/>
      <c r="AW173" s="81"/>
      <c r="AZ173" s="82"/>
      <c r="BA173" s="92"/>
      <c r="BB173" s="154"/>
      <c r="BC173" s="92"/>
      <c r="BD173" s="81"/>
      <c r="BE173" s="81"/>
      <c r="BF173" s="81"/>
      <c r="BP173" s="81"/>
    </row>
    <row r="174" spans="1:81" s="3" customFormat="1" ht="15.75" customHeight="1" x14ac:dyDescent="0.15">
      <c r="A174" s="248"/>
      <c r="B174" s="14"/>
      <c r="C174" s="19"/>
      <c r="D174" s="17"/>
      <c r="E174" s="17"/>
      <c r="F174" s="17"/>
      <c r="G174" s="17"/>
      <c r="H174" s="17"/>
      <c r="I174" s="17"/>
      <c r="J174" s="17"/>
      <c r="K174" s="17"/>
      <c r="L174" s="17"/>
      <c r="M174" s="22"/>
      <c r="N174" s="22"/>
      <c r="O174" s="22"/>
      <c r="P174" s="22"/>
      <c r="Q174" s="22"/>
      <c r="R174" s="22"/>
      <c r="S174" s="22"/>
      <c r="T174" s="22"/>
      <c r="U174" s="22"/>
      <c r="V174" s="19"/>
      <c r="W174" s="20"/>
      <c r="X174" s="245"/>
      <c r="Y174" s="247"/>
      <c r="Z174" s="131"/>
      <c r="AA174" s="80"/>
      <c r="AB174" s="80"/>
      <c r="AC174" s="80"/>
      <c r="AI174" s="80"/>
      <c r="AJ174" s="80"/>
      <c r="AK174" s="80"/>
      <c r="AL174" s="80"/>
      <c r="AM174" s="80"/>
      <c r="AW174" s="81"/>
      <c r="AZ174" s="82"/>
      <c r="BA174" s="92"/>
      <c r="BB174" s="154"/>
      <c r="BC174" s="92"/>
      <c r="BD174" s="81"/>
      <c r="BE174" s="81"/>
      <c r="BF174" s="81"/>
      <c r="BP174" s="81"/>
    </row>
    <row r="175" spans="1:81" s="3" customFormat="1" ht="15.75" customHeight="1" x14ac:dyDescent="0.15">
      <c r="A175" s="249"/>
      <c r="B175" s="23"/>
      <c r="C175" s="27"/>
      <c r="D175" s="25"/>
      <c r="E175" s="25"/>
      <c r="F175" s="25"/>
      <c r="G175" s="25"/>
      <c r="H175" s="25"/>
      <c r="I175" s="25"/>
      <c r="J175" s="25"/>
      <c r="K175" s="25"/>
      <c r="L175" s="25"/>
      <c r="M175" s="26"/>
      <c r="N175" s="26"/>
      <c r="O175" s="26"/>
      <c r="P175" s="26"/>
      <c r="Q175" s="26"/>
      <c r="R175" s="26"/>
      <c r="S175" s="26"/>
      <c r="T175" s="26"/>
      <c r="U175" s="26"/>
      <c r="V175" s="27"/>
      <c r="W175" s="28"/>
      <c r="X175" s="250"/>
      <c r="Y175" s="251"/>
      <c r="Z175" s="131"/>
      <c r="AA175" s="80"/>
      <c r="AB175" s="80"/>
      <c r="AC175" s="80"/>
      <c r="AI175" s="80"/>
      <c r="AJ175" s="80"/>
      <c r="AK175" s="80"/>
      <c r="AL175" s="80"/>
      <c r="AM175" s="80"/>
      <c r="AW175" s="81"/>
      <c r="AZ175" s="82"/>
      <c r="BA175" s="92"/>
      <c r="BB175" s="154"/>
      <c r="BC175" s="92"/>
      <c r="BD175" s="81"/>
      <c r="BE175" s="81"/>
      <c r="BF175" s="81"/>
      <c r="BP175" s="81"/>
    </row>
    <row r="176" spans="1:81" s="3" customFormat="1" ht="15.75" customHeight="1" x14ac:dyDescent="0.15">
      <c r="A176" s="233"/>
      <c r="B176" s="23"/>
      <c r="C176" s="61"/>
      <c r="D176" s="43"/>
      <c r="E176" s="43"/>
      <c r="F176" s="43"/>
      <c r="G176" s="43"/>
      <c r="H176" s="43"/>
      <c r="I176" s="43"/>
      <c r="J176" s="43"/>
      <c r="K176" s="43"/>
      <c r="L176" s="43"/>
      <c r="M176" s="43"/>
      <c r="N176" s="43"/>
      <c r="O176" s="43"/>
      <c r="P176" s="43"/>
      <c r="Q176" s="43"/>
      <c r="R176" s="43"/>
      <c r="S176" s="43"/>
      <c r="T176" s="43"/>
      <c r="U176" s="44"/>
      <c r="V176" s="61"/>
      <c r="W176" s="62"/>
      <c r="X176" s="252"/>
      <c r="Y176" s="253"/>
      <c r="Z176" s="131"/>
      <c r="AA176" s="80"/>
      <c r="AB176" s="80"/>
      <c r="AC176" s="80"/>
      <c r="AI176" s="80"/>
      <c r="AJ176" s="80"/>
      <c r="AK176" s="80"/>
      <c r="AL176" s="80"/>
      <c r="AM176" s="80"/>
      <c r="AW176" s="81"/>
      <c r="AZ176" s="82"/>
      <c r="BA176" s="92"/>
      <c r="BB176" s="154"/>
      <c r="BC176" s="92"/>
      <c r="BD176" s="81"/>
      <c r="BE176" s="81"/>
      <c r="BF176" s="81"/>
      <c r="BP176" s="81"/>
    </row>
    <row r="177" spans="1:68" s="3" customFormat="1" ht="40.5" customHeight="1" x14ac:dyDescent="0.2">
      <c r="A177" s="164"/>
      <c r="C177" s="149"/>
      <c r="D177" s="149"/>
      <c r="E177" s="149"/>
      <c r="F177" s="149"/>
      <c r="G177" s="149"/>
      <c r="H177" s="149"/>
      <c r="I177" s="149"/>
      <c r="J177" s="149"/>
      <c r="K177" s="149"/>
      <c r="L177" s="149"/>
      <c r="M177" s="149"/>
      <c r="N177" s="149"/>
      <c r="O177" s="80"/>
      <c r="P177" s="80"/>
      <c r="Q177" s="80"/>
      <c r="R177" s="80"/>
      <c r="S177" s="80"/>
      <c r="T177" s="80"/>
      <c r="X177" s="80"/>
      <c r="Y177" s="80"/>
      <c r="Z177" s="80"/>
      <c r="AF177" s="80"/>
      <c r="AG177" s="80"/>
      <c r="AH177" s="80"/>
      <c r="AI177" s="80"/>
      <c r="AJ177" s="80"/>
      <c r="AV177" s="82"/>
      <c r="AW177" s="150"/>
      <c r="BA177" s="73"/>
      <c r="BB177" s="73"/>
      <c r="BC177" s="73"/>
      <c r="BD177" s="73"/>
      <c r="BE177" s="73"/>
      <c r="BF177" s="73"/>
      <c r="BP177" s="81"/>
    </row>
    <row r="178" spans="1:68" s="3" customFormat="1" ht="18.75" customHeight="1" x14ac:dyDescent="0.15">
      <c r="A178" s="268"/>
      <c r="B178" s="272"/>
      <c r="C178" s="80"/>
      <c r="D178" s="80"/>
      <c r="E178" s="80"/>
      <c r="F178" s="80"/>
      <c r="G178" s="80"/>
      <c r="H178" s="80"/>
      <c r="I178" s="80"/>
      <c r="J178" s="80"/>
      <c r="P178" s="80"/>
      <c r="Q178" s="80"/>
      <c r="R178" s="80"/>
      <c r="S178" s="80"/>
      <c r="T178" s="80"/>
      <c r="AG178" s="165"/>
      <c r="AH178" s="165"/>
      <c r="AW178" s="81"/>
      <c r="BA178" s="73"/>
      <c r="BB178" s="73"/>
      <c r="BC178" s="73"/>
      <c r="BD178" s="73"/>
      <c r="BE178" s="73"/>
      <c r="BF178" s="73"/>
      <c r="BP178" s="81"/>
    </row>
    <row r="179" spans="1:68" s="3" customFormat="1" ht="15" customHeight="1" x14ac:dyDescent="0.15">
      <c r="A179" s="166"/>
      <c r="B179" s="36"/>
      <c r="C179" s="80"/>
      <c r="D179" s="80"/>
      <c r="E179" s="80"/>
      <c r="F179" s="80"/>
      <c r="G179" s="80"/>
      <c r="H179" s="80"/>
      <c r="I179" s="80"/>
      <c r="J179" s="80"/>
      <c r="T179" s="80"/>
      <c r="AG179" s="165"/>
      <c r="AH179" s="165"/>
      <c r="AK179" s="47"/>
      <c r="AL179" s="167"/>
      <c r="AM179" s="47"/>
      <c r="AN179" s="47"/>
      <c r="AO179" s="47"/>
      <c r="AP179" s="47"/>
      <c r="AW179" s="81"/>
      <c r="BA179" s="73"/>
      <c r="BB179" s="73"/>
      <c r="BC179" s="73"/>
      <c r="BD179" s="73"/>
      <c r="BE179" s="73"/>
      <c r="BF179" s="73"/>
      <c r="BP179" s="81"/>
    </row>
    <row r="180" spans="1:68" s="3" customFormat="1" ht="15" customHeight="1" x14ac:dyDescent="0.15">
      <c r="A180" s="152"/>
      <c r="B180" s="37"/>
      <c r="C180" s="80"/>
      <c r="D180" s="80"/>
      <c r="E180" s="80"/>
      <c r="F180" s="80"/>
      <c r="G180" s="80"/>
      <c r="H180" s="80"/>
      <c r="I180" s="80"/>
      <c r="J180" s="80"/>
      <c r="T180" s="80"/>
      <c r="AG180" s="165"/>
      <c r="AH180" s="165"/>
      <c r="AK180" s="47"/>
      <c r="AL180" s="167"/>
      <c r="AM180" s="47"/>
      <c r="AN180" s="47"/>
      <c r="AO180" s="47"/>
      <c r="AP180" s="47"/>
      <c r="AW180" s="81"/>
      <c r="BA180" s="73"/>
      <c r="BB180" s="73"/>
      <c r="BC180" s="73"/>
      <c r="BD180" s="73"/>
      <c r="BE180" s="73"/>
      <c r="BF180" s="73"/>
      <c r="BP180" s="81"/>
    </row>
    <row r="181" spans="1:68" s="3" customFormat="1" ht="15" customHeight="1" x14ac:dyDescent="0.15">
      <c r="A181" s="152"/>
      <c r="B181" s="37"/>
      <c r="C181" s="80"/>
      <c r="D181" s="80"/>
      <c r="E181" s="80"/>
      <c r="F181" s="80"/>
      <c r="G181" s="80"/>
      <c r="H181" s="80"/>
      <c r="I181" s="80"/>
      <c r="J181" s="80"/>
      <c r="T181" s="80"/>
      <c r="AG181" s="165"/>
      <c r="AH181" s="165"/>
      <c r="AK181" s="47"/>
      <c r="AL181" s="167"/>
      <c r="AM181" s="47"/>
      <c r="AN181" s="47"/>
      <c r="AO181" s="47"/>
      <c r="AP181" s="47"/>
      <c r="AW181" s="81"/>
      <c r="BA181" s="73"/>
      <c r="BB181" s="73"/>
      <c r="BC181" s="73"/>
      <c r="BD181" s="73"/>
      <c r="BE181" s="73"/>
      <c r="BF181" s="73"/>
      <c r="BP181" s="81"/>
    </row>
    <row r="182" spans="1:68" s="3" customFormat="1" ht="16.5" customHeight="1" x14ac:dyDescent="0.15">
      <c r="A182" s="155"/>
      <c r="B182" s="48"/>
      <c r="C182" s="80"/>
      <c r="D182" s="80"/>
      <c r="E182" s="80"/>
      <c r="F182" s="80"/>
      <c r="G182" s="80"/>
      <c r="H182" s="80"/>
      <c r="I182" s="80"/>
      <c r="J182" s="80"/>
      <c r="T182" s="80"/>
      <c r="AG182" s="165"/>
      <c r="AH182" s="165"/>
      <c r="AK182" s="47"/>
      <c r="AL182" s="167"/>
      <c r="AM182" s="47"/>
      <c r="AN182" s="47"/>
      <c r="AO182" s="47"/>
      <c r="AP182" s="47"/>
      <c r="AW182" s="81"/>
      <c r="BA182" s="73"/>
      <c r="BB182" s="73"/>
      <c r="BC182" s="73"/>
      <c r="BD182" s="73"/>
      <c r="BE182" s="73"/>
      <c r="BF182" s="73"/>
      <c r="BP182" s="81"/>
    </row>
    <row r="183" spans="1:68" s="3" customFormat="1" ht="16.5" customHeight="1" x14ac:dyDescent="0.15">
      <c r="A183" s="233"/>
      <c r="B183" s="23"/>
      <c r="C183" s="80"/>
      <c r="D183" s="80"/>
      <c r="E183" s="80"/>
      <c r="F183" s="80"/>
      <c r="G183" s="80"/>
      <c r="H183" s="80"/>
      <c r="I183" s="80"/>
      <c r="J183" s="80"/>
      <c r="T183" s="80"/>
      <c r="AG183" s="165"/>
      <c r="AH183" s="165"/>
      <c r="AK183" s="47"/>
      <c r="AL183" s="167"/>
      <c r="AM183" s="47"/>
      <c r="AN183" s="47"/>
      <c r="AO183" s="47"/>
      <c r="AP183" s="47"/>
      <c r="AW183" s="81"/>
      <c r="BA183" s="73"/>
      <c r="BB183" s="73"/>
      <c r="BC183" s="73"/>
      <c r="BD183" s="73"/>
      <c r="BE183" s="73"/>
      <c r="BF183" s="73"/>
      <c r="BP183" s="81"/>
    </row>
    <row r="184" spans="1:68" s="3" customFormat="1" ht="42" customHeight="1" x14ac:dyDescent="0.2">
      <c r="A184" s="164"/>
      <c r="B184" s="164"/>
      <c r="C184" s="80"/>
      <c r="D184" s="80"/>
      <c r="E184" s="80"/>
      <c r="F184" s="80"/>
      <c r="G184" s="80"/>
      <c r="H184" s="80"/>
      <c r="I184" s="80"/>
      <c r="J184" s="80"/>
      <c r="T184" s="80"/>
      <c r="AG184" s="165"/>
      <c r="AH184" s="165"/>
      <c r="AK184" s="47"/>
      <c r="AL184" s="167"/>
      <c r="AM184" s="47"/>
      <c r="AN184" s="47"/>
      <c r="AO184" s="47"/>
      <c r="AP184" s="47"/>
      <c r="AW184" s="81"/>
      <c r="BA184" s="73"/>
      <c r="BB184" s="73"/>
      <c r="BC184" s="73"/>
      <c r="BD184" s="73"/>
      <c r="BE184" s="73"/>
      <c r="BF184" s="73"/>
      <c r="BP184" s="81"/>
    </row>
    <row r="185" spans="1:68" s="3" customFormat="1" ht="15" customHeight="1" x14ac:dyDescent="0.15">
      <c r="A185" s="268"/>
      <c r="B185" s="114"/>
      <c r="C185" s="80"/>
      <c r="D185" s="80"/>
      <c r="E185" s="80"/>
      <c r="F185" s="80"/>
      <c r="G185" s="80"/>
      <c r="H185" s="80"/>
      <c r="I185" s="80"/>
      <c r="J185" s="80"/>
      <c r="T185" s="80"/>
      <c r="AG185" s="165"/>
      <c r="AH185" s="165"/>
      <c r="AK185" s="47"/>
      <c r="AL185" s="167"/>
      <c r="AM185" s="47"/>
      <c r="AN185" s="47"/>
      <c r="AO185" s="47"/>
      <c r="AP185" s="47"/>
      <c r="AW185" s="81"/>
      <c r="BA185" s="73"/>
      <c r="BB185" s="73"/>
      <c r="BC185" s="73"/>
      <c r="BD185" s="73"/>
      <c r="BE185" s="73"/>
      <c r="BF185" s="73"/>
      <c r="BP185" s="81"/>
    </row>
    <row r="186" spans="1:68" s="3" customFormat="1" ht="15" customHeight="1" x14ac:dyDescent="0.15">
      <c r="A186" s="166"/>
      <c r="B186" s="46"/>
      <c r="C186" s="80"/>
      <c r="D186" s="80"/>
      <c r="E186" s="80"/>
      <c r="F186" s="80"/>
      <c r="G186" s="80"/>
      <c r="H186" s="80"/>
      <c r="I186" s="80"/>
      <c r="J186" s="80"/>
      <c r="P186" s="80"/>
      <c r="Q186" s="80"/>
      <c r="R186" s="80"/>
      <c r="S186" s="80"/>
      <c r="T186" s="80"/>
      <c r="AG186" s="165"/>
      <c r="AH186" s="165"/>
      <c r="AK186" s="47"/>
      <c r="AL186" s="167"/>
      <c r="AM186" s="47"/>
      <c r="AN186" s="47"/>
      <c r="AO186" s="47"/>
      <c r="AP186" s="47"/>
      <c r="AW186" s="81"/>
      <c r="BA186" s="73"/>
      <c r="BB186" s="73"/>
      <c r="BC186" s="73"/>
      <c r="BD186" s="73"/>
      <c r="BE186" s="73"/>
      <c r="BF186" s="73"/>
      <c r="BP186" s="81"/>
    </row>
    <row r="187" spans="1:68" s="3" customFormat="1" ht="15" customHeight="1" x14ac:dyDescent="0.15">
      <c r="A187" s="152"/>
      <c r="B187" s="37"/>
      <c r="C187" s="80"/>
      <c r="D187" s="80"/>
      <c r="E187" s="80"/>
      <c r="F187" s="80"/>
      <c r="G187" s="80"/>
      <c r="H187" s="80"/>
      <c r="I187" s="80"/>
      <c r="J187" s="80"/>
      <c r="P187" s="80"/>
      <c r="Q187" s="80"/>
      <c r="R187" s="80"/>
      <c r="S187" s="80"/>
      <c r="T187" s="80"/>
      <c r="AG187" s="165"/>
      <c r="AH187" s="165"/>
      <c r="AK187" s="47"/>
      <c r="AL187" s="167"/>
      <c r="AM187" s="47"/>
      <c r="AN187" s="47"/>
      <c r="AO187" s="47"/>
      <c r="AP187" s="47"/>
      <c r="AW187" s="81"/>
      <c r="BA187" s="73"/>
      <c r="BB187" s="73"/>
      <c r="BC187" s="73"/>
      <c r="BD187" s="73"/>
      <c r="BE187" s="73"/>
      <c r="BF187" s="73"/>
      <c r="BP187" s="81"/>
    </row>
    <row r="188" spans="1:68" s="3" customFormat="1" ht="15" customHeight="1" x14ac:dyDescent="0.15">
      <c r="A188" s="152"/>
      <c r="B188" s="37"/>
      <c r="C188" s="80"/>
      <c r="D188" s="80"/>
      <c r="E188" s="80"/>
      <c r="F188" s="80"/>
      <c r="G188" s="80"/>
      <c r="H188" s="80"/>
      <c r="I188" s="80"/>
      <c r="J188" s="80"/>
      <c r="P188" s="80"/>
      <c r="Q188" s="80"/>
      <c r="R188" s="80"/>
      <c r="S188" s="80"/>
      <c r="T188" s="80"/>
      <c r="AG188" s="165"/>
      <c r="AH188" s="165"/>
      <c r="AK188" s="47"/>
      <c r="AL188" s="167"/>
      <c r="AM188" s="47"/>
      <c r="AN188" s="47"/>
      <c r="AO188" s="47"/>
      <c r="AP188" s="47"/>
      <c r="AW188" s="81"/>
      <c r="BA188" s="73"/>
      <c r="BB188" s="73"/>
      <c r="BC188" s="73"/>
      <c r="BD188" s="73"/>
      <c r="BE188" s="73"/>
      <c r="BF188" s="73"/>
      <c r="BP188" s="81"/>
    </row>
    <row r="189" spans="1:68" ht="15" customHeight="1" x14ac:dyDescent="0.2">
      <c r="A189" s="155"/>
      <c r="B189" s="48"/>
      <c r="K189" s="73"/>
      <c r="L189" s="73"/>
    </row>
    <row r="190" spans="1:68" ht="15" customHeight="1" x14ac:dyDescent="0.2">
      <c r="A190" s="233"/>
      <c r="B190" s="23"/>
      <c r="K190" s="73"/>
      <c r="L190" s="73"/>
    </row>
    <row r="191" spans="1:68" ht="41.25" customHeight="1" x14ac:dyDescent="0.2">
      <c r="A191" s="76"/>
      <c r="B191" s="79"/>
      <c r="C191" s="77"/>
      <c r="D191" s="77"/>
      <c r="E191" s="77"/>
      <c r="F191" s="77"/>
      <c r="G191" s="77"/>
      <c r="H191" s="77"/>
      <c r="I191" s="77"/>
      <c r="J191" s="77"/>
      <c r="K191" s="77"/>
      <c r="L191" s="77"/>
      <c r="M191" s="77"/>
      <c r="N191" s="77"/>
      <c r="O191" s="77"/>
      <c r="P191" s="77"/>
      <c r="Q191" s="77"/>
    </row>
    <row r="192" spans="1:68" ht="15.75" customHeight="1" x14ac:dyDescent="0.15">
      <c r="A192" s="64"/>
      <c r="B192" s="114"/>
      <c r="C192" s="73"/>
      <c r="D192" s="73"/>
      <c r="E192" s="73"/>
      <c r="F192" s="73"/>
      <c r="G192" s="73"/>
      <c r="H192" s="73"/>
      <c r="I192" s="73"/>
      <c r="J192" s="73"/>
      <c r="K192" s="73"/>
      <c r="L192" s="73"/>
      <c r="M192" s="73"/>
      <c r="N192" s="73"/>
    </row>
    <row r="193" spans="1:14" ht="16.5" customHeight="1" x14ac:dyDescent="0.15">
      <c r="A193" s="255"/>
      <c r="B193" s="46"/>
      <c r="C193" s="73"/>
      <c r="D193" s="73"/>
      <c r="E193" s="73"/>
      <c r="F193" s="73"/>
      <c r="G193" s="73"/>
      <c r="H193" s="73"/>
      <c r="I193" s="73"/>
      <c r="J193" s="73"/>
      <c r="K193" s="73"/>
      <c r="L193" s="73"/>
      <c r="M193" s="73"/>
      <c r="N193" s="73"/>
    </row>
    <row r="194" spans="1:14" ht="16.5" customHeight="1" x14ac:dyDescent="0.15">
      <c r="A194" s="256"/>
      <c r="B194" s="37"/>
      <c r="C194" s="73"/>
      <c r="D194" s="73"/>
      <c r="E194" s="73"/>
      <c r="F194" s="73"/>
      <c r="G194" s="73"/>
      <c r="H194" s="73"/>
      <c r="I194" s="73"/>
      <c r="J194" s="73"/>
      <c r="K194" s="73"/>
      <c r="L194" s="73"/>
      <c r="M194" s="73"/>
      <c r="N194" s="73"/>
    </row>
    <row r="195" spans="1:14" ht="16.5" customHeight="1" x14ac:dyDescent="0.15">
      <c r="A195" s="257"/>
      <c r="B195" s="48"/>
      <c r="C195" s="73"/>
      <c r="D195" s="73"/>
      <c r="E195" s="73"/>
      <c r="F195" s="73"/>
      <c r="G195" s="73"/>
      <c r="H195" s="73"/>
      <c r="I195" s="73"/>
      <c r="J195" s="73"/>
      <c r="K195" s="73"/>
      <c r="L195" s="73"/>
      <c r="M195" s="73"/>
      <c r="N195" s="73"/>
    </row>
    <row r="196" spans="1:14" ht="26.25" customHeight="1" x14ac:dyDescent="0.2">
      <c r="A196" s="258"/>
      <c r="B196" s="110"/>
      <c r="C196" s="110"/>
      <c r="D196" s="110"/>
    </row>
    <row r="197" spans="1:14" ht="31.5" customHeight="1" x14ac:dyDescent="0.2">
      <c r="A197" s="67"/>
      <c r="B197" s="114"/>
      <c r="N197" s="73"/>
    </row>
    <row r="198" spans="1:14" ht="15" customHeight="1" x14ac:dyDescent="0.2">
      <c r="A198" s="259"/>
      <c r="B198" s="36"/>
      <c r="M198" s="73"/>
      <c r="N198" s="73"/>
    </row>
    <row r="199" spans="1:14" ht="15" customHeight="1" x14ac:dyDescent="0.2">
      <c r="A199" s="176"/>
      <c r="B199" s="37"/>
      <c r="M199" s="73"/>
      <c r="N199" s="73"/>
    </row>
    <row r="200" spans="1:14" ht="15" customHeight="1" x14ac:dyDescent="0.2">
      <c r="A200" s="176"/>
      <c r="B200" s="37"/>
      <c r="M200" s="73"/>
      <c r="N200" s="73"/>
    </row>
    <row r="201" spans="1:14" ht="15" customHeight="1" x14ac:dyDescent="0.2">
      <c r="A201" s="260"/>
      <c r="B201" s="37"/>
      <c r="M201" s="73"/>
      <c r="N201" s="73"/>
    </row>
    <row r="202" spans="1:14" ht="15" customHeight="1" x14ac:dyDescent="0.2">
      <c r="A202" s="176"/>
      <c r="B202" s="37"/>
      <c r="M202" s="73"/>
      <c r="N202" s="73"/>
    </row>
    <row r="203" spans="1:14" ht="15" customHeight="1" x14ac:dyDescent="0.2">
      <c r="A203" s="176"/>
      <c r="B203" s="37"/>
      <c r="M203" s="73"/>
      <c r="N203" s="73"/>
    </row>
    <row r="204" spans="1:14" ht="15" customHeight="1" x14ac:dyDescent="0.2">
      <c r="A204" s="176"/>
      <c r="B204" s="37"/>
      <c r="M204" s="73"/>
      <c r="N204" s="73"/>
    </row>
    <row r="205" spans="1:14" ht="15" customHeight="1" x14ac:dyDescent="0.2">
      <c r="A205" s="176"/>
      <c r="B205" s="37"/>
      <c r="M205" s="73"/>
      <c r="N205" s="73"/>
    </row>
    <row r="206" spans="1:14" ht="15" customHeight="1" x14ac:dyDescent="0.2">
      <c r="A206" s="261"/>
      <c r="B206" s="37"/>
      <c r="M206" s="73"/>
      <c r="N206" s="73"/>
    </row>
    <row r="207" spans="1:14" ht="15" customHeight="1" x14ac:dyDescent="0.2">
      <c r="A207" s="260"/>
      <c r="B207" s="37"/>
      <c r="M207" s="73"/>
      <c r="N207" s="73"/>
    </row>
    <row r="208" spans="1:14" ht="15" customHeight="1" x14ac:dyDescent="0.2">
      <c r="A208" s="260"/>
      <c r="B208" s="37"/>
      <c r="M208" s="73"/>
      <c r="N208" s="73"/>
    </row>
    <row r="209" spans="1:14" ht="15" customHeight="1" x14ac:dyDescent="0.2">
      <c r="A209" s="176"/>
      <c r="B209" s="37"/>
      <c r="L209" s="73"/>
      <c r="M209" s="73"/>
      <c r="N209" s="73"/>
    </row>
    <row r="210" spans="1:14" ht="15" customHeight="1" x14ac:dyDescent="0.2">
      <c r="A210" s="261"/>
      <c r="B210" s="37"/>
      <c r="L210" s="73"/>
      <c r="M210" s="73"/>
      <c r="N210" s="73"/>
    </row>
    <row r="211" spans="1:14" ht="21.75" customHeight="1" x14ac:dyDescent="0.2">
      <c r="A211" s="260"/>
      <c r="B211" s="37"/>
      <c r="L211" s="73"/>
      <c r="M211" s="73"/>
      <c r="N211" s="73"/>
    </row>
    <row r="212" spans="1:14" ht="15" customHeight="1" x14ac:dyDescent="0.2">
      <c r="A212" s="261"/>
      <c r="B212" s="37"/>
      <c r="L212" s="73"/>
      <c r="M212" s="73"/>
      <c r="N212" s="73"/>
    </row>
    <row r="213" spans="1:14" ht="15" customHeight="1" x14ac:dyDescent="0.2">
      <c r="A213" s="262"/>
      <c r="B213" s="37"/>
      <c r="L213" s="73"/>
      <c r="M213" s="73"/>
      <c r="N213" s="73"/>
    </row>
    <row r="214" spans="1:14" ht="15" customHeight="1" x14ac:dyDescent="0.2">
      <c r="A214" s="176"/>
      <c r="B214" s="37"/>
      <c r="L214" s="73"/>
      <c r="M214" s="73"/>
      <c r="N214" s="73"/>
    </row>
    <row r="215" spans="1:14" ht="23.25" customHeight="1" x14ac:dyDescent="0.2">
      <c r="A215" s="260"/>
      <c r="B215" s="37"/>
      <c r="L215" s="73"/>
      <c r="M215" s="73"/>
      <c r="N215" s="73"/>
    </row>
    <row r="216" spans="1:14" ht="15" customHeight="1" x14ac:dyDescent="0.2">
      <c r="A216" s="176"/>
      <c r="B216" s="37"/>
      <c r="L216" s="73"/>
      <c r="M216" s="73"/>
      <c r="N216" s="73"/>
    </row>
    <row r="217" spans="1:14" ht="15" customHeight="1" x14ac:dyDescent="0.2">
      <c r="A217" s="260"/>
      <c r="B217" s="37"/>
      <c r="L217" s="73"/>
      <c r="M217" s="73"/>
      <c r="N217" s="73"/>
    </row>
    <row r="218" spans="1:14" ht="15" customHeight="1" x14ac:dyDescent="0.2">
      <c r="A218" s="176"/>
      <c r="B218" s="37"/>
      <c r="L218" s="73"/>
      <c r="M218" s="73"/>
      <c r="N218" s="73"/>
    </row>
    <row r="219" spans="1:14" ht="15" customHeight="1" x14ac:dyDescent="0.2">
      <c r="A219" s="176"/>
      <c r="B219" s="37"/>
      <c r="L219" s="73"/>
      <c r="M219" s="73"/>
      <c r="N219" s="73"/>
    </row>
    <row r="220" spans="1:14" ht="15" customHeight="1" x14ac:dyDescent="0.2">
      <c r="A220" s="261"/>
      <c r="B220" s="37"/>
      <c r="L220" s="73"/>
      <c r="M220" s="73"/>
      <c r="N220" s="73"/>
    </row>
    <row r="221" spans="1:14" ht="15" customHeight="1" x14ac:dyDescent="0.2">
      <c r="A221" s="263"/>
      <c r="B221" s="48"/>
      <c r="L221" s="73"/>
      <c r="M221" s="73"/>
      <c r="N221" s="73"/>
    </row>
    <row r="222" spans="1:14" ht="15" customHeight="1" x14ac:dyDescent="0.2">
      <c r="A222" s="233"/>
      <c r="B222" s="23"/>
    </row>
    <row r="227" spans="1:68" x14ac:dyDescent="0.2">
      <c r="A227" s="73"/>
    </row>
    <row r="228" spans="1:68" x14ac:dyDescent="0.2">
      <c r="A228" s="73"/>
    </row>
    <row r="229" spans="1:68" x14ac:dyDescent="0.2">
      <c r="A229" s="73"/>
    </row>
    <row r="230" spans="1:68" x14ac:dyDescent="0.2">
      <c r="A230" s="73"/>
    </row>
    <row r="231" spans="1:68" s="254" customFormat="1" x14ac:dyDescent="0.2">
      <c r="A231" s="73"/>
      <c r="AW231" s="264"/>
      <c r="BA231" s="73"/>
      <c r="BB231" s="73"/>
      <c r="BC231" s="73"/>
      <c r="BD231" s="73"/>
      <c r="BE231" s="73"/>
      <c r="BF231" s="73"/>
      <c r="BP231" s="264"/>
    </row>
    <row r="232" spans="1:68" s="254" customFormat="1" x14ac:dyDescent="0.2">
      <c r="A232" s="73"/>
      <c r="AW232" s="264"/>
      <c r="BA232" s="73"/>
      <c r="BB232" s="73"/>
      <c r="BC232" s="73"/>
      <c r="BD232" s="73"/>
      <c r="BE232" s="73"/>
      <c r="BF232" s="73"/>
      <c r="BP232" s="264"/>
    </row>
    <row r="233" spans="1:68" s="254" customFormat="1" x14ac:dyDescent="0.2">
      <c r="A233" s="73"/>
      <c r="AW233" s="264"/>
      <c r="BA233" s="73"/>
      <c r="BB233" s="73"/>
      <c r="BC233" s="73"/>
      <c r="BD233" s="73"/>
      <c r="BE233" s="73"/>
      <c r="BF233" s="73"/>
      <c r="BP233" s="264"/>
    </row>
    <row r="234" spans="1:68" s="254" customFormat="1" x14ac:dyDescent="0.2">
      <c r="A234" s="73"/>
      <c r="AW234" s="264"/>
      <c r="BA234" s="73"/>
      <c r="BB234" s="73"/>
      <c r="BC234" s="73"/>
      <c r="BD234" s="73"/>
      <c r="BE234" s="73"/>
      <c r="BF234" s="73"/>
      <c r="BP234" s="264"/>
    </row>
    <row r="235" spans="1:68" s="254" customFormat="1" hidden="1" x14ac:dyDescent="0.2">
      <c r="A235" s="73"/>
      <c r="AW235" s="264"/>
      <c r="BA235" s="73"/>
      <c r="BB235" s="73"/>
      <c r="BC235" s="73"/>
      <c r="BD235" s="73"/>
      <c r="BE235" s="73"/>
      <c r="BF235" s="73"/>
      <c r="BP235" s="264"/>
    </row>
    <row r="236" spans="1:68" s="254" customFormat="1" hidden="1" x14ac:dyDescent="0.2">
      <c r="A236" s="265"/>
      <c r="AW236" s="264"/>
      <c r="BA236" s="73"/>
      <c r="BB236" s="73"/>
      <c r="BC236" s="73"/>
      <c r="BD236" s="73"/>
      <c r="BE236" s="265"/>
      <c r="BF236" s="73"/>
      <c r="BP236" s="264"/>
    </row>
    <row r="237" spans="1:68" s="254" customFormat="1" hidden="1" x14ac:dyDescent="0.2">
      <c r="A237" s="73"/>
      <c r="AW237" s="264"/>
      <c r="BA237" s="73"/>
      <c r="BB237" s="73"/>
      <c r="BC237" s="73"/>
      <c r="BD237" s="73"/>
      <c r="BF237" s="73"/>
      <c r="BP237" s="264"/>
    </row>
    <row r="238" spans="1:68" s="254" customFormat="1" hidden="1" x14ac:dyDescent="0.2">
      <c r="A238" s="73"/>
      <c r="AW238" s="264"/>
      <c r="BA238" s="73"/>
      <c r="BB238" s="73"/>
      <c r="BC238" s="73"/>
      <c r="BD238" s="73"/>
      <c r="BE238" s="73"/>
      <c r="BF238" s="73"/>
      <c r="BP238" s="264"/>
    </row>
    <row r="239" spans="1:68" s="254" customFormat="1" x14ac:dyDescent="0.2">
      <c r="A239" s="73"/>
      <c r="AW239" s="264"/>
      <c r="BA239" s="73"/>
      <c r="BB239" s="73"/>
      <c r="BC239" s="73"/>
      <c r="BD239" s="73"/>
      <c r="BE239" s="73"/>
      <c r="BF239" s="73"/>
      <c r="BP239" s="264"/>
    </row>
  </sheetData>
  <mergeCells count="80">
    <mergeCell ref="A6:N6"/>
    <mergeCell ref="A10:A11"/>
    <mergeCell ref="B10:B11"/>
    <mergeCell ref="C10:U10"/>
    <mergeCell ref="V10:W10"/>
    <mergeCell ref="A25:A26"/>
    <mergeCell ref="B25:C26"/>
    <mergeCell ref="D25:D26"/>
    <mergeCell ref="E25:G25"/>
    <mergeCell ref="H25:H26"/>
    <mergeCell ref="Y10:Y11"/>
    <mergeCell ref="A18:A19"/>
    <mergeCell ref="B18:B19"/>
    <mergeCell ref="C18:E18"/>
    <mergeCell ref="F18:F19"/>
    <mergeCell ref="X10:X11"/>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A40:A42"/>
    <mergeCell ref="B40:C40"/>
    <mergeCell ref="B41:C41"/>
    <mergeCell ref="B42:C42"/>
    <mergeCell ref="A43:A45"/>
    <mergeCell ref="B43:C43"/>
    <mergeCell ref="B44:C44"/>
    <mergeCell ref="B45:C45"/>
    <mergeCell ref="B46:C46"/>
    <mergeCell ref="V48:W48"/>
    <mergeCell ref="X48:X49"/>
    <mergeCell ref="A102:B103"/>
    <mergeCell ref="C102:C103"/>
    <mergeCell ref="D102:F102"/>
    <mergeCell ref="G102:G103"/>
    <mergeCell ref="A48:A49"/>
    <mergeCell ref="B48:B49"/>
    <mergeCell ref="C48:U48"/>
    <mergeCell ref="A104:B104"/>
    <mergeCell ref="A105:B105"/>
    <mergeCell ref="A107:C107"/>
    <mergeCell ref="A110:C111"/>
    <mergeCell ref="D110:D111"/>
    <mergeCell ref="H110:H111"/>
    <mergeCell ref="A114:A115"/>
    <mergeCell ref="B114:B115"/>
    <mergeCell ref="C114:E114"/>
    <mergeCell ref="F114:F115"/>
    <mergeCell ref="G114:G115"/>
    <mergeCell ref="H114:J114"/>
    <mergeCell ref="E110:G110"/>
    <mergeCell ref="K114:K115"/>
    <mergeCell ref="A121:A124"/>
    <mergeCell ref="A125:A129"/>
    <mergeCell ref="A130:A135"/>
    <mergeCell ref="A136:A137"/>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9"/>
  <sheetViews>
    <sheetView workbookViewId="0">
      <selection sqref="A1:XFD1048576"/>
    </sheetView>
  </sheetViews>
  <sheetFormatPr baseColWidth="10" defaultRowHeight="12.75" x14ac:dyDescent="0.2"/>
  <cols>
    <col min="1" max="1" width="35.42578125" style="254" customWidth="1"/>
    <col min="2" max="2" width="23.5703125" style="254" customWidth="1"/>
    <col min="3" max="3" width="15" style="254" customWidth="1"/>
    <col min="4" max="4" width="15.7109375" style="254" customWidth="1"/>
    <col min="5" max="5" width="13.42578125" style="254" customWidth="1"/>
    <col min="6" max="6" width="13.5703125" style="254" customWidth="1"/>
    <col min="7" max="7" width="14.7109375" style="254" customWidth="1"/>
    <col min="8" max="8" width="13.85546875" style="254" customWidth="1"/>
    <col min="9" max="9" width="12.5703125" style="254" customWidth="1"/>
    <col min="10" max="10" width="11.85546875" style="254" customWidth="1"/>
    <col min="11" max="11" width="10.28515625" style="254" customWidth="1"/>
    <col min="12" max="12" width="9.28515625" style="254" customWidth="1"/>
    <col min="13" max="13" width="9.42578125" style="254" customWidth="1"/>
    <col min="14" max="14" width="9.140625" style="254" customWidth="1"/>
    <col min="15" max="15" width="9.28515625" style="73" customWidth="1"/>
    <col min="16" max="16" width="9.42578125" style="73" customWidth="1"/>
    <col min="17" max="17" width="9.7109375" style="73" customWidth="1"/>
    <col min="18" max="18" width="9.5703125" style="73" customWidth="1"/>
    <col min="19" max="19" width="9.28515625" style="73" customWidth="1"/>
    <col min="20" max="20" width="8.5703125" style="73" customWidth="1"/>
    <col min="21" max="21" width="8.85546875" style="73" customWidth="1"/>
    <col min="22" max="22" width="9.7109375" style="73" customWidth="1"/>
    <col min="23" max="23" width="8.7109375" style="73" customWidth="1"/>
    <col min="24" max="24" width="13.5703125" style="73" customWidth="1"/>
    <col min="25" max="25" width="16.28515625" style="73" customWidth="1"/>
    <col min="26" max="43" width="9.42578125" style="73" customWidth="1"/>
    <col min="44" max="47" width="10.28515625" style="73" customWidth="1"/>
    <col min="48" max="48" width="9.140625" style="73" customWidth="1"/>
    <col min="49" max="49" width="11.42578125" style="74" hidden="1" customWidth="1"/>
    <col min="50" max="67" width="11.42578125" style="73" hidden="1" customWidth="1"/>
    <col min="68" max="68" width="11.42578125" style="74" hidden="1" customWidth="1"/>
    <col min="69" max="78" width="11.42578125" style="73" customWidth="1"/>
    <col min="79" max="83" width="10.28515625" style="73" customWidth="1"/>
    <col min="84" max="92" width="9.42578125" style="73" customWidth="1"/>
    <col min="93" max="256" width="11.42578125" style="73"/>
    <col min="257" max="257" width="35.42578125" style="73" customWidth="1"/>
    <col min="258" max="258" width="23.5703125" style="73" customWidth="1"/>
    <col min="259" max="259" width="15" style="73" customWidth="1"/>
    <col min="260" max="260" width="15.7109375" style="73" customWidth="1"/>
    <col min="261" max="261" width="13.42578125" style="73" customWidth="1"/>
    <col min="262" max="262" width="13.5703125" style="73" customWidth="1"/>
    <col min="263" max="263" width="14.7109375" style="73" customWidth="1"/>
    <col min="264" max="264" width="13.85546875" style="73" customWidth="1"/>
    <col min="265" max="265" width="12.5703125" style="73" customWidth="1"/>
    <col min="266" max="266" width="11.85546875" style="73" customWidth="1"/>
    <col min="267" max="267" width="10.28515625" style="73" customWidth="1"/>
    <col min="268" max="268" width="9.28515625" style="73" customWidth="1"/>
    <col min="269" max="269" width="9.42578125" style="73" customWidth="1"/>
    <col min="270" max="270" width="9.140625" style="73" customWidth="1"/>
    <col min="271" max="271" width="9.28515625" style="73" customWidth="1"/>
    <col min="272" max="272" width="9.42578125" style="73" customWidth="1"/>
    <col min="273" max="273" width="9.7109375" style="73" customWidth="1"/>
    <col min="274" max="274" width="9.5703125" style="73" customWidth="1"/>
    <col min="275" max="275" width="9.28515625" style="73" customWidth="1"/>
    <col min="276" max="276" width="8.5703125" style="73" customWidth="1"/>
    <col min="277" max="277" width="8.85546875" style="73" customWidth="1"/>
    <col min="278" max="278" width="9.7109375" style="73" customWidth="1"/>
    <col min="279" max="279" width="8.7109375" style="73" customWidth="1"/>
    <col min="280" max="280" width="13.5703125" style="73" customWidth="1"/>
    <col min="281" max="281" width="16.28515625" style="73" customWidth="1"/>
    <col min="282" max="299" width="9.42578125" style="73" customWidth="1"/>
    <col min="300" max="303" width="10.28515625" style="73" customWidth="1"/>
    <col min="304" max="304" width="9.140625" style="73" customWidth="1"/>
    <col min="305" max="324" width="0" style="73" hidden="1" customWidth="1"/>
    <col min="325" max="334" width="11.42578125" style="73" customWidth="1"/>
    <col min="335" max="339" width="10.28515625" style="73" customWidth="1"/>
    <col min="340" max="348" width="9.42578125" style="73" customWidth="1"/>
    <col min="349" max="512" width="11.42578125" style="73"/>
    <col min="513" max="513" width="35.42578125" style="73" customWidth="1"/>
    <col min="514" max="514" width="23.5703125" style="73" customWidth="1"/>
    <col min="515" max="515" width="15" style="73" customWidth="1"/>
    <col min="516" max="516" width="15.7109375" style="73" customWidth="1"/>
    <col min="517" max="517" width="13.42578125" style="73" customWidth="1"/>
    <col min="518" max="518" width="13.5703125" style="73" customWidth="1"/>
    <col min="519" max="519" width="14.7109375" style="73" customWidth="1"/>
    <col min="520" max="520" width="13.85546875" style="73" customWidth="1"/>
    <col min="521" max="521" width="12.5703125" style="73" customWidth="1"/>
    <col min="522" max="522" width="11.85546875" style="73" customWidth="1"/>
    <col min="523" max="523" width="10.28515625" style="73" customWidth="1"/>
    <col min="524" max="524" width="9.28515625" style="73" customWidth="1"/>
    <col min="525" max="525" width="9.42578125" style="73" customWidth="1"/>
    <col min="526" max="526" width="9.140625" style="73" customWidth="1"/>
    <col min="527" max="527" width="9.28515625" style="73" customWidth="1"/>
    <col min="528" max="528" width="9.42578125" style="73" customWidth="1"/>
    <col min="529" max="529" width="9.7109375" style="73" customWidth="1"/>
    <col min="530" max="530" width="9.5703125" style="73" customWidth="1"/>
    <col min="531" max="531" width="9.28515625" style="73" customWidth="1"/>
    <col min="532" max="532" width="8.5703125" style="73" customWidth="1"/>
    <col min="533" max="533" width="8.85546875" style="73" customWidth="1"/>
    <col min="534" max="534" width="9.7109375" style="73" customWidth="1"/>
    <col min="535" max="535" width="8.7109375" style="73" customWidth="1"/>
    <col min="536" max="536" width="13.5703125" style="73" customWidth="1"/>
    <col min="537" max="537" width="16.28515625" style="73" customWidth="1"/>
    <col min="538" max="555" width="9.42578125" style="73" customWidth="1"/>
    <col min="556" max="559" width="10.28515625" style="73" customWidth="1"/>
    <col min="560" max="560" width="9.140625" style="73" customWidth="1"/>
    <col min="561" max="580" width="0" style="73" hidden="1" customWidth="1"/>
    <col min="581" max="590" width="11.42578125" style="73" customWidth="1"/>
    <col min="591" max="595" width="10.28515625" style="73" customWidth="1"/>
    <col min="596" max="604" width="9.42578125" style="73" customWidth="1"/>
    <col min="605" max="768" width="11.42578125" style="73"/>
    <col min="769" max="769" width="35.42578125" style="73" customWidth="1"/>
    <col min="770" max="770" width="23.5703125" style="73" customWidth="1"/>
    <col min="771" max="771" width="15" style="73" customWidth="1"/>
    <col min="772" max="772" width="15.7109375" style="73" customWidth="1"/>
    <col min="773" max="773" width="13.42578125" style="73" customWidth="1"/>
    <col min="774" max="774" width="13.5703125" style="73" customWidth="1"/>
    <col min="775" max="775" width="14.7109375" style="73" customWidth="1"/>
    <col min="776" max="776" width="13.85546875" style="73" customWidth="1"/>
    <col min="777" max="777" width="12.5703125" style="73" customWidth="1"/>
    <col min="778" max="778" width="11.85546875" style="73" customWidth="1"/>
    <col min="779" max="779" width="10.28515625" style="73" customWidth="1"/>
    <col min="780" max="780" width="9.28515625" style="73" customWidth="1"/>
    <col min="781" max="781" width="9.42578125" style="73" customWidth="1"/>
    <col min="782" max="782" width="9.140625" style="73" customWidth="1"/>
    <col min="783" max="783" width="9.28515625" style="73" customWidth="1"/>
    <col min="784" max="784" width="9.42578125" style="73" customWidth="1"/>
    <col min="785" max="785" width="9.7109375" style="73" customWidth="1"/>
    <col min="786" max="786" width="9.5703125" style="73" customWidth="1"/>
    <col min="787" max="787" width="9.28515625" style="73" customWidth="1"/>
    <col min="788" max="788" width="8.5703125" style="73" customWidth="1"/>
    <col min="789" max="789" width="8.85546875" style="73" customWidth="1"/>
    <col min="790" max="790" width="9.7109375" style="73" customWidth="1"/>
    <col min="791" max="791" width="8.7109375" style="73" customWidth="1"/>
    <col min="792" max="792" width="13.5703125" style="73" customWidth="1"/>
    <col min="793" max="793" width="16.28515625" style="73" customWidth="1"/>
    <col min="794" max="811" width="9.42578125" style="73" customWidth="1"/>
    <col min="812" max="815" width="10.28515625" style="73" customWidth="1"/>
    <col min="816" max="816" width="9.140625" style="73" customWidth="1"/>
    <col min="817" max="836" width="0" style="73" hidden="1" customWidth="1"/>
    <col min="837" max="846" width="11.42578125" style="73" customWidth="1"/>
    <col min="847" max="851" width="10.28515625" style="73" customWidth="1"/>
    <col min="852" max="860" width="9.42578125" style="73" customWidth="1"/>
    <col min="861" max="1024" width="11.42578125" style="73"/>
    <col min="1025" max="1025" width="35.42578125" style="73" customWidth="1"/>
    <col min="1026" max="1026" width="23.5703125" style="73" customWidth="1"/>
    <col min="1027" max="1027" width="15" style="73" customWidth="1"/>
    <col min="1028" max="1028" width="15.7109375" style="73" customWidth="1"/>
    <col min="1029" max="1029" width="13.42578125" style="73" customWidth="1"/>
    <col min="1030" max="1030" width="13.5703125" style="73" customWidth="1"/>
    <col min="1031" max="1031" width="14.7109375" style="73" customWidth="1"/>
    <col min="1032" max="1032" width="13.85546875" style="73" customWidth="1"/>
    <col min="1033" max="1033" width="12.5703125" style="73" customWidth="1"/>
    <col min="1034" max="1034" width="11.85546875" style="73" customWidth="1"/>
    <col min="1035" max="1035" width="10.28515625" style="73" customWidth="1"/>
    <col min="1036" max="1036" width="9.28515625" style="73" customWidth="1"/>
    <col min="1037" max="1037" width="9.42578125" style="73" customWidth="1"/>
    <col min="1038" max="1038" width="9.140625" style="73" customWidth="1"/>
    <col min="1039" max="1039" width="9.28515625" style="73" customWidth="1"/>
    <col min="1040" max="1040" width="9.42578125" style="73" customWidth="1"/>
    <col min="1041" max="1041" width="9.7109375" style="73" customWidth="1"/>
    <col min="1042" max="1042" width="9.5703125" style="73" customWidth="1"/>
    <col min="1043" max="1043" width="9.28515625" style="73" customWidth="1"/>
    <col min="1044" max="1044" width="8.5703125" style="73" customWidth="1"/>
    <col min="1045" max="1045" width="8.85546875" style="73" customWidth="1"/>
    <col min="1046" max="1046" width="9.7109375" style="73" customWidth="1"/>
    <col min="1047" max="1047" width="8.7109375" style="73" customWidth="1"/>
    <col min="1048" max="1048" width="13.5703125" style="73" customWidth="1"/>
    <col min="1049" max="1049" width="16.28515625" style="73" customWidth="1"/>
    <col min="1050" max="1067" width="9.42578125" style="73" customWidth="1"/>
    <col min="1068" max="1071" width="10.28515625" style="73" customWidth="1"/>
    <col min="1072" max="1072" width="9.140625" style="73" customWidth="1"/>
    <col min="1073" max="1092" width="0" style="73" hidden="1" customWidth="1"/>
    <col min="1093" max="1102" width="11.42578125" style="73" customWidth="1"/>
    <col min="1103" max="1107" width="10.28515625" style="73" customWidth="1"/>
    <col min="1108" max="1116" width="9.42578125" style="73" customWidth="1"/>
    <col min="1117" max="1280" width="11.42578125" style="73"/>
    <col min="1281" max="1281" width="35.42578125" style="73" customWidth="1"/>
    <col min="1282" max="1282" width="23.5703125" style="73" customWidth="1"/>
    <col min="1283" max="1283" width="15" style="73" customWidth="1"/>
    <col min="1284" max="1284" width="15.7109375" style="73" customWidth="1"/>
    <col min="1285" max="1285" width="13.42578125" style="73" customWidth="1"/>
    <col min="1286" max="1286" width="13.5703125" style="73" customWidth="1"/>
    <col min="1287" max="1287" width="14.7109375" style="73" customWidth="1"/>
    <col min="1288" max="1288" width="13.85546875" style="73" customWidth="1"/>
    <col min="1289" max="1289" width="12.5703125" style="73" customWidth="1"/>
    <col min="1290" max="1290" width="11.85546875" style="73" customWidth="1"/>
    <col min="1291" max="1291" width="10.28515625" style="73" customWidth="1"/>
    <col min="1292" max="1292" width="9.28515625" style="73" customWidth="1"/>
    <col min="1293" max="1293" width="9.42578125" style="73" customWidth="1"/>
    <col min="1294" max="1294" width="9.140625" style="73" customWidth="1"/>
    <col min="1295" max="1295" width="9.28515625" style="73" customWidth="1"/>
    <col min="1296" max="1296" width="9.42578125" style="73" customWidth="1"/>
    <col min="1297" max="1297" width="9.7109375" style="73" customWidth="1"/>
    <col min="1298" max="1298" width="9.5703125" style="73" customWidth="1"/>
    <col min="1299" max="1299" width="9.28515625" style="73" customWidth="1"/>
    <col min="1300" max="1300" width="8.5703125" style="73" customWidth="1"/>
    <col min="1301" max="1301" width="8.85546875" style="73" customWidth="1"/>
    <col min="1302" max="1302" width="9.7109375" style="73" customWidth="1"/>
    <col min="1303" max="1303" width="8.7109375" style="73" customWidth="1"/>
    <col min="1304" max="1304" width="13.5703125" style="73" customWidth="1"/>
    <col min="1305" max="1305" width="16.28515625" style="73" customWidth="1"/>
    <col min="1306" max="1323" width="9.42578125" style="73" customWidth="1"/>
    <col min="1324" max="1327" width="10.28515625" style="73" customWidth="1"/>
    <col min="1328" max="1328" width="9.140625" style="73" customWidth="1"/>
    <col min="1329" max="1348" width="0" style="73" hidden="1" customWidth="1"/>
    <col min="1349" max="1358" width="11.42578125" style="73" customWidth="1"/>
    <col min="1359" max="1363" width="10.28515625" style="73" customWidth="1"/>
    <col min="1364" max="1372" width="9.42578125" style="73" customWidth="1"/>
    <col min="1373" max="1536" width="11.42578125" style="73"/>
    <col min="1537" max="1537" width="35.42578125" style="73" customWidth="1"/>
    <col min="1538" max="1538" width="23.5703125" style="73" customWidth="1"/>
    <col min="1539" max="1539" width="15" style="73" customWidth="1"/>
    <col min="1540" max="1540" width="15.7109375" style="73" customWidth="1"/>
    <col min="1541" max="1541" width="13.42578125" style="73" customWidth="1"/>
    <col min="1542" max="1542" width="13.5703125" style="73" customWidth="1"/>
    <col min="1543" max="1543" width="14.7109375" style="73" customWidth="1"/>
    <col min="1544" max="1544" width="13.85546875" style="73" customWidth="1"/>
    <col min="1545" max="1545" width="12.5703125" style="73" customWidth="1"/>
    <col min="1546" max="1546" width="11.85546875" style="73" customWidth="1"/>
    <col min="1547" max="1547" width="10.28515625" style="73" customWidth="1"/>
    <col min="1548" max="1548" width="9.28515625" style="73" customWidth="1"/>
    <col min="1549" max="1549" width="9.42578125" style="73" customWidth="1"/>
    <col min="1550" max="1550" width="9.140625" style="73" customWidth="1"/>
    <col min="1551" max="1551" width="9.28515625" style="73" customWidth="1"/>
    <col min="1552" max="1552" width="9.42578125" style="73" customWidth="1"/>
    <col min="1553" max="1553" width="9.7109375" style="73" customWidth="1"/>
    <col min="1554" max="1554" width="9.5703125" style="73" customWidth="1"/>
    <col min="1555" max="1555" width="9.28515625" style="73" customWidth="1"/>
    <col min="1556" max="1556" width="8.5703125" style="73" customWidth="1"/>
    <col min="1557" max="1557" width="8.85546875" style="73" customWidth="1"/>
    <col min="1558" max="1558" width="9.7109375" style="73" customWidth="1"/>
    <col min="1559" max="1559" width="8.7109375" style="73" customWidth="1"/>
    <col min="1560" max="1560" width="13.5703125" style="73" customWidth="1"/>
    <col min="1561" max="1561" width="16.28515625" style="73" customWidth="1"/>
    <col min="1562" max="1579" width="9.42578125" style="73" customWidth="1"/>
    <col min="1580" max="1583" width="10.28515625" style="73" customWidth="1"/>
    <col min="1584" max="1584" width="9.140625" style="73" customWidth="1"/>
    <col min="1585" max="1604" width="0" style="73" hidden="1" customWidth="1"/>
    <col min="1605" max="1614" width="11.42578125" style="73" customWidth="1"/>
    <col min="1615" max="1619" width="10.28515625" style="73" customWidth="1"/>
    <col min="1620" max="1628" width="9.42578125" style="73" customWidth="1"/>
    <col min="1629" max="1792" width="11.42578125" style="73"/>
    <col min="1793" max="1793" width="35.42578125" style="73" customWidth="1"/>
    <col min="1794" max="1794" width="23.5703125" style="73" customWidth="1"/>
    <col min="1795" max="1795" width="15" style="73" customWidth="1"/>
    <col min="1796" max="1796" width="15.7109375" style="73" customWidth="1"/>
    <col min="1797" max="1797" width="13.42578125" style="73" customWidth="1"/>
    <col min="1798" max="1798" width="13.5703125" style="73" customWidth="1"/>
    <col min="1799" max="1799" width="14.7109375" style="73" customWidth="1"/>
    <col min="1800" max="1800" width="13.85546875" style="73" customWidth="1"/>
    <col min="1801" max="1801" width="12.5703125" style="73" customWidth="1"/>
    <col min="1802" max="1802" width="11.85546875" style="73" customWidth="1"/>
    <col min="1803" max="1803" width="10.28515625" style="73" customWidth="1"/>
    <col min="1804" max="1804" width="9.28515625" style="73" customWidth="1"/>
    <col min="1805" max="1805" width="9.42578125" style="73" customWidth="1"/>
    <col min="1806" max="1806" width="9.140625" style="73" customWidth="1"/>
    <col min="1807" max="1807" width="9.28515625" style="73" customWidth="1"/>
    <col min="1808" max="1808" width="9.42578125" style="73" customWidth="1"/>
    <col min="1809" max="1809" width="9.7109375" style="73" customWidth="1"/>
    <col min="1810" max="1810" width="9.5703125" style="73" customWidth="1"/>
    <col min="1811" max="1811" width="9.28515625" style="73" customWidth="1"/>
    <col min="1812" max="1812" width="8.5703125" style="73" customWidth="1"/>
    <col min="1813" max="1813" width="8.85546875" style="73" customWidth="1"/>
    <col min="1814" max="1814" width="9.7109375" style="73" customWidth="1"/>
    <col min="1815" max="1815" width="8.7109375" style="73" customWidth="1"/>
    <col min="1816" max="1816" width="13.5703125" style="73" customWidth="1"/>
    <col min="1817" max="1817" width="16.28515625" style="73" customWidth="1"/>
    <col min="1818" max="1835" width="9.42578125" style="73" customWidth="1"/>
    <col min="1836" max="1839" width="10.28515625" style="73" customWidth="1"/>
    <col min="1840" max="1840" width="9.140625" style="73" customWidth="1"/>
    <col min="1841" max="1860" width="0" style="73" hidden="1" customWidth="1"/>
    <col min="1861" max="1870" width="11.42578125" style="73" customWidth="1"/>
    <col min="1871" max="1875" width="10.28515625" style="73" customWidth="1"/>
    <col min="1876" max="1884" width="9.42578125" style="73" customWidth="1"/>
    <col min="1885" max="2048" width="11.42578125" style="73"/>
    <col min="2049" max="2049" width="35.42578125" style="73" customWidth="1"/>
    <col min="2050" max="2050" width="23.5703125" style="73" customWidth="1"/>
    <col min="2051" max="2051" width="15" style="73" customWidth="1"/>
    <col min="2052" max="2052" width="15.7109375" style="73" customWidth="1"/>
    <col min="2053" max="2053" width="13.42578125" style="73" customWidth="1"/>
    <col min="2054" max="2054" width="13.5703125" style="73" customWidth="1"/>
    <col min="2055" max="2055" width="14.7109375" style="73" customWidth="1"/>
    <col min="2056" max="2056" width="13.85546875" style="73" customWidth="1"/>
    <col min="2057" max="2057" width="12.5703125" style="73" customWidth="1"/>
    <col min="2058" max="2058" width="11.85546875" style="73" customWidth="1"/>
    <col min="2059" max="2059" width="10.28515625" style="73" customWidth="1"/>
    <col min="2060" max="2060" width="9.28515625" style="73" customWidth="1"/>
    <col min="2061" max="2061" width="9.42578125" style="73" customWidth="1"/>
    <col min="2062" max="2062" width="9.140625" style="73" customWidth="1"/>
    <col min="2063" max="2063" width="9.28515625" style="73" customWidth="1"/>
    <col min="2064" max="2064" width="9.42578125" style="73" customWidth="1"/>
    <col min="2065" max="2065" width="9.7109375" style="73" customWidth="1"/>
    <col min="2066" max="2066" width="9.5703125" style="73" customWidth="1"/>
    <col min="2067" max="2067" width="9.28515625" style="73" customWidth="1"/>
    <col min="2068" max="2068" width="8.5703125" style="73" customWidth="1"/>
    <col min="2069" max="2069" width="8.85546875" style="73" customWidth="1"/>
    <col min="2070" max="2070" width="9.7109375" style="73" customWidth="1"/>
    <col min="2071" max="2071" width="8.7109375" style="73" customWidth="1"/>
    <col min="2072" max="2072" width="13.5703125" style="73" customWidth="1"/>
    <col min="2073" max="2073" width="16.28515625" style="73" customWidth="1"/>
    <col min="2074" max="2091" width="9.42578125" style="73" customWidth="1"/>
    <col min="2092" max="2095" width="10.28515625" style="73" customWidth="1"/>
    <col min="2096" max="2096" width="9.140625" style="73" customWidth="1"/>
    <col min="2097" max="2116" width="0" style="73" hidden="1" customWidth="1"/>
    <col min="2117" max="2126" width="11.42578125" style="73" customWidth="1"/>
    <col min="2127" max="2131" width="10.28515625" style="73" customWidth="1"/>
    <col min="2132" max="2140" width="9.42578125" style="73" customWidth="1"/>
    <col min="2141" max="2304" width="11.42578125" style="73"/>
    <col min="2305" max="2305" width="35.42578125" style="73" customWidth="1"/>
    <col min="2306" max="2306" width="23.5703125" style="73" customWidth="1"/>
    <col min="2307" max="2307" width="15" style="73" customWidth="1"/>
    <col min="2308" max="2308" width="15.7109375" style="73" customWidth="1"/>
    <col min="2309" max="2309" width="13.42578125" style="73" customWidth="1"/>
    <col min="2310" max="2310" width="13.5703125" style="73" customWidth="1"/>
    <col min="2311" max="2311" width="14.7109375" style="73" customWidth="1"/>
    <col min="2312" max="2312" width="13.85546875" style="73" customWidth="1"/>
    <col min="2313" max="2313" width="12.5703125" style="73" customWidth="1"/>
    <col min="2314" max="2314" width="11.85546875" style="73" customWidth="1"/>
    <col min="2315" max="2315" width="10.28515625" style="73" customWidth="1"/>
    <col min="2316" max="2316" width="9.28515625" style="73" customWidth="1"/>
    <col min="2317" max="2317" width="9.42578125" style="73" customWidth="1"/>
    <col min="2318" max="2318" width="9.140625" style="73" customWidth="1"/>
    <col min="2319" max="2319" width="9.28515625" style="73" customWidth="1"/>
    <col min="2320" max="2320" width="9.42578125" style="73" customWidth="1"/>
    <col min="2321" max="2321" width="9.7109375" style="73" customWidth="1"/>
    <col min="2322" max="2322" width="9.5703125" style="73" customWidth="1"/>
    <col min="2323" max="2323" width="9.28515625" style="73" customWidth="1"/>
    <col min="2324" max="2324" width="8.5703125" style="73" customWidth="1"/>
    <col min="2325" max="2325" width="8.85546875" style="73" customWidth="1"/>
    <col min="2326" max="2326" width="9.7109375" style="73" customWidth="1"/>
    <col min="2327" max="2327" width="8.7109375" style="73" customWidth="1"/>
    <col min="2328" max="2328" width="13.5703125" style="73" customWidth="1"/>
    <col min="2329" max="2329" width="16.28515625" style="73" customWidth="1"/>
    <col min="2330" max="2347" width="9.42578125" style="73" customWidth="1"/>
    <col min="2348" max="2351" width="10.28515625" style="73" customWidth="1"/>
    <col min="2352" max="2352" width="9.140625" style="73" customWidth="1"/>
    <col min="2353" max="2372" width="0" style="73" hidden="1" customWidth="1"/>
    <col min="2373" max="2382" width="11.42578125" style="73" customWidth="1"/>
    <col min="2383" max="2387" width="10.28515625" style="73" customWidth="1"/>
    <col min="2388" max="2396" width="9.42578125" style="73" customWidth="1"/>
    <col min="2397" max="2560" width="11.42578125" style="73"/>
    <col min="2561" max="2561" width="35.42578125" style="73" customWidth="1"/>
    <col min="2562" max="2562" width="23.5703125" style="73" customWidth="1"/>
    <col min="2563" max="2563" width="15" style="73" customWidth="1"/>
    <col min="2564" max="2564" width="15.7109375" style="73" customWidth="1"/>
    <col min="2565" max="2565" width="13.42578125" style="73" customWidth="1"/>
    <col min="2566" max="2566" width="13.5703125" style="73" customWidth="1"/>
    <col min="2567" max="2567" width="14.7109375" style="73" customWidth="1"/>
    <col min="2568" max="2568" width="13.85546875" style="73" customWidth="1"/>
    <col min="2569" max="2569" width="12.5703125" style="73" customWidth="1"/>
    <col min="2570" max="2570" width="11.85546875" style="73" customWidth="1"/>
    <col min="2571" max="2571" width="10.28515625" style="73" customWidth="1"/>
    <col min="2572" max="2572" width="9.28515625" style="73" customWidth="1"/>
    <col min="2573" max="2573" width="9.42578125" style="73" customWidth="1"/>
    <col min="2574" max="2574" width="9.140625" style="73" customWidth="1"/>
    <col min="2575" max="2575" width="9.28515625" style="73" customWidth="1"/>
    <col min="2576" max="2576" width="9.42578125" style="73" customWidth="1"/>
    <col min="2577" max="2577" width="9.7109375" style="73" customWidth="1"/>
    <col min="2578" max="2578" width="9.5703125" style="73" customWidth="1"/>
    <col min="2579" max="2579" width="9.28515625" style="73" customWidth="1"/>
    <col min="2580" max="2580" width="8.5703125" style="73" customWidth="1"/>
    <col min="2581" max="2581" width="8.85546875" style="73" customWidth="1"/>
    <col min="2582" max="2582" width="9.7109375" style="73" customWidth="1"/>
    <col min="2583" max="2583" width="8.7109375" style="73" customWidth="1"/>
    <col min="2584" max="2584" width="13.5703125" style="73" customWidth="1"/>
    <col min="2585" max="2585" width="16.28515625" style="73" customWidth="1"/>
    <col min="2586" max="2603" width="9.42578125" style="73" customWidth="1"/>
    <col min="2604" max="2607" width="10.28515625" style="73" customWidth="1"/>
    <col min="2608" max="2608" width="9.140625" style="73" customWidth="1"/>
    <col min="2609" max="2628" width="0" style="73" hidden="1" customWidth="1"/>
    <col min="2629" max="2638" width="11.42578125" style="73" customWidth="1"/>
    <col min="2639" max="2643" width="10.28515625" style="73" customWidth="1"/>
    <col min="2644" max="2652" width="9.42578125" style="73" customWidth="1"/>
    <col min="2653" max="2816" width="11.42578125" style="73"/>
    <col min="2817" max="2817" width="35.42578125" style="73" customWidth="1"/>
    <col min="2818" max="2818" width="23.5703125" style="73" customWidth="1"/>
    <col min="2819" max="2819" width="15" style="73" customWidth="1"/>
    <col min="2820" max="2820" width="15.7109375" style="73" customWidth="1"/>
    <col min="2821" max="2821" width="13.42578125" style="73" customWidth="1"/>
    <col min="2822" max="2822" width="13.5703125" style="73" customWidth="1"/>
    <col min="2823" max="2823" width="14.7109375" style="73" customWidth="1"/>
    <col min="2824" max="2824" width="13.85546875" style="73" customWidth="1"/>
    <col min="2825" max="2825" width="12.5703125" style="73" customWidth="1"/>
    <col min="2826" max="2826" width="11.85546875" style="73" customWidth="1"/>
    <col min="2827" max="2827" width="10.28515625" style="73" customWidth="1"/>
    <col min="2828" max="2828" width="9.28515625" style="73" customWidth="1"/>
    <col min="2829" max="2829" width="9.42578125" style="73" customWidth="1"/>
    <col min="2830" max="2830" width="9.140625" style="73" customWidth="1"/>
    <col min="2831" max="2831" width="9.28515625" style="73" customWidth="1"/>
    <col min="2832" max="2832" width="9.42578125" style="73" customWidth="1"/>
    <col min="2833" max="2833" width="9.7109375" style="73" customWidth="1"/>
    <col min="2834" max="2834" width="9.5703125" style="73" customWidth="1"/>
    <col min="2835" max="2835" width="9.28515625" style="73" customWidth="1"/>
    <col min="2836" max="2836" width="8.5703125" style="73" customWidth="1"/>
    <col min="2837" max="2837" width="8.85546875" style="73" customWidth="1"/>
    <col min="2838" max="2838" width="9.7109375" style="73" customWidth="1"/>
    <col min="2839" max="2839" width="8.7109375" style="73" customWidth="1"/>
    <col min="2840" max="2840" width="13.5703125" style="73" customWidth="1"/>
    <col min="2841" max="2841" width="16.28515625" style="73" customWidth="1"/>
    <col min="2842" max="2859" width="9.42578125" style="73" customWidth="1"/>
    <col min="2860" max="2863" width="10.28515625" style="73" customWidth="1"/>
    <col min="2864" max="2864" width="9.140625" style="73" customWidth="1"/>
    <col min="2865" max="2884" width="0" style="73" hidden="1" customWidth="1"/>
    <col min="2885" max="2894" width="11.42578125" style="73" customWidth="1"/>
    <col min="2895" max="2899" width="10.28515625" style="73" customWidth="1"/>
    <col min="2900" max="2908" width="9.42578125" style="73" customWidth="1"/>
    <col min="2909" max="3072" width="11.42578125" style="73"/>
    <col min="3073" max="3073" width="35.42578125" style="73" customWidth="1"/>
    <col min="3074" max="3074" width="23.5703125" style="73" customWidth="1"/>
    <col min="3075" max="3075" width="15" style="73" customWidth="1"/>
    <col min="3076" max="3076" width="15.7109375" style="73" customWidth="1"/>
    <col min="3077" max="3077" width="13.42578125" style="73" customWidth="1"/>
    <col min="3078" max="3078" width="13.5703125" style="73" customWidth="1"/>
    <col min="3079" max="3079" width="14.7109375" style="73" customWidth="1"/>
    <col min="3080" max="3080" width="13.85546875" style="73" customWidth="1"/>
    <col min="3081" max="3081" width="12.5703125" style="73" customWidth="1"/>
    <col min="3082" max="3082" width="11.85546875" style="73" customWidth="1"/>
    <col min="3083" max="3083" width="10.28515625" style="73" customWidth="1"/>
    <col min="3084" max="3084" width="9.28515625" style="73" customWidth="1"/>
    <col min="3085" max="3085" width="9.42578125" style="73" customWidth="1"/>
    <col min="3086" max="3086" width="9.140625" style="73" customWidth="1"/>
    <col min="3087" max="3087" width="9.28515625" style="73" customWidth="1"/>
    <col min="3088" max="3088" width="9.42578125" style="73" customWidth="1"/>
    <col min="3089" max="3089" width="9.7109375" style="73" customWidth="1"/>
    <col min="3090" max="3090" width="9.5703125" style="73" customWidth="1"/>
    <col min="3091" max="3091" width="9.28515625" style="73" customWidth="1"/>
    <col min="3092" max="3092" width="8.5703125" style="73" customWidth="1"/>
    <col min="3093" max="3093" width="8.85546875" style="73" customWidth="1"/>
    <col min="3094" max="3094" width="9.7109375" style="73" customWidth="1"/>
    <col min="3095" max="3095" width="8.7109375" style="73" customWidth="1"/>
    <col min="3096" max="3096" width="13.5703125" style="73" customWidth="1"/>
    <col min="3097" max="3097" width="16.28515625" style="73" customWidth="1"/>
    <col min="3098" max="3115" width="9.42578125" style="73" customWidth="1"/>
    <col min="3116" max="3119" width="10.28515625" style="73" customWidth="1"/>
    <col min="3120" max="3120" width="9.140625" style="73" customWidth="1"/>
    <col min="3121" max="3140" width="0" style="73" hidden="1" customWidth="1"/>
    <col min="3141" max="3150" width="11.42578125" style="73" customWidth="1"/>
    <col min="3151" max="3155" width="10.28515625" style="73" customWidth="1"/>
    <col min="3156" max="3164" width="9.42578125" style="73" customWidth="1"/>
    <col min="3165" max="3328" width="11.42578125" style="73"/>
    <col min="3329" max="3329" width="35.42578125" style="73" customWidth="1"/>
    <col min="3330" max="3330" width="23.5703125" style="73" customWidth="1"/>
    <col min="3331" max="3331" width="15" style="73" customWidth="1"/>
    <col min="3332" max="3332" width="15.7109375" style="73" customWidth="1"/>
    <col min="3333" max="3333" width="13.42578125" style="73" customWidth="1"/>
    <col min="3334" max="3334" width="13.5703125" style="73" customWidth="1"/>
    <col min="3335" max="3335" width="14.7109375" style="73" customWidth="1"/>
    <col min="3336" max="3336" width="13.85546875" style="73" customWidth="1"/>
    <col min="3337" max="3337" width="12.5703125" style="73" customWidth="1"/>
    <col min="3338" max="3338" width="11.85546875" style="73" customWidth="1"/>
    <col min="3339" max="3339" width="10.28515625" style="73" customWidth="1"/>
    <col min="3340" max="3340" width="9.28515625" style="73" customWidth="1"/>
    <col min="3341" max="3341" width="9.42578125" style="73" customWidth="1"/>
    <col min="3342" max="3342" width="9.140625" style="73" customWidth="1"/>
    <col min="3343" max="3343" width="9.28515625" style="73" customWidth="1"/>
    <col min="3344" max="3344" width="9.42578125" style="73" customWidth="1"/>
    <col min="3345" max="3345" width="9.7109375" style="73" customWidth="1"/>
    <col min="3346" max="3346" width="9.5703125" style="73" customWidth="1"/>
    <col min="3347" max="3347" width="9.28515625" style="73" customWidth="1"/>
    <col min="3348" max="3348" width="8.5703125" style="73" customWidth="1"/>
    <col min="3349" max="3349" width="8.85546875" style="73" customWidth="1"/>
    <col min="3350" max="3350" width="9.7109375" style="73" customWidth="1"/>
    <col min="3351" max="3351" width="8.7109375" style="73" customWidth="1"/>
    <col min="3352" max="3352" width="13.5703125" style="73" customWidth="1"/>
    <col min="3353" max="3353" width="16.28515625" style="73" customWidth="1"/>
    <col min="3354" max="3371" width="9.42578125" style="73" customWidth="1"/>
    <col min="3372" max="3375" width="10.28515625" style="73" customWidth="1"/>
    <col min="3376" max="3376" width="9.140625" style="73" customWidth="1"/>
    <col min="3377" max="3396" width="0" style="73" hidden="1" customWidth="1"/>
    <col min="3397" max="3406" width="11.42578125" style="73" customWidth="1"/>
    <col min="3407" max="3411" width="10.28515625" style="73" customWidth="1"/>
    <col min="3412" max="3420" width="9.42578125" style="73" customWidth="1"/>
    <col min="3421" max="3584" width="11.42578125" style="73"/>
    <col min="3585" max="3585" width="35.42578125" style="73" customWidth="1"/>
    <col min="3586" max="3586" width="23.5703125" style="73" customWidth="1"/>
    <col min="3587" max="3587" width="15" style="73" customWidth="1"/>
    <col min="3588" max="3588" width="15.7109375" style="73" customWidth="1"/>
    <col min="3589" max="3589" width="13.42578125" style="73" customWidth="1"/>
    <col min="3590" max="3590" width="13.5703125" style="73" customWidth="1"/>
    <col min="3591" max="3591" width="14.7109375" style="73" customWidth="1"/>
    <col min="3592" max="3592" width="13.85546875" style="73" customWidth="1"/>
    <col min="3593" max="3593" width="12.5703125" style="73" customWidth="1"/>
    <col min="3594" max="3594" width="11.85546875" style="73" customWidth="1"/>
    <col min="3595" max="3595" width="10.28515625" style="73" customWidth="1"/>
    <col min="3596" max="3596" width="9.28515625" style="73" customWidth="1"/>
    <col min="3597" max="3597" width="9.42578125" style="73" customWidth="1"/>
    <col min="3598" max="3598" width="9.140625" style="73" customWidth="1"/>
    <col min="3599" max="3599" width="9.28515625" style="73" customWidth="1"/>
    <col min="3600" max="3600" width="9.42578125" style="73" customWidth="1"/>
    <col min="3601" max="3601" width="9.7109375" style="73" customWidth="1"/>
    <col min="3602" max="3602" width="9.5703125" style="73" customWidth="1"/>
    <col min="3603" max="3603" width="9.28515625" style="73" customWidth="1"/>
    <col min="3604" max="3604" width="8.5703125" style="73" customWidth="1"/>
    <col min="3605" max="3605" width="8.85546875" style="73" customWidth="1"/>
    <col min="3606" max="3606" width="9.7109375" style="73" customWidth="1"/>
    <col min="3607" max="3607" width="8.7109375" style="73" customWidth="1"/>
    <col min="3608" max="3608" width="13.5703125" style="73" customWidth="1"/>
    <col min="3609" max="3609" width="16.28515625" style="73" customWidth="1"/>
    <col min="3610" max="3627" width="9.42578125" style="73" customWidth="1"/>
    <col min="3628" max="3631" width="10.28515625" style="73" customWidth="1"/>
    <col min="3632" max="3632" width="9.140625" style="73" customWidth="1"/>
    <col min="3633" max="3652" width="0" style="73" hidden="1" customWidth="1"/>
    <col min="3653" max="3662" width="11.42578125" style="73" customWidth="1"/>
    <col min="3663" max="3667" width="10.28515625" style="73" customWidth="1"/>
    <col min="3668" max="3676" width="9.42578125" style="73" customWidth="1"/>
    <col min="3677" max="3840" width="11.42578125" style="73"/>
    <col min="3841" max="3841" width="35.42578125" style="73" customWidth="1"/>
    <col min="3842" max="3842" width="23.5703125" style="73" customWidth="1"/>
    <col min="3843" max="3843" width="15" style="73" customWidth="1"/>
    <col min="3844" max="3844" width="15.7109375" style="73" customWidth="1"/>
    <col min="3845" max="3845" width="13.42578125" style="73" customWidth="1"/>
    <col min="3846" max="3846" width="13.5703125" style="73" customWidth="1"/>
    <col min="3847" max="3847" width="14.7109375" style="73" customWidth="1"/>
    <col min="3848" max="3848" width="13.85546875" style="73" customWidth="1"/>
    <col min="3849" max="3849" width="12.5703125" style="73" customWidth="1"/>
    <col min="3850" max="3850" width="11.85546875" style="73" customWidth="1"/>
    <col min="3851" max="3851" width="10.28515625" style="73" customWidth="1"/>
    <col min="3852" max="3852" width="9.28515625" style="73" customWidth="1"/>
    <col min="3853" max="3853" width="9.42578125" style="73" customWidth="1"/>
    <col min="3854" max="3854" width="9.140625" style="73" customWidth="1"/>
    <col min="3855" max="3855" width="9.28515625" style="73" customWidth="1"/>
    <col min="3856" max="3856" width="9.42578125" style="73" customWidth="1"/>
    <col min="3857" max="3857" width="9.7109375" style="73" customWidth="1"/>
    <col min="3858" max="3858" width="9.5703125" style="73" customWidth="1"/>
    <col min="3859" max="3859" width="9.28515625" style="73" customWidth="1"/>
    <col min="3860" max="3860" width="8.5703125" style="73" customWidth="1"/>
    <col min="3861" max="3861" width="8.85546875" style="73" customWidth="1"/>
    <col min="3862" max="3862" width="9.7109375" style="73" customWidth="1"/>
    <col min="3863" max="3863" width="8.7109375" style="73" customWidth="1"/>
    <col min="3864" max="3864" width="13.5703125" style="73" customWidth="1"/>
    <col min="3865" max="3865" width="16.28515625" style="73" customWidth="1"/>
    <col min="3866" max="3883" width="9.42578125" style="73" customWidth="1"/>
    <col min="3884" max="3887" width="10.28515625" style="73" customWidth="1"/>
    <col min="3888" max="3888" width="9.140625" style="73" customWidth="1"/>
    <col min="3889" max="3908" width="0" style="73" hidden="1" customWidth="1"/>
    <col min="3909" max="3918" width="11.42578125" style="73" customWidth="1"/>
    <col min="3919" max="3923" width="10.28515625" style="73" customWidth="1"/>
    <col min="3924" max="3932" width="9.42578125" style="73" customWidth="1"/>
    <col min="3933" max="4096" width="11.42578125" style="73"/>
    <col min="4097" max="4097" width="35.42578125" style="73" customWidth="1"/>
    <col min="4098" max="4098" width="23.5703125" style="73" customWidth="1"/>
    <col min="4099" max="4099" width="15" style="73" customWidth="1"/>
    <col min="4100" max="4100" width="15.7109375" style="73" customWidth="1"/>
    <col min="4101" max="4101" width="13.42578125" style="73" customWidth="1"/>
    <col min="4102" max="4102" width="13.5703125" style="73" customWidth="1"/>
    <col min="4103" max="4103" width="14.7109375" style="73" customWidth="1"/>
    <col min="4104" max="4104" width="13.85546875" style="73" customWidth="1"/>
    <col min="4105" max="4105" width="12.5703125" style="73" customWidth="1"/>
    <col min="4106" max="4106" width="11.85546875" style="73" customWidth="1"/>
    <col min="4107" max="4107" width="10.28515625" style="73" customWidth="1"/>
    <col min="4108" max="4108" width="9.28515625" style="73" customWidth="1"/>
    <col min="4109" max="4109" width="9.42578125" style="73" customWidth="1"/>
    <col min="4110" max="4110" width="9.140625" style="73" customWidth="1"/>
    <col min="4111" max="4111" width="9.28515625" style="73" customWidth="1"/>
    <col min="4112" max="4112" width="9.42578125" style="73" customWidth="1"/>
    <col min="4113" max="4113" width="9.7109375" style="73" customWidth="1"/>
    <col min="4114" max="4114" width="9.5703125" style="73" customWidth="1"/>
    <col min="4115" max="4115" width="9.28515625" style="73" customWidth="1"/>
    <col min="4116" max="4116" width="8.5703125" style="73" customWidth="1"/>
    <col min="4117" max="4117" width="8.85546875" style="73" customWidth="1"/>
    <col min="4118" max="4118" width="9.7109375" style="73" customWidth="1"/>
    <col min="4119" max="4119" width="8.7109375" style="73" customWidth="1"/>
    <col min="4120" max="4120" width="13.5703125" style="73" customWidth="1"/>
    <col min="4121" max="4121" width="16.28515625" style="73" customWidth="1"/>
    <col min="4122" max="4139" width="9.42578125" style="73" customWidth="1"/>
    <col min="4140" max="4143" width="10.28515625" style="73" customWidth="1"/>
    <col min="4144" max="4144" width="9.140625" style="73" customWidth="1"/>
    <col min="4145" max="4164" width="0" style="73" hidden="1" customWidth="1"/>
    <col min="4165" max="4174" width="11.42578125" style="73" customWidth="1"/>
    <col min="4175" max="4179" width="10.28515625" style="73" customWidth="1"/>
    <col min="4180" max="4188" width="9.42578125" style="73" customWidth="1"/>
    <col min="4189" max="4352" width="11.42578125" style="73"/>
    <col min="4353" max="4353" width="35.42578125" style="73" customWidth="1"/>
    <col min="4354" max="4354" width="23.5703125" style="73" customWidth="1"/>
    <col min="4355" max="4355" width="15" style="73" customWidth="1"/>
    <col min="4356" max="4356" width="15.7109375" style="73" customWidth="1"/>
    <col min="4357" max="4357" width="13.42578125" style="73" customWidth="1"/>
    <col min="4358" max="4358" width="13.5703125" style="73" customWidth="1"/>
    <col min="4359" max="4359" width="14.7109375" style="73" customWidth="1"/>
    <col min="4360" max="4360" width="13.85546875" style="73" customWidth="1"/>
    <col min="4361" max="4361" width="12.5703125" style="73" customWidth="1"/>
    <col min="4362" max="4362" width="11.85546875" style="73" customWidth="1"/>
    <col min="4363" max="4363" width="10.28515625" style="73" customWidth="1"/>
    <col min="4364" max="4364" width="9.28515625" style="73" customWidth="1"/>
    <col min="4365" max="4365" width="9.42578125" style="73" customWidth="1"/>
    <col min="4366" max="4366" width="9.140625" style="73" customWidth="1"/>
    <col min="4367" max="4367" width="9.28515625" style="73" customWidth="1"/>
    <col min="4368" max="4368" width="9.42578125" style="73" customWidth="1"/>
    <col min="4369" max="4369" width="9.7109375" style="73" customWidth="1"/>
    <col min="4370" max="4370" width="9.5703125" style="73" customWidth="1"/>
    <col min="4371" max="4371" width="9.28515625" style="73" customWidth="1"/>
    <col min="4372" max="4372" width="8.5703125" style="73" customWidth="1"/>
    <col min="4373" max="4373" width="8.85546875" style="73" customWidth="1"/>
    <col min="4374" max="4374" width="9.7109375" style="73" customWidth="1"/>
    <col min="4375" max="4375" width="8.7109375" style="73" customWidth="1"/>
    <col min="4376" max="4376" width="13.5703125" style="73" customWidth="1"/>
    <col min="4377" max="4377" width="16.28515625" style="73" customWidth="1"/>
    <col min="4378" max="4395" width="9.42578125" style="73" customWidth="1"/>
    <col min="4396" max="4399" width="10.28515625" style="73" customWidth="1"/>
    <col min="4400" max="4400" width="9.140625" style="73" customWidth="1"/>
    <col min="4401" max="4420" width="0" style="73" hidden="1" customWidth="1"/>
    <col min="4421" max="4430" width="11.42578125" style="73" customWidth="1"/>
    <col min="4431" max="4435" width="10.28515625" style="73" customWidth="1"/>
    <col min="4436" max="4444" width="9.42578125" style="73" customWidth="1"/>
    <col min="4445" max="4608" width="11.42578125" style="73"/>
    <col min="4609" max="4609" width="35.42578125" style="73" customWidth="1"/>
    <col min="4610" max="4610" width="23.5703125" style="73" customWidth="1"/>
    <col min="4611" max="4611" width="15" style="73" customWidth="1"/>
    <col min="4612" max="4612" width="15.7109375" style="73" customWidth="1"/>
    <col min="4613" max="4613" width="13.42578125" style="73" customWidth="1"/>
    <col min="4614" max="4614" width="13.5703125" style="73" customWidth="1"/>
    <col min="4615" max="4615" width="14.7109375" style="73" customWidth="1"/>
    <col min="4616" max="4616" width="13.85546875" style="73" customWidth="1"/>
    <col min="4617" max="4617" width="12.5703125" style="73" customWidth="1"/>
    <col min="4618" max="4618" width="11.85546875" style="73" customWidth="1"/>
    <col min="4619" max="4619" width="10.28515625" style="73" customWidth="1"/>
    <col min="4620" max="4620" width="9.28515625" style="73" customWidth="1"/>
    <col min="4621" max="4621" width="9.42578125" style="73" customWidth="1"/>
    <col min="4622" max="4622" width="9.140625" style="73" customWidth="1"/>
    <col min="4623" max="4623" width="9.28515625" style="73" customWidth="1"/>
    <col min="4624" max="4624" width="9.42578125" style="73" customWidth="1"/>
    <col min="4625" max="4625" width="9.7109375" style="73" customWidth="1"/>
    <col min="4626" max="4626" width="9.5703125" style="73" customWidth="1"/>
    <col min="4627" max="4627" width="9.28515625" style="73" customWidth="1"/>
    <col min="4628" max="4628" width="8.5703125" style="73" customWidth="1"/>
    <col min="4629" max="4629" width="8.85546875" style="73" customWidth="1"/>
    <col min="4630" max="4630" width="9.7109375" style="73" customWidth="1"/>
    <col min="4631" max="4631" width="8.7109375" style="73" customWidth="1"/>
    <col min="4632" max="4632" width="13.5703125" style="73" customWidth="1"/>
    <col min="4633" max="4633" width="16.28515625" style="73" customWidth="1"/>
    <col min="4634" max="4651" width="9.42578125" style="73" customWidth="1"/>
    <col min="4652" max="4655" width="10.28515625" style="73" customWidth="1"/>
    <col min="4656" max="4656" width="9.140625" style="73" customWidth="1"/>
    <col min="4657" max="4676" width="0" style="73" hidden="1" customWidth="1"/>
    <col min="4677" max="4686" width="11.42578125" style="73" customWidth="1"/>
    <col min="4687" max="4691" width="10.28515625" style="73" customWidth="1"/>
    <col min="4692" max="4700" width="9.42578125" style="73" customWidth="1"/>
    <col min="4701" max="4864" width="11.42578125" style="73"/>
    <col min="4865" max="4865" width="35.42578125" style="73" customWidth="1"/>
    <col min="4866" max="4866" width="23.5703125" style="73" customWidth="1"/>
    <col min="4867" max="4867" width="15" style="73" customWidth="1"/>
    <col min="4868" max="4868" width="15.7109375" style="73" customWidth="1"/>
    <col min="4869" max="4869" width="13.42578125" style="73" customWidth="1"/>
    <col min="4870" max="4870" width="13.5703125" style="73" customWidth="1"/>
    <col min="4871" max="4871" width="14.7109375" style="73" customWidth="1"/>
    <col min="4872" max="4872" width="13.85546875" style="73" customWidth="1"/>
    <col min="4873" max="4873" width="12.5703125" style="73" customWidth="1"/>
    <col min="4874" max="4874" width="11.85546875" style="73" customWidth="1"/>
    <col min="4875" max="4875" width="10.28515625" style="73" customWidth="1"/>
    <col min="4876" max="4876" width="9.28515625" style="73" customWidth="1"/>
    <col min="4877" max="4877" width="9.42578125" style="73" customWidth="1"/>
    <col min="4878" max="4878" width="9.140625" style="73" customWidth="1"/>
    <col min="4879" max="4879" width="9.28515625" style="73" customWidth="1"/>
    <col min="4880" max="4880" width="9.42578125" style="73" customWidth="1"/>
    <col min="4881" max="4881" width="9.7109375" style="73" customWidth="1"/>
    <col min="4882" max="4882" width="9.5703125" style="73" customWidth="1"/>
    <col min="4883" max="4883" width="9.28515625" style="73" customWidth="1"/>
    <col min="4884" max="4884" width="8.5703125" style="73" customWidth="1"/>
    <col min="4885" max="4885" width="8.85546875" style="73" customWidth="1"/>
    <col min="4886" max="4886" width="9.7109375" style="73" customWidth="1"/>
    <col min="4887" max="4887" width="8.7109375" style="73" customWidth="1"/>
    <col min="4888" max="4888" width="13.5703125" style="73" customWidth="1"/>
    <col min="4889" max="4889" width="16.28515625" style="73" customWidth="1"/>
    <col min="4890" max="4907" width="9.42578125" style="73" customWidth="1"/>
    <col min="4908" max="4911" width="10.28515625" style="73" customWidth="1"/>
    <col min="4912" max="4912" width="9.140625" style="73" customWidth="1"/>
    <col min="4913" max="4932" width="0" style="73" hidden="1" customWidth="1"/>
    <col min="4933" max="4942" width="11.42578125" style="73" customWidth="1"/>
    <col min="4943" max="4947" width="10.28515625" style="73" customWidth="1"/>
    <col min="4948" max="4956" width="9.42578125" style="73" customWidth="1"/>
    <col min="4957" max="5120" width="11.42578125" style="73"/>
    <col min="5121" max="5121" width="35.42578125" style="73" customWidth="1"/>
    <col min="5122" max="5122" width="23.5703125" style="73" customWidth="1"/>
    <col min="5123" max="5123" width="15" style="73" customWidth="1"/>
    <col min="5124" max="5124" width="15.7109375" style="73" customWidth="1"/>
    <col min="5125" max="5125" width="13.42578125" style="73" customWidth="1"/>
    <col min="5126" max="5126" width="13.5703125" style="73" customWidth="1"/>
    <col min="5127" max="5127" width="14.7109375" style="73" customWidth="1"/>
    <col min="5128" max="5128" width="13.85546875" style="73" customWidth="1"/>
    <col min="5129" max="5129" width="12.5703125" style="73" customWidth="1"/>
    <col min="5130" max="5130" width="11.85546875" style="73" customWidth="1"/>
    <col min="5131" max="5131" width="10.28515625" style="73" customWidth="1"/>
    <col min="5132" max="5132" width="9.28515625" style="73" customWidth="1"/>
    <col min="5133" max="5133" width="9.42578125" style="73" customWidth="1"/>
    <col min="5134" max="5134" width="9.140625" style="73" customWidth="1"/>
    <col min="5135" max="5135" width="9.28515625" style="73" customWidth="1"/>
    <col min="5136" max="5136" width="9.42578125" style="73" customWidth="1"/>
    <col min="5137" max="5137" width="9.7109375" style="73" customWidth="1"/>
    <col min="5138" max="5138" width="9.5703125" style="73" customWidth="1"/>
    <col min="5139" max="5139" width="9.28515625" style="73" customWidth="1"/>
    <col min="5140" max="5140" width="8.5703125" style="73" customWidth="1"/>
    <col min="5141" max="5141" width="8.85546875" style="73" customWidth="1"/>
    <col min="5142" max="5142" width="9.7109375" style="73" customWidth="1"/>
    <col min="5143" max="5143" width="8.7109375" style="73" customWidth="1"/>
    <col min="5144" max="5144" width="13.5703125" style="73" customWidth="1"/>
    <col min="5145" max="5145" width="16.28515625" style="73" customWidth="1"/>
    <col min="5146" max="5163" width="9.42578125" style="73" customWidth="1"/>
    <col min="5164" max="5167" width="10.28515625" style="73" customWidth="1"/>
    <col min="5168" max="5168" width="9.140625" style="73" customWidth="1"/>
    <col min="5169" max="5188" width="0" style="73" hidden="1" customWidth="1"/>
    <col min="5189" max="5198" width="11.42578125" style="73" customWidth="1"/>
    <col min="5199" max="5203" width="10.28515625" style="73" customWidth="1"/>
    <col min="5204" max="5212" width="9.42578125" style="73" customWidth="1"/>
    <col min="5213" max="5376" width="11.42578125" style="73"/>
    <col min="5377" max="5377" width="35.42578125" style="73" customWidth="1"/>
    <col min="5378" max="5378" width="23.5703125" style="73" customWidth="1"/>
    <col min="5379" max="5379" width="15" style="73" customWidth="1"/>
    <col min="5380" max="5380" width="15.7109375" style="73" customWidth="1"/>
    <col min="5381" max="5381" width="13.42578125" style="73" customWidth="1"/>
    <col min="5382" max="5382" width="13.5703125" style="73" customWidth="1"/>
    <col min="5383" max="5383" width="14.7109375" style="73" customWidth="1"/>
    <col min="5384" max="5384" width="13.85546875" style="73" customWidth="1"/>
    <col min="5385" max="5385" width="12.5703125" style="73" customWidth="1"/>
    <col min="5386" max="5386" width="11.85546875" style="73" customWidth="1"/>
    <col min="5387" max="5387" width="10.28515625" style="73" customWidth="1"/>
    <col min="5388" max="5388" width="9.28515625" style="73" customWidth="1"/>
    <col min="5389" max="5389" width="9.42578125" style="73" customWidth="1"/>
    <col min="5390" max="5390" width="9.140625" style="73" customWidth="1"/>
    <col min="5391" max="5391" width="9.28515625" style="73" customWidth="1"/>
    <col min="5392" max="5392" width="9.42578125" style="73" customWidth="1"/>
    <col min="5393" max="5393" width="9.7109375" style="73" customWidth="1"/>
    <col min="5394" max="5394" width="9.5703125" style="73" customWidth="1"/>
    <col min="5395" max="5395" width="9.28515625" style="73" customWidth="1"/>
    <col min="5396" max="5396" width="8.5703125" style="73" customWidth="1"/>
    <col min="5397" max="5397" width="8.85546875" style="73" customWidth="1"/>
    <col min="5398" max="5398" width="9.7109375" style="73" customWidth="1"/>
    <col min="5399" max="5399" width="8.7109375" style="73" customWidth="1"/>
    <col min="5400" max="5400" width="13.5703125" style="73" customWidth="1"/>
    <col min="5401" max="5401" width="16.28515625" style="73" customWidth="1"/>
    <col min="5402" max="5419" width="9.42578125" style="73" customWidth="1"/>
    <col min="5420" max="5423" width="10.28515625" style="73" customWidth="1"/>
    <col min="5424" max="5424" width="9.140625" style="73" customWidth="1"/>
    <col min="5425" max="5444" width="0" style="73" hidden="1" customWidth="1"/>
    <col min="5445" max="5454" width="11.42578125" style="73" customWidth="1"/>
    <col min="5455" max="5459" width="10.28515625" style="73" customWidth="1"/>
    <col min="5460" max="5468" width="9.42578125" style="73" customWidth="1"/>
    <col min="5469" max="5632" width="11.42578125" style="73"/>
    <col min="5633" max="5633" width="35.42578125" style="73" customWidth="1"/>
    <col min="5634" max="5634" width="23.5703125" style="73" customWidth="1"/>
    <col min="5635" max="5635" width="15" style="73" customWidth="1"/>
    <col min="5636" max="5636" width="15.7109375" style="73" customWidth="1"/>
    <col min="5637" max="5637" width="13.42578125" style="73" customWidth="1"/>
    <col min="5638" max="5638" width="13.5703125" style="73" customWidth="1"/>
    <col min="5639" max="5639" width="14.7109375" style="73" customWidth="1"/>
    <col min="5640" max="5640" width="13.85546875" style="73" customWidth="1"/>
    <col min="5641" max="5641" width="12.5703125" style="73" customWidth="1"/>
    <col min="5642" max="5642" width="11.85546875" style="73" customWidth="1"/>
    <col min="5643" max="5643" width="10.28515625" style="73" customWidth="1"/>
    <col min="5644" max="5644" width="9.28515625" style="73" customWidth="1"/>
    <col min="5645" max="5645" width="9.42578125" style="73" customWidth="1"/>
    <col min="5646" max="5646" width="9.140625" style="73" customWidth="1"/>
    <col min="5647" max="5647" width="9.28515625" style="73" customWidth="1"/>
    <col min="5648" max="5648" width="9.42578125" style="73" customWidth="1"/>
    <col min="5649" max="5649" width="9.7109375" style="73" customWidth="1"/>
    <col min="5650" max="5650" width="9.5703125" style="73" customWidth="1"/>
    <col min="5651" max="5651" width="9.28515625" style="73" customWidth="1"/>
    <col min="5652" max="5652" width="8.5703125" style="73" customWidth="1"/>
    <col min="5653" max="5653" width="8.85546875" style="73" customWidth="1"/>
    <col min="5654" max="5654" width="9.7109375" style="73" customWidth="1"/>
    <col min="5655" max="5655" width="8.7109375" style="73" customWidth="1"/>
    <col min="5656" max="5656" width="13.5703125" style="73" customWidth="1"/>
    <col min="5657" max="5657" width="16.28515625" style="73" customWidth="1"/>
    <col min="5658" max="5675" width="9.42578125" style="73" customWidth="1"/>
    <col min="5676" max="5679" width="10.28515625" style="73" customWidth="1"/>
    <col min="5680" max="5680" width="9.140625" style="73" customWidth="1"/>
    <col min="5681" max="5700" width="0" style="73" hidden="1" customWidth="1"/>
    <col min="5701" max="5710" width="11.42578125" style="73" customWidth="1"/>
    <col min="5711" max="5715" width="10.28515625" style="73" customWidth="1"/>
    <col min="5716" max="5724" width="9.42578125" style="73" customWidth="1"/>
    <col min="5725" max="5888" width="11.42578125" style="73"/>
    <col min="5889" max="5889" width="35.42578125" style="73" customWidth="1"/>
    <col min="5890" max="5890" width="23.5703125" style="73" customWidth="1"/>
    <col min="5891" max="5891" width="15" style="73" customWidth="1"/>
    <col min="5892" max="5892" width="15.7109375" style="73" customWidth="1"/>
    <col min="5893" max="5893" width="13.42578125" style="73" customWidth="1"/>
    <col min="5894" max="5894" width="13.5703125" style="73" customWidth="1"/>
    <col min="5895" max="5895" width="14.7109375" style="73" customWidth="1"/>
    <col min="5896" max="5896" width="13.85546875" style="73" customWidth="1"/>
    <col min="5897" max="5897" width="12.5703125" style="73" customWidth="1"/>
    <col min="5898" max="5898" width="11.85546875" style="73" customWidth="1"/>
    <col min="5899" max="5899" width="10.28515625" style="73" customWidth="1"/>
    <col min="5900" max="5900" width="9.28515625" style="73" customWidth="1"/>
    <col min="5901" max="5901" width="9.42578125" style="73" customWidth="1"/>
    <col min="5902" max="5902" width="9.140625" style="73" customWidth="1"/>
    <col min="5903" max="5903" width="9.28515625" style="73" customWidth="1"/>
    <col min="5904" max="5904" width="9.42578125" style="73" customWidth="1"/>
    <col min="5905" max="5905" width="9.7109375" style="73" customWidth="1"/>
    <col min="5906" max="5906" width="9.5703125" style="73" customWidth="1"/>
    <col min="5907" max="5907" width="9.28515625" style="73" customWidth="1"/>
    <col min="5908" max="5908" width="8.5703125" style="73" customWidth="1"/>
    <col min="5909" max="5909" width="8.85546875" style="73" customWidth="1"/>
    <col min="5910" max="5910" width="9.7109375" style="73" customWidth="1"/>
    <col min="5911" max="5911" width="8.7109375" style="73" customWidth="1"/>
    <col min="5912" max="5912" width="13.5703125" style="73" customWidth="1"/>
    <col min="5913" max="5913" width="16.28515625" style="73" customWidth="1"/>
    <col min="5914" max="5931" width="9.42578125" style="73" customWidth="1"/>
    <col min="5932" max="5935" width="10.28515625" style="73" customWidth="1"/>
    <col min="5936" max="5936" width="9.140625" style="73" customWidth="1"/>
    <col min="5937" max="5956" width="0" style="73" hidden="1" customWidth="1"/>
    <col min="5957" max="5966" width="11.42578125" style="73" customWidth="1"/>
    <col min="5967" max="5971" width="10.28515625" style="73" customWidth="1"/>
    <col min="5972" max="5980" width="9.42578125" style="73" customWidth="1"/>
    <col min="5981" max="6144" width="11.42578125" style="73"/>
    <col min="6145" max="6145" width="35.42578125" style="73" customWidth="1"/>
    <col min="6146" max="6146" width="23.5703125" style="73" customWidth="1"/>
    <col min="6147" max="6147" width="15" style="73" customWidth="1"/>
    <col min="6148" max="6148" width="15.7109375" style="73" customWidth="1"/>
    <col min="6149" max="6149" width="13.42578125" style="73" customWidth="1"/>
    <col min="6150" max="6150" width="13.5703125" style="73" customWidth="1"/>
    <col min="6151" max="6151" width="14.7109375" style="73" customWidth="1"/>
    <col min="6152" max="6152" width="13.85546875" style="73" customWidth="1"/>
    <col min="6153" max="6153" width="12.5703125" style="73" customWidth="1"/>
    <col min="6154" max="6154" width="11.85546875" style="73" customWidth="1"/>
    <col min="6155" max="6155" width="10.28515625" style="73" customWidth="1"/>
    <col min="6156" max="6156" width="9.28515625" style="73" customWidth="1"/>
    <col min="6157" max="6157" width="9.42578125" style="73" customWidth="1"/>
    <col min="6158" max="6158" width="9.140625" style="73" customWidth="1"/>
    <col min="6159" max="6159" width="9.28515625" style="73" customWidth="1"/>
    <col min="6160" max="6160" width="9.42578125" style="73" customWidth="1"/>
    <col min="6161" max="6161" width="9.7109375" style="73" customWidth="1"/>
    <col min="6162" max="6162" width="9.5703125" style="73" customWidth="1"/>
    <col min="6163" max="6163" width="9.28515625" style="73" customWidth="1"/>
    <col min="6164" max="6164" width="8.5703125" style="73" customWidth="1"/>
    <col min="6165" max="6165" width="8.85546875" style="73" customWidth="1"/>
    <col min="6166" max="6166" width="9.7109375" style="73" customWidth="1"/>
    <col min="6167" max="6167" width="8.7109375" style="73" customWidth="1"/>
    <col min="6168" max="6168" width="13.5703125" style="73" customWidth="1"/>
    <col min="6169" max="6169" width="16.28515625" style="73" customWidth="1"/>
    <col min="6170" max="6187" width="9.42578125" style="73" customWidth="1"/>
    <col min="6188" max="6191" width="10.28515625" style="73" customWidth="1"/>
    <col min="6192" max="6192" width="9.140625" style="73" customWidth="1"/>
    <col min="6193" max="6212" width="0" style="73" hidden="1" customWidth="1"/>
    <col min="6213" max="6222" width="11.42578125" style="73" customWidth="1"/>
    <col min="6223" max="6227" width="10.28515625" style="73" customWidth="1"/>
    <col min="6228" max="6236" width="9.42578125" style="73" customWidth="1"/>
    <col min="6237" max="6400" width="11.42578125" style="73"/>
    <col min="6401" max="6401" width="35.42578125" style="73" customWidth="1"/>
    <col min="6402" max="6402" width="23.5703125" style="73" customWidth="1"/>
    <col min="6403" max="6403" width="15" style="73" customWidth="1"/>
    <col min="6404" max="6404" width="15.7109375" style="73" customWidth="1"/>
    <col min="6405" max="6405" width="13.42578125" style="73" customWidth="1"/>
    <col min="6406" max="6406" width="13.5703125" style="73" customWidth="1"/>
    <col min="6407" max="6407" width="14.7109375" style="73" customWidth="1"/>
    <col min="6408" max="6408" width="13.85546875" style="73" customWidth="1"/>
    <col min="6409" max="6409" width="12.5703125" style="73" customWidth="1"/>
    <col min="6410" max="6410" width="11.85546875" style="73" customWidth="1"/>
    <col min="6411" max="6411" width="10.28515625" style="73" customWidth="1"/>
    <col min="6412" max="6412" width="9.28515625" style="73" customWidth="1"/>
    <col min="6413" max="6413" width="9.42578125" style="73" customWidth="1"/>
    <col min="6414" max="6414" width="9.140625" style="73" customWidth="1"/>
    <col min="6415" max="6415" width="9.28515625" style="73" customWidth="1"/>
    <col min="6416" max="6416" width="9.42578125" style="73" customWidth="1"/>
    <col min="6417" max="6417" width="9.7109375" style="73" customWidth="1"/>
    <col min="6418" max="6418" width="9.5703125" style="73" customWidth="1"/>
    <col min="6419" max="6419" width="9.28515625" style="73" customWidth="1"/>
    <col min="6420" max="6420" width="8.5703125" style="73" customWidth="1"/>
    <col min="6421" max="6421" width="8.85546875" style="73" customWidth="1"/>
    <col min="6422" max="6422" width="9.7109375" style="73" customWidth="1"/>
    <col min="6423" max="6423" width="8.7109375" style="73" customWidth="1"/>
    <col min="6424" max="6424" width="13.5703125" style="73" customWidth="1"/>
    <col min="6425" max="6425" width="16.28515625" style="73" customWidth="1"/>
    <col min="6426" max="6443" width="9.42578125" style="73" customWidth="1"/>
    <col min="6444" max="6447" width="10.28515625" style="73" customWidth="1"/>
    <col min="6448" max="6448" width="9.140625" style="73" customWidth="1"/>
    <col min="6449" max="6468" width="0" style="73" hidden="1" customWidth="1"/>
    <col min="6469" max="6478" width="11.42578125" style="73" customWidth="1"/>
    <col min="6479" max="6483" width="10.28515625" style="73" customWidth="1"/>
    <col min="6484" max="6492" width="9.42578125" style="73" customWidth="1"/>
    <col min="6493" max="6656" width="11.42578125" style="73"/>
    <col min="6657" max="6657" width="35.42578125" style="73" customWidth="1"/>
    <col min="6658" max="6658" width="23.5703125" style="73" customWidth="1"/>
    <col min="6659" max="6659" width="15" style="73" customWidth="1"/>
    <col min="6660" max="6660" width="15.7109375" style="73" customWidth="1"/>
    <col min="6661" max="6661" width="13.42578125" style="73" customWidth="1"/>
    <col min="6662" max="6662" width="13.5703125" style="73" customWidth="1"/>
    <col min="6663" max="6663" width="14.7109375" style="73" customWidth="1"/>
    <col min="6664" max="6664" width="13.85546875" style="73" customWidth="1"/>
    <col min="6665" max="6665" width="12.5703125" style="73" customWidth="1"/>
    <col min="6666" max="6666" width="11.85546875" style="73" customWidth="1"/>
    <col min="6667" max="6667" width="10.28515625" style="73" customWidth="1"/>
    <col min="6668" max="6668" width="9.28515625" style="73" customWidth="1"/>
    <col min="6669" max="6669" width="9.42578125" style="73" customWidth="1"/>
    <col min="6670" max="6670" width="9.140625" style="73" customWidth="1"/>
    <col min="6671" max="6671" width="9.28515625" style="73" customWidth="1"/>
    <col min="6672" max="6672" width="9.42578125" style="73" customWidth="1"/>
    <col min="6673" max="6673" width="9.7109375" style="73" customWidth="1"/>
    <col min="6674" max="6674" width="9.5703125" style="73" customWidth="1"/>
    <col min="6675" max="6675" width="9.28515625" style="73" customWidth="1"/>
    <col min="6676" max="6676" width="8.5703125" style="73" customWidth="1"/>
    <col min="6677" max="6677" width="8.85546875" style="73" customWidth="1"/>
    <col min="6678" max="6678" width="9.7109375" style="73" customWidth="1"/>
    <col min="6679" max="6679" width="8.7109375" style="73" customWidth="1"/>
    <col min="6680" max="6680" width="13.5703125" style="73" customWidth="1"/>
    <col min="6681" max="6681" width="16.28515625" style="73" customWidth="1"/>
    <col min="6682" max="6699" width="9.42578125" style="73" customWidth="1"/>
    <col min="6700" max="6703" width="10.28515625" style="73" customWidth="1"/>
    <col min="6704" max="6704" width="9.140625" style="73" customWidth="1"/>
    <col min="6705" max="6724" width="0" style="73" hidden="1" customWidth="1"/>
    <col min="6725" max="6734" width="11.42578125" style="73" customWidth="1"/>
    <col min="6735" max="6739" width="10.28515625" style="73" customWidth="1"/>
    <col min="6740" max="6748" width="9.42578125" style="73" customWidth="1"/>
    <col min="6749" max="6912" width="11.42578125" style="73"/>
    <col min="6913" max="6913" width="35.42578125" style="73" customWidth="1"/>
    <col min="6914" max="6914" width="23.5703125" style="73" customWidth="1"/>
    <col min="6915" max="6915" width="15" style="73" customWidth="1"/>
    <col min="6916" max="6916" width="15.7109375" style="73" customWidth="1"/>
    <col min="6917" max="6917" width="13.42578125" style="73" customWidth="1"/>
    <col min="6918" max="6918" width="13.5703125" style="73" customWidth="1"/>
    <col min="6919" max="6919" width="14.7109375" style="73" customWidth="1"/>
    <col min="6920" max="6920" width="13.85546875" style="73" customWidth="1"/>
    <col min="6921" max="6921" width="12.5703125" style="73" customWidth="1"/>
    <col min="6922" max="6922" width="11.85546875" style="73" customWidth="1"/>
    <col min="6923" max="6923" width="10.28515625" style="73" customWidth="1"/>
    <col min="6924" max="6924" width="9.28515625" style="73" customWidth="1"/>
    <col min="6925" max="6925" width="9.42578125" style="73" customWidth="1"/>
    <col min="6926" max="6926" width="9.140625" style="73" customWidth="1"/>
    <col min="6927" max="6927" width="9.28515625" style="73" customWidth="1"/>
    <col min="6928" max="6928" width="9.42578125" style="73" customWidth="1"/>
    <col min="6929" max="6929" width="9.7109375" style="73" customWidth="1"/>
    <col min="6930" max="6930" width="9.5703125" style="73" customWidth="1"/>
    <col min="6931" max="6931" width="9.28515625" style="73" customWidth="1"/>
    <col min="6932" max="6932" width="8.5703125" style="73" customWidth="1"/>
    <col min="6933" max="6933" width="8.85546875" style="73" customWidth="1"/>
    <col min="6934" max="6934" width="9.7109375" style="73" customWidth="1"/>
    <col min="6935" max="6935" width="8.7109375" style="73" customWidth="1"/>
    <col min="6936" max="6936" width="13.5703125" style="73" customWidth="1"/>
    <col min="6937" max="6937" width="16.28515625" style="73" customWidth="1"/>
    <col min="6938" max="6955" width="9.42578125" style="73" customWidth="1"/>
    <col min="6956" max="6959" width="10.28515625" style="73" customWidth="1"/>
    <col min="6960" max="6960" width="9.140625" style="73" customWidth="1"/>
    <col min="6961" max="6980" width="0" style="73" hidden="1" customWidth="1"/>
    <col min="6981" max="6990" width="11.42578125" style="73" customWidth="1"/>
    <col min="6991" max="6995" width="10.28515625" style="73" customWidth="1"/>
    <col min="6996" max="7004" width="9.42578125" style="73" customWidth="1"/>
    <col min="7005" max="7168" width="11.42578125" style="73"/>
    <col min="7169" max="7169" width="35.42578125" style="73" customWidth="1"/>
    <col min="7170" max="7170" width="23.5703125" style="73" customWidth="1"/>
    <col min="7171" max="7171" width="15" style="73" customWidth="1"/>
    <col min="7172" max="7172" width="15.7109375" style="73" customWidth="1"/>
    <col min="7173" max="7173" width="13.42578125" style="73" customWidth="1"/>
    <col min="7174" max="7174" width="13.5703125" style="73" customWidth="1"/>
    <col min="7175" max="7175" width="14.7109375" style="73" customWidth="1"/>
    <col min="7176" max="7176" width="13.85546875" style="73" customWidth="1"/>
    <col min="7177" max="7177" width="12.5703125" style="73" customWidth="1"/>
    <col min="7178" max="7178" width="11.85546875" style="73" customWidth="1"/>
    <col min="7179" max="7179" width="10.28515625" style="73" customWidth="1"/>
    <col min="7180" max="7180" width="9.28515625" style="73" customWidth="1"/>
    <col min="7181" max="7181" width="9.42578125" style="73" customWidth="1"/>
    <col min="7182" max="7182" width="9.140625" style="73" customWidth="1"/>
    <col min="7183" max="7183" width="9.28515625" style="73" customWidth="1"/>
    <col min="7184" max="7184" width="9.42578125" style="73" customWidth="1"/>
    <col min="7185" max="7185" width="9.7109375" style="73" customWidth="1"/>
    <col min="7186" max="7186" width="9.5703125" style="73" customWidth="1"/>
    <col min="7187" max="7187" width="9.28515625" style="73" customWidth="1"/>
    <col min="7188" max="7188" width="8.5703125" style="73" customWidth="1"/>
    <col min="7189" max="7189" width="8.85546875" style="73" customWidth="1"/>
    <col min="7190" max="7190" width="9.7109375" style="73" customWidth="1"/>
    <col min="7191" max="7191" width="8.7109375" style="73" customWidth="1"/>
    <col min="7192" max="7192" width="13.5703125" style="73" customWidth="1"/>
    <col min="7193" max="7193" width="16.28515625" style="73" customWidth="1"/>
    <col min="7194" max="7211" width="9.42578125" style="73" customWidth="1"/>
    <col min="7212" max="7215" width="10.28515625" style="73" customWidth="1"/>
    <col min="7216" max="7216" width="9.140625" style="73" customWidth="1"/>
    <col min="7217" max="7236" width="0" style="73" hidden="1" customWidth="1"/>
    <col min="7237" max="7246" width="11.42578125" style="73" customWidth="1"/>
    <col min="7247" max="7251" width="10.28515625" style="73" customWidth="1"/>
    <col min="7252" max="7260" width="9.42578125" style="73" customWidth="1"/>
    <col min="7261" max="7424" width="11.42578125" style="73"/>
    <col min="7425" max="7425" width="35.42578125" style="73" customWidth="1"/>
    <col min="7426" max="7426" width="23.5703125" style="73" customWidth="1"/>
    <col min="7427" max="7427" width="15" style="73" customWidth="1"/>
    <col min="7428" max="7428" width="15.7109375" style="73" customWidth="1"/>
    <col min="7429" max="7429" width="13.42578125" style="73" customWidth="1"/>
    <col min="7430" max="7430" width="13.5703125" style="73" customWidth="1"/>
    <col min="7431" max="7431" width="14.7109375" style="73" customWidth="1"/>
    <col min="7432" max="7432" width="13.85546875" style="73" customWidth="1"/>
    <col min="7433" max="7433" width="12.5703125" style="73" customWidth="1"/>
    <col min="7434" max="7434" width="11.85546875" style="73" customWidth="1"/>
    <col min="7435" max="7435" width="10.28515625" style="73" customWidth="1"/>
    <col min="7436" max="7436" width="9.28515625" style="73" customWidth="1"/>
    <col min="7437" max="7437" width="9.42578125" style="73" customWidth="1"/>
    <col min="7438" max="7438" width="9.140625" style="73" customWidth="1"/>
    <col min="7439" max="7439" width="9.28515625" style="73" customWidth="1"/>
    <col min="7440" max="7440" width="9.42578125" style="73" customWidth="1"/>
    <col min="7441" max="7441" width="9.7109375" style="73" customWidth="1"/>
    <col min="7442" max="7442" width="9.5703125" style="73" customWidth="1"/>
    <col min="7443" max="7443" width="9.28515625" style="73" customWidth="1"/>
    <col min="7444" max="7444" width="8.5703125" style="73" customWidth="1"/>
    <col min="7445" max="7445" width="8.85546875" style="73" customWidth="1"/>
    <col min="7446" max="7446" width="9.7109375" style="73" customWidth="1"/>
    <col min="7447" max="7447" width="8.7109375" style="73" customWidth="1"/>
    <col min="7448" max="7448" width="13.5703125" style="73" customWidth="1"/>
    <col min="7449" max="7449" width="16.28515625" style="73" customWidth="1"/>
    <col min="7450" max="7467" width="9.42578125" style="73" customWidth="1"/>
    <col min="7468" max="7471" width="10.28515625" style="73" customWidth="1"/>
    <col min="7472" max="7472" width="9.140625" style="73" customWidth="1"/>
    <col min="7473" max="7492" width="0" style="73" hidden="1" customWidth="1"/>
    <col min="7493" max="7502" width="11.42578125" style="73" customWidth="1"/>
    <col min="7503" max="7507" width="10.28515625" style="73" customWidth="1"/>
    <col min="7508" max="7516" width="9.42578125" style="73" customWidth="1"/>
    <col min="7517" max="7680" width="11.42578125" style="73"/>
    <col min="7681" max="7681" width="35.42578125" style="73" customWidth="1"/>
    <col min="7682" max="7682" width="23.5703125" style="73" customWidth="1"/>
    <col min="7683" max="7683" width="15" style="73" customWidth="1"/>
    <col min="7684" max="7684" width="15.7109375" style="73" customWidth="1"/>
    <col min="7685" max="7685" width="13.42578125" style="73" customWidth="1"/>
    <col min="7686" max="7686" width="13.5703125" style="73" customWidth="1"/>
    <col min="7687" max="7687" width="14.7109375" style="73" customWidth="1"/>
    <col min="7688" max="7688" width="13.85546875" style="73" customWidth="1"/>
    <col min="7689" max="7689" width="12.5703125" style="73" customWidth="1"/>
    <col min="7690" max="7690" width="11.85546875" style="73" customWidth="1"/>
    <col min="7691" max="7691" width="10.28515625" style="73" customWidth="1"/>
    <col min="7692" max="7692" width="9.28515625" style="73" customWidth="1"/>
    <col min="7693" max="7693" width="9.42578125" style="73" customWidth="1"/>
    <col min="7694" max="7694" width="9.140625" style="73" customWidth="1"/>
    <col min="7695" max="7695" width="9.28515625" style="73" customWidth="1"/>
    <col min="7696" max="7696" width="9.42578125" style="73" customWidth="1"/>
    <col min="7697" max="7697" width="9.7109375" style="73" customWidth="1"/>
    <col min="7698" max="7698" width="9.5703125" style="73" customWidth="1"/>
    <col min="7699" max="7699" width="9.28515625" style="73" customWidth="1"/>
    <col min="7700" max="7700" width="8.5703125" style="73" customWidth="1"/>
    <col min="7701" max="7701" width="8.85546875" style="73" customWidth="1"/>
    <col min="7702" max="7702" width="9.7109375" style="73" customWidth="1"/>
    <col min="7703" max="7703" width="8.7109375" style="73" customWidth="1"/>
    <col min="7704" max="7704" width="13.5703125" style="73" customWidth="1"/>
    <col min="7705" max="7705" width="16.28515625" style="73" customWidth="1"/>
    <col min="7706" max="7723" width="9.42578125" style="73" customWidth="1"/>
    <col min="7724" max="7727" width="10.28515625" style="73" customWidth="1"/>
    <col min="7728" max="7728" width="9.140625" style="73" customWidth="1"/>
    <col min="7729" max="7748" width="0" style="73" hidden="1" customWidth="1"/>
    <col min="7749" max="7758" width="11.42578125" style="73" customWidth="1"/>
    <col min="7759" max="7763" width="10.28515625" style="73" customWidth="1"/>
    <col min="7764" max="7772" width="9.42578125" style="73" customWidth="1"/>
    <col min="7773" max="7936" width="11.42578125" style="73"/>
    <col min="7937" max="7937" width="35.42578125" style="73" customWidth="1"/>
    <col min="7938" max="7938" width="23.5703125" style="73" customWidth="1"/>
    <col min="7939" max="7939" width="15" style="73" customWidth="1"/>
    <col min="7940" max="7940" width="15.7109375" style="73" customWidth="1"/>
    <col min="7941" max="7941" width="13.42578125" style="73" customWidth="1"/>
    <col min="7942" max="7942" width="13.5703125" style="73" customWidth="1"/>
    <col min="7943" max="7943" width="14.7109375" style="73" customWidth="1"/>
    <col min="7944" max="7944" width="13.85546875" style="73" customWidth="1"/>
    <col min="7945" max="7945" width="12.5703125" style="73" customWidth="1"/>
    <col min="7946" max="7946" width="11.85546875" style="73" customWidth="1"/>
    <col min="7947" max="7947" width="10.28515625" style="73" customWidth="1"/>
    <col min="7948" max="7948" width="9.28515625" style="73" customWidth="1"/>
    <col min="7949" max="7949" width="9.42578125" style="73" customWidth="1"/>
    <col min="7950" max="7950" width="9.140625" style="73" customWidth="1"/>
    <col min="7951" max="7951" width="9.28515625" style="73" customWidth="1"/>
    <col min="7952" max="7952" width="9.42578125" style="73" customWidth="1"/>
    <col min="7953" max="7953" width="9.7109375" style="73" customWidth="1"/>
    <col min="7954" max="7954" width="9.5703125" style="73" customWidth="1"/>
    <col min="7955" max="7955" width="9.28515625" style="73" customWidth="1"/>
    <col min="7956" max="7956" width="8.5703125" style="73" customWidth="1"/>
    <col min="7957" max="7957" width="8.85546875" style="73" customWidth="1"/>
    <col min="7958" max="7958" width="9.7109375" style="73" customWidth="1"/>
    <col min="7959" max="7959" width="8.7109375" style="73" customWidth="1"/>
    <col min="7960" max="7960" width="13.5703125" style="73" customWidth="1"/>
    <col min="7961" max="7961" width="16.28515625" style="73" customWidth="1"/>
    <col min="7962" max="7979" width="9.42578125" style="73" customWidth="1"/>
    <col min="7980" max="7983" width="10.28515625" style="73" customWidth="1"/>
    <col min="7984" max="7984" width="9.140625" style="73" customWidth="1"/>
    <col min="7985" max="8004" width="0" style="73" hidden="1" customWidth="1"/>
    <col min="8005" max="8014" width="11.42578125" style="73" customWidth="1"/>
    <col min="8015" max="8019" width="10.28515625" style="73" customWidth="1"/>
    <col min="8020" max="8028" width="9.42578125" style="73" customWidth="1"/>
    <col min="8029" max="8192" width="11.42578125" style="73"/>
    <col min="8193" max="8193" width="35.42578125" style="73" customWidth="1"/>
    <col min="8194" max="8194" width="23.5703125" style="73" customWidth="1"/>
    <col min="8195" max="8195" width="15" style="73" customWidth="1"/>
    <col min="8196" max="8196" width="15.7109375" style="73" customWidth="1"/>
    <col min="8197" max="8197" width="13.42578125" style="73" customWidth="1"/>
    <col min="8198" max="8198" width="13.5703125" style="73" customWidth="1"/>
    <col min="8199" max="8199" width="14.7109375" style="73" customWidth="1"/>
    <col min="8200" max="8200" width="13.85546875" style="73" customWidth="1"/>
    <col min="8201" max="8201" width="12.5703125" style="73" customWidth="1"/>
    <col min="8202" max="8202" width="11.85546875" style="73" customWidth="1"/>
    <col min="8203" max="8203" width="10.28515625" style="73" customWidth="1"/>
    <col min="8204" max="8204" width="9.28515625" style="73" customWidth="1"/>
    <col min="8205" max="8205" width="9.42578125" style="73" customWidth="1"/>
    <col min="8206" max="8206" width="9.140625" style="73" customWidth="1"/>
    <col min="8207" max="8207" width="9.28515625" style="73" customWidth="1"/>
    <col min="8208" max="8208" width="9.42578125" style="73" customWidth="1"/>
    <col min="8209" max="8209" width="9.7109375" style="73" customWidth="1"/>
    <col min="8210" max="8210" width="9.5703125" style="73" customWidth="1"/>
    <col min="8211" max="8211" width="9.28515625" style="73" customWidth="1"/>
    <col min="8212" max="8212" width="8.5703125" style="73" customWidth="1"/>
    <col min="8213" max="8213" width="8.85546875" style="73" customWidth="1"/>
    <col min="8214" max="8214" width="9.7109375" style="73" customWidth="1"/>
    <col min="8215" max="8215" width="8.7109375" style="73" customWidth="1"/>
    <col min="8216" max="8216" width="13.5703125" style="73" customWidth="1"/>
    <col min="8217" max="8217" width="16.28515625" style="73" customWidth="1"/>
    <col min="8218" max="8235" width="9.42578125" style="73" customWidth="1"/>
    <col min="8236" max="8239" width="10.28515625" style="73" customWidth="1"/>
    <col min="8240" max="8240" width="9.140625" style="73" customWidth="1"/>
    <col min="8241" max="8260" width="0" style="73" hidden="1" customWidth="1"/>
    <col min="8261" max="8270" width="11.42578125" style="73" customWidth="1"/>
    <col min="8271" max="8275" width="10.28515625" style="73" customWidth="1"/>
    <col min="8276" max="8284" width="9.42578125" style="73" customWidth="1"/>
    <col min="8285" max="8448" width="11.42578125" style="73"/>
    <col min="8449" max="8449" width="35.42578125" style="73" customWidth="1"/>
    <col min="8450" max="8450" width="23.5703125" style="73" customWidth="1"/>
    <col min="8451" max="8451" width="15" style="73" customWidth="1"/>
    <col min="8452" max="8452" width="15.7109375" style="73" customWidth="1"/>
    <col min="8453" max="8453" width="13.42578125" style="73" customWidth="1"/>
    <col min="8454" max="8454" width="13.5703125" style="73" customWidth="1"/>
    <col min="8455" max="8455" width="14.7109375" style="73" customWidth="1"/>
    <col min="8456" max="8456" width="13.85546875" style="73" customWidth="1"/>
    <col min="8457" max="8457" width="12.5703125" style="73" customWidth="1"/>
    <col min="8458" max="8458" width="11.85546875" style="73" customWidth="1"/>
    <col min="8459" max="8459" width="10.28515625" style="73" customWidth="1"/>
    <col min="8460" max="8460" width="9.28515625" style="73" customWidth="1"/>
    <col min="8461" max="8461" width="9.42578125" style="73" customWidth="1"/>
    <col min="8462" max="8462" width="9.140625" style="73" customWidth="1"/>
    <col min="8463" max="8463" width="9.28515625" style="73" customWidth="1"/>
    <col min="8464" max="8464" width="9.42578125" style="73" customWidth="1"/>
    <col min="8465" max="8465" width="9.7109375" style="73" customWidth="1"/>
    <col min="8466" max="8466" width="9.5703125" style="73" customWidth="1"/>
    <col min="8467" max="8467" width="9.28515625" style="73" customWidth="1"/>
    <col min="8468" max="8468" width="8.5703125" style="73" customWidth="1"/>
    <col min="8469" max="8469" width="8.85546875" style="73" customWidth="1"/>
    <col min="8470" max="8470" width="9.7109375" style="73" customWidth="1"/>
    <col min="8471" max="8471" width="8.7109375" style="73" customWidth="1"/>
    <col min="8472" max="8472" width="13.5703125" style="73" customWidth="1"/>
    <col min="8473" max="8473" width="16.28515625" style="73" customWidth="1"/>
    <col min="8474" max="8491" width="9.42578125" style="73" customWidth="1"/>
    <col min="8492" max="8495" width="10.28515625" style="73" customWidth="1"/>
    <col min="8496" max="8496" width="9.140625" style="73" customWidth="1"/>
    <col min="8497" max="8516" width="0" style="73" hidden="1" customWidth="1"/>
    <col min="8517" max="8526" width="11.42578125" style="73" customWidth="1"/>
    <col min="8527" max="8531" width="10.28515625" style="73" customWidth="1"/>
    <col min="8532" max="8540" width="9.42578125" style="73" customWidth="1"/>
    <col min="8541" max="8704" width="11.42578125" style="73"/>
    <col min="8705" max="8705" width="35.42578125" style="73" customWidth="1"/>
    <col min="8706" max="8706" width="23.5703125" style="73" customWidth="1"/>
    <col min="8707" max="8707" width="15" style="73" customWidth="1"/>
    <col min="8708" max="8708" width="15.7109375" style="73" customWidth="1"/>
    <col min="8709" max="8709" width="13.42578125" style="73" customWidth="1"/>
    <col min="8710" max="8710" width="13.5703125" style="73" customWidth="1"/>
    <col min="8711" max="8711" width="14.7109375" style="73" customWidth="1"/>
    <col min="8712" max="8712" width="13.85546875" style="73" customWidth="1"/>
    <col min="8713" max="8713" width="12.5703125" style="73" customWidth="1"/>
    <col min="8714" max="8714" width="11.85546875" style="73" customWidth="1"/>
    <col min="8715" max="8715" width="10.28515625" style="73" customWidth="1"/>
    <col min="8716" max="8716" width="9.28515625" style="73" customWidth="1"/>
    <col min="8717" max="8717" width="9.42578125" style="73" customWidth="1"/>
    <col min="8718" max="8718" width="9.140625" style="73" customWidth="1"/>
    <col min="8719" max="8719" width="9.28515625" style="73" customWidth="1"/>
    <col min="8720" max="8720" width="9.42578125" style="73" customWidth="1"/>
    <col min="8721" max="8721" width="9.7109375" style="73" customWidth="1"/>
    <col min="8722" max="8722" width="9.5703125" style="73" customWidth="1"/>
    <col min="8723" max="8723" width="9.28515625" style="73" customWidth="1"/>
    <col min="8724" max="8724" width="8.5703125" style="73" customWidth="1"/>
    <col min="8725" max="8725" width="8.85546875" style="73" customWidth="1"/>
    <col min="8726" max="8726" width="9.7109375" style="73" customWidth="1"/>
    <col min="8727" max="8727" width="8.7109375" style="73" customWidth="1"/>
    <col min="8728" max="8728" width="13.5703125" style="73" customWidth="1"/>
    <col min="8729" max="8729" width="16.28515625" style="73" customWidth="1"/>
    <col min="8730" max="8747" width="9.42578125" style="73" customWidth="1"/>
    <col min="8748" max="8751" width="10.28515625" style="73" customWidth="1"/>
    <col min="8752" max="8752" width="9.140625" style="73" customWidth="1"/>
    <col min="8753" max="8772" width="0" style="73" hidden="1" customWidth="1"/>
    <col min="8773" max="8782" width="11.42578125" style="73" customWidth="1"/>
    <col min="8783" max="8787" width="10.28515625" style="73" customWidth="1"/>
    <col min="8788" max="8796" width="9.42578125" style="73" customWidth="1"/>
    <col min="8797" max="8960" width="11.42578125" style="73"/>
    <col min="8961" max="8961" width="35.42578125" style="73" customWidth="1"/>
    <col min="8962" max="8962" width="23.5703125" style="73" customWidth="1"/>
    <col min="8963" max="8963" width="15" style="73" customWidth="1"/>
    <col min="8964" max="8964" width="15.7109375" style="73" customWidth="1"/>
    <col min="8965" max="8965" width="13.42578125" style="73" customWidth="1"/>
    <col min="8966" max="8966" width="13.5703125" style="73" customWidth="1"/>
    <col min="8967" max="8967" width="14.7109375" style="73" customWidth="1"/>
    <col min="8968" max="8968" width="13.85546875" style="73" customWidth="1"/>
    <col min="8969" max="8969" width="12.5703125" style="73" customWidth="1"/>
    <col min="8970" max="8970" width="11.85546875" style="73" customWidth="1"/>
    <col min="8971" max="8971" width="10.28515625" style="73" customWidth="1"/>
    <col min="8972" max="8972" width="9.28515625" style="73" customWidth="1"/>
    <col min="8973" max="8973" width="9.42578125" style="73" customWidth="1"/>
    <col min="8974" max="8974" width="9.140625" style="73" customWidth="1"/>
    <col min="8975" max="8975" width="9.28515625" style="73" customWidth="1"/>
    <col min="8976" max="8976" width="9.42578125" style="73" customWidth="1"/>
    <col min="8977" max="8977" width="9.7109375" style="73" customWidth="1"/>
    <col min="8978" max="8978" width="9.5703125" style="73" customWidth="1"/>
    <col min="8979" max="8979" width="9.28515625" style="73" customWidth="1"/>
    <col min="8980" max="8980" width="8.5703125" style="73" customWidth="1"/>
    <col min="8981" max="8981" width="8.85546875" style="73" customWidth="1"/>
    <col min="8982" max="8982" width="9.7109375" style="73" customWidth="1"/>
    <col min="8983" max="8983" width="8.7109375" style="73" customWidth="1"/>
    <col min="8984" max="8984" width="13.5703125" style="73" customWidth="1"/>
    <col min="8985" max="8985" width="16.28515625" style="73" customWidth="1"/>
    <col min="8986" max="9003" width="9.42578125" style="73" customWidth="1"/>
    <col min="9004" max="9007" width="10.28515625" style="73" customWidth="1"/>
    <col min="9008" max="9008" width="9.140625" style="73" customWidth="1"/>
    <col min="9009" max="9028" width="0" style="73" hidden="1" customWidth="1"/>
    <col min="9029" max="9038" width="11.42578125" style="73" customWidth="1"/>
    <col min="9039" max="9043" width="10.28515625" style="73" customWidth="1"/>
    <col min="9044" max="9052" width="9.42578125" style="73" customWidth="1"/>
    <col min="9053" max="9216" width="11.42578125" style="73"/>
    <col min="9217" max="9217" width="35.42578125" style="73" customWidth="1"/>
    <col min="9218" max="9218" width="23.5703125" style="73" customWidth="1"/>
    <col min="9219" max="9219" width="15" style="73" customWidth="1"/>
    <col min="9220" max="9220" width="15.7109375" style="73" customWidth="1"/>
    <col min="9221" max="9221" width="13.42578125" style="73" customWidth="1"/>
    <col min="9222" max="9222" width="13.5703125" style="73" customWidth="1"/>
    <col min="9223" max="9223" width="14.7109375" style="73" customWidth="1"/>
    <col min="9224" max="9224" width="13.85546875" style="73" customWidth="1"/>
    <col min="9225" max="9225" width="12.5703125" style="73" customWidth="1"/>
    <col min="9226" max="9226" width="11.85546875" style="73" customWidth="1"/>
    <col min="9227" max="9227" width="10.28515625" style="73" customWidth="1"/>
    <col min="9228" max="9228" width="9.28515625" style="73" customWidth="1"/>
    <col min="9229" max="9229" width="9.42578125" style="73" customWidth="1"/>
    <col min="9230" max="9230" width="9.140625" style="73" customWidth="1"/>
    <col min="9231" max="9231" width="9.28515625" style="73" customWidth="1"/>
    <col min="9232" max="9232" width="9.42578125" style="73" customWidth="1"/>
    <col min="9233" max="9233" width="9.7109375" style="73" customWidth="1"/>
    <col min="9234" max="9234" width="9.5703125" style="73" customWidth="1"/>
    <col min="9235" max="9235" width="9.28515625" style="73" customWidth="1"/>
    <col min="9236" max="9236" width="8.5703125" style="73" customWidth="1"/>
    <col min="9237" max="9237" width="8.85546875" style="73" customWidth="1"/>
    <col min="9238" max="9238" width="9.7109375" style="73" customWidth="1"/>
    <col min="9239" max="9239" width="8.7109375" style="73" customWidth="1"/>
    <col min="9240" max="9240" width="13.5703125" style="73" customWidth="1"/>
    <col min="9241" max="9241" width="16.28515625" style="73" customWidth="1"/>
    <col min="9242" max="9259" width="9.42578125" style="73" customWidth="1"/>
    <col min="9260" max="9263" width="10.28515625" style="73" customWidth="1"/>
    <col min="9264" max="9264" width="9.140625" style="73" customWidth="1"/>
    <col min="9265" max="9284" width="0" style="73" hidden="1" customWidth="1"/>
    <col min="9285" max="9294" width="11.42578125" style="73" customWidth="1"/>
    <col min="9295" max="9299" width="10.28515625" style="73" customWidth="1"/>
    <col min="9300" max="9308" width="9.42578125" style="73" customWidth="1"/>
    <col min="9309" max="9472" width="11.42578125" style="73"/>
    <col min="9473" max="9473" width="35.42578125" style="73" customWidth="1"/>
    <col min="9474" max="9474" width="23.5703125" style="73" customWidth="1"/>
    <col min="9475" max="9475" width="15" style="73" customWidth="1"/>
    <col min="9476" max="9476" width="15.7109375" style="73" customWidth="1"/>
    <col min="9477" max="9477" width="13.42578125" style="73" customWidth="1"/>
    <col min="9478" max="9478" width="13.5703125" style="73" customWidth="1"/>
    <col min="9479" max="9479" width="14.7109375" style="73" customWidth="1"/>
    <col min="9480" max="9480" width="13.85546875" style="73" customWidth="1"/>
    <col min="9481" max="9481" width="12.5703125" style="73" customWidth="1"/>
    <col min="9482" max="9482" width="11.85546875" style="73" customWidth="1"/>
    <col min="9483" max="9483" width="10.28515625" style="73" customWidth="1"/>
    <col min="9484" max="9484" width="9.28515625" style="73" customWidth="1"/>
    <col min="9485" max="9485" width="9.42578125" style="73" customWidth="1"/>
    <col min="9486" max="9486" width="9.140625" style="73" customWidth="1"/>
    <col min="9487" max="9487" width="9.28515625" style="73" customWidth="1"/>
    <col min="9488" max="9488" width="9.42578125" style="73" customWidth="1"/>
    <col min="9489" max="9489" width="9.7109375" style="73" customWidth="1"/>
    <col min="9490" max="9490" width="9.5703125" style="73" customWidth="1"/>
    <col min="9491" max="9491" width="9.28515625" style="73" customWidth="1"/>
    <col min="9492" max="9492" width="8.5703125" style="73" customWidth="1"/>
    <col min="9493" max="9493" width="8.85546875" style="73" customWidth="1"/>
    <col min="9494" max="9494" width="9.7109375" style="73" customWidth="1"/>
    <col min="9495" max="9495" width="8.7109375" style="73" customWidth="1"/>
    <col min="9496" max="9496" width="13.5703125" style="73" customWidth="1"/>
    <col min="9497" max="9497" width="16.28515625" style="73" customWidth="1"/>
    <col min="9498" max="9515" width="9.42578125" style="73" customWidth="1"/>
    <col min="9516" max="9519" width="10.28515625" style="73" customWidth="1"/>
    <col min="9520" max="9520" width="9.140625" style="73" customWidth="1"/>
    <col min="9521" max="9540" width="0" style="73" hidden="1" customWidth="1"/>
    <col min="9541" max="9550" width="11.42578125" style="73" customWidth="1"/>
    <col min="9551" max="9555" width="10.28515625" style="73" customWidth="1"/>
    <col min="9556" max="9564" width="9.42578125" style="73" customWidth="1"/>
    <col min="9565" max="9728" width="11.42578125" style="73"/>
    <col min="9729" max="9729" width="35.42578125" style="73" customWidth="1"/>
    <col min="9730" max="9730" width="23.5703125" style="73" customWidth="1"/>
    <col min="9731" max="9731" width="15" style="73" customWidth="1"/>
    <col min="9732" max="9732" width="15.7109375" style="73" customWidth="1"/>
    <col min="9733" max="9733" width="13.42578125" style="73" customWidth="1"/>
    <col min="9734" max="9734" width="13.5703125" style="73" customWidth="1"/>
    <col min="9735" max="9735" width="14.7109375" style="73" customWidth="1"/>
    <col min="9736" max="9736" width="13.85546875" style="73" customWidth="1"/>
    <col min="9737" max="9737" width="12.5703125" style="73" customWidth="1"/>
    <col min="9738" max="9738" width="11.85546875" style="73" customWidth="1"/>
    <col min="9739" max="9739" width="10.28515625" style="73" customWidth="1"/>
    <col min="9740" max="9740" width="9.28515625" style="73" customWidth="1"/>
    <col min="9741" max="9741" width="9.42578125" style="73" customWidth="1"/>
    <col min="9742" max="9742" width="9.140625" style="73" customWidth="1"/>
    <col min="9743" max="9743" width="9.28515625" style="73" customWidth="1"/>
    <col min="9744" max="9744" width="9.42578125" style="73" customWidth="1"/>
    <col min="9745" max="9745" width="9.7109375" style="73" customWidth="1"/>
    <col min="9746" max="9746" width="9.5703125" style="73" customWidth="1"/>
    <col min="9747" max="9747" width="9.28515625" style="73" customWidth="1"/>
    <col min="9748" max="9748" width="8.5703125" style="73" customWidth="1"/>
    <col min="9749" max="9749" width="8.85546875" style="73" customWidth="1"/>
    <col min="9750" max="9750" width="9.7109375" style="73" customWidth="1"/>
    <col min="9751" max="9751" width="8.7109375" style="73" customWidth="1"/>
    <col min="9752" max="9752" width="13.5703125" style="73" customWidth="1"/>
    <col min="9753" max="9753" width="16.28515625" style="73" customWidth="1"/>
    <col min="9754" max="9771" width="9.42578125" style="73" customWidth="1"/>
    <col min="9772" max="9775" width="10.28515625" style="73" customWidth="1"/>
    <col min="9776" max="9776" width="9.140625" style="73" customWidth="1"/>
    <col min="9777" max="9796" width="0" style="73" hidden="1" customWidth="1"/>
    <col min="9797" max="9806" width="11.42578125" style="73" customWidth="1"/>
    <col min="9807" max="9811" width="10.28515625" style="73" customWidth="1"/>
    <col min="9812" max="9820" width="9.42578125" style="73" customWidth="1"/>
    <col min="9821" max="9984" width="11.42578125" style="73"/>
    <col min="9985" max="9985" width="35.42578125" style="73" customWidth="1"/>
    <col min="9986" max="9986" width="23.5703125" style="73" customWidth="1"/>
    <col min="9987" max="9987" width="15" style="73" customWidth="1"/>
    <col min="9988" max="9988" width="15.7109375" style="73" customWidth="1"/>
    <col min="9989" max="9989" width="13.42578125" style="73" customWidth="1"/>
    <col min="9990" max="9990" width="13.5703125" style="73" customWidth="1"/>
    <col min="9991" max="9991" width="14.7109375" style="73" customWidth="1"/>
    <col min="9992" max="9992" width="13.85546875" style="73" customWidth="1"/>
    <col min="9993" max="9993" width="12.5703125" style="73" customWidth="1"/>
    <col min="9994" max="9994" width="11.85546875" style="73" customWidth="1"/>
    <col min="9995" max="9995" width="10.28515625" style="73" customWidth="1"/>
    <col min="9996" max="9996" width="9.28515625" style="73" customWidth="1"/>
    <col min="9997" max="9997" width="9.42578125" style="73" customWidth="1"/>
    <col min="9998" max="9998" width="9.140625" style="73" customWidth="1"/>
    <col min="9999" max="9999" width="9.28515625" style="73" customWidth="1"/>
    <col min="10000" max="10000" width="9.42578125" style="73" customWidth="1"/>
    <col min="10001" max="10001" width="9.7109375" style="73" customWidth="1"/>
    <col min="10002" max="10002" width="9.5703125" style="73" customWidth="1"/>
    <col min="10003" max="10003" width="9.28515625" style="73" customWidth="1"/>
    <col min="10004" max="10004" width="8.5703125" style="73" customWidth="1"/>
    <col min="10005" max="10005" width="8.85546875" style="73" customWidth="1"/>
    <col min="10006" max="10006" width="9.7109375" style="73" customWidth="1"/>
    <col min="10007" max="10007" width="8.7109375" style="73" customWidth="1"/>
    <col min="10008" max="10008" width="13.5703125" style="73" customWidth="1"/>
    <col min="10009" max="10009" width="16.28515625" style="73" customWidth="1"/>
    <col min="10010" max="10027" width="9.42578125" style="73" customWidth="1"/>
    <col min="10028" max="10031" width="10.28515625" style="73" customWidth="1"/>
    <col min="10032" max="10032" width="9.140625" style="73" customWidth="1"/>
    <col min="10033" max="10052" width="0" style="73" hidden="1" customWidth="1"/>
    <col min="10053" max="10062" width="11.42578125" style="73" customWidth="1"/>
    <col min="10063" max="10067" width="10.28515625" style="73" customWidth="1"/>
    <col min="10068" max="10076" width="9.42578125" style="73" customWidth="1"/>
    <col min="10077" max="10240" width="11.42578125" style="73"/>
    <col min="10241" max="10241" width="35.42578125" style="73" customWidth="1"/>
    <col min="10242" max="10242" width="23.5703125" style="73" customWidth="1"/>
    <col min="10243" max="10243" width="15" style="73" customWidth="1"/>
    <col min="10244" max="10244" width="15.7109375" style="73" customWidth="1"/>
    <col min="10245" max="10245" width="13.42578125" style="73" customWidth="1"/>
    <col min="10246" max="10246" width="13.5703125" style="73" customWidth="1"/>
    <col min="10247" max="10247" width="14.7109375" style="73" customWidth="1"/>
    <col min="10248" max="10248" width="13.85546875" style="73" customWidth="1"/>
    <col min="10249" max="10249" width="12.5703125" style="73" customWidth="1"/>
    <col min="10250" max="10250" width="11.85546875" style="73" customWidth="1"/>
    <col min="10251" max="10251" width="10.28515625" style="73" customWidth="1"/>
    <col min="10252" max="10252" width="9.28515625" style="73" customWidth="1"/>
    <col min="10253" max="10253" width="9.42578125" style="73" customWidth="1"/>
    <col min="10254" max="10254" width="9.140625" style="73" customWidth="1"/>
    <col min="10255" max="10255" width="9.28515625" style="73" customWidth="1"/>
    <col min="10256" max="10256" width="9.42578125" style="73" customWidth="1"/>
    <col min="10257" max="10257" width="9.7109375" style="73" customWidth="1"/>
    <col min="10258" max="10258" width="9.5703125" style="73" customWidth="1"/>
    <col min="10259" max="10259" width="9.28515625" style="73" customWidth="1"/>
    <col min="10260" max="10260" width="8.5703125" style="73" customWidth="1"/>
    <col min="10261" max="10261" width="8.85546875" style="73" customWidth="1"/>
    <col min="10262" max="10262" width="9.7109375" style="73" customWidth="1"/>
    <col min="10263" max="10263" width="8.7109375" style="73" customWidth="1"/>
    <col min="10264" max="10264" width="13.5703125" style="73" customWidth="1"/>
    <col min="10265" max="10265" width="16.28515625" style="73" customWidth="1"/>
    <col min="10266" max="10283" width="9.42578125" style="73" customWidth="1"/>
    <col min="10284" max="10287" width="10.28515625" style="73" customWidth="1"/>
    <col min="10288" max="10288" width="9.140625" style="73" customWidth="1"/>
    <col min="10289" max="10308" width="0" style="73" hidden="1" customWidth="1"/>
    <col min="10309" max="10318" width="11.42578125" style="73" customWidth="1"/>
    <col min="10319" max="10323" width="10.28515625" style="73" customWidth="1"/>
    <col min="10324" max="10332" width="9.42578125" style="73" customWidth="1"/>
    <col min="10333" max="10496" width="11.42578125" style="73"/>
    <col min="10497" max="10497" width="35.42578125" style="73" customWidth="1"/>
    <col min="10498" max="10498" width="23.5703125" style="73" customWidth="1"/>
    <col min="10499" max="10499" width="15" style="73" customWidth="1"/>
    <col min="10500" max="10500" width="15.7109375" style="73" customWidth="1"/>
    <col min="10501" max="10501" width="13.42578125" style="73" customWidth="1"/>
    <col min="10502" max="10502" width="13.5703125" style="73" customWidth="1"/>
    <col min="10503" max="10503" width="14.7109375" style="73" customWidth="1"/>
    <col min="10504" max="10504" width="13.85546875" style="73" customWidth="1"/>
    <col min="10505" max="10505" width="12.5703125" style="73" customWidth="1"/>
    <col min="10506" max="10506" width="11.85546875" style="73" customWidth="1"/>
    <col min="10507" max="10507" width="10.28515625" style="73" customWidth="1"/>
    <col min="10508" max="10508" width="9.28515625" style="73" customWidth="1"/>
    <col min="10509" max="10509" width="9.42578125" style="73" customWidth="1"/>
    <col min="10510" max="10510" width="9.140625" style="73" customWidth="1"/>
    <col min="10511" max="10511" width="9.28515625" style="73" customWidth="1"/>
    <col min="10512" max="10512" width="9.42578125" style="73" customWidth="1"/>
    <col min="10513" max="10513" width="9.7109375" style="73" customWidth="1"/>
    <col min="10514" max="10514" width="9.5703125" style="73" customWidth="1"/>
    <col min="10515" max="10515" width="9.28515625" style="73" customWidth="1"/>
    <col min="10516" max="10516" width="8.5703125" style="73" customWidth="1"/>
    <col min="10517" max="10517" width="8.85546875" style="73" customWidth="1"/>
    <col min="10518" max="10518" width="9.7109375" style="73" customWidth="1"/>
    <col min="10519" max="10519" width="8.7109375" style="73" customWidth="1"/>
    <col min="10520" max="10520" width="13.5703125" style="73" customWidth="1"/>
    <col min="10521" max="10521" width="16.28515625" style="73" customWidth="1"/>
    <col min="10522" max="10539" width="9.42578125" style="73" customWidth="1"/>
    <col min="10540" max="10543" width="10.28515625" style="73" customWidth="1"/>
    <col min="10544" max="10544" width="9.140625" style="73" customWidth="1"/>
    <col min="10545" max="10564" width="0" style="73" hidden="1" customWidth="1"/>
    <col min="10565" max="10574" width="11.42578125" style="73" customWidth="1"/>
    <col min="10575" max="10579" width="10.28515625" style="73" customWidth="1"/>
    <col min="10580" max="10588" width="9.42578125" style="73" customWidth="1"/>
    <col min="10589" max="10752" width="11.42578125" style="73"/>
    <col min="10753" max="10753" width="35.42578125" style="73" customWidth="1"/>
    <col min="10754" max="10754" width="23.5703125" style="73" customWidth="1"/>
    <col min="10755" max="10755" width="15" style="73" customWidth="1"/>
    <col min="10756" max="10756" width="15.7109375" style="73" customWidth="1"/>
    <col min="10757" max="10757" width="13.42578125" style="73" customWidth="1"/>
    <col min="10758" max="10758" width="13.5703125" style="73" customWidth="1"/>
    <col min="10759" max="10759" width="14.7109375" style="73" customWidth="1"/>
    <col min="10760" max="10760" width="13.85546875" style="73" customWidth="1"/>
    <col min="10761" max="10761" width="12.5703125" style="73" customWidth="1"/>
    <col min="10762" max="10762" width="11.85546875" style="73" customWidth="1"/>
    <col min="10763" max="10763" width="10.28515625" style="73" customWidth="1"/>
    <col min="10764" max="10764" width="9.28515625" style="73" customWidth="1"/>
    <col min="10765" max="10765" width="9.42578125" style="73" customWidth="1"/>
    <col min="10766" max="10766" width="9.140625" style="73" customWidth="1"/>
    <col min="10767" max="10767" width="9.28515625" style="73" customWidth="1"/>
    <col min="10768" max="10768" width="9.42578125" style="73" customWidth="1"/>
    <col min="10769" max="10769" width="9.7109375" style="73" customWidth="1"/>
    <col min="10770" max="10770" width="9.5703125" style="73" customWidth="1"/>
    <col min="10771" max="10771" width="9.28515625" style="73" customWidth="1"/>
    <col min="10772" max="10772" width="8.5703125" style="73" customWidth="1"/>
    <col min="10773" max="10773" width="8.85546875" style="73" customWidth="1"/>
    <col min="10774" max="10774" width="9.7109375" style="73" customWidth="1"/>
    <col min="10775" max="10775" width="8.7109375" style="73" customWidth="1"/>
    <col min="10776" max="10776" width="13.5703125" style="73" customWidth="1"/>
    <col min="10777" max="10777" width="16.28515625" style="73" customWidth="1"/>
    <col min="10778" max="10795" width="9.42578125" style="73" customWidth="1"/>
    <col min="10796" max="10799" width="10.28515625" style="73" customWidth="1"/>
    <col min="10800" max="10800" width="9.140625" style="73" customWidth="1"/>
    <col min="10801" max="10820" width="0" style="73" hidden="1" customWidth="1"/>
    <col min="10821" max="10830" width="11.42578125" style="73" customWidth="1"/>
    <col min="10831" max="10835" width="10.28515625" style="73" customWidth="1"/>
    <col min="10836" max="10844" width="9.42578125" style="73" customWidth="1"/>
    <col min="10845" max="11008" width="11.42578125" style="73"/>
    <col min="11009" max="11009" width="35.42578125" style="73" customWidth="1"/>
    <col min="11010" max="11010" width="23.5703125" style="73" customWidth="1"/>
    <col min="11011" max="11011" width="15" style="73" customWidth="1"/>
    <col min="11012" max="11012" width="15.7109375" style="73" customWidth="1"/>
    <col min="11013" max="11013" width="13.42578125" style="73" customWidth="1"/>
    <col min="11014" max="11014" width="13.5703125" style="73" customWidth="1"/>
    <col min="11015" max="11015" width="14.7109375" style="73" customWidth="1"/>
    <col min="11016" max="11016" width="13.85546875" style="73" customWidth="1"/>
    <col min="11017" max="11017" width="12.5703125" style="73" customWidth="1"/>
    <col min="11018" max="11018" width="11.85546875" style="73" customWidth="1"/>
    <col min="11019" max="11019" width="10.28515625" style="73" customWidth="1"/>
    <col min="11020" max="11020" width="9.28515625" style="73" customWidth="1"/>
    <col min="11021" max="11021" width="9.42578125" style="73" customWidth="1"/>
    <col min="11022" max="11022" width="9.140625" style="73" customWidth="1"/>
    <col min="11023" max="11023" width="9.28515625" style="73" customWidth="1"/>
    <col min="11024" max="11024" width="9.42578125" style="73" customWidth="1"/>
    <col min="11025" max="11025" width="9.7109375" style="73" customWidth="1"/>
    <col min="11026" max="11026" width="9.5703125" style="73" customWidth="1"/>
    <col min="11027" max="11027" width="9.28515625" style="73" customWidth="1"/>
    <col min="11028" max="11028" width="8.5703125" style="73" customWidth="1"/>
    <col min="11029" max="11029" width="8.85546875" style="73" customWidth="1"/>
    <col min="11030" max="11030" width="9.7109375" style="73" customWidth="1"/>
    <col min="11031" max="11031" width="8.7109375" style="73" customWidth="1"/>
    <col min="11032" max="11032" width="13.5703125" style="73" customWidth="1"/>
    <col min="11033" max="11033" width="16.28515625" style="73" customWidth="1"/>
    <col min="11034" max="11051" width="9.42578125" style="73" customWidth="1"/>
    <col min="11052" max="11055" width="10.28515625" style="73" customWidth="1"/>
    <col min="11056" max="11056" width="9.140625" style="73" customWidth="1"/>
    <col min="11057" max="11076" width="0" style="73" hidden="1" customWidth="1"/>
    <col min="11077" max="11086" width="11.42578125" style="73" customWidth="1"/>
    <col min="11087" max="11091" width="10.28515625" style="73" customWidth="1"/>
    <col min="11092" max="11100" width="9.42578125" style="73" customWidth="1"/>
    <col min="11101" max="11264" width="11.42578125" style="73"/>
    <col min="11265" max="11265" width="35.42578125" style="73" customWidth="1"/>
    <col min="11266" max="11266" width="23.5703125" style="73" customWidth="1"/>
    <col min="11267" max="11267" width="15" style="73" customWidth="1"/>
    <col min="11268" max="11268" width="15.7109375" style="73" customWidth="1"/>
    <col min="11269" max="11269" width="13.42578125" style="73" customWidth="1"/>
    <col min="11270" max="11270" width="13.5703125" style="73" customWidth="1"/>
    <col min="11271" max="11271" width="14.7109375" style="73" customWidth="1"/>
    <col min="11272" max="11272" width="13.85546875" style="73" customWidth="1"/>
    <col min="11273" max="11273" width="12.5703125" style="73" customWidth="1"/>
    <col min="11274" max="11274" width="11.85546875" style="73" customWidth="1"/>
    <col min="11275" max="11275" width="10.28515625" style="73" customWidth="1"/>
    <col min="11276" max="11276" width="9.28515625" style="73" customWidth="1"/>
    <col min="11277" max="11277" width="9.42578125" style="73" customWidth="1"/>
    <col min="11278" max="11278" width="9.140625" style="73" customWidth="1"/>
    <col min="11279" max="11279" width="9.28515625" style="73" customWidth="1"/>
    <col min="11280" max="11280" width="9.42578125" style="73" customWidth="1"/>
    <col min="11281" max="11281" width="9.7109375" style="73" customWidth="1"/>
    <col min="11282" max="11282" width="9.5703125" style="73" customWidth="1"/>
    <col min="11283" max="11283" width="9.28515625" style="73" customWidth="1"/>
    <col min="11284" max="11284" width="8.5703125" style="73" customWidth="1"/>
    <col min="11285" max="11285" width="8.85546875" style="73" customWidth="1"/>
    <col min="11286" max="11286" width="9.7109375" style="73" customWidth="1"/>
    <col min="11287" max="11287" width="8.7109375" style="73" customWidth="1"/>
    <col min="11288" max="11288" width="13.5703125" style="73" customWidth="1"/>
    <col min="11289" max="11289" width="16.28515625" style="73" customWidth="1"/>
    <col min="11290" max="11307" width="9.42578125" style="73" customWidth="1"/>
    <col min="11308" max="11311" width="10.28515625" style="73" customWidth="1"/>
    <col min="11312" max="11312" width="9.140625" style="73" customWidth="1"/>
    <col min="11313" max="11332" width="0" style="73" hidden="1" customWidth="1"/>
    <col min="11333" max="11342" width="11.42578125" style="73" customWidth="1"/>
    <col min="11343" max="11347" width="10.28515625" style="73" customWidth="1"/>
    <col min="11348" max="11356" width="9.42578125" style="73" customWidth="1"/>
    <col min="11357" max="11520" width="11.42578125" style="73"/>
    <col min="11521" max="11521" width="35.42578125" style="73" customWidth="1"/>
    <col min="11522" max="11522" width="23.5703125" style="73" customWidth="1"/>
    <col min="11523" max="11523" width="15" style="73" customWidth="1"/>
    <col min="11524" max="11524" width="15.7109375" style="73" customWidth="1"/>
    <col min="11525" max="11525" width="13.42578125" style="73" customWidth="1"/>
    <col min="11526" max="11526" width="13.5703125" style="73" customWidth="1"/>
    <col min="11527" max="11527" width="14.7109375" style="73" customWidth="1"/>
    <col min="11528" max="11528" width="13.85546875" style="73" customWidth="1"/>
    <col min="11529" max="11529" width="12.5703125" style="73" customWidth="1"/>
    <col min="11530" max="11530" width="11.85546875" style="73" customWidth="1"/>
    <col min="11531" max="11531" width="10.28515625" style="73" customWidth="1"/>
    <col min="11532" max="11532" width="9.28515625" style="73" customWidth="1"/>
    <col min="11533" max="11533" width="9.42578125" style="73" customWidth="1"/>
    <col min="11534" max="11534" width="9.140625" style="73" customWidth="1"/>
    <col min="11535" max="11535" width="9.28515625" style="73" customWidth="1"/>
    <col min="11536" max="11536" width="9.42578125" style="73" customWidth="1"/>
    <col min="11537" max="11537" width="9.7109375" style="73" customWidth="1"/>
    <col min="11538" max="11538" width="9.5703125" style="73" customWidth="1"/>
    <col min="11539" max="11539" width="9.28515625" style="73" customWidth="1"/>
    <col min="11540" max="11540" width="8.5703125" style="73" customWidth="1"/>
    <col min="11541" max="11541" width="8.85546875" style="73" customWidth="1"/>
    <col min="11542" max="11542" width="9.7109375" style="73" customWidth="1"/>
    <col min="11543" max="11543" width="8.7109375" style="73" customWidth="1"/>
    <col min="11544" max="11544" width="13.5703125" style="73" customWidth="1"/>
    <col min="11545" max="11545" width="16.28515625" style="73" customWidth="1"/>
    <col min="11546" max="11563" width="9.42578125" style="73" customWidth="1"/>
    <col min="11564" max="11567" width="10.28515625" style="73" customWidth="1"/>
    <col min="11568" max="11568" width="9.140625" style="73" customWidth="1"/>
    <col min="11569" max="11588" width="0" style="73" hidden="1" customWidth="1"/>
    <col min="11589" max="11598" width="11.42578125" style="73" customWidth="1"/>
    <col min="11599" max="11603" width="10.28515625" style="73" customWidth="1"/>
    <col min="11604" max="11612" width="9.42578125" style="73" customWidth="1"/>
    <col min="11613" max="11776" width="11.42578125" style="73"/>
    <col min="11777" max="11777" width="35.42578125" style="73" customWidth="1"/>
    <col min="11778" max="11778" width="23.5703125" style="73" customWidth="1"/>
    <col min="11779" max="11779" width="15" style="73" customWidth="1"/>
    <col min="11780" max="11780" width="15.7109375" style="73" customWidth="1"/>
    <col min="11781" max="11781" width="13.42578125" style="73" customWidth="1"/>
    <col min="11782" max="11782" width="13.5703125" style="73" customWidth="1"/>
    <col min="11783" max="11783" width="14.7109375" style="73" customWidth="1"/>
    <col min="11784" max="11784" width="13.85546875" style="73" customWidth="1"/>
    <col min="11785" max="11785" width="12.5703125" style="73" customWidth="1"/>
    <col min="11786" max="11786" width="11.85546875" style="73" customWidth="1"/>
    <col min="11787" max="11787" width="10.28515625" style="73" customWidth="1"/>
    <col min="11788" max="11788" width="9.28515625" style="73" customWidth="1"/>
    <col min="11789" max="11789" width="9.42578125" style="73" customWidth="1"/>
    <col min="11790" max="11790" width="9.140625" style="73" customWidth="1"/>
    <col min="11791" max="11791" width="9.28515625" style="73" customWidth="1"/>
    <col min="11792" max="11792" width="9.42578125" style="73" customWidth="1"/>
    <col min="11793" max="11793" width="9.7109375" style="73" customWidth="1"/>
    <col min="11794" max="11794" width="9.5703125" style="73" customWidth="1"/>
    <col min="11795" max="11795" width="9.28515625" style="73" customWidth="1"/>
    <col min="11796" max="11796" width="8.5703125" style="73" customWidth="1"/>
    <col min="11797" max="11797" width="8.85546875" style="73" customWidth="1"/>
    <col min="11798" max="11798" width="9.7109375" style="73" customWidth="1"/>
    <col min="11799" max="11799" width="8.7109375" style="73" customWidth="1"/>
    <col min="11800" max="11800" width="13.5703125" style="73" customWidth="1"/>
    <col min="11801" max="11801" width="16.28515625" style="73" customWidth="1"/>
    <col min="11802" max="11819" width="9.42578125" style="73" customWidth="1"/>
    <col min="11820" max="11823" width="10.28515625" style="73" customWidth="1"/>
    <col min="11824" max="11824" width="9.140625" style="73" customWidth="1"/>
    <col min="11825" max="11844" width="0" style="73" hidden="1" customWidth="1"/>
    <col min="11845" max="11854" width="11.42578125" style="73" customWidth="1"/>
    <col min="11855" max="11859" width="10.28515625" style="73" customWidth="1"/>
    <col min="11860" max="11868" width="9.42578125" style="73" customWidth="1"/>
    <col min="11869" max="12032" width="11.42578125" style="73"/>
    <col min="12033" max="12033" width="35.42578125" style="73" customWidth="1"/>
    <col min="12034" max="12034" width="23.5703125" style="73" customWidth="1"/>
    <col min="12035" max="12035" width="15" style="73" customWidth="1"/>
    <col min="12036" max="12036" width="15.7109375" style="73" customWidth="1"/>
    <col min="12037" max="12037" width="13.42578125" style="73" customWidth="1"/>
    <col min="12038" max="12038" width="13.5703125" style="73" customWidth="1"/>
    <col min="12039" max="12039" width="14.7109375" style="73" customWidth="1"/>
    <col min="12040" max="12040" width="13.85546875" style="73" customWidth="1"/>
    <col min="12041" max="12041" width="12.5703125" style="73" customWidth="1"/>
    <col min="12042" max="12042" width="11.85546875" style="73" customWidth="1"/>
    <col min="12043" max="12043" width="10.28515625" style="73" customWidth="1"/>
    <col min="12044" max="12044" width="9.28515625" style="73" customWidth="1"/>
    <col min="12045" max="12045" width="9.42578125" style="73" customWidth="1"/>
    <col min="12046" max="12046" width="9.140625" style="73" customWidth="1"/>
    <col min="12047" max="12047" width="9.28515625" style="73" customWidth="1"/>
    <col min="12048" max="12048" width="9.42578125" style="73" customWidth="1"/>
    <col min="12049" max="12049" width="9.7109375" style="73" customWidth="1"/>
    <col min="12050" max="12050" width="9.5703125" style="73" customWidth="1"/>
    <col min="12051" max="12051" width="9.28515625" style="73" customWidth="1"/>
    <col min="12052" max="12052" width="8.5703125" style="73" customWidth="1"/>
    <col min="12053" max="12053" width="8.85546875" style="73" customWidth="1"/>
    <col min="12054" max="12054" width="9.7109375" style="73" customWidth="1"/>
    <col min="12055" max="12055" width="8.7109375" style="73" customWidth="1"/>
    <col min="12056" max="12056" width="13.5703125" style="73" customWidth="1"/>
    <col min="12057" max="12057" width="16.28515625" style="73" customWidth="1"/>
    <col min="12058" max="12075" width="9.42578125" style="73" customWidth="1"/>
    <col min="12076" max="12079" width="10.28515625" style="73" customWidth="1"/>
    <col min="12080" max="12080" width="9.140625" style="73" customWidth="1"/>
    <col min="12081" max="12100" width="0" style="73" hidden="1" customWidth="1"/>
    <col min="12101" max="12110" width="11.42578125" style="73" customWidth="1"/>
    <col min="12111" max="12115" width="10.28515625" style="73" customWidth="1"/>
    <col min="12116" max="12124" width="9.42578125" style="73" customWidth="1"/>
    <col min="12125" max="12288" width="11.42578125" style="73"/>
    <col min="12289" max="12289" width="35.42578125" style="73" customWidth="1"/>
    <col min="12290" max="12290" width="23.5703125" style="73" customWidth="1"/>
    <col min="12291" max="12291" width="15" style="73" customWidth="1"/>
    <col min="12292" max="12292" width="15.7109375" style="73" customWidth="1"/>
    <col min="12293" max="12293" width="13.42578125" style="73" customWidth="1"/>
    <col min="12294" max="12294" width="13.5703125" style="73" customWidth="1"/>
    <col min="12295" max="12295" width="14.7109375" style="73" customWidth="1"/>
    <col min="12296" max="12296" width="13.85546875" style="73" customWidth="1"/>
    <col min="12297" max="12297" width="12.5703125" style="73" customWidth="1"/>
    <col min="12298" max="12298" width="11.85546875" style="73" customWidth="1"/>
    <col min="12299" max="12299" width="10.28515625" style="73" customWidth="1"/>
    <col min="12300" max="12300" width="9.28515625" style="73" customWidth="1"/>
    <col min="12301" max="12301" width="9.42578125" style="73" customWidth="1"/>
    <col min="12302" max="12302" width="9.140625" style="73" customWidth="1"/>
    <col min="12303" max="12303" width="9.28515625" style="73" customWidth="1"/>
    <col min="12304" max="12304" width="9.42578125" style="73" customWidth="1"/>
    <col min="12305" max="12305" width="9.7109375" style="73" customWidth="1"/>
    <col min="12306" max="12306" width="9.5703125" style="73" customWidth="1"/>
    <col min="12307" max="12307" width="9.28515625" style="73" customWidth="1"/>
    <col min="12308" max="12308" width="8.5703125" style="73" customWidth="1"/>
    <col min="12309" max="12309" width="8.85546875" style="73" customWidth="1"/>
    <col min="12310" max="12310" width="9.7109375" style="73" customWidth="1"/>
    <col min="12311" max="12311" width="8.7109375" style="73" customWidth="1"/>
    <col min="12312" max="12312" width="13.5703125" style="73" customWidth="1"/>
    <col min="12313" max="12313" width="16.28515625" style="73" customWidth="1"/>
    <col min="12314" max="12331" width="9.42578125" style="73" customWidth="1"/>
    <col min="12332" max="12335" width="10.28515625" style="73" customWidth="1"/>
    <col min="12336" max="12336" width="9.140625" style="73" customWidth="1"/>
    <col min="12337" max="12356" width="0" style="73" hidden="1" customWidth="1"/>
    <col min="12357" max="12366" width="11.42578125" style="73" customWidth="1"/>
    <col min="12367" max="12371" width="10.28515625" style="73" customWidth="1"/>
    <col min="12372" max="12380" width="9.42578125" style="73" customWidth="1"/>
    <col min="12381" max="12544" width="11.42578125" style="73"/>
    <col min="12545" max="12545" width="35.42578125" style="73" customWidth="1"/>
    <col min="12546" max="12546" width="23.5703125" style="73" customWidth="1"/>
    <col min="12547" max="12547" width="15" style="73" customWidth="1"/>
    <col min="12548" max="12548" width="15.7109375" style="73" customWidth="1"/>
    <col min="12549" max="12549" width="13.42578125" style="73" customWidth="1"/>
    <col min="12550" max="12550" width="13.5703125" style="73" customWidth="1"/>
    <col min="12551" max="12551" width="14.7109375" style="73" customWidth="1"/>
    <col min="12552" max="12552" width="13.85546875" style="73" customWidth="1"/>
    <col min="12553" max="12553" width="12.5703125" style="73" customWidth="1"/>
    <col min="12554" max="12554" width="11.85546875" style="73" customWidth="1"/>
    <col min="12555" max="12555" width="10.28515625" style="73" customWidth="1"/>
    <col min="12556" max="12556" width="9.28515625" style="73" customWidth="1"/>
    <col min="12557" max="12557" width="9.42578125" style="73" customWidth="1"/>
    <col min="12558" max="12558" width="9.140625" style="73" customWidth="1"/>
    <col min="12559" max="12559" width="9.28515625" style="73" customWidth="1"/>
    <col min="12560" max="12560" width="9.42578125" style="73" customWidth="1"/>
    <col min="12561" max="12561" width="9.7109375" style="73" customWidth="1"/>
    <col min="12562" max="12562" width="9.5703125" style="73" customWidth="1"/>
    <col min="12563" max="12563" width="9.28515625" style="73" customWidth="1"/>
    <col min="12564" max="12564" width="8.5703125" style="73" customWidth="1"/>
    <col min="12565" max="12565" width="8.85546875" style="73" customWidth="1"/>
    <col min="12566" max="12566" width="9.7109375" style="73" customWidth="1"/>
    <col min="12567" max="12567" width="8.7109375" style="73" customWidth="1"/>
    <col min="12568" max="12568" width="13.5703125" style="73" customWidth="1"/>
    <col min="12569" max="12569" width="16.28515625" style="73" customWidth="1"/>
    <col min="12570" max="12587" width="9.42578125" style="73" customWidth="1"/>
    <col min="12588" max="12591" width="10.28515625" style="73" customWidth="1"/>
    <col min="12592" max="12592" width="9.140625" style="73" customWidth="1"/>
    <col min="12593" max="12612" width="0" style="73" hidden="1" customWidth="1"/>
    <col min="12613" max="12622" width="11.42578125" style="73" customWidth="1"/>
    <col min="12623" max="12627" width="10.28515625" style="73" customWidth="1"/>
    <col min="12628" max="12636" width="9.42578125" style="73" customWidth="1"/>
    <col min="12637" max="12800" width="11.42578125" style="73"/>
    <col min="12801" max="12801" width="35.42578125" style="73" customWidth="1"/>
    <col min="12802" max="12802" width="23.5703125" style="73" customWidth="1"/>
    <col min="12803" max="12803" width="15" style="73" customWidth="1"/>
    <col min="12804" max="12804" width="15.7109375" style="73" customWidth="1"/>
    <col min="12805" max="12805" width="13.42578125" style="73" customWidth="1"/>
    <col min="12806" max="12806" width="13.5703125" style="73" customWidth="1"/>
    <col min="12807" max="12807" width="14.7109375" style="73" customWidth="1"/>
    <col min="12808" max="12808" width="13.85546875" style="73" customWidth="1"/>
    <col min="12809" max="12809" width="12.5703125" style="73" customWidth="1"/>
    <col min="12810" max="12810" width="11.85546875" style="73" customWidth="1"/>
    <col min="12811" max="12811" width="10.28515625" style="73" customWidth="1"/>
    <col min="12812" max="12812" width="9.28515625" style="73" customWidth="1"/>
    <col min="12813" max="12813" width="9.42578125" style="73" customWidth="1"/>
    <col min="12814" max="12814" width="9.140625" style="73" customWidth="1"/>
    <col min="12815" max="12815" width="9.28515625" style="73" customWidth="1"/>
    <col min="12816" max="12816" width="9.42578125" style="73" customWidth="1"/>
    <col min="12817" max="12817" width="9.7109375" style="73" customWidth="1"/>
    <col min="12818" max="12818" width="9.5703125" style="73" customWidth="1"/>
    <col min="12819" max="12819" width="9.28515625" style="73" customWidth="1"/>
    <col min="12820" max="12820" width="8.5703125" style="73" customWidth="1"/>
    <col min="12821" max="12821" width="8.85546875" style="73" customWidth="1"/>
    <col min="12822" max="12822" width="9.7109375" style="73" customWidth="1"/>
    <col min="12823" max="12823" width="8.7109375" style="73" customWidth="1"/>
    <col min="12824" max="12824" width="13.5703125" style="73" customWidth="1"/>
    <col min="12825" max="12825" width="16.28515625" style="73" customWidth="1"/>
    <col min="12826" max="12843" width="9.42578125" style="73" customWidth="1"/>
    <col min="12844" max="12847" width="10.28515625" style="73" customWidth="1"/>
    <col min="12848" max="12848" width="9.140625" style="73" customWidth="1"/>
    <col min="12849" max="12868" width="0" style="73" hidden="1" customWidth="1"/>
    <col min="12869" max="12878" width="11.42578125" style="73" customWidth="1"/>
    <col min="12879" max="12883" width="10.28515625" style="73" customWidth="1"/>
    <col min="12884" max="12892" width="9.42578125" style="73" customWidth="1"/>
    <col min="12893" max="13056" width="11.42578125" style="73"/>
    <col min="13057" max="13057" width="35.42578125" style="73" customWidth="1"/>
    <col min="13058" max="13058" width="23.5703125" style="73" customWidth="1"/>
    <col min="13059" max="13059" width="15" style="73" customWidth="1"/>
    <col min="13060" max="13060" width="15.7109375" style="73" customWidth="1"/>
    <col min="13061" max="13061" width="13.42578125" style="73" customWidth="1"/>
    <col min="13062" max="13062" width="13.5703125" style="73" customWidth="1"/>
    <col min="13063" max="13063" width="14.7109375" style="73" customWidth="1"/>
    <col min="13064" max="13064" width="13.85546875" style="73" customWidth="1"/>
    <col min="13065" max="13065" width="12.5703125" style="73" customWidth="1"/>
    <col min="13066" max="13066" width="11.85546875" style="73" customWidth="1"/>
    <col min="13067" max="13067" width="10.28515625" style="73" customWidth="1"/>
    <col min="13068" max="13068" width="9.28515625" style="73" customWidth="1"/>
    <col min="13069" max="13069" width="9.42578125" style="73" customWidth="1"/>
    <col min="13070" max="13070" width="9.140625" style="73" customWidth="1"/>
    <col min="13071" max="13071" width="9.28515625" style="73" customWidth="1"/>
    <col min="13072" max="13072" width="9.42578125" style="73" customWidth="1"/>
    <col min="13073" max="13073" width="9.7109375" style="73" customWidth="1"/>
    <col min="13074" max="13074" width="9.5703125" style="73" customWidth="1"/>
    <col min="13075" max="13075" width="9.28515625" style="73" customWidth="1"/>
    <col min="13076" max="13076" width="8.5703125" style="73" customWidth="1"/>
    <col min="13077" max="13077" width="8.85546875" style="73" customWidth="1"/>
    <col min="13078" max="13078" width="9.7109375" style="73" customWidth="1"/>
    <col min="13079" max="13079" width="8.7109375" style="73" customWidth="1"/>
    <col min="13080" max="13080" width="13.5703125" style="73" customWidth="1"/>
    <col min="13081" max="13081" width="16.28515625" style="73" customWidth="1"/>
    <col min="13082" max="13099" width="9.42578125" style="73" customWidth="1"/>
    <col min="13100" max="13103" width="10.28515625" style="73" customWidth="1"/>
    <col min="13104" max="13104" width="9.140625" style="73" customWidth="1"/>
    <col min="13105" max="13124" width="0" style="73" hidden="1" customWidth="1"/>
    <col min="13125" max="13134" width="11.42578125" style="73" customWidth="1"/>
    <col min="13135" max="13139" width="10.28515625" style="73" customWidth="1"/>
    <col min="13140" max="13148" width="9.42578125" style="73" customWidth="1"/>
    <col min="13149" max="13312" width="11.42578125" style="73"/>
    <col min="13313" max="13313" width="35.42578125" style="73" customWidth="1"/>
    <col min="13314" max="13314" width="23.5703125" style="73" customWidth="1"/>
    <col min="13315" max="13315" width="15" style="73" customWidth="1"/>
    <col min="13316" max="13316" width="15.7109375" style="73" customWidth="1"/>
    <col min="13317" max="13317" width="13.42578125" style="73" customWidth="1"/>
    <col min="13318" max="13318" width="13.5703125" style="73" customWidth="1"/>
    <col min="13319" max="13319" width="14.7109375" style="73" customWidth="1"/>
    <col min="13320" max="13320" width="13.85546875" style="73" customWidth="1"/>
    <col min="13321" max="13321" width="12.5703125" style="73" customWidth="1"/>
    <col min="13322" max="13322" width="11.85546875" style="73" customWidth="1"/>
    <col min="13323" max="13323" width="10.28515625" style="73" customWidth="1"/>
    <col min="13324" max="13324" width="9.28515625" style="73" customWidth="1"/>
    <col min="13325" max="13325" width="9.42578125" style="73" customWidth="1"/>
    <col min="13326" max="13326" width="9.140625" style="73" customWidth="1"/>
    <col min="13327" max="13327" width="9.28515625" style="73" customWidth="1"/>
    <col min="13328" max="13328" width="9.42578125" style="73" customWidth="1"/>
    <col min="13329" max="13329" width="9.7109375" style="73" customWidth="1"/>
    <col min="13330" max="13330" width="9.5703125" style="73" customWidth="1"/>
    <col min="13331" max="13331" width="9.28515625" style="73" customWidth="1"/>
    <col min="13332" max="13332" width="8.5703125" style="73" customWidth="1"/>
    <col min="13333" max="13333" width="8.85546875" style="73" customWidth="1"/>
    <col min="13334" max="13334" width="9.7109375" style="73" customWidth="1"/>
    <col min="13335" max="13335" width="8.7109375" style="73" customWidth="1"/>
    <col min="13336" max="13336" width="13.5703125" style="73" customWidth="1"/>
    <col min="13337" max="13337" width="16.28515625" style="73" customWidth="1"/>
    <col min="13338" max="13355" width="9.42578125" style="73" customWidth="1"/>
    <col min="13356" max="13359" width="10.28515625" style="73" customWidth="1"/>
    <col min="13360" max="13360" width="9.140625" style="73" customWidth="1"/>
    <col min="13361" max="13380" width="0" style="73" hidden="1" customWidth="1"/>
    <col min="13381" max="13390" width="11.42578125" style="73" customWidth="1"/>
    <col min="13391" max="13395" width="10.28515625" style="73" customWidth="1"/>
    <col min="13396" max="13404" width="9.42578125" style="73" customWidth="1"/>
    <col min="13405" max="13568" width="11.42578125" style="73"/>
    <col min="13569" max="13569" width="35.42578125" style="73" customWidth="1"/>
    <col min="13570" max="13570" width="23.5703125" style="73" customWidth="1"/>
    <col min="13571" max="13571" width="15" style="73" customWidth="1"/>
    <col min="13572" max="13572" width="15.7109375" style="73" customWidth="1"/>
    <col min="13573" max="13573" width="13.42578125" style="73" customWidth="1"/>
    <col min="13574" max="13574" width="13.5703125" style="73" customWidth="1"/>
    <col min="13575" max="13575" width="14.7109375" style="73" customWidth="1"/>
    <col min="13576" max="13576" width="13.85546875" style="73" customWidth="1"/>
    <col min="13577" max="13577" width="12.5703125" style="73" customWidth="1"/>
    <col min="13578" max="13578" width="11.85546875" style="73" customWidth="1"/>
    <col min="13579" max="13579" width="10.28515625" style="73" customWidth="1"/>
    <col min="13580" max="13580" width="9.28515625" style="73" customWidth="1"/>
    <col min="13581" max="13581" width="9.42578125" style="73" customWidth="1"/>
    <col min="13582" max="13582" width="9.140625" style="73" customWidth="1"/>
    <col min="13583" max="13583" width="9.28515625" style="73" customWidth="1"/>
    <col min="13584" max="13584" width="9.42578125" style="73" customWidth="1"/>
    <col min="13585" max="13585" width="9.7109375" style="73" customWidth="1"/>
    <col min="13586" max="13586" width="9.5703125" style="73" customWidth="1"/>
    <col min="13587" max="13587" width="9.28515625" style="73" customWidth="1"/>
    <col min="13588" max="13588" width="8.5703125" style="73" customWidth="1"/>
    <col min="13589" max="13589" width="8.85546875" style="73" customWidth="1"/>
    <col min="13590" max="13590" width="9.7109375" style="73" customWidth="1"/>
    <col min="13591" max="13591" width="8.7109375" style="73" customWidth="1"/>
    <col min="13592" max="13592" width="13.5703125" style="73" customWidth="1"/>
    <col min="13593" max="13593" width="16.28515625" style="73" customWidth="1"/>
    <col min="13594" max="13611" width="9.42578125" style="73" customWidth="1"/>
    <col min="13612" max="13615" width="10.28515625" style="73" customWidth="1"/>
    <col min="13616" max="13616" width="9.140625" style="73" customWidth="1"/>
    <col min="13617" max="13636" width="0" style="73" hidden="1" customWidth="1"/>
    <col min="13637" max="13646" width="11.42578125" style="73" customWidth="1"/>
    <col min="13647" max="13651" width="10.28515625" style="73" customWidth="1"/>
    <col min="13652" max="13660" width="9.42578125" style="73" customWidth="1"/>
    <col min="13661" max="13824" width="11.42578125" style="73"/>
    <col min="13825" max="13825" width="35.42578125" style="73" customWidth="1"/>
    <col min="13826" max="13826" width="23.5703125" style="73" customWidth="1"/>
    <col min="13827" max="13827" width="15" style="73" customWidth="1"/>
    <col min="13828" max="13828" width="15.7109375" style="73" customWidth="1"/>
    <col min="13829" max="13829" width="13.42578125" style="73" customWidth="1"/>
    <col min="13830" max="13830" width="13.5703125" style="73" customWidth="1"/>
    <col min="13831" max="13831" width="14.7109375" style="73" customWidth="1"/>
    <col min="13832" max="13832" width="13.85546875" style="73" customWidth="1"/>
    <col min="13833" max="13833" width="12.5703125" style="73" customWidth="1"/>
    <col min="13834" max="13834" width="11.85546875" style="73" customWidth="1"/>
    <col min="13835" max="13835" width="10.28515625" style="73" customWidth="1"/>
    <col min="13836" max="13836" width="9.28515625" style="73" customWidth="1"/>
    <col min="13837" max="13837" width="9.42578125" style="73" customWidth="1"/>
    <col min="13838" max="13838" width="9.140625" style="73" customWidth="1"/>
    <col min="13839" max="13839" width="9.28515625" style="73" customWidth="1"/>
    <col min="13840" max="13840" width="9.42578125" style="73" customWidth="1"/>
    <col min="13841" max="13841" width="9.7109375" style="73" customWidth="1"/>
    <col min="13842" max="13842" width="9.5703125" style="73" customWidth="1"/>
    <col min="13843" max="13843" width="9.28515625" style="73" customWidth="1"/>
    <col min="13844" max="13844" width="8.5703125" style="73" customWidth="1"/>
    <col min="13845" max="13845" width="8.85546875" style="73" customWidth="1"/>
    <col min="13846" max="13846" width="9.7109375" style="73" customWidth="1"/>
    <col min="13847" max="13847" width="8.7109375" style="73" customWidth="1"/>
    <col min="13848" max="13848" width="13.5703125" style="73" customWidth="1"/>
    <col min="13849" max="13849" width="16.28515625" style="73" customWidth="1"/>
    <col min="13850" max="13867" width="9.42578125" style="73" customWidth="1"/>
    <col min="13868" max="13871" width="10.28515625" style="73" customWidth="1"/>
    <col min="13872" max="13872" width="9.140625" style="73" customWidth="1"/>
    <col min="13873" max="13892" width="0" style="73" hidden="1" customWidth="1"/>
    <col min="13893" max="13902" width="11.42578125" style="73" customWidth="1"/>
    <col min="13903" max="13907" width="10.28515625" style="73" customWidth="1"/>
    <col min="13908" max="13916" width="9.42578125" style="73" customWidth="1"/>
    <col min="13917" max="14080" width="11.42578125" style="73"/>
    <col min="14081" max="14081" width="35.42578125" style="73" customWidth="1"/>
    <col min="14082" max="14082" width="23.5703125" style="73" customWidth="1"/>
    <col min="14083" max="14083" width="15" style="73" customWidth="1"/>
    <col min="14084" max="14084" width="15.7109375" style="73" customWidth="1"/>
    <col min="14085" max="14085" width="13.42578125" style="73" customWidth="1"/>
    <col min="14086" max="14086" width="13.5703125" style="73" customWidth="1"/>
    <col min="14087" max="14087" width="14.7109375" style="73" customWidth="1"/>
    <col min="14088" max="14088" width="13.85546875" style="73" customWidth="1"/>
    <col min="14089" max="14089" width="12.5703125" style="73" customWidth="1"/>
    <col min="14090" max="14090" width="11.85546875" style="73" customWidth="1"/>
    <col min="14091" max="14091" width="10.28515625" style="73" customWidth="1"/>
    <col min="14092" max="14092" width="9.28515625" style="73" customWidth="1"/>
    <col min="14093" max="14093" width="9.42578125" style="73" customWidth="1"/>
    <col min="14094" max="14094" width="9.140625" style="73" customWidth="1"/>
    <col min="14095" max="14095" width="9.28515625" style="73" customWidth="1"/>
    <col min="14096" max="14096" width="9.42578125" style="73" customWidth="1"/>
    <col min="14097" max="14097" width="9.7109375" style="73" customWidth="1"/>
    <col min="14098" max="14098" width="9.5703125" style="73" customWidth="1"/>
    <col min="14099" max="14099" width="9.28515625" style="73" customWidth="1"/>
    <col min="14100" max="14100" width="8.5703125" style="73" customWidth="1"/>
    <col min="14101" max="14101" width="8.85546875" style="73" customWidth="1"/>
    <col min="14102" max="14102" width="9.7109375" style="73" customWidth="1"/>
    <col min="14103" max="14103" width="8.7109375" style="73" customWidth="1"/>
    <col min="14104" max="14104" width="13.5703125" style="73" customWidth="1"/>
    <col min="14105" max="14105" width="16.28515625" style="73" customWidth="1"/>
    <col min="14106" max="14123" width="9.42578125" style="73" customWidth="1"/>
    <col min="14124" max="14127" width="10.28515625" style="73" customWidth="1"/>
    <col min="14128" max="14128" width="9.140625" style="73" customWidth="1"/>
    <col min="14129" max="14148" width="0" style="73" hidden="1" customWidth="1"/>
    <col min="14149" max="14158" width="11.42578125" style="73" customWidth="1"/>
    <col min="14159" max="14163" width="10.28515625" style="73" customWidth="1"/>
    <col min="14164" max="14172" width="9.42578125" style="73" customWidth="1"/>
    <col min="14173" max="14336" width="11.42578125" style="73"/>
    <col min="14337" max="14337" width="35.42578125" style="73" customWidth="1"/>
    <col min="14338" max="14338" width="23.5703125" style="73" customWidth="1"/>
    <col min="14339" max="14339" width="15" style="73" customWidth="1"/>
    <col min="14340" max="14340" width="15.7109375" style="73" customWidth="1"/>
    <col min="14341" max="14341" width="13.42578125" style="73" customWidth="1"/>
    <col min="14342" max="14342" width="13.5703125" style="73" customWidth="1"/>
    <col min="14343" max="14343" width="14.7109375" style="73" customWidth="1"/>
    <col min="14344" max="14344" width="13.85546875" style="73" customWidth="1"/>
    <col min="14345" max="14345" width="12.5703125" style="73" customWidth="1"/>
    <col min="14346" max="14346" width="11.85546875" style="73" customWidth="1"/>
    <col min="14347" max="14347" width="10.28515625" style="73" customWidth="1"/>
    <col min="14348" max="14348" width="9.28515625" style="73" customWidth="1"/>
    <col min="14349" max="14349" width="9.42578125" style="73" customWidth="1"/>
    <col min="14350" max="14350" width="9.140625" style="73" customWidth="1"/>
    <col min="14351" max="14351" width="9.28515625" style="73" customWidth="1"/>
    <col min="14352" max="14352" width="9.42578125" style="73" customWidth="1"/>
    <col min="14353" max="14353" width="9.7109375" style="73" customWidth="1"/>
    <col min="14354" max="14354" width="9.5703125" style="73" customWidth="1"/>
    <col min="14355" max="14355" width="9.28515625" style="73" customWidth="1"/>
    <col min="14356" max="14356" width="8.5703125" style="73" customWidth="1"/>
    <col min="14357" max="14357" width="8.85546875" style="73" customWidth="1"/>
    <col min="14358" max="14358" width="9.7109375" style="73" customWidth="1"/>
    <col min="14359" max="14359" width="8.7109375" style="73" customWidth="1"/>
    <col min="14360" max="14360" width="13.5703125" style="73" customWidth="1"/>
    <col min="14361" max="14361" width="16.28515625" style="73" customWidth="1"/>
    <col min="14362" max="14379" width="9.42578125" style="73" customWidth="1"/>
    <col min="14380" max="14383" width="10.28515625" style="73" customWidth="1"/>
    <col min="14384" max="14384" width="9.140625" style="73" customWidth="1"/>
    <col min="14385" max="14404" width="0" style="73" hidden="1" customWidth="1"/>
    <col min="14405" max="14414" width="11.42578125" style="73" customWidth="1"/>
    <col min="14415" max="14419" width="10.28515625" style="73" customWidth="1"/>
    <col min="14420" max="14428" width="9.42578125" style="73" customWidth="1"/>
    <col min="14429" max="14592" width="11.42578125" style="73"/>
    <col min="14593" max="14593" width="35.42578125" style="73" customWidth="1"/>
    <col min="14594" max="14594" width="23.5703125" style="73" customWidth="1"/>
    <col min="14595" max="14595" width="15" style="73" customWidth="1"/>
    <col min="14596" max="14596" width="15.7109375" style="73" customWidth="1"/>
    <col min="14597" max="14597" width="13.42578125" style="73" customWidth="1"/>
    <col min="14598" max="14598" width="13.5703125" style="73" customWidth="1"/>
    <col min="14599" max="14599" width="14.7109375" style="73" customWidth="1"/>
    <col min="14600" max="14600" width="13.85546875" style="73" customWidth="1"/>
    <col min="14601" max="14601" width="12.5703125" style="73" customWidth="1"/>
    <col min="14602" max="14602" width="11.85546875" style="73" customWidth="1"/>
    <col min="14603" max="14603" width="10.28515625" style="73" customWidth="1"/>
    <col min="14604" max="14604" width="9.28515625" style="73" customWidth="1"/>
    <col min="14605" max="14605" width="9.42578125" style="73" customWidth="1"/>
    <col min="14606" max="14606" width="9.140625" style="73" customWidth="1"/>
    <col min="14607" max="14607" width="9.28515625" style="73" customWidth="1"/>
    <col min="14608" max="14608" width="9.42578125" style="73" customWidth="1"/>
    <col min="14609" max="14609" width="9.7109375" style="73" customWidth="1"/>
    <col min="14610" max="14610" width="9.5703125" style="73" customWidth="1"/>
    <col min="14611" max="14611" width="9.28515625" style="73" customWidth="1"/>
    <col min="14612" max="14612" width="8.5703125" style="73" customWidth="1"/>
    <col min="14613" max="14613" width="8.85546875" style="73" customWidth="1"/>
    <col min="14614" max="14614" width="9.7109375" style="73" customWidth="1"/>
    <col min="14615" max="14615" width="8.7109375" style="73" customWidth="1"/>
    <col min="14616" max="14616" width="13.5703125" style="73" customWidth="1"/>
    <col min="14617" max="14617" width="16.28515625" style="73" customWidth="1"/>
    <col min="14618" max="14635" width="9.42578125" style="73" customWidth="1"/>
    <col min="14636" max="14639" width="10.28515625" style="73" customWidth="1"/>
    <col min="14640" max="14640" width="9.140625" style="73" customWidth="1"/>
    <col min="14641" max="14660" width="0" style="73" hidden="1" customWidth="1"/>
    <col min="14661" max="14670" width="11.42578125" style="73" customWidth="1"/>
    <col min="14671" max="14675" width="10.28515625" style="73" customWidth="1"/>
    <col min="14676" max="14684" width="9.42578125" style="73" customWidth="1"/>
    <col min="14685" max="14848" width="11.42578125" style="73"/>
    <col min="14849" max="14849" width="35.42578125" style="73" customWidth="1"/>
    <col min="14850" max="14850" width="23.5703125" style="73" customWidth="1"/>
    <col min="14851" max="14851" width="15" style="73" customWidth="1"/>
    <col min="14852" max="14852" width="15.7109375" style="73" customWidth="1"/>
    <col min="14853" max="14853" width="13.42578125" style="73" customWidth="1"/>
    <col min="14854" max="14854" width="13.5703125" style="73" customWidth="1"/>
    <col min="14855" max="14855" width="14.7109375" style="73" customWidth="1"/>
    <col min="14856" max="14856" width="13.85546875" style="73" customWidth="1"/>
    <col min="14857" max="14857" width="12.5703125" style="73" customWidth="1"/>
    <col min="14858" max="14858" width="11.85546875" style="73" customWidth="1"/>
    <col min="14859" max="14859" width="10.28515625" style="73" customWidth="1"/>
    <col min="14860" max="14860" width="9.28515625" style="73" customWidth="1"/>
    <col min="14861" max="14861" width="9.42578125" style="73" customWidth="1"/>
    <col min="14862" max="14862" width="9.140625" style="73" customWidth="1"/>
    <col min="14863" max="14863" width="9.28515625" style="73" customWidth="1"/>
    <col min="14864" max="14864" width="9.42578125" style="73" customWidth="1"/>
    <col min="14865" max="14865" width="9.7109375" style="73" customWidth="1"/>
    <col min="14866" max="14866" width="9.5703125" style="73" customWidth="1"/>
    <col min="14867" max="14867" width="9.28515625" style="73" customWidth="1"/>
    <col min="14868" max="14868" width="8.5703125" style="73" customWidth="1"/>
    <col min="14869" max="14869" width="8.85546875" style="73" customWidth="1"/>
    <col min="14870" max="14870" width="9.7109375" style="73" customWidth="1"/>
    <col min="14871" max="14871" width="8.7109375" style="73" customWidth="1"/>
    <col min="14872" max="14872" width="13.5703125" style="73" customWidth="1"/>
    <col min="14873" max="14873" width="16.28515625" style="73" customWidth="1"/>
    <col min="14874" max="14891" width="9.42578125" style="73" customWidth="1"/>
    <col min="14892" max="14895" width="10.28515625" style="73" customWidth="1"/>
    <col min="14896" max="14896" width="9.140625" style="73" customWidth="1"/>
    <col min="14897" max="14916" width="0" style="73" hidden="1" customWidth="1"/>
    <col min="14917" max="14926" width="11.42578125" style="73" customWidth="1"/>
    <col min="14927" max="14931" width="10.28515625" style="73" customWidth="1"/>
    <col min="14932" max="14940" width="9.42578125" style="73" customWidth="1"/>
    <col min="14941" max="15104" width="11.42578125" style="73"/>
    <col min="15105" max="15105" width="35.42578125" style="73" customWidth="1"/>
    <col min="15106" max="15106" width="23.5703125" style="73" customWidth="1"/>
    <col min="15107" max="15107" width="15" style="73" customWidth="1"/>
    <col min="15108" max="15108" width="15.7109375" style="73" customWidth="1"/>
    <col min="15109" max="15109" width="13.42578125" style="73" customWidth="1"/>
    <col min="15110" max="15110" width="13.5703125" style="73" customWidth="1"/>
    <col min="15111" max="15111" width="14.7109375" style="73" customWidth="1"/>
    <col min="15112" max="15112" width="13.85546875" style="73" customWidth="1"/>
    <col min="15113" max="15113" width="12.5703125" style="73" customWidth="1"/>
    <col min="15114" max="15114" width="11.85546875" style="73" customWidth="1"/>
    <col min="15115" max="15115" width="10.28515625" style="73" customWidth="1"/>
    <col min="15116" max="15116" width="9.28515625" style="73" customWidth="1"/>
    <col min="15117" max="15117" width="9.42578125" style="73" customWidth="1"/>
    <col min="15118" max="15118" width="9.140625" style="73" customWidth="1"/>
    <col min="15119" max="15119" width="9.28515625" style="73" customWidth="1"/>
    <col min="15120" max="15120" width="9.42578125" style="73" customWidth="1"/>
    <col min="15121" max="15121" width="9.7109375" style="73" customWidth="1"/>
    <col min="15122" max="15122" width="9.5703125" style="73" customWidth="1"/>
    <col min="15123" max="15123" width="9.28515625" style="73" customWidth="1"/>
    <col min="15124" max="15124" width="8.5703125" style="73" customWidth="1"/>
    <col min="15125" max="15125" width="8.85546875" style="73" customWidth="1"/>
    <col min="15126" max="15126" width="9.7109375" style="73" customWidth="1"/>
    <col min="15127" max="15127" width="8.7109375" style="73" customWidth="1"/>
    <col min="15128" max="15128" width="13.5703125" style="73" customWidth="1"/>
    <col min="15129" max="15129" width="16.28515625" style="73" customWidth="1"/>
    <col min="15130" max="15147" width="9.42578125" style="73" customWidth="1"/>
    <col min="15148" max="15151" width="10.28515625" style="73" customWidth="1"/>
    <col min="15152" max="15152" width="9.140625" style="73" customWidth="1"/>
    <col min="15153" max="15172" width="0" style="73" hidden="1" customWidth="1"/>
    <col min="15173" max="15182" width="11.42578125" style="73" customWidth="1"/>
    <col min="15183" max="15187" width="10.28515625" style="73" customWidth="1"/>
    <col min="15188" max="15196" width="9.42578125" style="73" customWidth="1"/>
    <col min="15197" max="15360" width="11.42578125" style="73"/>
    <col min="15361" max="15361" width="35.42578125" style="73" customWidth="1"/>
    <col min="15362" max="15362" width="23.5703125" style="73" customWidth="1"/>
    <col min="15363" max="15363" width="15" style="73" customWidth="1"/>
    <col min="15364" max="15364" width="15.7109375" style="73" customWidth="1"/>
    <col min="15365" max="15365" width="13.42578125" style="73" customWidth="1"/>
    <col min="15366" max="15366" width="13.5703125" style="73" customWidth="1"/>
    <col min="15367" max="15367" width="14.7109375" style="73" customWidth="1"/>
    <col min="15368" max="15368" width="13.85546875" style="73" customWidth="1"/>
    <col min="15369" max="15369" width="12.5703125" style="73" customWidth="1"/>
    <col min="15370" max="15370" width="11.85546875" style="73" customWidth="1"/>
    <col min="15371" max="15371" width="10.28515625" style="73" customWidth="1"/>
    <col min="15372" max="15372" width="9.28515625" style="73" customWidth="1"/>
    <col min="15373" max="15373" width="9.42578125" style="73" customWidth="1"/>
    <col min="15374" max="15374" width="9.140625" style="73" customWidth="1"/>
    <col min="15375" max="15375" width="9.28515625" style="73" customWidth="1"/>
    <col min="15376" max="15376" width="9.42578125" style="73" customWidth="1"/>
    <col min="15377" max="15377" width="9.7109375" style="73" customWidth="1"/>
    <col min="15378" max="15378" width="9.5703125" style="73" customWidth="1"/>
    <col min="15379" max="15379" width="9.28515625" style="73" customWidth="1"/>
    <col min="15380" max="15380" width="8.5703125" style="73" customWidth="1"/>
    <col min="15381" max="15381" width="8.85546875" style="73" customWidth="1"/>
    <col min="15382" max="15382" width="9.7109375" style="73" customWidth="1"/>
    <col min="15383" max="15383" width="8.7109375" style="73" customWidth="1"/>
    <col min="15384" max="15384" width="13.5703125" style="73" customWidth="1"/>
    <col min="15385" max="15385" width="16.28515625" style="73" customWidth="1"/>
    <col min="15386" max="15403" width="9.42578125" style="73" customWidth="1"/>
    <col min="15404" max="15407" width="10.28515625" style="73" customWidth="1"/>
    <col min="15408" max="15408" width="9.140625" style="73" customWidth="1"/>
    <col min="15409" max="15428" width="0" style="73" hidden="1" customWidth="1"/>
    <col min="15429" max="15438" width="11.42578125" style="73" customWidth="1"/>
    <col min="15439" max="15443" width="10.28515625" style="73" customWidth="1"/>
    <col min="15444" max="15452" width="9.42578125" style="73" customWidth="1"/>
    <col min="15453" max="15616" width="11.42578125" style="73"/>
    <col min="15617" max="15617" width="35.42578125" style="73" customWidth="1"/>
    <col min="15618" max="15618" width="23.5703125" style="73" customWidth="1"/>
    <col min="15619" max="15619" width="15" style="73" customWidth="1"/>
    <col min="15620" max="15620" width="15.7109375" style="73" customWidth="1"/>
    <col min="15621" max="15621" width="13.42578125" style="73" customWidth="1"/>
    <col min="15622" max="15622" width="13.5703125" style="73" customWidth="1"/>
    <col min="15623" max="15623" width="14.7109375" style="73" customWidth="1"/>
    <col min="15624" max="15624" width="13.85546875" style="73" customWidth="1"/>
    <col min="15625" max="15625" width="12.5703125" style="73" customWidth="1"/>
    <col min="15626" max="15626" width="11.85546875" style="73" customWidth="1"/>
    <col min="15627" max="15627" width="10.28515625" style="73" customWidth="1"/>
    <col min="15628" max="15628" width="9.28515625" style="73" customWidth="1"/>
    <col min="15629" max="15629" width="9.42578125" style="73" customWidth="1"/>
    <col min="15630" max="15630" width="9.140625" style="73" customWidth="1"/>
    <col min="15631" max="15631" width="9.28515625" style="73" customWidth="1"/>
    <col min="15632" max="15632" width="9.42578125" style="73" customWidth="1"/>
    <col min="15633" max="15633" width="9.7109375" style="73" customWidth="1"/>
    <col min="15634" max="15634" width="9.5703125" style="73" customWidth="1"/>
    <col min="15635" max="15635" width="9.28515625" style="73" customWidth="1"/>
    <col min="15636" max="15636" width="8.5703125" style="73" customWidth="1"/>
    <col min="15637" max="15637" width="8.85546875" style="73" customWidth="1"/>
    <col min="15638" max="15638" width="9.7109375" style="73" customWidth="1"/>
    <col min="15639" max="15639" width="8.7109375" style="73" customWidth="1"/>
    <col min="15640" max="15640" width="13.5703125" style="73" customWidth="1"/>
    <col min="15641" max="15641" width="16.28515625" style="73" customWidth="1"/>
    <col min="15642" max="15659" width="9.42578125" style="73" customWidth="1"/>
    <col min="15660" max="15663" width="10.28515625" style="73" customWidth="1"/>
    <col min="15664" max="15664" width="9.140625" style="73" customWidth="1"/>
    <col min="15665" max="15684" width="0" style="73" hidden="1" customWidth="1"/>
    <col min="15685" max="15694" width="11.42578125" style="73" customWidth="1"/>
    <col min="15695" max="15699" width="10.28515625" style="73" customWidth="1"/>
    <col min="15700" max="15708" width="9.42578125" style="73" customWidth="1"/>
    <col min="15709" max="15872" width="11.42578125" style="73"/>
    <col min="15873" max="15873" width="35.42578125" style="73" customWidth="1"/>
    <col min="15874" max="15874" width="23.5703125" style="73" customWidth="1"/>
    <col min="15875" max="15875" width="15" style="73" customWidth="1"/>
    <col min="15876" max="15876" width="15.7109375" style="73" customWidth="1"/>
    <col min="15877" max="15877" width="13.42578125" style="73" customWidth="1"/>
    <col min="15878" max="15878" width="13.5703125" style="73" customWidth="1"/>
    <col min="15879" max="15879" width="14.7109375" style="73" customWidth="1"/>
    <col min="15880" max="15880" width="13.85546875" style="73" customWidth="1"/>
    <col min="15881" max="15881" width="12.5703125" style="73" customWidth="1"/>
    <col min="15882" max="15882" width="11.85546875" style="73" customWidth="1"/>
    <col min="15883" max="15883" width="10.28515625" style="73" customWidth="1"/>
    <col min="15884" max="15884" width="9.28515625" style="73" customWidth="1"/>
    <col min="15885" max="15885" width="9.42578125" style="73" customWidth="1"/>
    <col min="15886" max="15886" width="9.140625" style="73" customWidth="1"/>
    <col min="15887" max="15887" width="9.28515625" style="73" customWidth="1"/>
    <col min="15888" max="15888" width="9.42578125" style="73" customWidth="1"/>
    <col min="15889" max="15889" width="9.7109375" style="73" customWidth="1"/>
    <col min="15890" max="15890" width="9.5703125" style="73" customWidth="1"/>
    <col min="15891" max="15891" width="9.28515625" style="73" customWidth="1"/>
    <col min="15892" max="15892" width="8.5703125" style="73" customWidth="1"/>
    <col min="15893" max="15893" width="8.85546875" style="73" customWidth="1"/>
    <col min="15894" max="15894" width="9.7109375" style="73" customWidth="1"/>
    <col min="15895" max="15895" width="8.7109375" style="73" customWidth="1"/>
    <col min="15896" max="15896" width="13.5703125" style="73" customWidth="1"/>
    <col min="15897" max="15897" width="16.28515625" style="73" customWidth="1"/>
    <col min="15898" max="15915" width="9.42578125" style="73" customWidth="1"/>
    <col min="15916" max="15919" width="10.28515625" style="73" customWidth="1"/>
    <col min="15920" max="15920" width="9.140625" style="73" customWidth="1"/>
    <col min="15921" max="15940" width="0" style="73" hidden="1" customWidth="1"/>
    <col min="15941" max="15950" width="11.42578125" style="73" customWidth="1"/>
    <col min="15951" max="15955" width="10.28515625" style="73" customWidth="1"/>
    <col min="15956" max="15964" width="9.42578125" style="73" customWidth="1"/>
    <col min="15965" max="16128" width="11.42578125" style="73"/>
    <col min="16129" max="16129" width="35.42578125" style="73" customWidth="1"/>
    <col min="16130" max="16130" width="23.5703125" style="73" customWidth="1"/>
    <col min="16131" max="16131" width="15" style="73" customWidth="1"/>
    <col min="16132" max="16132" width="15.7109375" style="73" customWidth="1"/>
    <col min="16133" max="16133" width="13.42578125" style="73" customWidth="1"/>
    <col min="16134" max="16134" width="13.5703125" style="73" customWidth="1"/>
    <col min="16135" max="16135" width="14.7109375" style="73" customWidth="1"/>
    <col min="16136" max="16136" width="13.85546875" style="73" customWidth="1"/>
    <col min="16137" max="16137" width="12.5703125" style="73" customWidth="1"/>
    <col min="16138" max="16138" width="11.85546875" style="73" customWidth="1"/>
    <col min="16139" max="16139" width="10.28515625" style="73" customWidth="1"/>
    <col min="16140" max="16140" width="9.28515625" style="73" customWidth="1"/>
    <col min="16141" max="16141" width="9.42578125" style="73" customWidth="1"/>
    <col min="16142" max="16142" width="9.140625" style="73" customWidth="1"/>
    <col min="16143" max="16143" width="9.28515625" style="73" customWidth="1"/>
    <col min="16144" max="16144" width="9.42578125" style="73" customWidth="1"/>
    <col min="16145" max="16145" width="9.7109375" style="73" customWidth="1"/>
    <col min="16146" max="16146" width="9.5703125" style="73" customWidth="1"/>
    <col min="16147" max="16147" width="9.28515625" style="73" customWidth="1"/>
    <col min="16148" max="16148" width="8.5703125" style="73" customWidth="1"/>
    <col min="16149" max="16149" width="8.85546875" style="73" customWidth="1"/>
    <col min="16150" max="16150" width="9.7109375" style="73" customWidth="1"/>
    <col min="16151" max="16151" width="8.7109375" style="73" customWidth="1"/>
    <col min="16152" max="16152" width="13.5703125" style="73" customWidth="1"/>
    <col min="16153" max="16153" width="16.28515625" style="73" customWidth="1"/>
    <col min="16154" max="16171" width="9.42578125" style="73" customWidth="1"/>
    <col min="16172" max="16175" width="10.28515625" style="73" customWidth="1"/>
    <col min="16176" max="16176" width="9.140625" style="73" customWidth="1"/>
    <col min="16177" max="16196" width="0" style="73" hidden="1" customWidth="1"/>
    <col min="16197" max="16206" width="11.42578125" style="73" customWidth="1"/>
    <col min="16207" max="16211" width="10.28515625" style="73" customWidth="1"/>
    <col min="16212" max="16220" width="9.42578125" style="73" customWidth="1"/>
    <col min="16221" max="16384" width="11.42578125" style="73"/>
  </cols>
  <sheetData>
    <row r="1" spans="1:81" s="70" customFormat="1" x14ac:dyDescent="0.2">
      <c r="A1" s="1"/>
      <c r="B1" s="69"/>
      <c r="C1" s="69"/>
      <c r="D1" s="69"/>
      <c r="E1" s="69"/>
      <c r="F1" s="69"/>
      <c r="G1" s="69"/>
      <c r="H1" s="69"/>
      <c r="I1" s="69"/>
      <c r="J1" s="69"/>
      <c r="K1" s="69"/>
      <c r="L1" s="69"/>
      <c r="M1" s="69"/>
      <c r="N1" s="69"/>
      <c r="AK1" s="71"/>
      <c r="AL1" s="71"/>
      <c r="AM1" s="71"/>
      <c r="AN1" s="71"/>
      <c r="AO1" s="71"/>
      <c r="AP1" s="71"/>
      <c r="AS1" s="72"/>
      <c r="AT1" s="72"/>
      <c r="AU1" s="72"/>
      <c r="AV1" s="73"/>
      <c r="AW1" s="74"/>
      <c r="AX1" s="72"/>
      <c r="AY1" s="72"/>
      <c r="AZ1" s="72"/>
      <c r="BA1" s="72"/>
      <c r="BB1" s="72"/>
      <c r="BC1" s="72"/>
      <c r="BD1" s="72"/>
      <c r="BE1" s="72"/>
      <c r="BF1" s="72"/>
      <c r="BG1" s="72"/>
      <c r="BH1" s="72"/>
      <c r="BI1" s="72"/>
      <c r="BJ1" s="72"/>
      <c r="BK1" s="72"/>
      <c r="BL1" s="72"/>
      <c r="BM1" s="72"/>
      <c r="BN1" s="72"/>
      <c r="BO1" s="72"/>
      <c r="BP1" s="74"/>
      <c r="BQ1" s="72"/>
      <c r="BR1" s="72"/>
      <c r="BS1" s="72"/>
      <c r="BT1" s="72"/>
      <c r="BU1" s="72"/>
      <c r="BV1" s="72"/>
      <c r="BW1" s="72"/>
      <c r="BX1" s="72"/>
      <c r="BY1" s="72"/>
      <c r="BZ1" s="72"/>
      <c r="CA1" s="72"/>
      <c r="CB1" s="72"/>
      <c r="CC1" s="72"/>
    </row>
    <row r="2" spans="1:81" s="70" customFormat="1" x14ac:dyDescent="0.2">
      <c r="A2" s="1"/>
      <c r="B2" s="69"/>
      <c r="C2" s="69"/>
      <c r="D2" s="69"/>
      <c r="E2" s="69"/>
      <c r="F2" s="69"/>
      <c r="G2" s="69"/>
      <c r="H2" s="69"/>
      <c r="I2" s="69"/>
      <c r="J2" s="69"/>
      <c r="K2" s="69"/>
      <c r="L2" s="69"/>
      <c r="M2" s="69"/>
      <c r="N2" s="69"/>
      <c r="AK2" s="71"/>
      <c r="AL2" s="71"/>
      <c r="AM2" s="71"/>
      <c r="AN2" s="71"/>
      <c r="AO2" s="71"/>
      <c r="AP2" s="71"/>
      <c r="AS2" s="72"/>
      <c r="AT2" s="72"/>
      <c r="AU2" s="72"/>
      <c r="AV2" s="73"/>
      <c r="AW2" s="74"/>
      <c r="AX2" s="72"/>
      <c r="AY2" s="72"/>
      <c r="AZ2" s="72"/>
      <c r="BA2" s="72"/>
      <c r="BB2" s="72"/>
      <c r="BC2" s="72"/>
      <c r="BD2" s="72"/>
      <c r="BE2" s="72"/>
      <c r="BF2" s="72"/>
      <c r="BG2" s="72"/>
      <c r="BH2" s="72"/>
      <c r="BI2" s="72"/>
      <c r="BJ2" s="72"/>
      <c r="BK2" s="72"/>
      <c r="BL2" s="72"/>
      <c r="BM2" s="72"/>
      <c r="BN2" s="72"/>
      <c r="BO2" s="72"/>
      <c r="BP2" s="74"/>
      <c r="BQ2" s="72"/>
      <c r="BR2" s="72"/>
      <c r="BS2" s="72"/>
      <c r="BT2" s="72"/>
      <c r="BU2" s="72"/>
      <c r="BV2" s="72"/>
      <c r="BW2" s="72"/>
      <c r="BX2" s="72"/>
      <c r="BY2" s="72"/>
      <c r="BZ2" s="72"/>
      <c r="CA2" s="72"/>
      <c r="CB2" s="72"/>
      <c r="CC2" s="72"/>
    </row>
    <row r="3" spans="1:81" s="70" customFormat="1" x14ac:dyDescent="0.2">
      <c r="A3" s="1"/>
      <c r="B3" s="69"/>
      <c r="C3" s="69"/>
      <c r="D3" s="69"/>
      <c r="E3" s="69"/>
      <c r="F3" s="69"/>
      <c r="G3" s="69"/>
      <c r="H3" s="69"/>
      <c r="I3" s="69"/>
      <c r="J3" s="69"/>
      <c r="K3" s="69"/>
      <c r="L3" s="69"/>
      <c r="M3" s="69"/>
      <c r="N3" s="69"/>
      <c r="AK3" s="71"/>
      <c r="AL3" s="71"/>
      <c r="AM3" s="71"/>
      <c r="AN3" s="71"/>
      <c r="AO3" s="71"/>
      <c r="AP3" s="71"/>
      <c r="AS3" s="72"/>
      <c r="AT3" s="72"/>
      <c r="AU3" s="72"/>
      <c r="AV3" s="73"/>
      <c r="AW3" s="74"/>
      <c r="AX3" s="72"/>
      <c r="AY3" s="72"/>
      <c r="AZ3" s="72"/>
      <c r="BA3" s="72"/>
      <c r="BB3" s="72"/>
      <c r="BC3" s="72"/>
      <c r="BD3" s="72"/>
      <c r="BE3" s="72"/>
      <c r="BF3" s="72"/>
      <c r="BG3" s="72"/>
      <c r="BH3" s="72"/>
      <c r="BI3" s="72"/>
      <c r="BJ3" s="72"/>
      <c r="BK3" s="72"/>
      <c r="BL3" s="72"/>
      <c r="BM3" s="72"/>
      <c r="BN3" s="72"/>
      <c r="BO3" s="72"/>
      <c r="BP3" s="74"/>
      <c r="BQ3" s="72"/>
      <c r="BR3" s="72"/>
      <c r="BS3" s="72"/>
      <c r="BT3" s="72"/>
      <c r="BU3" s="72"/>
      <c r="BV3" s="72"/>
      <c r="BW3" s="72"/>
      <c r="BX3" s="72"/>
      <c r="BY3" s="72"/>
      <c r="BZ3" s="72"/>
      <c r="CA3" s="72"/>
      <c r="CB3" s="72"/>
      <c r="CC3" s="72"/>
    </row>
    <row r="4" spans="1:81" s="70" customFormat="1" x14ac:dyDescent="0.2">
      <c r="A4" s="1"/>
      <c r="B4" s="69"/>
      <c r="C4" s="69"/>
      <c r="D4" s="69"/>
      <c r="E4" s="69"/>
      <c r="F4" s="69"/>
      <c r="G4" s="69"/>
      <c r="H4" s="69"/>
      <c r="I4" s="69"/>
      <c r="J4" s="69"/>
      <c r="K4" s="69"/>
      <c r="L4" s="69"/>
      <c r="M4" s="69"/>
      <c r="N4" s="69"/>
      <c r="AK4" s="71"/>
      <c r="AL4" s="71"/>
      <c r="AM4" s="71"/>
      <c r="AN4" s="71"/>
      <c r="AO4" s="71"/>
      <c r="AP4" s="71"/>
      <c r="AS4" s="72"/>
      <c r="AT4" s="72"/>
      <c r="AU4" s="72"/>
      <c r="AV4" s="73"/>
      <c r="AW4" s="74"/>
      <c r="AX4" s="72"/>
      <c r="AY4" s="72"/>
      <c r="AZ4" s="72"/>
      <c r="BA4" s="72"/>
      <c r="BB4" s="72"/>
      <c r="BC4" s="72"/>
      <c r="BD4" s="72"/>
      <c r="BE4" s="72"/>
      <c r="BF4" s="72"/>
      <c r="BG4" s="72"/>
      <c r="BH4" s="72"/>
      <c r="BI4" s="72"/>
      <c r="BJ4" s="72"/>
      <c r="BK4" s="72"/>
      <c r="BL4" s="72"/>
      <c r="BM4" s="72"/>
      <c r="BN4" s="72"/>
      <c r="BO4" s="72"/>
      <c r="BP4" s="74"/>
      <c r="BQ4" s="72"/>
      <c r="BR4" s="72"/>
      <c r="BS4" s="72"/>
      <c r="BT4" s="72"/>
      <c r="BU4" s="72"/>
      <c r="BV4" s="72"/>
      <c r="BW4" s="72"/>
      <c r="BX4" s="72"/>
      <c r="BY4" s="72"/>
      <c r="BZ4" s="72"/>
      <c r="CA4" s="72"/>
      <c r="CB4" s="72"/>
      <c r="CC4" s="72"/>
    </row>
    <row r="5" spans="1:81" s="70" customFormat="1" x14ac:dyDescent="0.2">
      <c r="A5" s="2"/>
      <c r="B5" s="69"/>
      <c r="C5" s="69"/>
      <c r="D5" s="69"/>
      <c r="E5" s="69"/>
      <c r="F5" s="69"/>
      <c r="G5" s="69"/>
      <c r="H5" s="69"/>
      <c r="I5" s="69"/>
      <c r="J5" s="69"/>
      <c r="K5" s="69"/>
      <c r="L5" s="69"/>
      <c r="M5" s="69"/>
      <c r="N5" s="69"/>
      <c r="AK5" s="71"/>
      <c r="AL5" s="71"/>
      <c r="AM5" s="71"/>
      <c r="AN5" s="71"/>
      <c r="AO5" s="71"/>
      <c r="AP5" s="71"/>
      <c r="AS5" s="72"/>
      <c r="AT5" s="72"/>
      <c r="AU5" s="72"/>
      <c r="AV5" s="73"/>
      <c r="AW5" s="74"/>
      <c r="AX5" s="72"/>
      <c r="AY5" s="72"/>
      <c r="AZ5" s="72"/>
      <c r="BA5" s="72"/>
      <c r="BB5" s="72"/>
      <c r="BC5" s="72"/>
      <c r="BD5" s="72"/>
      <c r="BE5" s="72"/>
      <c r="BF5" s="72"/>
      <c r="BG5" s="72"/>
      <c r="BH5" s="72"/>
      <c r="BI5" s="72"/>
      <c r="BJ5" s="72"/>
      <c r="BK5" s="72"/>
      <c r="BL5" s="72"/>
      <c r="BM5" s="72"/>
      <c r="BN5" s="72"/>
      <c r="BO5" s="72"/>
      <c r="BP5" s="74"/>
      <c r="BQ5" s="72"/>
      <c r="BR5" s="72"/>
      <c r="BS5" s="72"/>
      <c r="BT5" s="72"/>
      <c r="BU5" s="72"/>
      <c r="BV5" s="72"/>
      <c r="BW5" s="72"/>
      <c r="BX5" s="72"/>
      <c r="BY5" s="72"/>
      <c r="BZ5" s="72"/>
      <c r="CA5" s="72"/>
      <c r="CB5" s="72"/>
      <c r="CC5" s="72"/>
    </row>
    <row r="6" spans="1:81" s="70" customFormat="1" ht="14.25" customHeight="1" x14ac:dyDescent="0.15">
      <c r="A6" s="938"/>
      <c r="B6" s="938"/>
      <c r="C6" s="938"/>
      <c r="D6" s="938"/>
      <c r="E6" s="938"/>
      <c r="F6" s="938"/>
      <c r="G6" s="938"/>
      <c r="H6" s="938"/>
      <c r="I6" s="938"/>
      <c r="J6" s="938"/>
      <c r="K6" s="938"/>
      <c r="L6" s="938"/>
      <c r="M6" s="938"/>
      <c r="N6" s="938"/>
      <c r="O6" s="75"/>
      <c r="AK6" s="71"/>
      <c r="AL6" s="71"/>
      <c r="AM6" s="71"/>
      <c r="AN6" s="71"/>
      <c r="AO6" s="71"/>
      <c r="AP6" s="71"/>
      <c r="AS6" s="72"/>
      <c r="AT6" s="72"/>
      <c r="AU6" s="72"/>
      <c r="AV6" s="73"/>
      <c r="AW6" s="74"/>
      <c r="AX6" s="72"/>
      <c r="AY6" s="72"/>
      <c r="AZ6" s="72"/>
      <c r="BA6" s="72"/>
      <c r="BB6" s="72"/>
      <c r="BC6" s="72"/>
      <c r="BD6" s="72"/>
      <c r="BE6" s="72"/>
      <c r="BF6" s="72"/>
      <c r="BG6" s="72"/>
      <c r="BH6" s="72"/>
      <c r="BI6" s="72"/>
      <c r="BJ6" s="72"/>
      <c r="BK6" s="72"/>
      <c r="BL6" s="72"/>
      <c r="BM6" s="72"/>
      <c r="BN6" s="72"/>
      <c r="BO6" s="72"/>
      <c r="BP6" s="74"/>
      <c r="BQ6" s="72"/>
      <c r="BR6" s="72"/>
      <c r="BS6" s="72"/>
      <c r="BT6" s="72"/>
      <c r="BU6" s="72"/>
      <c r="BV6" s="72"/>
      <c r="BW6" s="72"/>
      <c r="BX6" s="72"/>
      <c r="BY6" s="72"/>
      <c r="BZ6" s="72"/>
      <c r="CA6" s="72"/>
      <c r="CB6" s="72"/>
      <c r="CC6" s="72"/>
    </row>
    <row r="7" spans="1:81" s="70" customFormat="1" x14ac:dyDescent="0.2">
      <c r="A7" s="69"/>
      <c r="B7" s="69"/>
      <c r="C7" s="69"/>
      <c r="D7" s="69"/>
      <c r="E7" s="69"/>
      <c r="F7" s="69"/>
      <c r="G7" s="69"/>
      <c r="H7" s="69"/>
      <c r="I7" s="69"/>
      <c r="J7" s="69"/>
      <c r="K7" s="69"/>
      <c r="L7" s="69"/>
      <c r="M7" s="69"/>
      <c r="N7" s="69"/>
      <c r="AK7" s="71"/>
      <c r="AL7" s="71"/>
      <c r="AM7" s="71"/>
      <c r="AN7" s="71"/>
      <c r="AO7" s="71"/>
      <c r="AP7" s="71"/>
      <c r="AS7" s="72"/>
      <c r="AT7" s="72"/>
      <c r="AU7" s="72"/>
      <c r="AV7" s="73"/>
      <c r="AW7" s="74"/>
      <c r="AX7" s="72"/>
      <c r="AY7" s="72"/>
      <c r="AZ7" s="72"/>
      <c r="BA7" s="72"/>
      <c r="BB7" s="72"/>
      <c r="BC7" s="72"/>
      <c r="BD7" s="72"/>
      <c r="BE7" s="72"/>
      <c r="BF7" s="72"/>
      <c r="BG7" s="72"/>
      <c r="BH7" s="72"/>
      <c r="BI7" s="72"/>
      <c r="BJ7" s="72"/>
      <c r="BK7" s="72"/>
      <c r="BL7" s="72"/>
      <c r="BM7" s="72"/>
      <c r="BN7" s="72"/>
      <c r="BO7" s="72"/>
      <c r="BP7" s="74"/>
      <c r="BQ7" s="72"/>
      <c r="BR7" s="72"/>
      <c r="BS7" s="72"/>
      <c r="BT7" s="72"/>
      <c r="BU7" s="72"/>
      <c r="BV7" s="72"/>
      <c r="BW7" s="72"/>
      <c r="BX7" s="72"/>
      <c r="BY7" s="72"/>
      <c r="BZ7" s="72"/>
      <c r="CA7" s="72"/>
      <c r="CB7" s="72"/>
      <c r="CC7" s="72"/>
    </row>
    <row r="8" spans="1:81" s="70" customFormat="1" ht="14.25" x14ac:dyDescent="0.2">
      <c r="A8" s="76"/>
      <c r="B8" s="69"/>
      <c r="C8" s="69"/>
      <c r="D8" s="69"/>
      <c r="E8" s="69"/>
      <c r="F8" s="69"/>
      <c r="G8" s="69"/>
      <c r="H8" s="77"/>
      <c r="I8" s="77"/>
      <c r="J8" s="77"/>
      <c r="K8" s="77"/>
      <c r="L8" s="77"/>
      <c r="M8" s="69"/>
      <c r="N8" s="69"/>
      <c r="AK8" s="71"/>
      <c r="AL8" s="71"/>
      <c r="AM8" s="71"/>
      <c r="AN8" s="71"/>
      <c r="AO8" s="71"/>
      <c r="AP8" s="71"/>
      <c r="AS8" s="72"/>
      <c r="AT8" s="72"/>
      <c r="AU8" s="72"/>
      <c r="AV8" s="73"/>
      <c r="AW8" s="74"/>
      <c r="AX8" s="72"/>
      <c r="AY8" s="72"/>
      <c r="AZ8" s="72"/>
      <c r="BA8" s="72"/>
      <c r="BB8" s="72"/>
      <c r="BC8" s="72"/>
      <c r="BD8" s="72"/>
      <c r="BE8" s="72"/>
      <c r="BF8" s="72"/>
      <c r="BG8" s="72"/>
      <c r="BH8" s="72"/>
      <c r="BI8" s="72"/>
      <c r="BJ8" s="72"/>
      <c r="BK8" s="72"/>
      <c r="BL8" s="72"/>
      <c r="BM8" s="72"/>
      <c r="BN8" s="72"/>
      <c r="BO8" s="72"/>
      <c r="BP8" s="74"/>
      <c r="BQ8" s="72"/>
      <c r="BR8" s="72"/>
      <c r="BS8" s="72"/>
      <c r="BT8" s="72"/>
      <c r="BU8" s="72"/>
      <c r="BV8" s="72"/>
      <c r="BW8" s="72"/>
      <c r="BX8" s="72"/>
      <c r="BY8" s="72"/>
      <c r="BZ8" s="72"/>
      <c r="CA8" s="72"/>
      <c r="CB8" s="72"/>
      <c r="CC8" s="72"/>
    </row>
    <row r="9" spans="1:81" s="3" customFormat="1" ht="15.75" customHeight="1" x14ac:dyDescent="0.2">
      <c r="A9" s="78"/>
      <c r="B9" s="78"/>
      <c r="R9" s="79"/>
      <c r="S9" s="79"/>
      <c r="T9" s="79"/>
      <c r="U9" s="80"/>
      <c r="V9" s="80"/>
      <c r="W9" s="80"/>
      <c r="X9" s="80"/>
      <c r="Y9" s="80"/>
      <c r="Z9" s="80"/>
      <c r="AA9" s="80"/>
      <c r="AB9" s="80"/>
      <c r="AC9" s="80"/>
      <c r="AI9" s="80"/>
      <c r="AJ9" s="80"/>
      <c r="AK9" s="80"/>
      <c r="AL9" s="80"/>
      <c r="AM9" s="80"/>
      <c r="AW9" s="81"/>
      <c r="AZ9" s="82"/>
      <c r="BA9" s="80"/>
      <c r="BB9" s="80"/>
      <c r="BC9" s="80"/>
      <c r="BD9" s="80"/>
      <c r="BE9" s="80"/>
      <c r="BF9" s="80"/>
      <c r="BP9" s="81"/>
    </row>
    <row r="10" spans="1:81" s="3" customFormat="1" ht="15.75" customHeight="1" x14ac:dyDescent="0.15">
      <c r="A10" s="836"/>
      <c r="B10" s="893"/>
      <c r="C10" s="894"/>
      <c r="D10" s="894"/>
      <c r="E10" s="894"/>
      <c r="F10" s="894"/>
      <c r="G10" s="894"/>
      <c r="H10" s="894"/>
      <c r="I10" s="894"/>
      <c r="J10" s="894"/>
      <c r="K10" s="894"/>
      <c r="L10" s="894"/>
      <c r="M10" s="894"/>
      <c r="N10" s="894"/>
      <c r="O10" s="894"/>
      <c r="P10" s="894"/>
      <c r="Q10" s="894"/>
      <c r="R10" s="894"/>
      <c r="S10" s="894"/>
      <c r="T10" s="894"/>
      <c r="U10" s="845"/>
      <c r="V10" s="845"/>
      <c r="W10" s="847"/>
      <c r="X10" s="934"/>
      <c r="Y10" s="841"/>
      <c r="Z10" s="80"/>
      <c r="AA10" s="80"/>
      <c r="AB10" s="80"/>
      <c r="AC10" s="80"/>
      <c r="AI10" s="80"/>
      <c r="AJ10" s="80"/>
      <c r="AK10" s="80"/>
      <c r="AL10" s="80"/>
      <c r="AM10" s="80"/>
      <c r="AW10" s="81"/>
      <c r="AZ10" s="82"/>
      <c r="BP10" s="81"/>
    </row>
    <row r="11" spans="1:81" s="3" customFormat="1" ht="39" customHeight="1" x14ac:dyDescent="0.15">
      <c r="A11" s="838"/>
      <c r="B11" s="893"/>
      <c r="C11" s="65"/>
      <c r="D11" s="66"/>
      <c r="E11" s="83"/>
      <c r="F11" s="83"/>
      <c r="G11" s="83"/>
      <c r="H11" s="66"/>
      <c r="I11" s="66"/>
      <c r="J11" s="66"/>
      <c r="K11" s="66"/>
      <c r="L11" s="66"/>
      <c r="M11" s="66"/>
      <c r="N11" s="66"/>
      <c r="O11" s="66"/>
      <c r="P11" s="66"/>
      <c r="Q11" s="66"/>
      <c r="R11" s="66"/>
      <c r="S11" s="66"/>
      <c r="T11" s="66"/>
      <c r="U11" s="84"/>
      <c r="V11" s="85"/>
      <c r="W11" s="86"/>
      <c r="X11" s="935"/>
      <c r="Y11" s="875"/>
      <c r="Z11" s="80"/>
      <c r="AA11" s="80"/>
      <c r="AB11" s="80"/>
      <c r="AC11" s="80"/>
      <c r="AD11" s="80"/>
      <c r="AE11" s="80"/>
      <c r="AF11" s="80"/>
      <c r="AG11" s="80"/>
      <c r="AH11" s="80"/>
      <c r="AN11" s="80"/>
      <c r="AO11" s="80"/>
      <c r="AP11" s="80"/>
      <c r="AQ11" s="80"/>
      <c r="AR11" s="80"/>
      <c r="AW11" s="81"/>
      <c r="BP11" s="81"/>
    </row>
    <row r="12" spans="1:81" s="3" customFormat="1" ht="15.75" customHeight="1" x14ac:dyDescent="0.15">
      <c r="A12" s="4"/>
      <c r="B12" s="4"/>
      <c r="C12" s="87"/>
      <c r="D12" s="5"/>
      <c r="E12" s="5"/>
      <c r="F12" s="5"/>
      <c r="G12" s="5"/>
      <c r="H12" s="5"/>
      <c r="I12" s="5"/>
      <c r="J12" s="5"/>
      <c r="K12" s="5"/>
      <c r="L12" s="5"/>
      <c r="M12" s="5"/>
      <c r="N12" s="5"/>
      <c r="O12" s="5"/>
      <c r="P12" s="5"/>
      <c r="Q12" s="5"/>
      <c r="R12" s="5"/>
      <c r="S12" s="5"/>
      <c r="T12" s="5"/>
      <c r="U12" s="88"/>
      <c r="V12" s="6"/>
      <c r="W12" s="7"/>
      <c r="X12" s="89"/>
      <c r="Y12" s="90"/>
      <c r="Z12" s="91"/>
      <c r="AA12" s="80"/>
      <c r="AB12" s="80"/>
      <c r="AC12" s="80"/>
      <c r="AD12" s="80"/>
      <c r="AE12" s="80"/>
      <c r="AF12" s="80"/>
      <c r="AG12" s="80"/>
      <c r="AH12" s="80"/>
      <c r="AN12" s="80"/>
      <c r="AO12" s="80"/>
      <c r="AP12" s="80"/>
      <c r="AQ12" s="80"/>
      <c r="AR12" s="80"/>
      <c r="AW12" s="81"/>
      <c r="BA12" s="92"/>
      <c r="BB12" s="92"/>
      <c r="BD12" s="81"/>
      <c r="BE12" s="81"/>
      <c r="BP12" s="81"/>
    </row>
    <row r="13" spans="1:81" s="3" customFormat="1" ht="24" customHeight="1" x14ac:dyDescent="0.15">
      <c r="A13" s="93"/>
      <c r="B13" s="8"/>
      <c r="C13" s="9"/>
      <c r="D13" s="10"/>
      <c r="E13" s="10"/>
      <c r="F13" s="10"/>
      <c r="G13" s="10"/>
      <c r="H13" s="10"/>
      <c r="I13" s="10"/>
      <c r="J13" s="10"/>
      <c r="K13" s="10"/>
      <c r="L13" s="10"/>
      <c r="M13" s="10"/>
      <c r="N13" s="10"/>
      <c r="O13" s="10"/>
      <c r="P13" s="10"/>
      <c r="Q13" s="10"/>
      <c r="R13" s="10"/>
      <c r="S13" s="10"/>
      <c r="T13" s="10"/>
      <c r="U13" s="11"/>
      <c r="V13" s="12"/>
      <c r="W13" s="13"/>
      <c r="X13" s="94"/>
      <c r="Y13" s="95"/>
      <c r="Z13" s="91"/>
      <c r="AA13" s="80"/>
      <c r="AB13" s="80"/>
      <c r="AC13" s="80"/>
      <c r="AD13" s="80"/>
      <c r="AE13" s="80"/>
      <c r="AF13" s="80"/>
      <c r="AG13" s="80"/>
      <c r="AH13" s="80"/>
      <c r="AN13" s="80"/>
      <c r="AO13" s="80"/>
      <c r="AP13" s="80"/>
      <c r="AQ13" s="80"/>
      <c r="AR13" s="80"/>
      <c r="AW13" s="81"/>
      <c r="BA13" s="92"/>
      <c r="BB13" s="92"/>
      <c r="BD13" s="81"/>
      <c r="BE13" s="81"/>
      <c r="BP13" s="81"/>
    </row>
    <row r="14" spans="1:81" s="3" customFormat="1" ht="27" customHeight="1" x14ac:dyDescent="0.15">
      <c r="A14" s="96"/>
      <c r="B14" s="14"/>
      <c r="C14" s="15"/>
      <c r="D14" s="16"/>
      <c r="E14" s="16"/>
      <c r="F14" s="16"/>
      <c r="G14" s="16"/>
      <c r="H14" s="17"/>
      <c r="I14" s="17"/>
      <c r="J14" s="17"/>
      <c r="K14" s="17"/>
      <c r="L14" s="17"/>
      <c r="M14" s="17"/>
      <c r="N14" s="17"/>
      <c r="O14" s="17"/>
      <c r="P14" s="17"/>
      <c r="Q14" s="17"/>
      <c r="R14" s="17"/>
      <c r="S14" s="16"/>
      <c r="T14" s="16"/>
      <c r="U14" s="18"/>
      <c r="V14" s="19"/>
      <c r="W14" s="20"/>
      <c r="X14" s="15"/>
      <c r="Y14" s="97"/>
      <c r="Z14" s="91"/>
      <c r="AA14" s="80"/>
      <c r="AB14" s="80"/>
      <c r="AC14" s="80"/>
      <c r="AD14" s="80"/>
      <c r="AE14" s="80"/>
      <c r="AF14" s="80"/>
      <c r="AG14" s="80"/>
      <c r="AH14" s="80"/>
      <c r="AN14" s="80"/>
      <c r="AO14" s="80"/>
      <c r="AP14" s="80"/>
      <c r="AQ14" s="80"/>
      <c r="AR14" s="80"/>
      <c r="AW14" s="81"/>
      <c r="BA14" s="92"/>
      <c r="BB14" s="92"/>
      <c r="BD14" s="81"/>
      <c r="BE14" s="81"/>
      <c r="BP14" s="81"/>
    </row>
    <row r="15" spans="1:81" s="3" customFormat="1" ht="24" customHeight="1" x14ac:dyDescent="0.15">
      <c r="A15" s="98"/>
      <c r="B15" s="14"/>
      <c r="C15" s="21"/>
      <c r="D15" s="17"/>
      <c r="E15" s="17"/>
      <c r="F15" s="17"/>
      <c r="G15" s="17"/>
      <c r="H15" s="17"/>
      <c r="I15" s="17"/>
      <c r="J15" s="17"/>
      <c r="K15" s="17"/>
      <c r="L15" s="17"/>
      <c r="M15" s="17"/>
      <c r="N15" s="17"/>
      <c r="O15" s="17"/>
      <c r="P15" s="17"/>
      <c r="Q15" s="17"/>
      <c r="R15" s="17"/>
      <c r="S15" s="17"/>
      <c r="T15" s="17"/>
      <c r="U15" s="22"/>
      <c r="V15" s="19"/>
      <c r="W15" s="20"/>
      <c r="X15" s="15"/>
      <c r="Y15" s="97"/>
      <c r="Z15" s="91"/>
      <c r="AA15" s="80"/>
      <c r="AB15" s="80"/>
      <c r="AC15" s="80"/>
      <c r="AD15" s="80"/>
      <c r="AE15" s="80"/>
      <c r="AF15" s="80"/>
      <c r="AG15" s="80"/>
      <c r="AH15" s="80"/>
      <c r="AN15" s="80"/>
      <c r="AO15" s="80"/>
      <c r="AP15" s="80"/>
      <c r="AQ15" s="80"/>
      <c r="AR15" s="80"/>
      <c r="AW15" s="81"/>
      <c r="BA15" s="92"/>
      <c r="BD15" s="81"/>
      <c r="BE15" s="81"/>
      <c r="BP15" s="81"/>
    </row>
    <row r="16" spans="1:81" s="3" customFormat="1" ht="24.75" customHeight="1" x14ac:dyDescent="0.15">
      <c r="A16" s="98"/>
      <c r="B16" s="23"/>
      <c r="C16" s="24"/>
      <c r="D16" s="25"/>
      <c r="E16" s="25"/>
      <c r="F16" s="25"/>
      <c r="G16" s="25"/>
      <c r="H16" s="25"/>
      <c r="I16" s="25"/>
      <c r="J16" s="25"/>
      <c r="K16" s="25"/>
      <c r="L16" s="25"/>
      <c r="M16" s="25"/>
      <c r="N16" s="25"/>
      <c r="O16" s="25"/>
      <c r="P16" s="25"/>
      <c r="Q16" s="25"/>
      <c r="R16" s="25"/>
      <c r="S16" s="25"/>
      <c r="T16" s="25"/>
      <c r="U16" s="26"/>
      <c r="V16" s="27"/>
      <c r="W16" s="28"/>
      <c r="X16" s="29"/>
      <c r="Y16" s="30"/>
      <c r="Z16" s="91"/>
      <c r="AA16" s="80"/>
      <c r="AB16" s="80"/>
      <c r="AC16" s="80"/>
      <c r="AD16" s="80"/>
      <c r="AE16" s="80"/>
      <c r="AF16" s="80"/>
      <c r="AG16" s="80"/>
      <c r="AH16" s="80"/>
      <c r="AN16" s="80"/>
      <c r="AO16" s="80"/>
      <c r="AP16" s="80"/>
      <c r="AQ16" s="80"/>
      <c r="AR16" s="80"/>
      <c r="AW16" s="81"/>
      <c r="BA16" s="92"/>
      <c r="BD16" s="81"/>
      <c r="BE16" s="81"/>
      <c r="BP16" s="81"/>
    </row>
    <row r="17" spans="1:81" s="3" customFormat="1" ht="24" customHeight="1" x14ac:dyDescent="0.2">
      <c r="A17" s="78"/>
      <c r="B17" s="78"/>
      <c r="D17" s="99"/>
      <c r="E17" s="99"/>
      <c r="F17" s="99"/>
      <c r="G17" s="99"/>
      <c r="H17" s="99"/>
      <c r="I17" s="99"/>
      <c r="J17" s="99"/>
      <c r="K17" s="99"/>
      <c r="L17" s="99"/>
      <c r="M17" s="99"/>
      <c r="N17" s="99"/>
      <c r="O17" s="99"/>
      <c r="P17" s="99"/>
      <c r="Q17" s="100"/>
      <c r="R17" s="91"/>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W17" s="81"/>
      <c r="AX17" s="80"/>
      <c r="AY17" s="80"/>
      <c r="AZ17" s="80"/>
      <c r="BA17" s="80"/>
      <c r="BD17" s="80"/>
      <c r="BE17" s="80"/>
      <c r="BF17" s="80"/>
      <c r="BG17" s="80"/>
      <c r="BH17" s="80"/>
      <c r="BP17" s="81"/>
    </row>
    <row r="18" spans="1:81" s="3" customFormat="1" ht="15.75" customHeight="1" x14ac:dyDescent="0.15">
      <c r="A18" s="836"/>
      <c r="B18" s="836"/>
      <c r="C18" s="860"/>
      <c r="D18" s="861"/>
      <c r="E18" s="861"/>
      <c r="F18" s="836"/>
      <c r="G18" s="99"/>
      <c r="K18" s="99"/>
      <c r="L18" s="99"/>
      <c r="M18" s="99"/>
      <c r="N18" s="99"/>
      <c r="O18" s="100"/>
      <c r="P18" s="91"/>
      <c r="Q18" s="80"/>
      <c r="R18" s="80"/>
      <c r="S18" s="80"/>
      <c r="T18" s="80"/>
      <c r="U18" s="80"/>
      <c r="V18" s="80"/>
      <c r="W18" s="80"/>
      <c r="X18" s="80"/>
      <c r="Y18" s="80"/>
      <c r="Z18" s="80"/>
      <c r="AA18" s="80"/>
      <c r="AW18" s="81"/>
      <c r="BP18" s="81"/>
    </row>
    <row r="19" spans="1:81" s="3" customFormat="1" ht="46.5" customHeight="1" x14ac:dyDescent="0.15">
      <c r="A19" s="838"/>
      <c r="B19" s="838"/>
      <c r="C19" s="31"/>
      <c r="D19" s="101"/>
      <c r="E19" s="102"/>
      <c r="F19" s="838"/>
      <c r="G19" s="99"/>
      <c r="H19" s="99"/>
      <c r="I19" s="99"/>
      <c r="J19" s="99"/>
      <c r="K19" s="99"/>
      <c r="L19" s="99"/>
      <c r="M19" s="99"/>
      <c r="N19" s="99"/>
      <c r="O19" s="100"/>
      <c r="P19" s="91"/>
      <c r="Q19" s="80"/>
      <c r="R19" s="80"/>
      <c r="S19" s="80"/>
      <c r="T19" s="80"/>
      <c r="U19" s="80"/>
      <c r="V19" s="80"/>
      <c r="W19" s="80"/>
      <c r="X19" s="80"/>
      <c r="Y19" s="80"/>
      <c r="Z19" s="80"/>
      <c r="AA19" s="80"/>
      <c r="AG19" s="80"/>
      <c r="AH19" s="80"/>
      <c r="AI19" s="80"/>
      <c r="AJ19" s="80"/>
      <c r="AK19" s="80"/>
      <c r="AW19" s="81"/>
      <c r="AX19" s="82"/>
      <c r="AY19" s="82"/>
      <c r="BA19" s="32"/>
      <c r="BB19" s="32"/>
      <c r="BC19" s="32"/>
      <c r="BD19" s="32"/>
      <c r="BE19" s="32"/>
      <c r="BF19" s="82"/>
      <c r="BP19" s="81"/>
    </row>
    <row r="20" spans="1:81" s="3" customFormat="1" ht="15" customHeight="1" x14ac:dyDescent="0.15">
      <c r="A20" s="103"/>
      <c r="B20" s="104"/>
      <c r="C20" s="33"/>
      <c r="D20" s="34"/>
      <c r="E20" s="35"/>
      <c r="F20" s="36"/>
      <c r="G20" s="99"/>
      <c r="H20" s="99"/>
      <c r="I20" s="99"/>
      <c r="J20" s="99"/>
      <c r="K20" s="99"/>
      <c r="L20" s="99"/>
      <c r="M20" s="99"/>
      <c r="N20" s="99"/>
      <c r="O20" s="100"/>
      <c r="P20" s="91"/>
      <c r="Q20" s="80"/>
      <c r="R20" s="80"/>
      <c r="S20" s="80"/>
      <c r="T20" s="80"/>
      <c r="U20" s="80"/>
      <c r="V20" s="80"/>
      <c r="W20" s="80"/>
      <c r="X20" s="80"/>
      <c r="Y20" s="80"/>
      <c r="Z20" s="80"/>
      <c r="AA20" s="80"/>
      <c r="AG20" s="80"/>
      <c r="AH20" s="80"/>
      <c r="AI20" s="80"/>
      <c r="AJ20" s="80"/>
      <c r="AK20" s="80"/>
      <c r="AW20" s="81"/>
      <c r="AX20" s="82"/>
      <c r="AY20" s="82"/>
      <c r="BA20" s="32"/>
      <c r="BB20" s="32"/>
      <c r="BC20" s="32"/>
      <c r="BD20" s="32"/>
      <c r="BE20" s="32"/>
      <c r="BF20" s="82"/>
      <c r="BP20" s="81"/>
    </row>
    <row r="21" spans="1:81" s="3" customFormat="1" ht="15" customHeight="1" x14ac:dyDescent="0.15">
      <c r="A21" s="96"/>
      <c r="B21" s="105"/>
      <c r="C21" s="21"/>
      <c r="D21" s="17"/>
      <c r="E21" s="22"/>
      <c r="F21" s="37"/>
      <c r="G21" s="99"/>
      <c r="H21" s="99"/>
      <c r="I21" s="99"/>
      <c r="J21" s="99"/>
      <c r="K21" s="99"/>
      <c r="L21" s="99"/>
      <c r="M21" s="99"/>
      <c r="N21" s="99"/>
      <c r="O21" s="100"/>
      <c r="P21" s="91"/>
      <c r="Q21" s="80"/>
      <c r="R21" s="80"/>
      <c r="S21" s="80"/>
      <c r="T21" s="80"/>
      <c r="U21" s="80"/>
      <c r="V21" s="80"/>
      <c r="W21" s="80"/>
      <c r="X21" s="80"/>
      <c r="Y21" s="80"/>
      <c r="Z21" s="80"/>
      <c r="AA21" s="80"/>
      <c r="AG21" s="80"/>
      <c r="AH21" s="80"/>
      <c r="AI21" s="80"/>
      <c r="AJ21" s="80"/>
      <c r="AK21" s="80"/>
      <c r="AW21" s="81"/>
      <c r="AX21" s="82"/>
      <c r="AY21" s="82"/>
      <c r="BC21" s="82"/>
      <c r="BF21" s="82"/>
      <c r="BP21" s="81"/>
    </row>
    <row r="22" spans="1:81" s="3" customFormat="1" ht="15" customHeight="1" x14ac:dyDescent="0.15">
      <c r="A22" s="106"/>
      <c r="B22" s="107"/>
      <c r="C22" s="38"/>
      <c r="D22" s="39"/>
      <c r="E22" s="40"/>
      <c r="F22" s="41"/>
      <c r="G22" s="99"/>
      <c r="H22" s="99"/>
      <c r="I22" s="99"/>
      <c r="J22" s="99"/>
      <c r="K22" s="99"/>
      <c r="L22" s="99"/>
      <c r="M22" s="99"/>
      <c r="N22" s="99"/>
      <c r="O22" s="100"/>
      <c r="P22" s="91"/>
      <c r="Q22" s="80"/>
      <c r="R22" s="80"/>
      <c r="S22" s="80"/>
      <c r="T22" s="80"/>
      <c r="U22" s="80"/>
      <c r="V22" s="80"/>
      <c r="W22" s="80"/>
      <c r="X22" s="80"/>
      <c r="Y22" s="80"/>
      <c r="Z22" s="80"/>
      <c r="AA22" s="80"/>
      <c r="AG22" s="80"/>
      <c r="AH22" s="80"/>
      <c r="AI22" s="80"/>
      <c r="AJ22" s="80"/>
      <c r="AK22" s="80"/>
      <c r="AW22" s="81"/>
      <c r="AX22" s="82"/>
      <c r="AY22" s="82"/>
      <c r="BA22" s="32"/>
      <c r="BB22" s="32"/>
      <c r="BC22" s="32"/>
      <c r="BD22" s="32"/>
      <c r="BE22" s="32"/>
      <c r="BF22" s="82"/>
      <c r="BP22" s="81"/>
    </row>
    <row r="23" spans="1:81" s="3" customFormat="1" ht="15" customHeight="1" x14ac:dyDescent="0.15">
      <c r="A23" s="108"/>
      <c r="B23" s="278"/>
      <c r="C23" s="42"/>
      <c r="D23" s="43"/>
      <c r="E23" s="44"/>
      <c r="F23" s="4"/>
      <c r="G23" s="99"/>
      <c r="H23" s="99"/>
      <c r="I23" s="99"/>
      <c r="J23" s="99"/>
      <c r="K23" s="99"/>
      <c r="L23" s="99"/>
      <c r="M23" s="99"/>
      <c r="N23" s="99"/>
      <c r="O23" s="100"/>
      <c r="P23" s="91"/>
      <c r="Q23" s="80"/>
      <c r="R23" s="80"/>
      <c r="S23" s="80"/>
      <c r="T23" s="80"/>
      <c r="U23" s="80"/>
      <c r="V23" s="80"/>
      <c r="W23" s="80"/>
      <c r="X23" s="80"/>
      <c r="Y23" s="80"/>
      <c r="Z23" s="80"/>
      <c r="AA23" s="80"/>
      <c r="AG23" s="80"/>
      <c r="AH23" s="80"/>
      <c r="AI23" s="80"/>
      <c r="AJ23" s="80"/>
      <c r="AK23" s="80"/>
      <c r="AW23" s="81"/>
      <c r="AX23" s="82"/>
      <c r="AY23" s="82"/>
      <c r="BA23" s="32"/>
      <c r="BB23" s="32"/>
      <c r="BC23" s="32"/>
      <c r="BD23" s="32"/>
      <c r="BE23" s="32"/>
      <c r="BF23" s="109"/>
      <c r="BP23" s="81"/>
    </row>
    <row r="24" spans="1:81" s="77" customFormat="1" ht="50.25" customHeight="1" x14ac:dyDescent="0.2">
      <c r="A24" s="110"/>
      <c r="B24" s="110"/>
      <c r="D24" s="110"/>
      <c r="E24" s="110"/>
      <c r="AS24" s="111"/>
      <c r="AT24" s="111"/>
      <c r="AU24" s="111"/>
      <c r="AV24" s="112"/>
      <c r="AW24" s="113"/>
      <c r="AX24" s="111"/>
      <c r="AY24" s="111"/>
      <c r="AZ24" s="111"/>
      <c r="BA24" s="32"/>
      <c r="BB24" s="32"/>
      <c r="BC24" s="32"/>
      <c r="BD24" s="32"/>
      <c r="BE24" s="32"/>
      <c r="BF24" s="109"/>
      <c r="BG24" s="111"/>
      <c r="BH24" s="111"/>
      <c r="BI24" s="111"/>
      <c r="BJ24" s="111"/>
      <c r="BK24" s="111"/>
      <c r="BL24" s="111"/>
      <c r="BM24" s="111"/>
      <c r="BN24" s="111"/>
      <c r="BO24" s="111"/>
      <c r="BP24" s="113"/>
      <c r="BQ24" s="111"/>
      <c r="BR24" s="111"/>
      <c r="BS24" s="111"/>
      <c r="BT24" s="111"/>
      <c r="BU24" s="111"/>
      <c r="BV24" s="111"/>
      <c r="BW24" s="111"/>
      <c r="BX24" s="111"/>
      <c r="BY24" s="111"/>
      <c r="BZ24" s="111"/>
      <c r="CA24" s="111"/>
      <c r="CB24" s="111"/>
      <c r="CC24" s="111"/>
    </row>
    <row r="25" spans="1:81" s="77" customFormat="1" ht="15" customHeight="1" x14ac:dyDescent="0.2">
      <c r="A25" s="936"/>
      <c r="B25" s="893"/>
      <c r="C25" s="893"/>
      <c r="D25" s="836"/>
      <c r="E25" s="898"/>
      <c r="F25" s="898"/>
      <c r="G25" s="898"/>
      <c r="H25" s="918"/>
      <c r="AS25" s="111"/>
      <c r="AT25" s="111"/>
      <c r="AU25" s="111"/>
      <c r="AV25" s="112"/>
      <c r="AW25" s="113"/>
      <c r="AX25" s="111"/>
      <c r="AY25" s="111"/>
      <c r="AZ25" s="111"/>
      <c r="BA25" s="32"/>
      <c r="BB25" s="32"/>
      <c r="BC25" s="32"/>
      <c r="BD25" s="32"/>
      <c r="BE25" s="32"/>
      <c r="BF25" s="109"/>
      <c r="BG25" s="111"/>
      <c r="BH25" s="111"/>
      <c r="BI25" s="111"/>
      <c r="BJ25" s="111"/>
      <c r="BK25" s="111"/>
      <c r="BL25" s="111"/>
      <c r="BM25" s="111"/>
      <c r="BN25" s="111"/>
      <c r="BO25" s="111"/>
      <c r="BP25" s="113"/>
      <c r="BQ25" s="111"/>
      <c r="BR25" s="111"/>
      <c r="BS25" s="111"/>
      <c r="BT25" s="111"/>
      <c r="BU25" s="111"/>
      <c r="BV25" s="111"/>
      <c r="BW25" s="111"/>
      <c r="BX25" s="111"/>
      <c r="BY25" s="111"/>
      <c r="BZ25" s="111"/>
      <c r="CA25" s="111"/>
      <c r="CB25" s="111"/>
      <c r="CC25" s="111"/>
    </row>
    <row r="26" spans="1:81" s="77" customFormat="1" ht="49.5" customHeight="1" x14ac:dyDescent="0.2">
      <c r="A26" s="936"/>
      <c r="B26" s="893"/>
      <c r="C26" s="893"/>
      <c r="D26" s="838"/>
      <c r="E26" s="114"/>
      <c r="F26" s="114"/>
      <c r="G26" s="114"/>
      <c r="H26" s="937"/>
      <c r="AS26" s="111"/>
      <c r="AT26" s="111"/>
      <c r="AU26" s="111"/>
      <c r="AV26" s="112"/>
      <c r="AW26" s="113"/>
      <c r="AX26" s="111"/>
      <c r="AY26" s="111"/>
      <c r="AZ26" s="111"/>
      <c r="BA26" s="32"/>
      <c r="BB26" s="32"/>
      <c r="BC26" s="32"/>
      <c r="BD26" s="32"/>
      <c r="BE26" s="32"/>
      <c r="BF26" s="109"/>
      <c r="BG26" s="111"/>
      <c r="BH26" s="111"/>
      <c r="BI26" s="111"/>
      <c r="BJ26" s="111"/>
      <c r="BK26" s="111"/>
      <c r="BL26" s="111"/>
      <c r="BM26" s="111"/>
      <c r="BN26" s="111"/>
      <c r="BO26" s="111"/>
      <c r="BP26" s="113"/>
      <c r="BQ26" s="111"/>
      <c r="BR26" s="111"/>
      <c r="BS26" s="111"/>
      <c r="BT26" s="111"/>
      <c r="BU26" s="111"/>
      <c r="BV26" s="111"/>
      <c r="BW26" s="111"/>
      <c r="BX26" s="111"/>
      <c r="BY26" s="111"/>
      <c r="BZ26" s="111"/>
      <c r="CA26" s="111"/>
      <c r="CB26" s="111"/>
      <c r="CC26" s="111"/>
    </row>
    <row r="27" spans="1:81" s="77" customFormat="1" ht="14.25" x14ac:dyDescent="0.2">
      <c r="A27" s="833"/>
      <c r="B27" s="834"/>
      <c r="C27" s="835"/>
      <c r="D27" s="115"/>
      <c r="E27" s="116"/>
      <c r="F27" s="117"/>
      <c r="G27" s="118"/>
      <c r="H27" s="119"/>
      <c r="I27" s="120"/>
      <c r="J27" s="121"/>
      <c r="K27" s="121"/>
      <c r="L27" s="121"/>
      <c r="AS27" s="111"/>
      <c r="AT27" s="111"/>
      <c r="AU27" s="111"/>
      <c r="AV27" s="112"/>
      <c r="AW27" s="113"/>
      <c r="AX27" s="111"/>
      <c r="AY27" s="111"/>
      <c r="AZ27" s="122"/>
      <c r="BA27" s="123"/>
      <c r="BB27" s="123"/>
      <c r="BC27" s="123"/>
      <c r="BD27" s="124"/>
      <c r="BE27" s="124"/>
      <c r="BF27" s="124"/>
      <c r="BG27" s="125"/>
      <c r="BH27" s="111"/>
      <c r="BI27" s="111"/>
      <c r="BJ27" s="111"/>
      <c r="BK27" s="111"/>
      <c r="BL27" s="111"/>
      <c r="BM27" s="111"/>
      <c r="BN27" s="111"/>
      <c r="BO27" s="111"/>
      <c r="BP27" s="113"/>
      <c r="BQ27" s="111"/>
      <c r="BR27" s="111"/>
      <c r="BS27" s="111"/>
      <c r="BT27" s="111"/>
      <c r="BU27" s="111"/>
      <c r="BV27" s="111"/>
      <c r="BW27" s="111"/>
      <c r="BX27" s="111"/>
      <c r="BY27" s="111"/>
      <c r="BZ27" s="111"/>
      <c r="CA27" s="111"/>
      <c r="CB27" s="111"/>
      <c r="CC27" s="111"/>
    </row>
    <row r="28" spans="1:81" s="77" customFormat="1" ht="20.25" customHeight="1" x14ac:dyDescent="0.2">
      <c r="A28" s="931"/>
      <c r="B28" s="825"/>
      <c r="C28" s="826"/>
      <c r="D28" s="126"/>
      <c r="E28" s="127"/>
      <c r="F28" s="128"/>
      <c r="G28" s="129"/>
      <c r="H28" s="130"/>
      <c r="I28" s="120"/>
      <c r="J28" s="131"/>
      <c r="K28" s="131"/>
      <c r="L28" s="131"/>
      <c r="M28" s="131"/>
      <c r="N28" s="131"/>
      <c r="O28" s="131"/>
      <c r="P28" s="131"/>
      <c r="Q28" s="131"/>
      <c r="R28" s="131"/>
      <c r="S28" s="131"/>
      <c r="T28" s="131"/>
      <c r="U28" s="131"/>
      <c r="AS28" s="111"/>
      <c r="AT28" s="111"/>
      <c r="AU28" s="111"/>
      <c r="AV28" s="112"/>
      <c r="AW28" s="113"/>
      <c r="AX28" s="111"/>
      <c r="AY28" s="111"/>
      <c r="AZ28" s="122"/>
      <c r="BA28" s="82"/>
      <c r="BB28" s="82"/>
      <c r="BC28" s="82"/>
      <c r="BD28" s="124"/>
      <c r="BE28" s="82"/>
      <c r="BF28" s="82"/>
      <c r="BG28" s="112"/>
      <c r="BH28" s="111"/>
      <c r="BI28" s="111"/>
      <c r="BJ28" s="111"/>
      <c r="BK28" s="111"/>
      <c r="BL28" s="111"/>
      <c r="BM28" s="111"/>
      <c r="BN28" s="111"/>
      <c r="BO28" s="111"/>
      <c r="BP28" s="113"/>
      <c r="BQ28" s="111"/>
      <c r="BR28" s="111"/>
      <c r="BS28" s="111"/>
      <c r="BT28" s="111"/>
      <c r="BU28" s="111"/>
      <c r="BV28" s="111"/>
      <c r="BW28" s="111"/>
      <c r="BX28" s="111"/>
      <c r="BY28" s="111"/>
      <c r="BZ28" s="111"/>
      <c r="CA28" s="111"/>
      <c r="CB28" s="111"/>
      <c r="CC28" s="111"/>
    </row>
    <row r="29" spans="1:81" s="77" customFormat="1" ht="22.5" customHeight="1" x14ac:dyDescent="0.2">
      <c r="A29" s="932"/>
      <c r="B29" s="823"/>
      <c r="C29" s="824"/>
      <c r="D29" s="132"/>
      <c r="E29" s="127"/>
      <c r="F29" s="128"/>
      <c r="G29" s="129"/>
      <c r="H29" s="130"/>
      <c r="I29" s="120"/>
      <c r="J29" s="131"/>
      <c r="K29" s="131"/>
      <c r="L29" s="131"/>
      <c r="M29" s="131"/>
      <c r="N29" s="131"/>
      <c r="O29" s="131"/>
      <c r="P29" s="131"/>
      <c r="Q29" s="131"/>
      <c r="R29" s="131"/>
      <c r="S29" s="131"/>
      <c r="T29" s="131"/>
      <c r="U29" s="131"/>
      <c r="AS29" s="111"/>
      <c r="AT29" s="111"/>
      <c r="AU29" s="111"/>
      <c r="AV29" s="112"/>
      <c r="AW29" s="113"/>
      <c r="AX29" s="111"/>
      <c r="AY29" s="111"/>
      <c r="AZ29" s="112"/>
      <c r="BA29" s="3"/>
      <c r="BB29" s="133"/>
      <c r="BC29" s="3"/>
      <c r="BD29" s="3"/>
      <c r="BE29" s="3"/>
      <c r="BF29" s="3"/>
      <c r="BG29" s="3"/>
      <c r="BH29" s="111"/>
      <c r="BI29" s="111"/>
      <c r="BJ29" s="111"/>
      <c r="BK29" s="111"/>
      <c r="BL29" s="111"/>
      <c r="BM29" s="111"/>
      <c r="BN29" s="111"/>
      <c r="BO29" s="111"/>
      <c r="BP29" s="113"/>
      <c r="BQ29" s="111"/>
      <c r="BR29" s="111"/>
      <c r="BS29" s="111"/>
      <c r="BT29" s="111"/>
      <c r="BU29" s="111"/>
      <c r="BV29" s="111"/>
      <c r="BW29" s="111"/>
      <c r="BX29" s="111"/>
      <c r="BY29" s="111"/>
      <c r="BZ29" s="111"/>
      <c r="CA29" s="111"/>
      <c r="CB29" s="111"/>
      <c r="CC29" s="111"/>
    </row>
    <row r="30" spans="1:81" s="77" customFormat="1" ht="23.25" customHeight="1" x14ac:dyDescent="0.2">
      <c r="A30" s="932"/>
      <c r="B30" s="827"/>
      <c r="C30" s="828"/>
      <c r="D30" s="132"/>
      <c r="E30" s="127"/>
      <c r="F30" s="128"/>
      <c r="G30" s="129"/>
      <c r="H30" s="130"/>
      <c r="I30" s="120"/>
      <c r="J30" s="131"/>
      <c r="K30" s="131"/>
      <c r="L30" s="131"/>
      <c r="M30" s="131"/>
      <c r="N30" s="131"/>
      <c r="O30" s="131"/>
      <c r="P30" s="131"/>
      <c r="Q30" s="131"/>
      <c r="R30" s="131"/>
      <c r="S30" s="131"/>
      <c r="T30" s="131"/>
      <c r="U30" s="131"/>
      <c r="AS30" s="111"/>
      <c r="AT30" s="111"/>
      <c r="AU30" s="111"/>
      <c r="AV30" s="112"/>
      <c r="AW30" s="113"/>
      <c r="AX30" s="111"/>
      <c r="AY30" s="111"/>
      <c r="AZ30" s="3"/>
      <c r="BA30" s="3"/>
      <c r="BB30" s="133"/>
      <c r="BC30" s="3"/>
      <c r="BD30" s="3"/>
      <c r="BE30" s="3"/>
      <c r="BF30" s="3"/>
      <c r="BG30" s="3"/>
      <c r="BH30" s="111"/>
      <c r="BI30" s="111"/>
      <c r="BJ30" s="111"/>
      <c r="BK30" s="111"/>
      <c r="BL30" s="111"/>
      <c r="BM30" s="111"/>
      <c r="BN30" s="111"/>
      <c r="BO30" s="111"/>
      <c r="BP30" s="113"/>
      <c r="BQ30" s="111"/>
      <c r="BR30" s="111"/>
      <c r="BS30" s="111"/>
      <c r="BT30" s="111"/>
      <c r="BU30" s="111"/>
      <c r="BV30" s="111"/>
      <c r="BW30" s="111"/>
      <c r="BX30" s="111"/>
      <c r="BY30" s="111"/>
      <c r="BZ30" s="111"/>
      <c r="CA30" s="111"/>
      <c r="CB30" s="111"/>
      <c r="CC30" s="111"/>
    </row>
    <row r="31" spans="1:81" s="77" customFormat="1" ht="13.5" customHeight="1" x14ac:dyDescent="0.2">
      <c r="A31" s="932"/>
      <c r="B31" s="823"/>
      <c r="C31" s="824"/>
      <c r="D31" s="132"/>
      <c r="E31" s="127"/>
      <c r="F31" s="128"/>
      <c r="G31" s="129"/>
      <c r="H31" s="130"/>
      <c r="I31" s="120"/>
      <c r="J31" s="131"/>
      <c r="K31" s="131"/>
      <c r="L31" s="131"/>
      <c r="M31" s="131"/>
      <c r="N31" s="131"/>
      <c r="O31" s="131"/>
      <c r="P31" s="131"/>
      <c r="Q31" s="131"/>
      <c r="R31" s="131"/>
      <c r="S31" s="131"/>
      <c r="T31" s="131"/>
      <c r="U31" s="131"/>
      <c r="AS31" s="111"/>
      <c r="AT31" s="111"/>
      <c r="AU31" s="111"/>
      <c r="AV31" s="112"/>
      <c r="AW31" s="113"/>
      <c r="AX31" s="111"/>
      <c r="AY31" s="111"/>
      <c r="AZ31" s="3"/>
      <c r="BA31" s="3"/>
      <c r="BB31" s="133"/>
      <c r="BC31" s="3"/>
      <c r="BD31" s="3"/>
      <c r="BE31" s="3"/>
      <c r="BF31" s="3"/>
      <c r="BG31" s="3"/>
      <c r="BH31" s="111"/>
      <c r="BI31" s="111"/>
      <c r="BJ31" s="111"/>
      <c r="BK31" s="111"/>
      <c r="BL31" s="111"/>
      <c r="BM31" s="111"/>
      <c r="BN31" s="111"/>
      <c r="BO31" s="111"/>
      <c r="BP31" s="113"/>
      <c r="BQ31" s="111"/>
      <c r="BR31" s="111"/>
      <c r="BS31" s="111"/>
      <c r="BT31" s="111"/>
      <c r="BU31" s="111"/>
      <c r="BV31" s="111"/>
      <c r="BW31" s="111"/>
      <c r="BX31" s="111"/>
      <c r="BY31" s="111"/>
      <c r="BZ31" s="111"/>
      <c r="CA31" s="111"/>
      <c r="CB31" s="111"/>
      <c r="CC31" s="111"/>
    </row>
    <row r="32" spans="1:81" s="77" customFormat="1" ht="16.5" customHeight="1" x14ac:dyDescent="0.2">
      <c r="A32" s="932"/>
      <c r="B32" s="823"/>
      <c r="C32" s="824"/>
      <c r="D32" s="132"/>
      <c r="E32" s="127"/>
      <c r="F32" s="128"/>
      <c r="G32" s="129"/>
      <c r="H32" s="130"/>
      <c r="I32" s="120"/>
      <c r="J32" s="131"/>
      <c r="K32" s="131"/>
      <c r="L32" s="131"/>
      <c r="M32" s="131"/>
      <c r="N32" s="131"/>
      <c r="O32" s="131"/>
      <c r="P32" s="131"/>
      <c r="Q32" s="131"/>
      <c r="R32" s="131"/>
      <c r="S32" s="131"/>
      <c r="T32" s="131"/>
      <c r="U32" s="131"/>
      <c r="AS32" s="111"/>
      <c r="AT32" s="111"/>
      <c r="AU32" s="111"/>
      <c r="AV32" s="112"/>
      <c r="AW32" s="113"/>
      <c r="AX32" s="111"/>
      <c r="AY32" s="111"/>
      <c r="AZ32" s="3"/>
      <c r="BA32" s="3"/>
      <c r="BB32" s="133"/>
      <c r="BC32" s="3"/>
      <c r="BD32" s="3"/>
      <c r="BE32" s="3"/>
      <c r="BF32" s="3"/>
      <c r="BG32" s="3"/>
      <c r="BH32" s="111"/>
      <c r="BI32" s="111"/>
      <c r="BJ32" s="111"/>
      <c r="BK32" s="111"/>
      <c r="BL32" s="111"/>
      <c r="BM32" s="111"/>
      <c r="BN32" s="111"/>
      <c r="BO32" s="111"/>
      <c r="BP32" s="113"/>
      <c r="BQ32" s="111"/>
      <c r="BR32" s="111"/>
      <c r="BS32" s="111"/>
      <c r="BT32" s="111"/>
      <c r="BU32" s="111"/>
      <c r="BV32" s="111"/>
      <c r="BW32" s="111"/>
      <c r="BX32" s="111"/>
      <c r="BY32" s="111"/>
      <c r="BZ32" s="111"/>
      <c r="CA32" s="111"/>
      <c r="CB32" s="111"/>
      <c r="CC32" s="111"/>
    </row>
    <row r="33" spans="1:81" s="77" customFormat="1" ht="16.5" customHeight="1" x14ac:dyDescent="0.2">
      <c r="A33" s="932"/>
      <c r="B33" s="823"/>
      <c r="C33" s="824"/>
      <c r="D33" s="132"/>
      <c r="E33" s="127"/>
      <c r="F33" s="128"/>
      <c r="G33" s="129"/>
      <c r="H33" s="130"/>
      <c r="I33" s="120"/>
      <c r="J33" s="131"/>
      <c r="K33" s="131"/>
      <c r="L33" s="131"/>
      <c r="M33" s="131"/>
      <c r="N33" s="131"/>
      <c r="O33" s="131"/>
      <c r="P33" s="131"/>
      <c r="Q33" s="131"/>
      <c r="R33" s="131"/>
      <c r="S33" s="131"/>
      <c r="T33" s="131"/>
      <c r="U33" s="131"/>
      <c r="AS33" s="111"/>
      <c r="AT33" s="111"/>
      <c r="AU33" s="111"/>
      <c r="AV33" s="112"/>
      <c r="AW33" s="113"/>
      <c r="AX33" s="111"/>
      <c r="AY33" s="111"/>
      <c r="AZ33" s="3"/>
      <c r="BA33" s="3"/>
      <c r="BB33" s="133"/>
      <c r="BC33" s="3"/>
      <c r="BD33" s="3"/>
      <c r="BE33" s="3"/>
      <c r="BF33" s="3"/>
      <c r="BG33" s="3"/>
      <c r="BH33" s="111"/>
      <c r="BI33" s="111"/>
      <c r="BJ33" s="111"/>
      <c r="BK33" s="111"/>
      <c r="BL33" s="111"/>
      <c r="BM33" s="111"/>
      <c r="BN33" s="111"/>
      <c r="BO33" s="111"/>
      <c r="BP33" s="113"/>
      <c r="BQ33" s="111"/>
      <c r="BR33" s="111"/>
      <c r="BS33" s="111"/>
      <c r="BT33" s="111"/>
      <c r="BU33" s="111"/>
      <c r="BV33" s="111"/>
      <c r="BW33" s="111"/>
      <c r="BX33" s="111"/>
      <c r="BY33" s="111"/>
      <c r="BZ33" s="111"/>
      <c r="CA33" s="111"/>
      <c r="CB33" s="111"/>
      <c r="CC33" s="111"/>
    </row>
    <row r="34" spans="1:81" s="77" customFormat="1" ht="15" customHeight="1" x14ac:dyDescent="0.2">
      <c r="A34" s="932"/>
      <c r="B34" s="823"/>
      <c r="C34" s="824"/>
      <c r="D34" s="132"/>
      <c r="E34" s="127"/>
      <c r="F34" s="128"/>
      <c r="G34" s="129"/>
      <c r="H34" s="130"/>
      <c r="I34" s="120"/>
      <c r="J34" s="131"/>
      <c r="K34" s="131"/>
      <c r="L34" s="131"/>
      <c r="M34" s="131"/>
      <c r="N34" s="131"/>
      <c r="O34" s="131"/>
      <c r="P34" s="131"/>
      <c r="Q34" s="131"/>
      <c r="R34" s="131"/>
      <c r="S34" s="131"/>
      <c r="T34" s="131"/>
      <c r="U34" s="131"/>
      <c r="AS34" s="111"/>
      <c r="AT34" s="111"/>
      <c r="AU34" s="111"/>
      <c r="AV34" s="112"/>
      <c r="AW34" s="113"/>
      <c r="AX34" s="111"/>
      <c r="AY34" s="111"/>
      <c r="AZ34" s="3"/>
      <c r="BA34" s="3"/>
      <c r="BB34" s="133"/>
      <c r="BC34" s="3"/>
      <c r="BD34" s="3"/>
      <c r="BE34" s="3"/>
      <c r="BF34" s="3"/>
      <c r="BG34" s="3"/>
      <c r="BH34" s="111"/>
      <c r="BI34" s="111"/>
      <c r="BJ34" s="111"/>
      <c r="BK34" s="111"/>
      <c r="BL34" s="111"/>
      <c r="BM34" s="111"/>
      <c r="BN34" s="111"/>
      <c r="BO34" s="111"/>
      <c r="BP34" s="113"/>
      <c r="BQ34" s="111"/>
      <c r="BR34" s="111"/>
      <c r="BS34" s="111"/>
      <c r="BT34" s="111"/>
      <c r="BU34" s="111"/>
      <c r="BV34" s="111"/>
      <c r="BW34" s="111"/>
      <c r="BX34" s="111"/>
      <c r="BY34" s="111"/>
      <c r="BZ34" s="111"/>
      <c r="CA34" s="111"/>
      <c r="CB34" s="111"/>
      <c r="CC34" s="111"/>
    </row>
    <row r="35" spans="1:81" s="77" customFormat="1" ht="15.75" customHeight="1" x14ac:dyDescent="0.2">
      <c r="A35" s="932"/>
      <c r="B35" s="823"/>
      <c r="C35" s="824"/>
      <c r="D35" s="132"/>
      <c r="E35" s="127"/>
      <c r="F35" s="128"/>
      <c r="G35" s="129"/>
      <c r="H35" s="130"/>
      <c r="I35" s="120"/>
      <c r="J35" s="131"/>
      <c r="K35" s="131"/>
      <c r="L35" s="131"/>
      <c r="M35" s="131"/>
      <c r="N35" s="131"/>
      <c r="O35" s="131"/>
      <c r="P35" s="131"/>
      <c r="Q35" s="131"/>
      <c r="R35" s="131"/>
      <c r="S35" s="131"/>
      <c r="T35" s="131"/>
      <c r="U35" s="131"/>
      <c r="AS35" s="111"/>
      <c r="AT35" s="111"/>
      <c r="AU35" s="111"/>
      <c r="AV35" s="112"/>
      <c r="AW35" s="113"/>
      <c r="AX35" s="111"/>
      <c r="AY35" s="111"/>
      <c r="AZ35" s="3"/>
      <c r="BA35" s="3"/>
      <c r="BB35" s="133"/>
      <c r="BC35" s="3"/>
      <c r="BD35" s="3"/>
      <c r="BE35" s="3"/>
      <c r="BF35" s="3"/>
      <c r="BG35" s="3"/>
      <c r="BH35" s="111"/>
      <c r="BI35" s="111"/>
      <c r="BJ35" s="111"/>
      <c r="BK35" s="111"/>
      <c r="BL35" s="111"/>
      <c r="BM35" s="111"/>
      <c r="BN35" s="111"/>
      <c r="BO35" s="111"/>
      <c r="BP35" s="113"/>
      <c r="BQ35" s="111"/>
      <c r="BR35" s="111"/>
      <c r="BS35" s="111"/>
      <c r="BT35" s="111"/>
      <c r="BU35" s="111"/>
      <c r="BV35" s="111"/>
      <c r="BW35" s="111"/>
      <c r="BX35" s="111"/>
      <c r="BY35" s="111"/>
      <c r="BZ35" s="111"/>
      <c r="CA35" s="111"/>
      <c r="CB35" s="111"/>
      <c r="CC35" s="111"/>
    </row>
    <row r="36" spans="1:81" s="77" customFormat="1" ht="33.75" customHeight="1" x14ac:dyDescent="0.2">
      <c r="A36" s="932"/>
      <c r="B36" s="823"/>
      <c r="C36" s="824"/>
      <c r="D36" s="132"/>
      <c r="E36" s="127"/>
      <c r="F36" s="128"/>
      <c r="G36" s="129"/>
      <c r="H36" s="130"/>
      <c r="I36" s="120"/>
      <c r="J36" s="131"/>
      <c r="K36" s="131"/>
      <c r="L36" s="131"/>
      <c r="M36" s="131"/>
      <c r="N36" s="131"/>
      <c r="O36" s="131"/>
      <c r="P36" s="131"/>
      <c r="Q36" s="131"/>
      <c r="R36" s="131"/>
      <c r="S36" s="131"/>
      <c r="T36" s="131"/>
      <c r="U36" s="131"/>
      <c r="AS36" s="111"/>
      <c r="AT36" s="111"/>
      <c r="AU36" s="111"/>
      <c r="AV36" s="112"/>
      <c r="AW36" s="113"/>
      <c r="AX36" s="111"/>
      <c r="AY36" s="111"/>
      <c r="AZ36" s="3"/>
      <c r="BA36" s="3"/>
      <c r="BB36" s="133"/>
      <c r="BC36" s="3"/>
      <c r="BD36" s="3"/>
      <c r="BE36" s="3"/>
      <c r="BF36" s="3"/>
      <c r="BG36" s="3"/>
      <c r="BH36" s="111"/>
      <c r="BI36" s="111"/>
      <c r="BJ36" s="111"/>
      <c r="BK36" s="111"/>
      <c r="BL36" s="111"/>
      <c r="BM36" s="111"/>
      <c r="BN36" s="111"/>
      <c r="BO36" s="111"/>
      <c r="BP36" s="113"/>
      <c r="BQ36" s="111"/>
      <c r="BR36" s="111"/>
      <c r="BS36" s="111"/>
      <c r="BT36" s="111"/>
      <c r="BU36" s="111"/>
      <c r="BV36" s="111"/>
      <c r="BW36" s="111"/>
      <c r="BX36" s="111"/>
      <c r="BY36" s="111"/>
      <c r="BZ36" s="111"/>
      <c r="CA36" s="111"/>
      <c r="CB36" s="111"/>
      <c r="CC36" s="111"/>
    </row>
    <row r="37" spans="1:81" s="77" customFormat="1" ht="33.75" customHeight="1" x14ac:dyDescent="0.2">
      <c r="A37" s="932"/>
      <c r="B37" s="823"/>
      <c r="C37" s="824"/>
      <c r="D37" s="132"/>
      <c r="E37" s="127"/>
      <c r="F37" s="128"/>
      <c r="G37" s="129"/>
      <c r="H37" s="130"/>
      <c r="I37" s="120"/>
      <c r="J37" s="131"/>
      <c r="K37" s="131"/>
      <c r="L37" s="131"/>
      <c r="M37" s="131"/>
      <c r="N37" s="131"/>
      <c r="O37" s="131"/>
      <c r="P37" s="131"/>
      <c r="Q37" s="131"/>
      <c r="R37" s="131"/>
      <c r="S37" s="131"/>
      <c r="T37" s="131"/>
      <c r="U37" s="131"/>
      <c r="AS37" s="111"/>
      <c r="AT37" s="111"/>
      <c r="AU37" s="111"/>
      <c r="AV37" s="112"/>
      <c r="AW37" s="113"/>
      <c r="AX37" s="111"/>
      <c r="AY37" s="111"/>
      <c r="AZ37" s="3"/>
      <c r="BA37" s="3"/>
      <c r="BB37" s="133"/>
      <c r="BC37" s="3"/>
      <c r="BD37" s="3"/>
      <c r="BE37" s="3"/>
      <c r="BF37" s="3"/>
      <c r="BG37" s="3"/>
      <c r="BH37" s="111"/>
      <c r="BI37" s="111"/>
      <c r="BJ37" s="111"/>
      <c r="BK37" s="111"/>
      <c r="BL37" s="111"/>
      <c r="BM37" s="111"/>
      <c r="BN37" s="111"/>
      <c r="BO37" s="111"/>
      <c r="BP37" s="113"/>
      <c r="BQ37" s="111"/>
      <c r="BR37" s="111"/>
      <c r="BS37" s="111"/>
      <c r="BT37" s="111"/>
      <c r="BU37" s="111"/>
      <c r="BV37" s="111"/>
      <c r="BW37" s="111"/>
      <c r="BX37" s="111"/>
      <c r="BY37" s="111"/>
      <c r="BZ37" s="111"/>
      <c r="CA37" s="111"/>
      <c r="CB37" s="111"/>
      <c r="CC37" s="111"/>
    </row>
    <row r="38" spans="1:81" s="77" customFormat="1" ht="35.25" customHeight="1" x14ac:dyDescent="0.2">
      <c r="A38" s="932"/>
      <c r="B38" s="823"/>
      <c r="C38" s="824"/>
      <c r="D38" s="132"/>
      <c r="E38" s="127"/>
      <c r="F38" s="128"/>
      <c r="G38" s="129"/>
      <c r="H38" s="130"/>
      <c r="I38" s="120"/>
      <c r="J38" s="131"/>
      <c r="K38" s="131"/>
      <c r="L38" s="131"/>
      <c r="M38" s="131"/>
      <c r="N38" s="131"/>
      <c r="O38" s="131"/>
      <c r="P38" s="131"/>
      <c r="Q38" s="131"/>
      <c r="R38" s="131"/>
      <c r="S38" s="131"/>
      <c r="T38" s="131"/>
      <c r="U38" s="131"/>
      <c r="AS38" s="111"/>
      <c r="AT38" s="111"/>
      <c r="AU38" s="111"/>
      <c r="AV38" s="112"/>
      <c r="AW38" s="113"/>
      <c r="AX38" s="111"/>
      <c r="AY38" s="111"/>
      <c r="AZ38" s="3"/>
      <c r="BA38" s="3"/>
      <c r="BB38" s="133"/>
      <c r="BC38" s="3"/>
      <c r="BD38" s="3"/>
      <c r="BE38" s="3"/>
      <c r="BF38" s="3"/>
      <c r="BG38" s="3"/>
      <c r="BH38" s="111"/>
      <c r="BI38" s="111"/>
      <c r="BJ38" s="111"/>
      <c r="BK38" s="111"/>
      <c r="BL38" s="111"/>
      <c r="BM38" s="111"/>
      <c r="BN38" s="111"/>
      <c r="BO38" s="111"/>
      <c r="BP38" s="113"/>
      <c r="BQ38" s="111"/>
      <c r="BR38" s="111"/>
      <c r="BS38" s="111"/>
      <c r="BT38" s="111"/>
      <c r="BU38" s="111"/>
      <c r="BV38" s="111"/>
      <c r="BW38" s="111"/>
      <c r="BX38" s="111"/>
      <c r="BY38" s="111"/>
      <c r="BZ38" s="111"/>
      <c r="CA38" s="111"/>
      <c r="CB38" s="111"/>
      <c r="CC38" s="111"/>
    </row>
    <row r="39" spans="1:81" s="77" customFormat="1" ht="14.25" customHeight="1" x14ac:dyDescent="0.2">
      <c r="A39" s="933"/>
      <c r="B39" s="829"/>
      <c r="C39" s="830"/>
      <c r="D39" s="134"/>
      <c r="E39" s="135"/>
      <c r="F39" s="136"/>
      <c r="G39" s="137"/>
      <c r="H39" s="138"/>
      <c r="I39" s="120"/>
      <c r="J39" s="131"/>
      <c r="K39" s="131"/>
      <c r="L39" s="131"/>
      <c r="M39" s="131"/>
      <c r="N39" s="131"/>
      <c r="O39" s="131"/>
      <c r="P39" s="131"/>
      <c r="Q39" s="131"/>
      <c r="R39" s="131"/>
      <c r="S39" s="131"/>
      <c r="T39" s="131"/>
      <c r="U39" s="131"/>
      <c r="AS39" s="111"/>
      <c r="AT39" s="111"/>
      <c r="AU39" s="111"/>
      <c r="AV39" s="112"/>
      <c r="AW39" s="113"/>
      <c r="AX39" s="111"/>
      <c r="AY39" s="111"/>
      <c r="AZ39" s="3"/>
      <c r="BA39" s="3"/>
      <c r="BB39" s="133"/>
      <c r="BC39" s="3"/>
      <c r="BD39" s="3"/>
      <c r="BE39" s="3"/>
      <c r="BF39" s="3"/>
      <c r="BG39" s="3"/>
      <c r="BH39" s="111"/>
      <c r="BI39" s="111"/>
      <c r="BJ39" s="111"/>
      <c r="BK39" s="111"/>
      <c r="BL39" s="111"/>
      <c r="BM39" s="111"/>
      <c r="BN39" s="111"/>
      <c r="BO39" s="111"/>
      <c r="BP39" s="113"/>
      <c r="BQ39" s="111"/>
      <c r="BR39" s="111"/>
      <c r="BS39" s="111"/>
      <c r="BT39" s="111"/>
      <c r="BU39" s="111"/>
      <c r="BV39" s="111"/>
      <c r="BW39" s="111"/>
      <c r="BX39" s="111"/>
      <c r="BY39" s="111"/>
      <c r="BZ39" s="111"/>
      <c r="CA39" s="111"/>
      <c r="CB39" s="111"/>
      <c r="CC39" s="111"/>
    </row>
    <row r="40" spans="1:81" s="77" customFormat="1" ht="14.25" x14ac:dyDescent="0.2">
      <c r="A40" s="931"/>
      <c r="B40" s="825"/>
      <c r="C40" s="826"/>
      <c r="D40" s="126"/>
      <c r="E40" s="139"/>
      <c r="F40" s="140"/>
      <c r="G40" s="141"/>
      <c r="H40" s="142"/>
      <c r="I40" s="120"/>
      <c r="J40" s="131"/>
      <c r="K40" s="131"/>
      <c r="L40" s="131"/>
      <c r="M40" s="131"/>
      <c r="N40" s="131"/>
      <c r="O40" s="131"/>
      <c r="P40" s="131"/>
      <c r="Q40" s="131"/>
      <c r="R40" s="131"/>
      <c r="S40" s="131"/>
      <c r="T40" s="131"/>
      <c r="U40" s="131"/>
      <c r="AS40" s="111"/>
      <c r="AT40" s="111"/>
      <c r="AU40" s="111"/>
      <c r="AV40" s="112"/>
      <c r="AW40" s="113"/>
      <c r="AX40" s="111"/>
      <c r="AY40" s="111"/>
      <c r="AZ40" s="3"/>
      <c r="BA40" s="3"/>
      <c r="BB40" s="133"/>
      <c r="BC40" s="3"/>
      <c r="BD40" s="3"/>
      <c r="BE40" s="3"/>
      <c r="BF40" s="3"/>
      <c r="BG40" s="3"/>
      <c r="BH40" s="111"/>
      <c r="BI40" s="111"/>
      <c r="BJ40" s="111"/>
      <c r="BK40" s="111"/>
      <c r="BL40" s="111"/>
      <c r="BM40" s="111"/>
      <c r="BN40" s="111"/>
      <c r="BO40" s="111"/>
      <c r="BP40" s="113"/>
      <c r="BQ40" s="111"/>
      <c r="BR40" s="111"/>
      <c r="BS40" s="111"/>
      <c r="BT40" s="111"/>
      <c r="BU40" s="111"/>
      <c r="BV40" s="111"/>
      <c r="BW40" s="111"/>
      <c r="BX40" s="111"/>
      <c r="BY40" s="111"/>
      <c r="BZ40" s="111"/>
      <c r="CA40" s="111"/>
      <c r="CB40" s="111"/>
      <c r="CC40" s="111"/>
    </row>
    <row r="41" spans="1:81" s="77" customFormat="1" ht="14.25" x14ac:dyDescent="0.2">
      <c r="A41" s="932"/>
      <c r="B41" s="823"/>
      <c r="C41" s="824"/>
      <c r="D41" s="132"/>
      <c r="E41" s="127"/>
      <c r="F41" s="128"/>
      <c r="G41" s="129"/>
      <c r="H41" s="130"/>
      <c r="I41" s="120"/>
      <c r="J41" s="131"/>
      <c r="K41" s="131"/>
      <c r="L41" s="131"/>
      <c r="M41" s="131"/>
      <c r="N41" s="131"/>
      <c r="O41" s="131"/>
      <c r="P41" s="131"/>
      <c r="Q41" s="131"/>
      <c r="R41" s="131"/>
      <c r="S41" s="131"/>
      <c r="T41" s="131"/>
      <c r="U41" s="131"/>
      <c r="AS41" s="111"/>
      <c r="AT41" s="111"/>
      <c r="AU41" s="111"/>
      <c r="AV41" s="112"/>
      <c r="AW41" s="113"/>
      <c r="AX41" s="111"/>
      <c r="AY41" s="111"/>
      <c r="AZ41" s="3"/>
      <c r="BA41" s="3"/>
      <c r="BB41" s="133"/>
      <c r="BC41" s="3"/>
      <c r="BD41" s="3"/>
      <c r="BE41" s="3"/>
      <c r="BF41" s="3"/>
      <c r="BG41" s="3"/>
      <c r="BH41" s="111"/>
      <c r="BI41" s="111"/>
      <c r="BJ41" s="111"/>
      <c r="BK41" s="111"/>
      <c r="BL41" s="111"/>
      <c r="BM41" s="111"/>
      <c r="BN41" s="111"/>
      <c r="BO41" s="111"/>
      <c r="BP41" s="113"/>
      <c r="BQ41" s="111"/>
      <c r="BR41" s="111"/>
      <c r="BS41" s="111"/>
      <c r="BT41" s="111"/>
      <c r="BU41" s="111"/>
      <c r="BV41" s="111"/>
      <c r="BW41" s="111"/>
      <c r="BX41" s="111"/>
      <c r="BY41" s="111"/>
      <c r="BZ41" s="111"/>
      <c r="CA41" s="111"/>
      <c r="CB41" s="111"/>
      <c r="CC41" s="111"/>
    </row>
    <row r="42" spans="1:81" s="77" customFormat="1" ht="14.25" x14ac:dyDescent="0.2">
      <c r="A42" s="932"/>
      <c r="B42" s="829"/>
      <c r="C42" s="830"/>
      <c r="D42" s="134"/>
      <c r="E42" s="127"/>
      <c r="F42" s="128"/>
      <c r="G42" s="129"/>
      <c r="H42" s="130"/>
      <c r="I42" s="120"/>
      <c r="J42" s="131"/>
      <c r="K42" s="131"/>
      <c r="L42" s="131"/>
      <c r="M42" s="131"/>
      <c r="N42" s="131"/>
      <c r="O42" s="131"/>
      <c r="P42" s="131"/>
      <c r="Q42" s="131"/>
      <c r="R42" s="131"/>
      <c r="S42" s="131"/>
      <c r="T42" s="131"/>
      <c r="U42" s="131"/>
      <c r="AS42" s="111"/>
      <c r="AT42" s="111"/>
      <c r="AU42" s="111"/>
      <c r="AV42" s="112"/>
      <c r="AW42" s="113"/>
      <c r="AX42" s="111"/>
      <c r="AY42" s="111"/>
      <c r="AZ42" s="3"/>
      <c r="BA42" s="3"/>
      <c r="BB42" s="133"/>
      <c r="BC42" s="3"/>
      <c r="BD42" s="3"/>
      <c r="BE42" s="3"/>
      <c r="BF42" s="3"/>
      <c r="BG42" s="3"/>
      <c r="BH42" s="111"/>
      <c r="BI42" s="111"/>
      <c r="BJ42" s="111"/>
      <c r="BK42" s="111"/>
      <c r="BL42" s="111"/>
      <c r="BM42" s="111"/>
      <c r="BN42" s="111"/>
      <c r="BO42" s="111"/>
      <c r="BP42" s="113"/>
      <c r="BQ42" s="111"/>
      <c r="BR42" s="111"/>
      <c r="BS42" s="111"/>
      <c r="BT42" s="111"/>
      <c r="BU42" s="111"/>
      <c r="BV42" s="111"/>
      <c r="BW42" s="111"/>
      <c r="BX42" s="111"/>
      <c r="BY42" s="111"/>
      <c r="BZ42" s="111"/>
      <c r="CA42" s="111"/>
      <c r="CB42" s="111"/>
      <c r="CC42" s="111"/>
    </row>
    <row r="43" spans="1:81" s="77" customFormat="1" ht="14.25" x14ac:dyDescent="0.2">
      <c r="A43" s="931"/>
      <c r="B43" s="825"/>
      <c r="C43" s="826"/>
      <c r="D43" s="126"/>
      <c r="E43" s="139"/>
      <c r="F43" s="140"/>
      <c r="G43" s="141"/>
      <c r="H43" s="142"/>
      <c r="I43" s="120"/>
      <c r="J43" s="131"/>
      <c r="K43" s="131"/>
      <c r="L43" s="131"/>
      <c r="M43" s="131"/>
      <c r="N43" s="131"/>
      <c r="O43" s="131"/>
      <c r="P43" s="131"/>
      <c r="Q43" s="131"/>
      <c r="R43" s="131"/>
      <c r="S43" s="131"/>
      <c r="T43" s="131"/>
      <c r="U43" s="131"/>
      <c r="AS43" s="111"/>
      <c r="AT43" s="111"/>
      <c r="AU43" s="111"/>
      <c r="AV43" s="112"/>
      <c r="AW43" s="113"/>
      <c r="AX43" s="111"/>
      <c r="AY43" s="111"/>
      <c r="AZ43" s="3"/>
      <c r="BA43" s="3"/>
      <c r="BB43" s="133"/>
      <c r="BC43" s="3"/>
      <c r="BD43" s="3"/>
      <c r="BE43" s="3"/>
      <c r="BF43" s="3"/>
      <c r="BG43" s="3"/>
      <c r="BH43" s="111"/>
      <c r="BI43" s="111"/>
      <c r="BJ43" s="111"/>
      <c r="BK43" s="111"/>
      <c r="BL43" s="111"/>
      <c r="BM43" s="111"/>
      <c r="BN43" s="111"/>
      <c r="BO43" s="111"/>
      <c r="BP43" s="113"/>
      <c r="BQ43" s="111"/>
      <c r="BR43" s="111"/>
      <c r="BS43" s="111"/>
      <c r="BT43" s="111"/>
      <c r="BU43" s="111"/>
      <c r="BV43" s="111"/>
      <c r="BW43" s="111"/>
      <c r="BX43" s="111"/>
      <c r="BY43" s="111"/>
      <c r="BZ43" s="111"/>
      <c r="CA43" s="111"/>
      <c r="CB43" s="111"/>
      <c r="CC43" s="111"/>
    </row>
    <row r="44" spans="1:81" s="77" customFormat="1" ht="14.25" x14ac:dyDescent="0.2">
      <c r="A44" s="932"/>
      <c r="B44" s="823"/>
      <c r="C44" s="824"/>
      <c r="D44" s="132"/>
      <c r="E44" s="127"/>
      <c r="F44" s="128"/>
      <c r="G44" s="129"/>
      <c r="H44" s="130"/>
      <c r="I44" s="120"/>
      <c r="J44" s="131"/>
      <c r="K44" s="131"/>
      <c r="L44" s="131"/>
      <c r="M44" s="131"/>
      <c r="N44" s="131"/>
      <c r="O44" s="131"/>
      <c r="P44" s="131"/>
      <c r="Q44" s="131"/>
      <c r="R44" s="131"/>
      <c r="S44" s="131"/>
      <c r="T44" s="131"/>
      <c r="U44" s="131"/>
      <c r="AS44" s="111"/>
      <c r="AT44" s="111"/>
      <c r="AU44" s="111"/>
      <c r="AV44" s="112"/>
      <c r="AW44" s="113"/>
      <c r="AX44" s="111"/>
      <c r="AY44" s="111"/>
      <c r="AZ44" s="3"/>
      <c r="BA44" s="3"/>
      <c r="BB44" s="133"/>
      <c r="BC44" s="3"/>
      <c r="BD44" s="3"/>
      <c r="BE44" s="3"/>
      <c r="BF44" s="3"/>
      <c r="BG44" s="3"/>
      <c r="BH44" s="111"/>
      <c r="BI44" s="111"/>
      <c r="BJ44" s="111"/>
      <c r="BK44" s="111"/>
      <c r="BL44" s="111"/>
      <c r="BM44" s="111"/>
      <c r="BN44" s="111"/>
      <c r="BO44" s="111"/>
      <c r="BP44" s="113"/>
      <c r="BQ44" s="111"/>
      <c r="BR44" s="111"/>
      <c r="BS44" s="111"/>
      <c r="BT44" s="111"/>
      <c r="BU44" s="111"/>
      <c r="BV44" s="111"/>
      <c r="BW44" s="111"/>
      <c r="BX44" s="111"/>
      <c r="BY44" s="111"/>
      <c r="BZ44" s="111"/>
      <c r="CA44" s="111"/>
      <c r="CB44" s="111"/>
      <c r="CC44" s="111"/>
    </row>
    <row r="45" spans="1:81" s="77" customFormat="1" ht="14.25" x14ac:dyDescent="0.2">
      <c r="A45" s="933"/>
      <c r="B45" s="852"/>
      <c r="C45" s="853"/>
      <c r="D45" s="134"/>
      <c r="E45" s="135"/>
      <c r="F45" s="136"/>
      <c r="G45" s="137"/>
      <c r="H45" s="138"/>
      <c r="I45" s="120"/>
      <c r="J45" s="131"/>
      <c r="K45" s="131"/>
      <c r="L45" s="131"/>
      <c r="M45" s="131"/>
      <c r="N45" s="131"/>
      <c r="O45" s="131"/>
      <c r="P45" s="131"/>
      <c r="Q45" s="131"/>
      <c r="R45" s="131"/>
      <c r="S45" s="131"/>
      <c r="T45" s="131"/>
      <c r="U45" s="131"/>
      <c r="AS45" s="111"/>
      <c r="AT45" s="111"/>
      <c r="AU45" s="111"/>
      <c r="AV45" s="112"/>
      <c r="AW45" s="113"/>
      <c r="AX45" s="111"/>
      <c r="AY45" s="111"/>
      <c r="AZ45" s="3"/>
      <c r="BA45" s="3"/>
      <c r="BB45" s="133"/>
      <c r="BC45" s="3"/>
      <c r="BD45" s="3"/>
      <c r="BE45" s="3"/>
      <c r="BF45" s="3"/>
      <c r="BG45" s="3"/>
      <c r="BH45" s="111"/>
      <c r="BI45" s="111"/>
      <c r="BJ45" s="111"/>
      <c r="BK45" s="111"/>
      <c r="BL45" s="111"/>
      <c r="BM45" s="111"/>
      <c r="BN45" s="111"/>
      <c r="BO45" s="111"/>
      <c r="BP45" s="113"/>
      <c r="BQ45" s="111"/>
      <c r="BR45" s="111"/>
      <c r="BS45" s="111"/>
      <c r="BT45" s="111"/>
      <c r="BU45" s="111"/>
      <c r="BV45" s="111"/>
      <c r="BW45" s="111"/>
      <c r="BX45" s="111"/>
      <c r="BY45" s="111"/>
      <c r="BZ45" s="111"/>
      <c r="CA45" s="111"/>
      <c r="CB45" s="111"/>
      <c r="CC45" s="111"/>
    </row>
    <row r="46" spans="1:81" s="77" customFormat="1" ht="25.5" customHeight="1" x14ac:dyDescent="0.2">
      <c r="A46" s="143"/>
      <c r="B46" s="929"/>
      <c r="C46" s="930"/>
      <c r="D46" s="144"/>
      <c r="E46" s="145"/>
      <c r="F46" s="146"/>
      <c r="G46" s="147"/>
      <c r="H46" s="148"/>
      <c r="I46" s="120"/>
      <c r="J46" s="131"/>
      <c r="K46" s="131"/>
      <c r="L46" s="131"/>
      <c r="M46" s="131"/>
      <c r="N46" s="131"/>
      <c r="O46" s="131"/>
      <c r="P46" s="131"/>
      <c r="Q46" s="131"/>
      <c r="R46" s="131"/>
      <c r="S46" s="131"/>
      <c r="T46" s="131"/>
      <c r="U46" s="131"/>
      <c r="AS46" s="111"/>
      <c r="AT46" s="111"/>
      <c r="AU46" s="111"/>
      <c r="AV46" s="112"/>
      <c r="AW46" s="113"/>
      <c r="AX46" s="111"/>
      <c r="AY46" s="111"/>
      <c r="AZ46" s="3"/>
      <c r="BA46" s="3"/>
      <c r="BB46" s="133"/>
      <c r="BC46" s="3"/>
      <c r="BD46" s="3"/>
      <c r="BE46" s="3"/>
      <c r="BF46" s="3"/>
      <c r="BG46" s="3"/>
      <c r="BH46" s="111"/>
      <c r="BI46" s="111"/>
      <c r="BJ46" s="111"/>
      <c r="BK46" s="111"/>
      <c r="BL46" s="111"/>
      <c r="BM46" s="111"/>
      <c r="BN46" s="111"/>
      <c r="BO46" s="111"/>
      <c r="BP46" s="113"/>
      <c r="BQ46" s="111"/>
      <c r="BR46" s="111"/>
      <c r="BS46" s="111"/>
      <c r="BT46" s="111"/>
      <c r="BU46" s="111"/>
      <c r="BV46" s="111"/>
      <c r="BW46" s="111"/>
      <c r="BX46" s="111"/>
      <c r="BY46" s="111"/>
      <c r="BZ46" s="111"/>
      <c r="CA46" s="111"/>
      <c r="CB46" s="111"/>
      <c r="CC46" s="111"/>
    </row>
    <row r="47" spans="1:81" s="80" customFormat="1" ht="34.5" customHeight="1" x14ac:dyDescent="0.2">
      <c r="A47" s="149"/>
      <c r="B47" s="149"/>
      <c r="C47" s="149"/>
      <c r="D47" s="149"/>
      <c r="E47" s="149"/>
      <c r="F47" s="149"/>
      <c r="G47" s="149"/>
      <c r="H47" s="77"/>
      <c r="I47" s="77"/>
      <c r="J47" s="77"/>
      <c r="K47" s="77"/>
      <c r="L47" s="77"/>
      <c r="M47" s="149"/>
      <c r="N47" s="149"/>
      <c r="R47" s="77"/>
      <c r="AK47" s="3"/>
      <c r="AL47" s="3"/>
      <c r="AM47" s="3"/>
      <c r="AN47" s="3"/>
      <c r="AO47" s="3"/>
      <c r="AP47" s="3"/>
      <c r="AV47" s="82"/>
      <c r="AW47" s="150"/>
      <c r="BA47" s="32"/>
      <c r="BB47" s="32"/>
      <c r="BC47" s="32"/>
      <c r="BD47" s="32"/>
      <c r="BE47" s="32"/>
      <c r="BF47" s="109"/>
      <c r="BP47" s="81"/>
    </row>
    <row r="48" spans="1:81" s="3" customFormat="1" ht="19.5" customHeight="1" x14ac:dyDescent="0.15">
      <c r="A48" s="849"/>
      <c r="B48" s="924"/>
      <c r="C48" s="871"/>
      <c r="D48" s="872"/>
      <c r="E48" s="872"/>
      <c r="F48" s="872"/>
      <c r="G48" s="872"/>
      <c r="H48" s="872"/>
      <c r="I48" s="872"/>
      <c r="J48" s="872"/>
      <c r="K48" s="872"/>
      <c r="L48" s="872"/>
      <c r="M48" s="872"/>
      <c r="N48" s="872"/>
      <c r="O48" s="872"/>
      <c r="P48" s="872"/>
      <c r="Q48" s="872"/>
      <c r="R48" s="872"/>
      <c r="S48" s="872"/>
      <c r="T48" s="872"/>
      <c r="U48" s="873"/>
      <c r="V48" s="871"/>
      <c r="W48" s="873"/>
      <c r="X48" s="836"/>
      <c r="Y48" s="80"/>
      <c r="Z48" s="80"/>
      <c r="AA48" s="80"/>
      <c r="AB48" s="80"/>
      <c r="AC48" s="80"/>
      <c r="AD48" s="80"/>
      <c r="AE48" s="80"/>
      <c r="AF48" s="80"/>
      <c r="AG48" s="80"/>
      <c r="AH48" s="80"/>
      <c r="AI48" s="80"/>
      <c r="AJ48" s="80"/>
      <c r="AW48" s="150"/>
      <c r="AX48" s="82"/>
      <c r="BA48" s="32"/>
      <c r="BB48" s="32"/>
      <c r="BC48" s="32"/>
      <c r="BD48" s="32"/>
      <c r="BE48" s="32"/>
      <c r="BF48" s="109"/>
      <c r="BP48" s="81"/>
    </row>
    <row r="49" spans="1:68" s="3" customFormat="1" ht="27.75" customHeight="1" x14ac:dyDescent="0.15">
      <c r="A49" s="851"/>
      <c r="B49" s="925"/>
      <c r="C49" s="151"/>
      <c r="D49" s="66"/>
      <c r="E49" s="83"/>
      <c r="F49" s="83"/>
      <c r="G49" s="83"/>
      <c r="H49" s="66"/>
      <c r="I49" s="66"/>
      <c r="J49" s="66"/>
      <c r="K49" s="66"/>
      <c r="L49" s="66"/>
      <c r="M49" s="66"/>
      <c r="N49" s="66"/>
      <c r="O49" s="66"/>
      <c r="P49" s="66"/>
      <c r="Q49" s="66"/>
      <c r="R49" s="66"/>
      <c r="S49" s="66"/>
      <c r="T49" s="66"/>
      <c r="U49" s="86"/>
      <c r="V49" s="85"/>
      <c r="W49" s="86"/>
      <c r="X49" s="838"/>
      <c r="Y49" s="80"/>
      <c r="Z49" s="80"/>
      <c r="AA49" s="80"/>
      <c r="AB49" s="80"/>
      <c r="AC49" s="80"/>
      <c r="AD49" s="80"/>
      <c r="AE49" s="80"/>
      <c r="AF49" s="70"/>
      <c r="AG49" s="80"/>
      <c r="AH49" s="80"/>
      <c r="AI49" s="80"/>
      <c r="AJ49" s="80"/>
      <c r="AK49" s="80"/>
      <c r="AL49" s="80"/>
      <c r="AM49" s="80"/>
      <c r="AW49" s="81"/>
      <c r="AZ49" s="82"/>
      <c r="BA49" s="32"/>
      <c r="BB49" s="32"/>
      <c r="BC49" s="32"/>
      <c r="BD49" s="32"/>
      <c r="BE49" s="32"/>
      <c r="BF49" s="109"/>
      <c r="BP49" s="81"/>
    </row>
    <row r="50" spans="1:68" s="3" customFormat="1" ht="15.75" customHeight="1" x14ac:dyDescent="0.15">
      <c r="A50" s="152"/>
      <c r="B50" s="45"/>
      <c r="C50" s="19"/>
      <c r="D50" s="17"/>
      <c r="E50" s="17"/>
      <c r="F50" s="17"/>
      <c r="G50" s="17"/>
      <c r="H50" s="17"/>
      <c r="I50" s="17"/>
      <c r="J50" s="17"/>
      <c r="K50" s="17"/>
      <c r="L50" s="17"/>
      <c r="M50" s="22"/>
      <c r="N50" s="22"/>
      <c r="O50" s="22"/>
      <c r="P50" s="22"/>
      <c r="Q50" s="22"/>
      <c r="R50" s="22"/>
      <c r="S50" s="22"/>
      <c r="T50" s="22"/>
      <c r="U50" s="22"/>
      <c r="V50" s="19"/>
      <c r="W50" s="20"/>
      <c r="X50" s="153"/>
      <c r="Y50" s="131"/>
      <c r="Z50" s="80"/>
      <c r="AA50" s="80"/>
      <c r="AB50" s="80"/>
      <c r="AC50" s="80"/>
      <c r="AI50" s="80"/>
      <c r="AJ50" s="80"/>
      <c r="AK50" s="80"/>
      <c r="AL50" s="80"/>
      <c r="AM50" s="80"/>
      <c r="AW50" s="81"/>
      <c r="AZ50" s="92"/>
      <c r="BA50" s="92"/>
      <c r="BB50" s="154"/>
      <c r="BC50" s="92"/>
      <c r="BD50" s="81"/>
      <c r="BE50" s="81"/>
      <c r="BF50" s="81"/>
      <c r="BP50" s="81"/>
    </row>
    <row r="51" spans="1:68" s="3" customFormat="1" ht="15.75" customHeight="1" x14ac:dyDescent="0.15">
      <c r="A51" s="152"/>
      <c r="B51" s="14"/>
      <c r="C51" s="19"/>
      <c r="D51" s="17"/>
      <c r="E51" s="17"/>
      <c r="F51" s="17"/>
      <c r="G51" s="17"/>
      <c r="H51" s="17"/>
      <c r="I51" s="17"/>
      <c r="J51" s="17"/>
      <c r="K51" s="17"/>
      <c r="L51" s="17"/>
      <c r="M51" s="22"/>
      <c r="N51" s="22"/>
      <c r="O51" s="22"/>
      <c r="P51" s="22"/>
      <c r="Q51" s="22"/>
      <c r="R51" s="22"/>
      <c r="S51" s="22"/>
      <c r="T51" s="22"/>
      <c r="U51" s="22"/>
      <c r="V51" s="19"/>
      <c r="W51" s="20"/>
      <c r="X51" s="153"/>
      <c r="Y51" s="131"/>
      <c r="Z51" s="80"/>
      <c r="AA51" s="80"/>
      <c r="AB51" s="80"/>
      <c r="AC51" s="80"/>
      <c r="AI51" s="80"/>
      <c r="AJ51" s="80"/>
      <c r="AK51" s="80"/>
      <c r="AL51" s="80"/>
      <c r="AM51" s="80"/>
      <c r="AW51" s="81"/>
      <c r="AZ51" s="82"/>
      <c r="BA51" s="92"/>
      <c r="BB51" s="154"/>
      <c r="BC51" s="92"/>
      <c r="BD51" s="81"/>
      <c r="BE51" s="81"/>
      <c r="BF51" s="81"/>
      <c r="BP51" s="81"/>
    </row>
    <row r="52" spans="1:68" s="3" customFormat="1" ht="15.75" customHeight="1" x14ac:dyDescent="0.15">
      <c r="A52" s="152"/>
      <c r="B52" s="14"/>
      <c r="C52" s="19"/>
      <c r="D52" s="17"/>
      <c r="E52" s="17"/>
      <c r="F52" s="17"/>
      <c r="G52" s="17"/>
      <c r="H52" s="17"/>
      <c r="I52" s="17"/>
      <c r="J52" s="17"/>
      <c r="K52" s="17"/>
      <c r="L52" s="17"/>
      <c r="M52" s="22"/>
      <c r="N52" s="22"/>
      <c r="O52" s="22"/>
      <c r="P52" s="22"/>
      <c r="Q52" s="22"/>
      <c r="R52" s="22"/>
      <c r="S52" s="22"/>
      <c r="T52" s="22"/>
      <c r="U52" s="22"/>
      <c r="V52" s="19"/>
      <c r="W52" s="20"/>
      <c r="X52" s="153"/>
      <c r="Y52" s="131"/>
      <c r="Z52" s="80"/>
      <c r="AA52" s="80"/>
      <c r="AB52" s="80"/>
      <c r="AC52" s="80"/>
      <c r="AI52" s="80"/>
      <c r="AJ52" s="80"/>
      <c r="AK52" s="80"/>
      <c r="AL52" s="80"/>
      <c r="AM52" s="80"/>
      <c r="AW52" s="81"/>
      <c r="AZ52" s="82"/>
      <c r="BA52" s="92"/>
      <c r="BB52" s="154"/>
      <c r="BC52" s="92"/>
      <c r="BD52" s="81"/>
      <c r="BE52" s="81"/>
      <c r="BF52" s="81"/>
      <c r="BP52" s="81"/>
    </row>
    <row r="53" spans="1:68" s="3" customFormat="1" ht="15.75" customHeight="1" x14ac:dyDescent="0.15">
      <c r="A53" s="152"/>
      <c r="B53" s="14"/>
      <c r="C53" s="19"/>
      <c r="D53" s="17"/>
      <c r="E53" s="17"/>
      <c r="F53" s="17"/>
      <c r="G53" s="17"/>
      <c r="H53" s="17"/>
      <c r="I53" s="17"/>
      <c r="J53" s="17"/>
      <c r="K53" s="17"/>
      <c r="L53" s="17"/>
      <c r="M53" s="22"/>
      <c r="N53" s="22"/>
      <c r="O53" s="22"/>
      <c r="P53" s="22"/>
      <c r="Q53" s="22"/>
      <c r="R53" s="22"/>
      <c r="S53" s="22"/>
      <c r="T53" s="22"/>
      <c r="U53" s="22"/>
      <c r="V53" s="19"/>
      <c r="W53" s="20"/>
      <c r="X53" s="153"/>
      <c r="Y53" s="131"/>
      <c r="Z53" s="80"/>
      <c r="AA53" s="80"/>
      <c r="AB53" s="80"/>
      <c r="AC53" s="80"/>
      <c r="AI53" s="80"/>
      <c r="AJ53" s="80"/>
      <c r="AK53" s="80"/>
      <c r="AL53" s="80"/>
      <c r="AM53" s="80"/>
      <c r="AW53" s="81"/>
      <c r="AZ53" s="82"/>
      <c r="BA53" s="92"/>
      <c r="BB53" s="154"/>
      <c r="BC53" s="92"/>
      <c r="BD53" s="81"/>
      <c r="BE53" s="81"/>
      <c r="BF53" s="81"/>
      <c r="BP53" s="81"/>
    </row>
    <row r="54" spans="1:68" s="3" customFormat="1" ht="15.75" customHeight="1" x14ac:dyDescent="0.15">
      <c r="A54" s="155"/>
      <c r="B54" s="23"/>
      <c r="C54" s="27"/>
      <c r="D54" s="25"/>
      <c r="E54" s="25"/>
      <c r="F54" s="25"/>
      <c r="G54" s="25"/>
      <c r="H54" s="25"/>
      <c r="I54" s="25"/>
      <c r="J54" s="25"/>
      <c r="K54" s="25"/>
      <c r="L54" s="25"/>
      <c r="M54" s="26"/>
      <c r="N54" s="26"/>
      <c r="O54" s="26"/>
      <c r="P54" s="26"/>
      <c r="Q54" s="26"/>
      <c r="R54" s="26"/>
      <c r="S54" s="26"/>
      <c r="T54" s="26"/>
      <c r="U54" s="26"/>
      <c r="V54" s="27"/>
      <c r="W54" s="28"/>
      <c r="X54" s="156"/>
      <c r="Y54" s="131"/>
      <c r="Z54" s="80"/>
      <c r="AA54" s="80"/>
      <c r="AB54" s="80"/>
      <c r="AC54" s="80"/>
      <c r="AI54" s="80"/>
      <c r="AJ54" s="80"/>
      <c r="AK54" s="80"/>
      <c r="AL54" s="80"/>
      <c r="AM54" s="80"/>
      <c r="AW54" s="81"/>
      <c r="AZ54" s="82"/>
      <c r="BA54" s="92"/>
      <c r="BB54" s="154"/>
      <c r="BC54" s="92"/>
      <c r="BD54" s="81"/>
      <c r="BE54" s="81"/>
      <c r="BF54" s="81"/>
      <c r="BP54" s="81"/>
    </row>
    <row r="55" spans="1:68" s="3" customFormat="1" ht="15.75" customHeight="1" x14ac:dyDescent="0.15">
      <c r="A55" s="157"/>
      <c r="B55" s="158"/>
      <c r="C55" s="159"/>
      <c r="D55" s="160"/>
      <c r="E55" s="160"/>
      <c r="F55" s="160"/>
      <c r="G55" s="160"/>
      <c r="H55" s="160"/>
      <c r="I55" s="160"/>
      <c r="J55" s="160"/>
      <c r="K55" s="160"/>
      <c r="L55" s="160"/>
      <c r="M55" s="161"/>
      <c r="N55" s="161"/>
      <c r="O55" s="161"/>
      <c r="P55" s="161"/>
      <c r="Q55" s="161"/>
      <c r="R55" s="161"/>
      <c r="S55" s="161"/>
      <c r="T55" s="161"/>
      <c r="U55" s="161"/>
      <c r="V55" s="159"/>
      <c r="W55" s="162"/>
      <c r="X55" s="163"/>
      <c r="Y55" s="131"/>
      <c r="Z55" s="80"/>
      <c r="AA55" s="80"/>
      <c r="AB55" s="80"/>
      <c r="AC55" s="80"/>
      <c r="AI55" s="80"/>
      <c r="AJ55" s="80"/>
      <c r="AK55" s="80"/>
      <c r="AL55" s="80"/>
      <c r="AM55" s="80"/>
      <c r="AW55" s="81"/>
      <c r="AZ55" s="82"/>
      <c r="BA55" s="92"/>
      <c r="BB55" s="154"/>
      <c r="BC55" s="92"/>
      <c r="BD55" s="81"/>
      <c r="BE55" s="81"/>
      <c r="BF55" s="81"/>
      <c r="BP55" s="81"/>
    </row>
    <row r="56" spans="1:68" s="3" customFormat="1" ht="39.75" customHeight="1" x14ac:dyDescent="0.2">
      <c r="A56" s="164"/>
      <c r="C56" s="149"/>
      <c r="D56" s="149"/>
      <c r="E56" s="149"/>
      <c r="F56" s="149"/>
      <c r="G56" s="149"/>
      <c r="H56" s="149"/>
      <c r="I56" s="149"/>
      <c r="J56" s="149"/>
      <c r="K56" s="149"/>
      <c r="L56" s="149"/>
      <c r="M56" s="149"/>
      <c r="N56" s="149"/>
      <c r="O56" s="80"/>
      <c r="P56" s="80"/>
      <c r="Q56" s="80"/>
      <c r="R56" s="80"/>
      <c r="S56" s="80"/>
      <c r="T56" s="80"/>
      <c r="U56" s="80"/>
      <c r="V56" s="80"/>
      <c r="W56" s="80"/>
      <c r="X56" s="80"/>
      <c r="Y56" s="80"/>
      <c r="Z56" s="80"/>
      <c r="AF56" s="80"/>
      <c r="AG56" s="80"/>
      <c r="AH56" s="80"/>
      <c r="AI56" s="80"/>
      <c r="AJ56" s="80"/>
      <c r="AV56" s="82"/>
      <c r="AW56" s="150"/>
      <c r="BA56" s="32"/>
      <c r="BB56" s="32"/>
      <c r="BC56" s="32"/>
      <c r="BD56" s="32"/>
      <c r="BE56" s="32"/>
      <c r="BF56" s="109"/>
      <c r="BP56" s="81"/>
    </row>
    <row r="57" spans="1:68" s="3" customFormat="1" ht="19.5" customHeight="1" x14ac:dyDescent="0.15">
      <c r="A57" s="279"/>
      <c r="B57" s="114"/>
      <c r="C57" s="80"/>
      <c r="D57" s="80"/>
      <c r="E57" s="80"/>
      <c r="F57" s="80"/>
      <c r="G57" s="80"/>
      <c r="H57" s="80"/>
      <c r="I57" s="80"/>
      <c r="J57" s="80"/>
      <c r="K57" s="80"/>
      <c r="Q57" s="80"/>
      <c r="R57" s="80"/>
      <c r="S57" s="80"/>
      <c r="T57" s="80"/>
      <c r="U57" s="80"/>
      <c r="AH57" s="165"/>
      <c r="AI57" s="165"/>
      <c r="AW57" s="81"/>
      <c r="BA57" s="32"/>
      <c r="BB57" s="32"/>
      <c r="BC57" s="32"/>
      <c r="BD57" s="32"/>
      <c r="BE57" s="32"/>
      <c r="BF57" s="109"/>
      <c r="BP57" s="81"/>
    </row>
    <row r="58" spans="1:68" s="3" customFormat="1" ht="15" customHeight="1" x14ac:dyDescent="0.15">
      <c r="A58" s="166"/>
      <c r="B58" s="46"/>
      <c r="C58" s="80"/>
      <c r="D58" s="80"/>
      <c r="E58" s="80"/>
      <c r="F58" s="80"/>
      <c r="G58" s="80"/>
      <c r="H58" s="80"/>
      <c r="I58" s="80"/>
      <c r="J58" s="80"/>
      <c r="K58" s="80"/>
      <c r="Q58" s="80"/>
      <c r="R58" s="80"/>
      <c r="S58" s="80"/>
      <c r="T58" s="80"/>
      <c r="U58" s="80"/>
      <c r="AH58" s="165"/>
      <c r="AI58" s="165"/>
      <c r="AL58" s="47"/>
      <c r="AM58" s="167"/>
      <c r="AN58" s="47"/>
      <c r="AO58" s="47"/>
      <c r="AP58" s="47"/>
      <c r="AQ58" s="47"/>
      <c r="AW58" s="81"/>
      <c r="BA58" s="32"/>
      <c r="BB58" s="32"/>
      <c r="BC58" s="32"/>
      <c r="BD58" s="32"/>
      <c r="BE58" s="32"/>
      <c r="BF58" s="109"/>
      <c r="BP58" s="81"/>
    </row>
    <row r="59" spans="1:68" s="3" customFormat="1" ht="15" customHeight="1" x14ac:dyDescent="0.15">
      <c r="A59" s="152"/>
      <c r="B59" s="37"/>
      <c r="C59" s="80"/>
      <c r="D59" s="80"/>
      <c r="E59" s="80"/>
      <c r="F59" s="80"/>
      <c r="G59" s="80"/>
      <c r="H59" s="80"/>
      <c r="I59" s="80"/>
      <c r="J59" s="80"/>
      <c r="K59" s="80"/>
      <c r="Q59" s="80"/>
      <c r="R59" s="80"/>
      <c r="S59" s="80"/>
      <c r="T59" s="80"/>
      <c r="U59" s="80"/>
      <c r="AH59" s="165"/>
      <c r="AI59" s="165"/>
      <c r="AL59" s="47"/>
      <c r="AM59" s="167"/>
      <c r="AN59" s="47"/>
      <c r="AO59" s="47"/>
      <c r="AP59" s="47"/>
      <c r="AQ59" s="47"/>
      <c r="AW59" s="81"/>
      <c r="BA59" s="32"/>
      <c r="BB59" s="32"/>
      <c r="BC59" s="32"/>
      <c r="BD59" s="32"/>
      <c r="BE59" s="32"/>
      <c r="BF59" s="109"/>
      <c r="BP59" s="81"/>
    </row>
    <row r="60" spans="1:68" s="3" customFormat="1" ht="15" customHeight="1" x14ac:dyDescent="0.15">
      <c r="A60" s="152"/>
      <c r="B60" s="37"/>
      <c r="C60" s="80"/>
      <c r="D60" s="80"/>
      <c r="E60" s="80"/>
      <c r="F60" s="80"/>
      <c r="G60" s="80"/>
      <c r="H60" s="80"/>
      <c r="I60" s="80"/>
      <c r="J60" s="80"/>
      <c r="K60" s="80"/>
      <c r="Q60" s="80"/>
      <c r="R60" s="80"/>
      <c r="S60" s="80"/>
      <c r="T60" s="80"/>
      <c r="U60" s="80"/>
      <c r="AH60" s="165"/>
      <c r="AI60" s="165"/>
      <c r="AL60" s="47"/>
      <c r="AM60" s="167"/>
      <c r="AN60" s="47"/>
      <c r="AO60" s="47"/>
      <c r="AP60" s="47"/>
      <c r="AQ60" s="47"/>
      <c r="AW60" s="81"/>
      <c r="BA60" s="72"/>
      <c r="BB60" s="72"/>
      <c r="BC60" s="72"/>
      <c r="BD60" s="72"/>
      <c r="BE60" s="72"/>
      <c r="BF60" s="168"/>
      <c r="BP60" s="81"/>
    </row>
    <row r="61" spans="1:68" s="3" customFormat="1" ht="15" customHeight="1" x14ac:dyDescent="0.15">
      <c r="A61" s="155"/>
      <c r="B61" s="48"/>
      <c r="C61" s="80"/>
      <c r="D61" s="80"/>
      <c r="E61" s="80"/>
      <c r="F61" s="80"/>
      <c r="G61" s="80"/>
      <c r="H61" s="80"/>
      <c r="I61" s="80"/>
      <c r="J61" s="80"/>
      <c r="K61" s="80"/>
      <c r="Q61" s="80"/>
      <c r="R61" s="80"/>
      <c r="S61" s="80"/>
      <c r="T61" s="80"/>
      <c r="U61" s="80"/>
      <c r="AH61" s="165"/>
      <c r="AI61" s="165"/>
      <c r="AL61" s="47"/>
      <c r="AM61" s="167"/>
      <c r="AN61" s="47"/>
      <c r="AO61" s="47"/>
      <c r="AP61" s="47"/>
      <c r="AQ61" s="47"/>
      <c r="AW61" s="81"/>
      <c r="BA61" s="72"/>
      <c r="BB61" s="72"/>
      <c r="BC61" s="72"/>
      <c r="BD61" s="72"/>
      <c r="BE61" s="72"/>
      <c r="BF61" s="168"/>
      <c r="BP61" s="81"/>
    </row>
    <row r="62" spans="1:68" s="3" customFormat="1" ht="15" customHeight="1" x14ac:dyDescent="0.15">
      <c r="A62" s="157"/>
      <c r="B62" s="158"/>
      <c r="C62" s="80"/>
      <c r="D62" s="80"/>
      <c r="E62" s="80"/>
      <c r="F62" s="80"/>
      <c r="G62" s="80"/>
      <c r="H62" s="80"/>
      <c r="I62" s="80"/>
      <c r="J62" s="80"/>
      <c r="K62" s="80"/>
      <c r="Q62" s="80"/>
      <c r="R62" s="80"/>
      <c r="S62" s="80"/>
      <c r="T62" s="80"/>
      <c r="U62" s="80"/>
      <c r="AH62" s="165"/>
      <c r="AI62" s="165"/>
      <c r="AL62" s="47"/>
      <c r="AM62" s="167"/>
      <c r="AN62" s="47"/>
      <c r="AO62" s="47"/>
      <c r="AP62" s="47"/>
      <c r="AQ62" s="47"/>
      <c r="AW62" s="81"/>
      <c r="BA62" s="72"/>
      <c r="BB62" s="72"/>
      <c r="BC62" s="72"/>
      <c r="BD62" s="72"/>
      <c r="BE62" s="72"/>
      <c r="BF62" s="168"/>
      <c r="BP62" s="81"/>
    </row>
    <row r="63" spans="1:68" s="3" customFormat="1" ht="41.25" customHeight="1" x14ac:dyDescent="0.2">
      <c r="A63" s="164"/>
      <c r="B63" s="164"/>
      <c r="C63" s="80"/>
      <c r="D63" s="80"/>
      <c r="E63" s="80"/>
      <c r="F63" s="80"/>
      <c r="G63" s="80"/>
      <c r="H63" s="80"/>
      <c r="I63" s="80"/>
      <c r="J63" s="80"/>
      <c r="K63" s="80"/>
      <c r="Q63" s="80"/>
      <c r="R63" s="80"/>
      <c r="S63" s="80"/>
      <c r="T63" s="80"/>
      <c r="U63" s="80"/>
      <c r="AH63" s="165"/>
      <c r="AI63" s="165"/>
      <c r="AL63" s="47"/>
      <c r="AM63" s="167"/>
      <c r="AN63" s="47"/>
      <c r="AO63" s="47"/>
      <c r="AP63" s="47"/>
      <c r="AQ63" s="47"/>
      <c r="AW63" s="81"/>
      <c r="BA63" s="72"/>
      <c r="BB63" s="72"/>
      <c r="BC63" s="72"/>
      <c r="BD63" s="72"/>
      <c r="BE63" s="72"/>
      <c r="BF63" s="168"/>
      <c r="BP63" s="81"/>
    </row>
    <row r="64" spans="1:68" s="3" customFormat="1" ht="15" customHeight="1" x14ac:dyDescent="0.15">
      <c r="A64" s="279"/>
      <c r="B64" s="114"/>
      <c r="C64" s="80"/>
      <c r="D64" s="80"/>
      <c r="E64" s="80"/>
      <c r="F64" s="80"/>
      <c r="G64" s="80"/>
      <c r="H64" s="80"/>
      <c r="I64" s="80"/>
      <c r="J64" s="80"/>
      <c r="K64" s="80"/>
      <c r="Q64" s="80"/>
      <c r="R64" s="80"/>
      <c r="S64" s="80"/>
      <c r="T64" s="80"/>
      <c r="U64" s="80"/>
      <c r="AH64" s="165"/>
      <c r="AI64" s="165"/>
      <c r="AL64" s="47"/>
      <c r="AM64" s="167"/>
      <c r="AN64" s="47"/>
      <c r="AO64" s="47"/>
      <c r="AP64" s="47"/>
      <c r="AQ64" s="47"/>
      <c r="AW64" s="81"/>
      <c r="BA64" s="72"/>
      <c r="BB64" s="72"/>
      <c r="BC64" s="72"/>
      <c r="BD64" s="72"/>
      <c r="BE64" s="72"/>
      <c r="BF64" s="168"/>
      <c r="BP64" s="81"/>
    </row>
    <row r="65" spans="1:81" s="3" customFormat="1" ht="15" customHeight="1" x14ac:dyDescent="0.15">
      <c r="A65" s="166"/>
      <c r="B65" s="46"/>
      <c r="C65" s="80"/>
      <c r="D65" s="80"/>
      <c r="E65" s="80"/>
      <c r="F65" s="80"/>
      <c r="G65" s="80"/>
      <c r="H65" s="80"/>
      <c r="I65" s="80"/>
      <c r="J65" s="80"/>
      <c r="K65" s="80"/>
      <c r="Q65" s="80"/>
      <c r="R65" s="80"/>
      <c r="S65" s="80"/>
      <c r="T65" s="80"/>
      <c r="U65" s="80"/>
      <c r="AH65" s="165"/>
      <c r="AI65" s="165"/>
      <c r="AL65" s="47"/>
      <c r="AM65" s="167"/>
      <c r="AN65" s="47"/>
      <c r="AO65" s="47"/>
      <c r="AP65" s="47"/>
      <c r="AQ65" s="47"/>
      <c r="AW65" s="81"/>
      <c r="BA65" s="72"/>
      <c r="BB65" s="72"/>
      <c r="BC65" s="72"/>
      <c r="BD65" s="72"/>
      <c r="BE65" s="72"/>
      <c r="BF65" s="168"/>
      <c r="BP65" s="81"/>
    </row>
    <row r="66" spans="1:81" s="3" customFormat="1" ht="15" customHeight="1" x14ac:dyDescent="0.15">
      <c r="A66" s="152"/>
      <c r="B66" s="37"/>
      <c r="C66" s="80"/>
      <c r="D66" s="80"/>
      <c r="E66" s="80"/>
      <c r="F66" s="80"/>
      <c r="G66" s="80"/>
      <c r="H66" s="80"/>
      <c r="I66" s="80"/>
      <c r="J66" s="80"/>
      <c r="K66" s="80"/>
      <c r="Q66" s="80"/>
      <c r="R66" s="80"/>
      <c r="S66" s="80"/>
      <c r="T66" s="80"/>
      <c r="U66" s="80"/>
      <c r="AH66" s="165"/>
      <c r="AI66" s="165"/>
      <c r="AL66" s="47"/>
      <c r="AM66" s="167"/>
      <c r="AN66" s="47"/>
      <c r="AO66" s="47"/>
      <c r="AP66" s="47"/>
      <c r="AQ66" s="47"/>
      <c r="AW66" s="81"/>
      <c r="BA66" s="72"/>
      <c r="BB66" s="72"/>
      <c r="BC66" s="72"/>
      <c r="BD66" s="72"/>
      <c r="BE66" s="72"/>
      <c r="BF66" s="168"/>
      <c r="BP66" s="81"/>
    </row>
    <row r="67" spans="1:81" s="3" customFormat="1" ht="15" customHeight="1" x14ac:dyDescent="0.15">
      <c r="A67" s="152"/>
      <c r="B67" s="37"/>
      <c r="C67" s="80"/>
      <c r="D67" s="80"/>
      <c r="E67" s="80"/>
      <c r="F67" s="80"/>
      <c r="G67" s="80"/>
      <c r="H67" s="80"/>
      <c r="I67" s="80"/>
      <c r="J67" s="80"/>
      <c r="K67" s="80"/>
      <c r="Q67" s="80"/>
      <c r="R67" s="80"/>
      <c r="S67" s="80"/>
      <c r="T67" s="80"/>
      <c r="U67" s="80"/>
      <c r="AH67" s="165"/>
      <c r="AI67" s="165"/>
      <c r="AL67" s="47"/>
      <c r="AM67" s="167"/>
      <c r="AN67" s="47"/>
      <c r="AO67" s="47"/>
      <c r="AP67" s="47"/>
      <c r="AQ67" s="47"/>
      <c r="AW67" s="81"/>
      <c r="BA67" s="72"/>
      <c r="BB67" s="72"/>
      <c r="BC67" s="72"/>
      <c r="BD67" s="72"/>
      <c r="BE67" s="72"/>
      <c r="BF67" s="168"/>
      <c r="BP67" s="81"/>
    </row>
    <row r="68" spans="1:81" s="3" customFormat="1" ht="15" customHeight="1" x14ac:dyDescent="0.15">
      <c r="A68" s="155"/>
      <c r="B68" s="48"/>
      <c r="C68" s="80"/>
      <c r="D68" s="80"/>
      <c r="E68" s="80"/>
      <c r="F68" s="80"/>
      <c r="G68" s="80"/>
      <c r="H68" s="80"/>
      <c r="I68" s="80"/>
      <c r="J68" s="80"/>
      <c r="K68" s="80"/>
      <c r="Q68" s="80"/>
      <c r="R68" s="80"/>
      <c r="S68" s="80"/>
      <c r="T68" s="80"/>
      <c r="U68" s="80"/>
      <c r="AH68" s="165"/>
      <c r="AI68" s="165"/>
      <c r="AL68" s="47"/>
      <c r="AM68" s="167"/>
      <c r="AN68" s="47"/>
      <c r="AO68" s="47"/>
      <c r="AP68" s="47"/>
      <c r="AQ68" s="47"/>
      <c r="AW68" s="81"/>
      <c r="BA68" s="72"/>
      <c r="BB68" s="72"/>
      <c r="BC68" s="72"/>
      <c r="BD68" s="72"/>
      <c r="BE68" s="72"/>
      <c r="BF68" s="168"/>
      <c r="BP68" s="81"/>
    </row>
    <row r="69" spans="1:81" s="3" customFormat="1" ht="15" customHeight="1" x14ac:dyDescent="0.15">
      <c r="A69" s="157"/>
      <c r="B69" s="158"/>
      <c r="C69" s="80"/>
      <c r="D69" s="80"/>
      <c r="E69" s="80"/>
      <c r="F69" s="80"/>
      <c r="G69" s="80"/>
      <c r="H69" s="80"/>
      <c r="I69" s="80"/>
      <c r="J69" s="80"/>
      <c r="K69" s="80"/>
      <c r="Q69" s="80"/>
      <c r="R69" s="80"/>
      <c r="S69" s="80"/>
      <c r="T69" s="80"/>
      <c r="U69" s="80"/>
      <c r="AH69" s="165"/>
      <c r="AI69" s="165"/>
      <c r="AL69" s="47"/>
      <c r="AM69" s="167"/>
      <c r="AN69" s="47"/>
      <c r="AO69" s="47"/>
      <c r="AP69" s="47"/>
      <c r="AQ69" s="47"/>
      <c r="AW69" s="81"/>
      <c r="BA69" s="72"/>
      <c r="BB69" s="72"/>
      <c r="BC69" s="72"/>
      <c r="BD69" s="72"/>
      <c r="BE69" s="72"/>
      <c r="BF69" s="168"/>
      <c r="BP69" s="81"/>
    </row>
    <row r="70" spans="1:81" s="77" customFormat="1" ht="45" customHeight="1" x14ac:dyDescent="0.2">
      <c r="A70" s="169"/>
      <c r="B70" s="170"/>
      <c r="C70" s="171"/>
      <c r="AS70" s="111"/>
      <c r="AT70" s="111"/>
      <c r="AU70" s="111"/>
      <c r="AV70" s="112"/>
      <c r="AW70" s="113"/>
      <c r="AX70" s="111"/>
      <c r="AY70" s="111"/>
      <c r="AZ70" s="111"/>
      <c r="BA70" s="72"/>
      <c r="BB70" s="72"/>
      <c r="BC70" s="72"/>
      <c r="BD70" s="72"/>
      <c r="BE70" s="72"/>
      <c r="BF70" s="168"/>
      <c r="BG70" s="111"/>
      <c r="BH70" s="111"/>
      <c r="BI70" s="111"/>
      <c r="BJ70" s="111"/>
      <c r="BK70" s="111"/>
      <c r="BL70" s="111"/>
      <c r="BM70" s="111"/>
      <c r="BN70" s="111"/>
      <c r="BO70" s="111"/>
      <c r="BP70" s="113"/>
      <c r="BQ70" s="111"/>
      <c r="BR70" s="111"/>
      <c r="BS70" s="111"/>
      <c r="BT70" s="111"/>
      <c r="BU70" s="111"/>
      <c r="BV70" s="111"/>
      <c r="BW70" s="111"/>
      <c r="BX70" s="111"/>
      <c r="BY70" s="111"/>
      <c r="BZ70" s="111"/>
      <c r="CA70" s="111"/>
      <c r="CB70" s="111"/>
      <c r="CC70" s="111"/>
    </row>
    <row r="71" spans="1:81" s="77" customFormat="1" ht="39.75" customHeight="1" x14ac:dyDescent="0.2">
      <c r="A71" s="277"/>
      <c r="B71" s="172"/>
      <c r="C71" s="173"/>
      <c r="D71" s="173"/>
      <c r="E71" s="173"/>
      <c r="AS71" s="111"/>
      <c r="AT71" s="111"/>
      <c r="AU71" s="111"/>
      <c r="AV71" s="112"/>
      <c r="AW71" s="113"/>
      <c r="AX71" s="111"/>
      <c r="AY71" s="111"/>
      <c r="AZ71" s="111"/>
      <c r="BA71" s="72"/>
      <c r="BB71" s="72"/>
      <c r="BC71" s="72"/>
      <c r="BD71" s="72"/>
      <c r="BE71" s="72"/>
      <c r="BF71" s="168"/>
      <c r="BG71" s="111"/>
      <c r="BH71" s="111"/>
      <c r="BI71" s="111"/>
      <c r="BJ71" s="111"/>
      <c r="BK71" s="111"/>
      <c r="BL71" s="111"/>
      <c r="BM71" s="111"/>
      <c r="BN71" s="111"/>
      <c r="BO71" s="111"/>
      <c r="BP71" s="113"/>
      <c r="BQ71" s="111"/>
      <c r="BR71" s="111"/>
      <c r="BS71" s="111"/>
      <c r="BT71" s="111"/>
      <c r="BU71" s="111"/>
      <c r="BV71" s="111"/>
      <c r="BW71" s="111"/>
      <c r="BX71" s="111"/>
      <c r="BY71" s="111"/>
      <c r="BZ71" s="111"/>
      <c r="CA71" s="111"/>
      <c r="CB71" s="111"/>
      <c r="CC71" s="111"/>
    </row>
    <row r="72" spans="1:81" s="77" customFormat="1" ht="17.25" customHeight="1" x14ac:dyDescent="0.2">
      <c r="A72" s="174"/>
      <c r="B72" s="46"/>
      <c r="C72" s="46"/>
      <c r="D72" s="46"/>
      <c r="E72" s="46"/>
      <c r="AS72" s="111"/>
      <c r="AT72" s="111"/>
      <c r="AU72" s="111"/>
      <c r="AV72" s="112"/>
      <c r="AW72" s="113"/>
      <c r="AX72" s="111"/>
      <c r="AY72" s="111"/>
      <c r="AZ72" s="111"/>
      <c r="BA72" s="72"/>
      <c r="BB72" s="72"/>
      <c r="BC72" s="72"/>
      <c r="BD72" s="72"/>
      <c r="BE72" s="72"/>
      <c r="BF72" s="168"/>
      <c r="BG72" s="111"/>
      <c r="BH72" s="111"/>
      <c r="BI72" s="111"/>
      <c r="BJ72" s="111"/>
      <c r="BK72" s="111"/>
      <c r="BL72" s="111"/>
      <c r="BM72" s="111"/>
      <c r="BN72" s="111"/>
      <c r="BO72" s="111"/>
      <c r="BP72" s="113"/>
      <c r="BQ72" s="111"/>
      <c r="BR72" s="111"/>
      <c r="BS72" s="111"/>
      <c r="BT72" s="111"/>
      <c r="BU72" s="111"/>
      <c r="BV72" s="111"/>
      <c r="BW72" s="111"/>
      <c r="BX72" s="111"/>
      <c r="BY72" s="111"/>
      <c r="BZ72" s="111"/>
      <c r="CA72" s="111"/>
      <c r="CB72" s="111"/>
      <c r="CC72" s="111"/>
    </row>
    <row r="73" spans="1:81" s="77" customFormat="1" ht="15" customHeight="1" x14ac:dyDescent="0.2">
      <c r="A73" s="175"/>
      <c r="B73" s="37"/>
      <c r="C73" s="37"/>
      <c r="D73" s="37"/>
      <c r="E73" s="37"/>
      <c r="AS73" s="111"/>
      <c r="AT73" s="111"/>
      <c r="AU73" s="111"/>
      <c r="AV73" s="112"/>
      <c r="AW73" s="113"/>
      <c r="AX73" s="111"/>
      <c r="AY73" s="111"/>
      <c r="AZ73" s="111"/>
      <c r="BA73" s="72"/>
      <c r="BB73" s="72"/>
      <c r="BC73" s="72"/>
      <c r="BD73" s="72"/>
      <c r="BE73" s="72"/>
      <c r="BF73" s="168"/>
      <c r="BG73" s="111"/>
      <c r="BH73" s="111"/>
      <c r="BI73" s="111"/>
      <c r="BJ73" s="111"/>
      <c r="BK73" s="111"/>
      <c r="BL73" s="111"/>
      <c r="BM73" s="111"/>
      <c r="BN73" s="111"/>
      <c r="BO73" s="111"/>
      <c r="BP73" s="113"/>
      <c r="BQ73" s="111"/>
      <c r="BR73" s="111"/>
      <c r="BS73" s="111"/>
      <c r="BT73" s="111"/>
      <c r="BU73" s="111"/>
      <c r="BV73" s="111"/>
      <c r="BW73" s="111"/>
      <c r="BX73" s="111"/>
      <c r="BY73" s="111"/>
      <c r="BZ73" s="111"/>
      <c r="CA73" s="111"/>
      <c r="CB73" s="111"/>
      <c r="CC73" s="111"/>
    </row>
    <row r="74" spans="1:81" s="77" customFormat="1" ht="15" customHeight="1" x14ac:dyDescent="0.2">
      <c r="A74" s="175"/>
      <c r="B74" s="37"/>
      <c r="C74" s="37"/>
      <c r="D74" s="37"/>
      <c r="E74" s="37"/>
      <c r="AS74" s="111"/>
      <c r="AT74" s="111"/>
      <c r="AU74" s="111"/>
      <c r="AV74" s="112"/>
      <c r="AW74" s="113"/>
      <c r="AX74" s="111"/>
      <c r="AY74" s="111"/>
      <c r="AZ74" s="111"/>
      <c r="BA74" s="72"/>
      <c r="BB74" s="72"/>
      <c r="BC74" s="72"/>
      <c r="BD74" s="72"/>
      <c r="BE74" s="72"/>
      <c r="BF74" s="168"/>
      <c r="BG74" s="111"/>
      <c r="BH74" s="111"/>
      <c r="BI74" s="111"/>
      <c r="BJ74" s="111"/>
      <c r="BK74" s="111"/>
      <c r="BL74" s="111"/>
      <c r="BM74" s="111"/>
      <c r="BN74" s="111"/>
      <c r="BO74" s="111"/>
      <c r="BP74" s="113"/>
      <c r="BQ74" s="111"/>
      <c r="BR74" s="111"/>
      <c r="BS74" s="111"/>
      <c r="BT74" s="111"/>
      <c r="BU74" s="111"/>
      <c r="BV74" s="111"/>
      <c r="BW74" s="111"/>
      <c r="BX74" s="111"/>
      <c r="BY74" s="111"/>
      <c r="BZ74" s="111"/>
      <c r="CA74" s="111"/>
      <c r="CB74" s="111"/>
      <c r="CC74" s="111"/>
    </row>
    <row r="75" spans="1:81" s="77" customFormat="1" ht="14.25" x14ac:dyDescent="0.2">
      <c r="A75" s="175"/>
      <c r="B75" s="37"/>
      <c r="C75" s="37"/>
      <c r="D75" s="37"/>
      <c r="E75" s="37"/>
      <c r="AS75" s="111"/>
      <c r="AT75" s="111"/>
      <c r="AU75" s="111"/>
      <c r="AV75" s="112"/>
      <c r="AW75" s="113"/>
      <c r="AX75" s="111"/>
      <c r="AY75" s="111"/>
      <c r="AZ75" s="111"/>
      <c r="BA75" s="72"/>
      <c r="BB75" s="72"/>
      <c r="BC75" s="72"/>
      <c r="BD75" s="72"/>
      <c r="BE75" s="72"/>
      <c r="BF75" s="168"/>
      <c r="BG75" s="111"/>
      <c r="BH75" s="111"/>
      <c r="BI75" s="111"/>
      <c r="BJ75" s="111"/>
      <c r="BK75" s="111"/>
      <c r="BL75" s="111"/>
      <c r="BM75" s="111"/>
      <c r="BN75" s="111"/>
      <c r="BO75" s="111"/>
      <c r="BP75" s="113"/>
      <c r="BQ75" s="111"/>
      <c r="BR75" s="111"/>
      <c r="BS75" s="111"/>
      <c r="BT75" s="111"/>
      <c r="BU75" s="111"/>
      <c r="BV75" s="111"/>
      <c r="BW75" s="111"/>
      <c r="BX75" s="111"/>
      <c r="BY75" s="111"/>
      <c r="BZ75" s="111"/>
      <c r="CA75" s="111"/>
      <c r="CB75" s="111"/>
      <c r="CC75" s="111"/>
    </row>
    <row r="76" spans="1:81" s="77" customFormat="1" ht="15" customHeight="1" x14ac:dyDescent="0.2">
      <c r="A76" s="175"/>
      <c r="B76" s="37"/>
      <c r="C76" s="37"/>
      <c r="D76" s="37"/>
      <c r="E76" s="37"/>
      <c r="AS76" s="111"/>
      <c r="AT76" s="111"/>
      <c r="AU76" s="111"/>
      <c r="AV76" s="112"/>
      <c r="AW76" s="113"/>
      <c r="AX76" s="111"/>
      <c r="AY76" s="111"/>
      <c r="AZ76" s="111"/>
      <c r="BA76" s="72"/>
      <c r="BB76" s="72"/>
      <c r="BC76" s="72"/>
      <c r="BD76" s="72"/>
      <c r="BE76" s="72"/>
      <c r="BF76" s="168"/>
      <c r="BG76" s="111"/>
      <c r="BH76" s="111"/>
      <c r="BI76" s="111"/>
      <c r="BJ76" s="111"/>
      <c r="BK76" s="111"/>
      <c r="BL76" s="111"/>
      <c r="BM76" s="111"/>
      <c r="BN76" s="111"/>
      <c r="BO76" s="111"/>
      <c r="BP76" s="113"/>
      <c r="BQ76" s="111"/>
      <c r="BR76" s="111"/>
      <c r="BS76" s="111"/>
      <c r="BT76" s="111"/>
      <c r="BU76" s="111"/>
      <c r="BV76" s="111"/>
      <c r="BW76" s="111"/>
      <c r="BX76" s="111"/>
      <c r="BY76" s="111"/>
      <c r="BZ76" s="111"/>
      <c r="CA76" s="111"/>
      <c r="CB76" s="111"/>
      <c r="CC76" s="111"/>
    </row>
    <row r="77" spans="1:81" s="77" customFormat="1" ht="15" customHeight="1" x14ac:dyDescent="0.2">
      <c r="A77" s="175"/>
      <c r="B77" s="37"/>
      <c r="C77" s="37"/>
      <c r="D77" s="37"/>
      <c r="E77" s="37"/>
      <c r="AS77" s="111"/>
      <c r="AT77" s="111"/>
      <c r="AU77" s="111"/>
      <c r="AV77" s="112"/>
      <c r="AW77" s="113"/>
      <c r="AX77" s="111"/>
      <c r="AY77" s="111"/>
      <c r="AZ77" s="111"/>
      <c r="BA77" s="72"/>
      <c r="BB77" s="72"/>
      <c r="BC77" s="72"/>
      <c r="BD77" s="72"/>
      <c r="BE77" s="72"/>
      <c r="BF77" s="168"/>
      <c r="BG77" s="111"/>
      <c r="BH77" s="111"/>
      <c r="BI77" s="111"/>
      <c r="BJ77" s="111"/>
      <c r="BK77" s="111"/>
      <c r="BL77" s="111"/>
      <c r="BM77" s="111"/>
      <c r="BN77" s="111"/>
      <c r="BO77" s="111"/>
      <c r="BP77" s="113"/>
      <c r="BQ77" s="111"/>
      <c r="BR77" s="111"/>
      <c r="BS77" s="111"/>
      <c r="BT77" s="111"/>
      <c r="BU77" s="111"/>
      <c r="BV77" s="111"/>
      <c r="BW77" s="111"/>
      <c r="BX77" s="111"/>
      <c r="BY77" s="111"/>
      <c r="BZ77" s="111"/>
      <c r="CA77" s="111"/>
      <c r="CB77" s="111"/>
      <c r="CC77" s="111"/>
    </row>
    <row r="78" spans="1:81" s="77" customFormat="1" ht="15" customHeight="1" x14ac:dyDescent="0.2">
      <c r="A78" s="176"/>
      <c r="B78" s="37"/>
      <c r="C78" s="37"/>
      <c r="D78" s="37"/>
      <c r="E78" s="37"/>
      <c r="AS78" s="111"/>
      <c r="AT78" s="111"/>
      <c r="AU78" s="111"/>
      <c r="AV78" s="112"/>
      <c r="AW78" s="113"/>
      <c r="AX78" s="111"/>
      <c r="AY78" s="111"/>
      <c r="AZ78" s="111"/>
      <c r="BA78" s="72"/>
      <c r="BB78" s="72"/>
      <c r="BC78" s="72"/>
      <c r="BD78" s="72"/>
      <c r="BE78" s="72"/>
      <c r="BF78" s="168"/>
      <c r="BG78" s="111"/>
      <c r="BH78" s="111"/>
      <c r="BI78" s="111"/>
      <c r="BJ78" s="111"/>
      <c r="BK78" s="111"/>
      <c r="BL78" s="111"/>
      <c r="BM78" s="111"/>
      <c r="BN78" s="111"/>
      <c r="BO78" s="111"/>
      <c r="BP78" s="113"/>
      <c r="BQ78" s="111"/>
      <c r="BR78" s="111"/>
      <c r="BS78" s="111"/>
      <c r="BT78" s="111"/>
      <c r="BU78" s="111"/>
      <c r="BV78" s="111"/>
      <c r="BW78" s="111"/>
      <c r="BX78" s="111"/>
      <c r="BY78" s="111"/>
      <c r="BZ78" s="111"/>
      <c r="CA78" s="111"/>
      <c r="CB78" s="111"/>
      <c r="CC78" s="111"/>
    </row>
    <row r="79" spans="1:81" s="77" customFormat="1" ht="15" customHeight="1" x14ac:dyDescent="0.2">
      <c r="A79" s="175"/>
      <c r="B79" s="37"/>
      <c r="C79" s="37"/>
      <c r="D79" s="37"/>
      <c r="E79" s="37"/>
      <c r="AS79" s="111"/>
      <c r="AT79" s="111"/>
      <c r="AU79" s="111"/>
      <c r="AV79" s="112"/>
      <c r="AW79" s="113"/>
      <c r="AX79" s="111"/>
      <c r="AY79" s="111"/>
      <c r="AZ79" s="111"/>
      <c r="BA79" s="72"/>
      <c r="BB79" s="72"/>
      <c r="BC79" s="72"/>
      <c r="BD79" s="72"/>
      <c r="BE79" s="72"/>
      <c r="BF79" s="168"/>
      <c r="BG79" s="111"/>
      <c r="BH79" s="111"/>
      <c r="BI79" s="111"/>
      <c r="BJ79" s="111"/>
      <c r="BK79" s="111"/>
      <c r="BL79" s="111"/>
      <c r="BM79" s="111"/>
      <c r="BN79" s="111"/>
      <c r="BO79" s="111"/>
      <c r="BP79" s="113"/>
      <c r="BQ79" s="111"/>
      <c r="BR79" s="111"/>
      <c r="BS79" s="111"/>
      <c r="BT79" s="111"/>
      <c r="BU79" s="111"/>
      <c r="BV79" s="111"/>
      <c r="BW79" s="111"/>
      <c r="BX79" s="111"/>
      <c r="BY79" s="111"/>
      <c r="BZ79" s="111"/>
      <c r="CA79" s="111"/>
      <c r="CB79" s="111"/>
      <c r="CC79" s="111"/>
    </row>
    <row r="80" spans="1:81" s="77" customFormat="1" ht="15" customHeight="1" x14ac:dyDescent="0.2">
      <c r="A80" s="175"/>
      <c r="B80" s="37"/>
      <c r="C80" s="37"/>
      <c r="D80" s="37"/>
      <c r="E80" s="37"/>
      <c r="AS80" s="111"/>
      <c r="AT80" s="111"/>
      <c r="AU80" s="111"/>
      <c r="AV80" s="112"/>
      <c r="AW80" s="113"/>
      <c r="AX80" s="111"/>
      <c r="AY80" s="111"/>
      <c r="AZ80" s="111"/>
      <c r="BA80" s="72"/>
      <c r="BB80" s="72"/>
      <c r="BC80" s="72"/>
      <c r="BD80" s="72"/>
      <c r="BE80" s="72"/>
      <c r="BF80" s="168"/>
      <c r="BG80" s="111"/>
      <c r="BH80" s="111"/>
      <c r="BI80" s="111"/>
      <c r="BJ80" s="111"/>
      <c r="BK80" s="111"/>
      <c r="BL80" s="111"/>
      <c r="BM80" s="111"/>
      <c r="BN80" s="111"/>
      <c r="BO80" s="111"/>
      <c r="BP80" s="113"/>
      <c r="BQ80" s="111"/>
      <c r="BR80" s="111"/>
      <c r="BS80" s="111"/>
      <c r="BT80" s="111"/>
      <c r="BU80" s="111"/>
      <c r="BV80" s="111"/>
      <c r="BW80" s="111"/>
      <c r="BX80" s="111"/>
      <c r="BY80" s="111"/>
      <c r="BZ80" s="111"/>
      <c r="CA80" s="111"/>
      <c r="CB80" s="111"/>
      <c r="CC80" s="111"/>
    </row>
    <row r="81" spans="1:81" s="77" customFormat="1" ht="15" customHeight="1" x14ac:dyDescent="0.2">
      <c r="A81" s="175"/>
      <c r="B81" s="37"/>
      <c r="C81" s="37"/>
      <c r="D81" s="37"/>
      <c r="E81" s="37"/>
      <c r="AS81" s="111"/>
      <c r="AT81" s="111"/>
      <c r="AU81" s="111"/>
      <c r="AV81" s="112"/>
      <c r="AW81" s="113"/>
      <c r="AX81" s="111"/>
      <c r="AY81" s="111"/>
      <c r="AZ81" s="111"/>
      <c r="BA81" s="72"/>
      <c r="BB81" s="72"/>
      <c r="BC81" s="72"/>
      <c r="BD81" s="72"/>
      <c r="BE81" s="72"/>
      <c r="BF81" s="168"/>
      <c r="BG81" s="111"/>
      <c r="BH81" s="111"/>
      <c r="BI81" s="111"/>
      <c r="BJ81" s="111"/>
      <c r="BK81" s="111"/>
      <c r="BL81" s="111"/>
      <c r="BM81" s="111"/>
      <c r="BN81" s="111"/>
      <c r="BO81" s="111"/>
      <c r="BP81" s="113"/>
      <c r="BQ81" s="111"/>
      <c r="BR81" s="111"/>
      <c r="BS81" s="111"/>
      <c r="BT81" s="111"/>
      <c r="BU81" s="111"/>
      <c r="BV81" s="111"/>
      <c r="BW81" s="111"/>
      <c r="BX81" s="111"/>
      <c r="BY81" s="111"/>
      <c r="BZ81" s="111"/>
      <c r="CA81" s="111"/>
      <c r="CB81" s="111"/>
      <c r="CC81" s="111"/>
    </row>
    <row r="82" spans="1:81" s="77" customFormat="1" ht="15" customHeight="1" x14ac:dyDescent="0.2">
      <c r="A82" s="175"/>
      <c r="B82" s="37"/>
      <c r="C82" s="37"/>
      <c r="D82" s="37"/>
      <c r="E82" s="37"/>
      <c r="AS82" s="111"/>
      <c r="AT82" s="111"/>
      <c r="AU82" s="111"/>
      <c r="AV82" s="112"/>
      <c r="AW82" s="113"/>
      <c r="AX82" s="111"/>
      <c r="AY82" s="111"/>
      <c r="AZ82" s="111"/>
      <c r="BA82" s="72"/>
      <c r="BB82" s="72"/>
      <c r="BC82" s="72"/>
      <c r="BD82" s="72"/>
      <c r="BE82" s="72"/>
      <c r="BF82" s="168"/>
      <c r="BG82" s="111"/>
      <c r="BH82" s="111"/>
      <c r="BI82" s="111"/>
      <c r="BJ82" s="111"/>
      <c r="BK82" s="111"/>
      <c r="BL82" s="111"/>
      <c r="BM82" s="111"/>
      <c r="BN82" s="111"/>
      <c r="BO82" s="111"/>
      <c r="BP82" s="113"/>
      <c r="BQ82" s="111"/>
      <c r="BR82" s="111"/>
      <c r="BS82" s="111"/>
      <c r="BT82" s="111"/>
      <c r="BU82" s="111"/>
      <c r="BV82" s="111"/>
      <c r="BW82" s="111"/>
      <c r="BX82" s="111"/>
      <c r="BY82" s="111"/>
      <c r="BZ82" s="111"/>
      <c r="CA82" s="111"/>
      <c r="CB82" s="111"/>
      <c r="CC82" s="111"/>
    </row>
    <row r="83" spans="1:81" s="77" customFormat="1" ht="15" customHeight="1" x14ac:dyDescent="0.2">
      <c r="A83" s="177"/>
      <c r="B83" s="48"/>
      <c r="C83" s="48"/>
      <c r="D83" s="48"/>
      <c r="E83" s="48"/>
      <c r="AS83" s="111"/>
      <c r="AT83" s="111"/>
      <c r="AU83" s="111"/>
      <c r="AV83" s="112"/>
      <c r="AW83" s="113"/>
      <c r="AX83" s="111"/>
      <c r="AY83" s="111"/>
      <c r="AZ83" s="111"/>
      <c r="BA83" s="72"/>
      <c r="BB83" s="72"/>
      <c r="BC83" s="72"/>
      <c r="BD83" s="72"/>
      <c r="BE83" s="72"/>
      <c r="BF83" s="168"/>
      <c r="BG83" s="111"/>
      <c r="BH83" s="111"/>
      <c r="BI83" s="111"/>
      <c r="BJ83" s="111"/>
      <c r="BK83" s="111"/>
      <c r="BL83" s="111"/>
      <c r="BM83" s="111"/>
      <c r="BN83" s="111"/>
      <c r="BO83" s="111"/>
      <c r="BP83" s="113"/>
      <c r="BQ83" s="111"/>
      <c r="BR83" s="111"/>
      <c r="BS83" s="111"/>
      <c r="BT83" s="111"/>
      <c r="BU83" s="111"/>
      <c r="BV83" s="111"/>
      <c r="BW83" s="111"/>
      <c r="BX83" s="111"/>
      <c r="BY83" s="111"/>
      <c r="BZ83" s="111"/>
      <c r="CA83" s="111"/>
      <c r="CB83" s="111"/>
      <c r="CC83" s="111"/>
    </row>
    <row r="84" spans="1:81" s="77" customFormat="1" ht="15" customHeight="1" x14ac:dyDescent="0.2">
      <c r="A84" s="282"/>
      <c r="B84" s="158"/>
      <c r="C84" s="158"/>
      <c r="D84" s="158"/>
      <c r="E84" s="158"/>
      <c r="AS84" s="111"/>
      <c r="AT84" s="111"/>
      <c r="AU84" s="111"/>
      <c r="AV84" s="112"/>
      <c r="AW84" s="113"/>
      <c r="AX84" s="111"/>
      <c r="AY84" s="111"/>
      <c r="AZ84" s="111"/>
      <c r="BA84" s="72"/>
      <c r="BB84" s="72"/>
      <c r="BC84" s="72"/>
      <c r="BD84" s="72"/>
      <c r="BE84" s="72"/>
      <c r="BF84" s="168"/>
      <c r="BG84" s="111"/>
      <c r="BH84" s="111"/>
      <c r="BI84" s="111"/>
      <c r="BJ84" s="111"/>
      <c r="BK84" s="111"/>
      <c r="BL84" s="111"/>
      <c r="BM84" s="111"/>
      <c r="BN84" s="111"/>
      <c r="BO84" s="111"/>
      <c r="BP84" s="113"/>
      <c r="BQ84" s="111"/>
      <c r="BR84" s="111"/>
      <c r="BS84" s="111"/>
      <c r="BT84" s="111"/>
      <c r="BU84" s="111"/>
      <c r="BV84" s="111"/>
      <c r="BW84" s="111"/>
      <c r="BX84" s="111"/>
      <c r="BY84" s="111"/>
      <c r="BZ84" s="111"/>
      <c r="CA84" s="111"/>
      <c r="CB84" s="111"/>
      <c r="CC84" s="111"/>
    </row>
    <row r="85" spans="1:81" s="70" customFormat="1" ht="30" customHeight="1" x14ac:dyDescent="0.2">
      <c r="A85" s="169"/>
      <c r="B85" s="178"/>
      <c r="C85" s="178"/>
      <c r="D85" s="69"/>
      <c r="E85" s="69"/>
      <c r="F85" s="69"/>
      <c r="G85" s="69"/>
      <c r="H85" s="69"/>
      <c r="I85" s="69"/>
      <c r="J85" s="69"/>
      <c r="K85" s="69"/>
      <c r="L85" s="69"/>
      <c r="M85" s="69"/>
      <c r="N85" s="69"/>
      <c r="AS85" s="72"/>
      <c r="AT85" s="72"/>
      <c r="AU85" s="72"/>
      <c r="AV85" s="73"/>
      <c r="AW85" s="74"/>
      <c r="AX85" s="72"/>
      <c r="AY85" s="72"/>
      <c r="AZ85" s="72"/>
      <c r="BA85" s="72"/>
      <c r="BB85" s="72"/>
      <c r="BC85" s="72"/>
      <c r="BD85" s="72"/>
      <c r="BE85" s="72"/>
      <c r="BF85" s="168"/>
      <c r="BG85" s="72"/>
      <c r="BH85" s="72"/>
      <c r="BI85" s="72"/>
      <c r="BJ85" s="72"/>
      <c r="BK85" s="72"/>
      <c r="BL85" s="72"/>
      <c r="BM85" s="72"/>
      <c r="BN85" s="72"/>
      <c r="BO85" s="72"/>
      <c r="BP85" s="74"/>
      <c r="BQ85" s="72"/>
      <c r="BR85" s="72"/>
      <c r="BS85" s="72"/>
      <c r="BT85" s="72"/>
      <c r="BU85" s="72"/>
      <c r="BV85" s="72"/>
      <c r="BW85" s="72"/>
      <c r="BX85" s="72"/>
      <c r="BY85" s="72"/>
      <c r="BZ85" s="72"/>
      <c r="CA85" s="72"/>
      <c r="CB85" s="72"/>
      <c r="CC85" s="72"/>
    </row>
    <row r="86" spans="1:81" s="70" customFormat="1" ht="33.75" customHeight="1" x14ac:dyDescent="0.3">
      <c r="A86" s="179"/>
      <c r="B86" s="173"/>
      <c r="C86" s="173"/>
      <c r="D86" s="173"/>
      <c r="E86" s="173"/>
      <c r="F86" s="180"/>
      <c r="G86" s="180"/>
      <c r="H86" s="69"/>
      <c r="I86" s="69"/>
      <c r="J86" s="69"/>
      <c r="K86" s="69"/>
      <c r="L86" s="69"/>
      <c r="M86" s="69"/>
      <c r="N86" s="69"/>
      <c r="AS86" s="72"/>
      <c r="AT86" s="72"/>
      <c r="AU86" s="72"/>
      <c r="AV86" s="73"/>
      <c r="AW86" s="74"/>
      <c r="AX86" s="72"/>
      <c r="AY86" s="72"/>
      <c r="AZ86" s="72"/>
      <c r="BA86" s="72"/>
      <c r="BB86" s="72"/>
      <c r="BC86" s="72"/>
      <c r="BD86" s="72"/>
      <c r="BE86" s="72"/>
      <c r="BF86" s="168"/>
      <c r="BG86" s="72"/>
      <c r="BH86" s="72"/>
      <c r="BI86" s="72"/>
      <c r="BJ86" s="72"/>
      <c r="BK86" s="72"/>
      <c r="BL86" s="72"/>
      <c r="BM86" s="72"/>
      <c r="BN86" s="72"/>
      <c r="BO86" s="72"/>
      <c r="BP86" s="74"/>
      <c r="BQ86" s="72"/>
      <c r="BR86" s="72"/>
      <c r="BS86" s="72"/>
      <c r="BT86" s="72"/>
      <c r="BU86" s="72"/>
      <c r="BV86" s="72"/>
      <c r="BW86" s="72"/>
      <c r="BX86" s="72"/>
      <c r="BY86" s="72"/>
      <c r="BZ86" s="72"/>
      <c r="CA86" s="72"/>
      <c r="CB86" s="72"/>
      <c r="CC86" s="72"/>
    </row>
    <row r="87" spans="1:81" s="70" customFormat="1" ht="15" customHeight="1" x14ac:dyDescent="0.2">
      <c r="A87" s="181"/>
      <c r="B87" s="49"/>
      <c r="C87" s="49"/>
      <c r="D87" s="49"/>
      <c r="E87" s="49"/>
      <c r="F87" s="69"/>
      <c r="G87" s="69"/>
      <c r="H87" s="69"/>
      <c r="I87" s="69"/>
      <c r="J87" s="69"/>
      <c r="K87" s="69"/>
      <c r="L87" s="69"/>
      <c r="M87" s="69"/>
      <c r="N87" s="69"/>
      <c r="AS87" s="72"/>
      <c r="AT87" s="72"/>
      <c r="AU87" s="72"/>
      <c r="AV87" s="73"/>
      <c r="AW87" s="74"/>
      <c r="AX87" s="72"/>
      <c r="AY87" s="72"/>
      <c r="AZ87" s="72"/>
      <c r="BA87" s="72"/>
      <c r="BB87" s="72"/>
      <c r="BC87" s="72"/>
      <c r="BD87" s="72"/>
      <c r="BE87" s="72"/>
      <c r="BF87" s="168"/>
      <c r="BG87" s="72"/>
      <c r="BH87" s="72"/>
      <c r="BI87" s="72"/>
      <c r="BJ87" s="72"/>
      <c r="BK87" s="72"/>
      <c r="BL87" s="72"/>
      <c r="BM87" s="72"/>
      <c r="BN87" s="72"/>
      <c r="BO87" s="72"/>
      <c r="BP87" s="74"/>
      <c r="BQ87" s="72"/>
      <c r="BR87" s="72"/>
      <c r="BS87" s="72"/>
      <c r="BT87" s="72"/>
      <c r="BU87" s="72"/>
      <c r="BV87" s="72"/>
      <c r="BW87" s="72"/>
      <c r="BX87" s="72"/>
      <c r="BY87" s="72"/>
      <c r="BZ87" s="72"/>
      <c r="CA87" s="72"/>
      <c r="CB87" s="72"/>
      <c r="CC87" s="72"/>
    </row>
    <row r="88" spans="1:81" s="70" customFormat="1" ht="15" customHeight="1" x14ac:dyDescent="0.2">
      <c r="A88" s="182"/>
      <c r="B88" s="49"/>
      <c r="C88" s="49"/>
      <c r="D88" s="49"/>
      <c r="E88" s="49"/>
      <c r="F88" s="69"/>
      <c r="G88" s="69"/>
      <c r="H88" s="69"/>
      <c r="I88" s="69"/>
      <c r="J88" s="69"/>
      <c r="K88" s="69"/>
      <c r="L88" s="69"/>
      <c r="M88" s="69"/>
      <c r="N88" s="69"/>
      <c r="AS88" s="72"/>
      <c r="AT88" s="72"/>
      <c r="AU88" s="72"/>
      <c r="AV88" s="73"/>
      <c r="AW88" s="74"/>
      <c r="AX88" s="72"/>
      <c r="AY88" s="72"/>
      <c r="AZ88" s="72"/>
      <c r="BA88" s="72"/>
      <c r="BB88" s="72"/>
      <c r="BC88" s="72"/>
      <c r="BD88" s="72"/>
      <c r="BE88" s="72"/>
      <c r="BF88" s="168"/>
      <c r="BG88" s="72"/>
      <c r="BH88" s="72"/>
      <c r="BI88" s="72"/>
      <c r="BJ88" s="72"/>
      <c r="BK88" s="72"/>
      <c r="BL88" s="72"/>
      <c r="BM88" s="72"/>
      <c r="BN88" s="72"/>
      <c r="BO88" s="72"/>
      <c r="BP88" s="74"/>
      <c r="BQ88" s="72"/>
      <c r="BR88" s="72"/>
      <c r="BS88" s="72"/>
      <c r="BT88" s="72"/>
      <c r="BU88" s="72"/>
      <c r="BV88" s="72"/>
      <c r="BW88" s="72"/>
      <c r="BX88" s="72"/>
      <c r="BY88" s="72"/>
      <c r="BZ88" s="72"/>
      <c r="CA88" s="72"/>
      <c r="CB88" s="72"/>
      <c r="CC88" s="72"/>
    </row>
    <row r="89" spans="1:81" s="70" customFormat="1" ht="15" customHeight="1" x14ac:dyDescent="0.2">
      <c r="A89" s="182"/>
      <c r="B89" s="49"/>
      <c r="C89" s="49"/>
      <c r="D89" s="49"/>
      <c r="E89" s="49"/>
      <c r="F89" s="69"/>
      <c r="G89" s="69"/>
      <c r="H89" s="69"/>
      <c r="I89" s="69"/>
      <c r="J89" s="69"/>
      <c r="K89" s="69"/>
      <c r="L89" s="69"/>
      <c r="M89" s="69"/>
      <c r="N89" s="69"/>
      <c r="AS89" s="72"/>
      <c r="AT89" s="72"/>
      <c r="AU89" s="72"/>
      <c r="AV89" s="73"/>
      <c r="AW89" s="74"/>
      <c r="AX89" s="72"/>
      <c r="AY89" s="72"/>
      <c r="AZ89" s="72"/>
      <c r="BA89" s="72"/>
      <c r="BB89" s="72"/>
      <c r="BC89" s="72"/>
      <c r="BD89" s="72"/>
      <c r="BE89" s="72"/>
      <c r="BF89" s="168"/>
      <c r="BG89" s="72"/>
      <c r="BH89" s="72"/>
      <c r="BI89" s="72"/>
      <c r="BJ89" s="72"/>
      <c r="BK89" s="72"/>
      <c r="BL89" s="72"/>
      <c r="BM89" s="72"/>
      <c r="BN89" s="72"/>
      <c r="BO89" s="72"/>
      <c r="BP89" s="74"/>
      <c r="BQ89" s="72"/>
      <c r="BR89" s="72"/>
      <c r="BS89" s="72"/>
      <c r="BT89" s="72"/>
      <c r="BU89" s="72"/>
      <c r="BV89" s="72"/>
      <c r="BW89" s="72"/>
      <c r="BX89" s="72"/>
      <c r="BY89" s="72"/>
      <c r="BZ89" s="72"/>
      <c r="CA89" s="72"/>
      <c r="CB89" s="72"/>
      <c r="CC89" s="72"/>
    </row>
    <row r="90" spans="1:81" s="70" customFormat="1" ht="15" customHeight="1" x14ac:dyDescent="0.2">
      <c r="A90" s="182"/>
      <c r="B90" s="49"/>
      <c r="C90" s="49"/>
      <c r="D90" s="49"/>
      <c r="E90" s="49"/>
      <c r="F90" s="69"/>
      <c r="G90" s="69"/>
      <c r="H90" s="69"/>
      <c r="I90" s="69"/>
      <c r="J90" s="69"/>
      <c r="K90" s="69"/>
      <c r="L90" s="69"/>
      <c r="M90" s="69"/>
      <c r="N90" s="69"/>
      <c r="AS90" s="72"/>
      <c r="AT90" s="72"/>
      <c r="AU90" s="72"/>
      <c r="AV90" s="73"/>
      <c r="AW90" s="74"/>
      <c r="AX90" s="72"/>
      <c r="AY90" s="72"/>
      <c r="AZ90" s="72"/>
      <c r="BA90" s="72"/>
      <c r="BB90" s="72"/>
      <c r="BC90" s="72"/>
      <c r="BD90" s="72"/>
      <c r="BE90" s="72"/>
      <c r="BF90" s="168"/>
      <c r="BG90" s="72"/>
      <c r="BH90" s="72"/>
      <c r="BI90" s="72"/>
      <c r="BJ90" s="72"/>
      <c r="BK90" s="72"/>
      <c r="BL90" s="72"/>
      <c r="BM90" s="72"/>
      <c r="BN90" s="72"/>
      <c r="BO90" s="72"/>
      <c r="BP90" s="74"/>
      <c r="BQ90" s="72"/>
      <c r="BR90" s="72"/>
      <c r="BS90" s="72"/>
      <c r="BT90" s="72"/>
      <c r="BU90" s="72"/>
      <c r="BV90" s="72"/>
      <c r="BW90" s="72"/>
      <c r="BX90" s="72"/>
      <c r="BY90" s="72"/>
      <c r="BZ90" s="72"/>
      <c r="CA90" s="72"/>
      <c r="CB90" s="72"/>
      <c r="CC90" s="72"/>
    </row>
    <row r="91" spans="1:81" s="70" customFormat="1" ht="15" customHeight="1" x14ac:dyDescent="0.2">
      <c r="A91" s="183"/>
      <c r="B91" s="50"/>
      <c r="C91" s="50"/>
      <c r="D91" s="50"/>
      <c r="E91" s="50"/>
      <c r="F91" s="69"/>
      <c r="G91" s="69"/>
      <c r="H91" s="69"/>
      <c r="I91" s="69"/>
      <c r="J91" s="69"/>
      <c r="K91" s="69"/>
      <c r="L91" s="69"/>
      <c r="M91" s="69"/>
      <c r="N91" s="69"/>
      <c r="AS91" s="72"/>
      <c r="AT91" s="72"/>
      <c r="AU91" s="72"/>
      <c r="AV91" s="73"/>
      <c r="AW91" s="74"/>
      <c r="AX91" s="72"/>
      <c r="AY91" s="72"/>
      <c r="AZ91" s="72"/>
      <c r="BA91" s="72"/>
      <c r="BB91" s="72"/>
      <c r="BC91" s="72"/>
      <c r="BD91" s="72"/>
      <c r="BE91" s="72"/>
      <c r="BF91" s="168"/>
      <c r="BG91" s="72"/>
      <c r="BH91" s="72"/>
      <c r="BI91" s="72"/>
      <c r="BJ91" s="72"/>
      <c r="BK91" s="72"/>
      <c r="BL91" s="72"/>
      <c r="BM91" s="72"/>
      <c r="BN91" s="72"/>
      <c r="BO91" s="72"/>
      <c r="BP91" s="74"/>
      <c r="BQ91" s="72"/>
      <c r="BR91" s="72"/>
      <c r="BS91" s="72"/>
      <c r="BT91" s="72"/>
      <c r="BU91" s="72"/>
      <c r="BV91" s="72"/>
      <c r="BW91" s="72"/>
      <c r="BX91" s="72"/>
      <c r="BY91" s="72"/>
      <c r="BZ91" s="72"/>
      <c r="CA91" s="72"/>
      <c r="CB91" s="72"/>
      <c r="CC91" s="72"/>
    </row>
    <row r="92" spans="1:81" s="70" customFormat="1" ht="15" customHeight="1" x14ac:dyDescent="0.2">
      <c r="A92" s="157"/>
      <c r="B92" s="158"/>
      <c r="C92" s="158"/>
      <c r="D92" s="158"/>
      <c r="E92" s="158"/>
      <c r="F92" s="69"/>
      <c r="G92" s="69"/>
      <c r="H92" s="69"/>
      <c r="I92" s="69"/>
      <c r="J92" s="69"/>
      <c r="K92" s="69"/>
      <c r="L92" s="69"/>
      <c r="M92" s="69"/>
      <c r="N92" s="69"/>
      <c r="AS92" s="72"/>
      <c r="AT92" s="72"/>
      <c r="AU92" s="72"/>
      <c r="AV92" s="73"/>
      <c r="AW92" s="74"/>
      <c r="AX92" s="72"/>
      <c r="AY92" s="72"/>
      <c r="AZ92" s="72"/>
      <c r="BA92" s="72"/>
      <c r="BB92" s="72"/>
      <c r="BC92" s="72"/>
      <c r="BD92" s="72"/>
      <c r="BE92" s="72"/>
      <c r="BF92" s="168"/>
      <c r="BG92" s="72"/>
      <c r="BH92" s="72"/>
      <c r="BI92" s="72"/>
      <c r="BJ92" s="72"/>
      <c r="BK92" s="72"/>
      <c r="BL92" s="72"/>
      <c r="BM92" s="72"/>
      <c r="BN92" s="72"/>
      <c r="BO92" s="72"/>
      <c r="BP92" s="74"/>
      <c r="BQ92" s="72"/>
      <c r="BR92" s="72"/>
      <c r="BS92" s="72"/>
      <c r="BT92" s="72"/>
      <c r="BU92" s="72"/>
      <c r="BV92" s="72"/>
      <c r="BW92" s="72"/>
      <c r="BX92" s="72"/>
      <c r="BY92" s="72"/>
      <c r="BZ92" s="72"/>
      <c r="CA92" s="72"/>
      <c r="CB92" s="72"/>
      <c r="CC92" s="72"/>
    </row>
    <row r="93" spans="1:81" s="70" customFormat="1" ht="30" customHeight="1" x14ac:dyDescent="0.2">
      <c r="A93" s="169"/>
      <c r="B93" s="184"/>
      <c r="C93" s="185"/>
      <c r="D93" s="69"/>
      <c r="E93" s="69"/>
      <c r="F93" s="69"/>
      <c r="G93" s="69"/>
      <c r="H93" s="69"/>
      <c r="I93" s="69"/>
      <c r="J93" s="69"/>
      <c r="K93" s="69"/>
      <c r="L93" s="69"/>
      <c r="M93" s="69"/>
      <c r="N93" s="69"/>
      <c r="AS93" s="72"/>
      <c r="AT93" s="72"/>
      <c r="AU93" s="72"/>
      <c r="AV93" s="73"/>
      <c r="AW93" s="74"/>
      <c r="AX93" s="72"/>
      <c r="AY93" s="72"/>
      <c r="AZ93" s="72"/>
      <c r="BA93" s="72"/>
      <c r="BB93" s="72"/>
      <c r="BC93" s="72"/>
      <c r="BD93" s="72"/>
      <c r="BE93" s="72"/>
      <c r="BF93" s="168"/>
      <c r="BG93" s="72"/>
      <c r="BH93" s="72"/>
      <c r="BI93" s="72"/>
      <c r="BJ93" s="72"/>
      <c r="BK93" s="72"/>
      <c r="BL93" s="72"/>
      <c r="BM93" s="72"/>
      <c r="BN93" s="72"/>
      <c r="BO93" s="72"/>
      <c r="BP93" s="74"/>
      <c r="BQ93" s="72"/>
      <c r="BR93" s="72"/>
      <c r="BS93" s="72"/>
      <c r="BT93" s="72"/>
      <c r="BU93" s="72"/>
      <c r="BV93" s="72"/>
      <c r="BW93" s="72"/>
      <c r="BX93" s="72"/>
      <c r="BY93" s="72"/>
      <c r="BZ93" s="72"/>
      <c r="CA93" s="72"/>
      <c r="CB93" s="72"/>
      <c r="CC93" s="72"/>
    </row>
    <row r="94" spans="1:81" s="70" customFormat="1" ht="51" customHeight="1" x14ac:dyDescent="0.2">
      <c r="A94" s="179"/>
      <c r="B94" s="173"/>
      <c r="C94" s="173"/>
      <c r="D94" s="173"/>
      <c r="E94" s="173"/>
      <c r="F94" s="69"/>
      <c r="G94" s="69"/>
      <c r="H94" s="69"/>
      <c r="I94" s="69"/>
      <c r="J94" s="69"/>
      <c r="K94" s="69"/>
      <c r="L94" s="69"/>
      <c r="M94" s="69"/>
      <c r="N94" s="69"/>
      <c r="AS94" s="72"/>
      <c r="AT94" s="72"/>
      <c r="AU94" s="72"/>
      <c r="AV94" s="73"/>
      <c r="AW94" s="74"/>
      <c r="AX94" s="72"/>
      <c r="AY94" s="72"/>
      <c r="AZ94" s="72"/>
      <c r="BA94" s="72"/>
      <c r="BB94" s="72"/>
      <c r="BC94" s="72"/>
      <c r="BD94" s="72"/>
      <c r="BE94" s="72"/>
      <c r="BF94" s="168"/>
      <c r="BG94" s="72"/>
      <c r="BH94" s="72"/>
      <c r="BI94" s="72"/>
      <c r="BJ94" s="72"/>
      <c r="BK94" s="72"/>
      <c r="BL94" s="72"/>
      <c r="BM94" s="72"/>
      <c r="BN94" s="72"/>
      <c r="BO94" s="72"/>
      <c r="BP94" s="74"/>
      <c r="BQ94" s="72"/>
      <c r="BR94" s="72"/>
      <c r="BS94" s="72"/>
      <c r="BT94" s="72"/>
      <c r="BU94" s="72"/>
      <c r="BV94" s="72"/>
      <c r="BW94" s="72"/>
      <c r="BX94" s="72"/>
      <c r="BY94" s="72"/>
      <c r="BZ94" s="72"/>
      <c r="CA94" s="72"/>
      <c r="CB94" s="72"/>
      <c r="CC94" s="72"/>
    </row>
    <row r="95" spans="1:81" s="70" customFormat="1" ht="15" customHeight="1" x14ac:dyDescent="0.2">
      <c r="A95" s="181"/>
      <c r="B95" s="49"/>
      <c r="C95" s="49"/>
      <c r="D95" s="49"/>
      <c r="E95" s="49"/>
      <c r="F95" s="69"/>
      <c r="G95" s="69"/>
      <c r="H95" s="69"/>
      <c r="I95" s="69"/>
      <c r="J95" s="69"/>
      <c r="K95" s="69"/>
      <c r="L95" s="69"/>
      <c r="M95" s="69"/>
      <c r="N95" s="69"/>
      <c r="AS95" s="72"/>
      <c r="AT95" s="72"/>
      <c r="AU95" s="72"/>
      <c r="AV95" s="73"/>
      <c r="AW95" s="74"/>
      <c r="AX95" s="72"/>
      <c r="AY95" s="72"/>
      <c r="AZ95" s="72"/>
      <c r="BA95" s="72"/>
      <c r="BB95" s="72"/>
      <c r="BC95" s="72"/>
      <c r="BD95" s="72"/>
      <c r="BE95" s="72"/>
      <c r="BF95" s="168"/>
      <c r="BG95" s="72"/>
      <c r="BH95" s="72"/>
      <c r="BI95" s="72"/>
      <c r="BJ95" s="72"/>
      <c r="BK95" s="72"/>
      <c r="BL95" s="72"/>
      <c r="BM95" s="72"/>
      <c r="BN95" s="72"/>
      <c r="BO95" s="72"/>
      <c r="BP95" s="74"/>
      <c r="BQ95" s="72"/>
      <c r="BR95" s="72"/>
      <c r="BS95" s="72"/>
      <c r="BT95" s="72"/>
      <c r="BU95" s="72"/>
      <c r="BV95" s="72"/>
      <c r="BW95" s="72"/>
      <c r="BX95" s="72"/>
      <c r="BY95" s="72"/>
      <c r="BZ95" s="72"/>
      <c r="CA95" s="72"/>
      <c r="CB95" s="72"/>
      <c r="CC95" s="72"/>
    </row>
    <row r="96" spans="1:81" s="70" customFormat="1" ht="15" customHeight="1" x14ac:dyDescent="0.2">
      <c r="A96" s="182"/>
      <c r="B96" s="49"/>
      <c r="C96" s="49"/>
      <c r="D96" s="49"/>
      <c r="E96" s="49"/>
      <c r="F96" s="69"/>
      <c r="G96" s="69"/>
      <c r="H96" s="69"/>
      <c r="I96" s="69"/>
      <c r="J96" s="69"/>
      <c r="K96" s="69"/>
      <c r="L96" s="69"/>
      <c r="M96" s="69"/>
      <c r="N96" s="69"/>
      <c r="AS96" s="72"/>
      <c r="AT96" s="72"/>
      <c r="AU96" s="72"/>
      <c r="AV96" s="73"/>
      <c r="AW96" s="74"/>
      <c r="AX96" s="72"/>
      <c r="AY96" s="72"/>
      <c r="AZ96" s="72"/>
      <c r="BA96" s="72"/>
      <c r="BB96" s="72"/>
      <c r="BC96" s="72"/>
      <c r="BD96" s="72"/>
      <c r="BE96" s="72"/>
      <c r="BF96" s="168"/>
      <c r="BG96" s="72"/>
      <c r="BH96" s="72"/>
      <c r="BI96" s="72"/>
      <c r="BJ96" s="72"/>
      <c r="BK96" s="72"/>
      <c r="BL96" s="72"/>
      <c r="BM96" s="72"/>
      <c r="BN96" s="72"/>
      <c r="BO96" s="72"/>
      <c r="BP96" s="74"/>
      <c r="BQ96" s="72"/>
      <c r="BR96" s="72"/>
      <c r="BS96" s="72"/>
      <c r="BT96" s="72"/>
      <c r="BU96" s="72"/>
      <c r="BV96" s="72"/>
      <c r="BW96" s="72"/>
      <c r="BX96" s="72"/>
      <c r="BY96" s="72"/>
      <c r="BZ96" s="72"/>
      <c r="CA96" s="72"/>
      <c r="CB96" s="72"/>
      <c r="CC96" s="72"/>
    </row>
    <row r="97" spans="1:81" s="70" customFormat="1" ht="15" customHeight="1" x14ac:dyDescent="0.2">
      <c r="A97" s="182"/>
      <c r="B97" s="49"/>
      <c r="C97" s="49"/>
      <c r="D97" s="49"/>
      <c r="E97" s="49"/>
      <c r="F97" s="69"/>
      <c r="G97" s="69"/>
      <c r="H97" s="69"/>
      <c r="I97" s="69"/>
      <c r="J97" s="69"/>
      <c r="K97" s="69"/>
      <c r="L97" s="69"/>
      <c r="M97" s="69"/>
      <c r="N97" s="69"/>
      <c r="AS97" s="72"/>
      <c r="AT97" s="72"/>
      <c r="AU97" s="72"/>
      <c r="AV97" s="73"/>
      <c r="AW97" s="74"/>
      <c r="AX97" s="72"/>
      <c r="AY97" s="72"/>
      <c r="AZ97" s="72"/>
      <c r="BA97" s="72"/>
      <c r="BB97" s="72"/>
      <c r="BC97" s="72"/>
      <c r="BD97" s="72"/>
      <c r="BE97" s="72"/>
      <c r="BF97" s="72"/>
      <c r="BG97" s="72"/>
      <c r="BH97" s="72"/>
      <c r="BI97" s="72"/>
      <c r="BJ97" s="72"/>
      <c r="BK97" s="72"/>
      <c r="BL97" s="72"/>
      <c r="BM97" s="72"/>
      <c r="BN97" s="72"/>
      <c r="BO97" s="72"/>
      <c r="BP97" s="74"/>
      <c r="BQ97" s="72"/>
      <c r="BR97" s="72"/>
      <c r="BS97" s="72"/>
      <c r="BT97" s="72"/>
      <c r="BU97" s="72"/>
      <c r="BV97" s="72"/>
      <c r="BW97" s="72"/>
      <c r="BX97" s="72"/>
      <c r="BY97" s="72"/>
      <c r="BZ97" s="72"/>
      <c r="CA97" s="72"/>
      <c r="CB97" s="72"/>
      <c r="CC97" s="72"/>
    </row>
    <row r="98" spans="1:81" s="70" customFormat="1" ht="15" customHeight="1" x14ac:dyDescent="0.2">
      <c r="A98" s="182"/>
      <c r="B98" s="49"/>
      <c r="C98" s="49"/>
      <c r="D98" s="49"/>
      <c r="E98" s="49"/>
      <c r="F98" s="69"/>
      <c r="G98" s="69"/>
      <c r="H98" s="69"/>
      <c r="I98" s="69"/>
      <c r="J98" s="69"/>
      <c r="K98" s="69"/>
      <c r="L98" s="69"/>
      <c r="M98" s="69"/>
      <c r="N98" s="69"/>
      <c r="AS98" s="72"/>
      <c r="AT98" s="72"/>
      <c r="AU98" s="72"/>
      <c r="AV98" s="73"/>
      <c r="AW98" s="74"/>
      <c r="AX98" s="72"/>
      <c r="AY98" s="72"/>
      <c r="AZ98" s="72"/>
      <c r="BA98" s="73"/>
      <c r="BB98" s="73"/>
      <c r="BC98" s="73"/>
      <c r="BD98" s="73"/>
      <c r="BE98" s="73"/>
      <c r="BF98" s="73"/>
      <c r="BG98" s="72"/>
      <c r="BH98" s="72"/>
      <c r="BI98" s="72"/>
      <c r="BJ98" s="72"/>
      <c r="BK98" s="72"/>
      <c r="BL98" s="72"/>
      <c r="BM98" s="72"/>
      <c r="BN98" s="72"/>
      <c r="BO98" s="72"/>
      <c r="BP98" s="74"/>
      <c r="BQ98" s="72"/>
      <c r="BR98" s="72"/>
      <c r="BS98" s="72"/>
      <c r="BT98" s="72"/>
      <c r="BU98" s="72"/>
      <c r="BV98" s="72"/>
      <c r="BW98" s="72"/>
      <c r="BX98" s="72"/>
      <c r="BY98" s="72"/>
      <c r="BZ98" s="72"/>
      <c r="CA98" s="72"/>
      <c r="CB98" s="72"/>
      <c r="CC98" s="72"/>
    </row>
    <row r="99" spans="1:81" s="70" customFormat="1" ht="15" customHeight="1" x14ac:dyDescent="0.2">
      <c r="A99" s="183"/>
      <c r="B99" s="50"/>
      <c r="C99" s="50"/>
      <c r="D99" s="50"/>
      <c r="E99" s="50"/>
      <c r="F99" s="69"/>
      <c r="G99" s="69"/>
      <c r="H99" s="69"/>
      <c r="I99" s="69"/>
      <c r="J99" s="69"/>
      <c r="K99" s="69"/>
      <c r="L99" s="69"/>
      <c r="M99" s="69"/>
      <c r="N99" s="69"/>
      <c r="AS99" s="72"/>
      <c r="AT99" s="72"/>
      <c r="AU99" s="72"/>
      <c r="AV99" s="73"/>
      <c r="AW99" s="74"/>
      <c r="AX99" s="72"/>
      <c r="AY99" s="72"/>
      <c r="AZ99" s="72"/>
      <c r="BA99" s="73"/>
      <c r="BB99" s="73"/>
      <c r="BC99" s="73"/>
      <c r="BD99" s="73"/>
      <c r="BE99" s="73"/>
      <c r="BF99" s="73"/>
      <c r="BG99" s="72"/>
      <c r="BH99" s="72"/>
      <c r="BI99" s="72"/>
      <c r="BJ99" s="72"/>
      <c r="BK99" s="72"/>
      <c r="BL99" s="72"/>
      <c r="BM99" s="72"/>
      <c r="BN99" s="72"/>
      <c r="BO99" s="72"/>
      <c r="BP99" s="74"/>
      <c r="BQ99" s="72"/>
      <c r="BR99" s="72"/>
      <c r="BS99" s="72"/>
      <c r="BT99" s="72"/>
      <c r="BU99" s="72"/>
      <c r="BV99" s="72"/>
      <c r="BW99" s="72"/>
      <c r="BX99" s="72"/>
      <c r="BY99" s="72"/>
      <c r="BZ99" s="72"/>
      <c r="CA99" s="72"/>
      <c r="CB99" s="72"/>
      <c r="CC99" s="72"/>
    </row>
    <row r="100" spans="1:81" s="70" customFormat="1" ht="15" customHeight="1" x14ac:dyDescent="0.2">
      <c r="A100" s="157"/>
      <c r="B100" s="158"/>
      <c r="C100" s="158"/>
      <c r="D100" s="158"/>
      <c r="E100" s="158"/>
      <c r="F100" s="69"/>
      <c r="G100" s="69"/>
      <c r="H100" s="69"/>
      <c r="I100" s="69"/>
      <c r="J100" s="69"/>
      <c r="K100" s="69"/>
      <c r="L100" s="69"/>
      <c r="M100" s="69"/>
      <c r="N100" s="69"/>
      <c r="AS100" s="72"/>
      <c r="AT100" s="72"/>
      <c r="AU100" s="72"/>
      <c r="AV100" s="73"/>
      <c r="AW100" s="74"/>
      <c r="AX100" s="72"/>
      <c r="AY100" s="72"/>
      <c r="AZ100" s="72"/>
      <c r="BA100" s="73"/>
      <c r="BB100" s="73"/>
      <c r="BC100" s="73"/>
      <c r="BD100" s="73"/>
      <c r="BE100" s="73"/>
      <c r="BF100" s="73"/>
      <c r="BG100" s="72"/>
      <c r="BH100" s="72"/>
      <c r="BI100" s="72"/>
      <c r="BJ100" s="72"/>
      <c r="BK100" s="72"/>
      <c r="BL100" s="72"/>
      <c r="BM100" s="72"/>
      <c r="BN100" s="72"/>
      <c r="BO100" s="72"/>
      <c r="BP100" s="74"/>
      <c r="BQ100" s="72"/>
      <c r="BR100" s="72"/>
      <c r="BS100" s="72"/>
      <c r="BT100" s="72"/>
      <c r="BU100" s="72"/>
      <c r="BV100" s="72"/>
      <c r="BW100" s="72"/>
      <c r="BX100" s="72"/>
      <c r="BY100" s="72"/>
      <c r="BZ100" s="72"/>
      <c r="CA100" s="72"/>
      <c r="CB100" s="72"/>
      <c r="CC100" s="72"/>
    </row>
    <row r="101" spans="1:81" s="70" customFormat="1" ht="27.75" customHeight="1" x14ac:dyDescent="0.2">
      <c r="A101" s="169"/>
      <c r="B101" s="184"/>
      <c r="C101" s="185"/>
      <c r="D101" s="69"/>
      <c r="E101" s="69"/>
      <c r="F101" s="69"/>
      <c r="K101" s="69"/>
      <c r="L101" s="69"/>
      <c r="M101" s="69"/>
      <c r="N101" s="69"/>
      <c r="AS101" s="72"/>
      <c r="AT101" s="72"/>
      <c r="AU101" s="72"/>
      <c r="AV101" s="73"/>
      <c r="AW101" s="74"/>
      <c r="AX101" s="72"/>
      <c r="AY101" s="72"/>
      <c r="AZ101" s="72"/>
      <c r="BA101" s="73"/>
      <c r="BB101" s="73"/>
      <c r="BC101" s="73"/>
      <c r="BD101" s="73"/>
      <c r="BE101" s="73"/>
      <c r="BF101" s="73"/>
      <c r="BG101" s="72"/>
      <c r="BH101" s="72"/>
      <c r="BI101" s="72"/>
      <c r="BJ101" s="72"/>
      <c r="BK101" s="72"/>
      <c r="BL101" s="72"/>
      <c r="BM101" s="72"/>
      <c r="BN101" s="72"/>
      <c r="BO101" s="72"/>
      <c r="BP101" s="74"/>
      <c r="BQ101" s="72"/>
      <c r="BR101" s="72"/>
      <c r="BS101" s="72"/>
      <c r="BT101" s="72"/>
      <c r="BU101" s="72"/>
      <c r="BV101" s="72"/>
      <c r="BW101" s="72"/>
      <c r="BX101" s="72"/>
      <c r="BY101" s="72"/>
      <c r="BZ101" s="72"/>
      <c r="CA101" s="72"/>
      <c r="CB101" s="72"/>
      <c r="CC101" s="72"/>
    </row>
    <row r="102" spans="1:81" s="70" customFormat="1" ht="27.75" customHeight="1" x14ac:dyDescent="0.2">
      <c r="A102" s="889"/>
      <c r="B102" s="890"/>
      <c r="C102" s="887"/>
      <c r="D102" s="860"/>
      <c r="E102" s="861"/>
      <c r="F102" s="861"/>
      <c r="G102" s="836"/>
      <c r="K102" s="69"/>
      <c r="L102" s="69"/>
      <c r="M102" s="69"/>
      <c r="N102" s="69"/>
      <c r="AS102" s="72"/>
      <c r="AT102" s="72"/>
      <c r="AU102" s="72"/>
      <c r="AV102" s="73"/>
      <c r="AW102" s="74"/>
      <c r="AX102" s="72"/>
      <c r="AY102" s="72"/>
      <c r="AZ102" s="72"/>
      <c r="BA102" s="73"/>
      <c r="BB102" s="73"/>
      <c r="BC102" s="73"/>
      <c r="BD102" s="73"/>
      <c r="BE102" s="73"/>
      <c r="BF102" s="73"/>
      <c r="BG102" s="72"/>
      <c r="BH102" s="72"/>
      <c r="BI102" s="72"/>
      <c r="BJ102" s="72"/>
      <c r="BK102" s="72"/>
      <c r="BL102" s="72"/>
      <c r="BM102" s="72"/>
      <c r="BN102" s="72"/>
      <c r="BO102" s="72"/>
      <c r="BP102" s="74"/>
      <c r="BQ102" s="72"/>
      <c r="BR102" s="72"/>
      <c r="BS102" s="72"/>
      <c r="BT102" s="72"/>
      <c r="BU102" s="72"/>
      <c r="BV102" s="72"/>
      <c r="BW102" s="72"/>
      <c r="BX102" s="72"/>
      <c r="BY102" s="72"/>
      <c r="BZ102" s="72"/>
      <c r="CA102" s="72"/>
      <c r="CB102" s="72"/>
      <c r="CC102" s="72"/>
    </row>
    <row r="103" spans="1:81" s="70" customFormat="1" ht="51" customHeight="1" x14ac:dyDescent="0.2">
      <c r="A103" s="891"/>
      <c r="B103" s="892"/>
      <c r="C103" s="888"/>
      <c r="D103" s="278"/>
      <c r="E103" s="278"/>
      <c r="F103" s="278"/>
      <c r="G103" s="838"/>
      <c r="H103" s="69"/>
      <c r="I103" s="69"/>
      <c r="J103" s="69"/>
      <c r="K103" s="69"/>
      <c r="L103" s="69"/>
      <c r="M103" s="69"/>
      <c r="N103" s="69"/>
      <c r="AS103" s="72"/>
      <c r="AT103" s="72"/>
      <c r="AU103" s="72"/>
      <c r="AV103" s="73"/>
      <c r="AW103" s="74"/>
      <c r="AX103" s="72"/>
      <c r="AY103" s="72"/>
      <c r="AZ103" s="72"/>
      <c r="BA103" s="73"/>
      <c r="BB103" s="73"/>
      <c r="BC103" s="73"/>
      <c r="BD103" s="73"/>
      <c r="BE103" s="73"/>
      <c r="BF103" s="73"/>
      <c r="BG103" s="72"/>
      <c r="BH103" s="72"/>
      <c r="BI103" s="72"/>
      <c r="BJ103" s="72"/>
      <c r="BK103" s="72"/>
      <c r="BL103" s="72"/>
      <c r="BM103" s="72"/>
      <c r="BN103" s="72"/>
      <c r="BO103" s="72"/>
      <c r="BP103" s="74"/>
      <c r="BQ103" s="72"/>
      <c r="BR103" s="72"/>
      <c r="BS103" s="72"/>
      <c r="BT103" s="72"/>
      <c r="BU103" s="72"/>
      <c r="BV103" s="72"/>
      <c r="BW103" s="72"/>
      <c r="BX103" s="72"/>
      <c r="BY103" s="72"/>
      <c r="BZ103" s="72"/>
      <c r="CA103" s="72"/>
      <c r="CB103" s="72"/>
      <c r="CC103" s="72"/>
    </row>
    <row r="104" spans="1:81" s="70" customFormat="1" ht="16.5" customHeight="1" x14ac:dyDescent="0.2">
      <c r="A104" s="877"/>
      <c r="B104" s="878"/>
      <c r="C104" s="158"/>
      <c r="D104" s="6"/>
      <c r="E104" s="5"/>
      <c r="F104" s="7"/>
      <c r="G104" s="7"/>
      <c r="H104" s="69"/>
      <c r="I104" s="69"/>
      <c r="J104" s="69"/>
      <c r="K104" s="69"/>
      <c r="L104" s="69"/>
      <c r="M104" s="69"/>
      <c r="N104" s="69"/>
      <c r="AS104" s="72"/>
      <c r="AT104" s="72"/>
      <c r="AU104" s="72"/>
      <c r="AV104" s="73"/>
      <c r="AW104" s="74"/>
      <c r="AX104" s="72"/>
      <c r="AY104" s="72"/>
      <c r="AZ104" s="72"/>
      <c r="BA104" s="73"/>
      <c r="BB104" s="73"/>
      <c r="BC104" s="73"/>
      <c r="BD104" s="73"/>
      <c r="BE104" s="73"/>
      <c r="BF104" s="73"/>
      <c r="BG104" s="72"/>
      <c r="BH104" s="72"/>
      <c r="BI104" s="72"/>
      <c r="BJ104" s="72"/>
      <c r="BK104" s="72"/>
      <c r="BL104" s="72"/>
      <c r="BM104" s="72"/>
      <c r="BN104" s="72"/>
      <c r="BO104" s="72"/>
      <c r="BP104" s="74"/>
      <c r="BQ104" s="72"/>
      <c r="BR104" s="72"/>
      <c r="BS104" s="72"/>
      <c r="BT104" s="72"/>
      <c r="BU104" s="72"/>
      <c r="BV104" s="72"/>
      <c r="BW104" s="72"/>
      <c r="BX104" s="72"/>
      <c r="BY104" s="72"/>
      <c r="BZ104" s="72"/>
      <c r="CA104" s="72"/>
      <c r="CB104" s="72"/>
      <c r="CC104" s="72"/>
    </row>
    <row r="105" spans="1:81" s="70" customFormat="1" ht="15.75" customHeight="1" x14ac:dyDescent="0.2">
      <c r="A105" s="879"/>
      <c r="B105" s="880"/>
      <c r="C105" s="4"/>
      <c r="D105" s="6"/>
      <c r="E105" s="5"/>
      <c r="F105" s="7"/>
      <c r="G105" s="7"/>
      <c r="H105" s="69"/>
      <c r="I105" s="69"/>
      <c r="J105" s="69"/>
      <c r="K105" s="69"/>
      <c r="L105" s="69"/>
      <c r="M105" s="69"/>
      <c r="N105" s="69"/>
      <c r="AS105" s="72"/>
      <c r="AT105" s="72"/>
      <c r="AU105" s="72"/>
      <c r="AV105" s="73"/>
      <c r="AW105" s="74"/>
      <c r="AX105" s="72"/>
      <c r="AY105" s="72"/>
      <c r="AZ105" s="72"/>
      <c r="BA105" s="73"/>
      <c r="BB105" s="73"/>
      <c r="BC105" s="73"/>
      <c r="BD105" s="73"/>
      <c r="BE105" s="73"/>
      <c r="BF105" s="73"/>
      <c r="BG105" s="72"/>
      <c r="BH105" s="72"/>
      <c r="BI105" s="72"/>
      <c r="BJ105" s="72"/>
      <c r="BK105" s="72"/>
      <c r="BL105" s="72"/>
      <c r="BM105" s="72"/>
      <c r="BN105" s="72"/>
      <c r="BO105" s="72"/>
      <c r="BP105" s="74"/>
      <c r="BQ105" s="72"/>
      <c r="BR105" s="72"/>
      <c r="BS105" s="72"/>
      <c r="BT105" s="72"/>
      <c r="BU105" s="72"/>
      <c r="BV105" s="72"/>
      <c r="BW105" s="72"/>
      <c r="BX105" s="72"/>
      <c r="BY105" s="72"/>
      <c r="BZ105" s="72"/>
      <c r="CA105" s="72"/>
      <c r="CB105" s="72"/>
      <c r="CC105" s="72"/>
    </row>
    <row r="106" spans="1:81" s="70" customFormat="1" ht="20.25" customHeight="1" x14ac:dyDescent="0.2">
      <c r="A106" s="169"/>
      <c r="B106" s="283"/>
      <c r="C106" s="283"/>
      <c r="D106" s="283"/>
      <c r="E106" s="283"/>
      <c r="F106" s="283"/>
      <c r="G106" s="283"/>
      <c r="H106" s="283"/>
      <c r="I106" s="283"/>
      <c r="J106" s="283"/>
      <c r="K106" s="283"/>
      <c r="L106" s="283"/>
      <c r="M106" s="283"/>
      <c r="N106" s="69"/>
      <c r="AS106" s="72"/>
      <c r="AT106" s="72"/>
      <c r="AU106" s="72"/>
      <c r="AV106" s="73"/>
      <c r="AW106" s="74"/>
      <c r="AX106" s="72"/>
      <c r="AY106" s="72"/>
      <c r="AZ106" s="72"/>
      <c r="BA106" s="73"/>
      <c r="BB106" s="73"/>
      <c r="BC106" s="73"/>
      <c r="BD106" s="73"/>
      <c r="BE106" s="73"/>
      <c r="BF106" s="73"/>
      <c r="BG106" s="72"/>
      <c r="BH106" s="72"/>
      <c r="BI106" s="72"/>
      <c r="BJ106" s="72"/>
      <c r="BK106" s="72"/>
      <c r="BL106" s="72"/>
      <c r="BM106" s="72"/>
      <c r="BN106" s="72"/>
      <c r="BO106" s="72"/>
      <c r="BP106" s="74"/>
      <c r="BQ106" s="72"/>
      <c r="BR106" s="72"/>
      <c r="BS106" s="72"/>
      <c r="BT106" s="72"/>
      <c r="BU106" s="72"/>
      <c r="BV106" s="72"/>
      <c r="BW106" s="72"/>
      <c r="BX106" s="72"/>
      <c r="BY106" s="72"/>
      <c r="BZ106" s="72"/>
      <c r="CA106" s="72"/>
      <c r="CB106" s="72"/>
      <c r="CC106" s="72"/>
    </row>
    <row r="107" spans="1:81" s="70" customFormat="1" ht="33" customHeight="1" x14ac:dyDescent="0.2">
      <c r="A107" s="926"/>
      <c r="B107" s="927"/>
      <c r="C107" s="928"/>
      <c r="D107" s="186"/>
      <c r="E107" s="187"/>
      <c r="F107" s="187"/>
      <c r="G107" s="69"/>
      <c r="H107" s="69"/>
      <c r="I107" s="69"/>
      <c r="J107" s="69"/>
      <c r="K107" s="69"/>
      <c r="L107" s="69"/>
      <c r="M107" s="69"/>
      <c r="N107" s="69"/>
      <c r="AS107" s="72"/>
      <c r="AT107" s="72"/>
      <c r="AU107" s="72"/>
      <c r="AV107" s="73"/>
      <c r="AW107" s="74"/>
      <c r="AX107" s="72"/>
      <c r="AY107" s="72"/>
      <c r="AZ107" s="72"/>
      <c r="BA107" s="73"/>
      <c r="BB107" s="73"/>
      <c r="BC107" s="73"/>
      <c r="BD107" s="73"/>
      <c r="BE107" s="73"/>
      <c r="BF107" s="73"/>
      <c r="BG107" s="72"/>
      <c r="BH107" s="72"/>
      <c r="BI107" s="72"/>
      <c r="BJ107" s="72"/>
      <c r="BK107" s="72"/>
      <c r="BL107" s="72"/>
      <c r="BM107" s="72"/>
      <c r="BN107" s="72"/>
      <c r="BO107" s="72"/>
      <c r="BP107" s="74"/>
      <c r="BQ107" s="72"/>
      <c r="BR107" s="72"/>
      <c r="BS107" s="72"/>
      <c r="BT107" s="72"/>
      <c r="BU107" s="72"/>
      <c r="BV107" s="72"/>
      <c r="BW107" s="72"/>
      <c r="BX107" s="72"/>
      <c r="BY107" s="72"/>
      <c r="BZ107" s="72"/>
      <c r="CA107" s="72"/>
      <c r="CB107" s="72"/>
      <c r="CC107" s="72"/>
    </row>
    <row r="108" spans="1:81" s="70" customFormat="1" ht="15" customHeight="1" x14ac:dyDescent="0.2">
      <c r="A108" s="188"/>
      <c r="B108" s="189"/>
      <c r="C108" s="190"/>
      <c r="D108" s="191"/>
      <c r="E108" s="99"/>
      <c r="F108" s="99"/>
      <c r="K108" s="69"/>
      <c r="L108" s="69"/>
      <c r="M108" s="69"/>
      <c r="N108" s="69"/>
      <c r="AS108" s="72"/>
      <c r="AT108" s="72"/>
      <c r="AU108" s="72"/>
      <c r="AV108" s="73"/>
      <c r="AW108" s="74"/>
      <c r="AX108" s="72"/>
      <c r="AY108" s="72"/>
      <c r="AZ108" s="72"/>
      <c r="BA108" s="73"/>
      <c r="BB108" s="73"/>
      <c r="BC108" s="73"/>
      <c r="BD108" s="73"/>
      <c r="BE108" s="73"/>
      <c r="BF108" s="73"/>
      <c r="BG108" s="72"/>
      <c r="BH108" s="72"/>
      <c r="BI108" s="72"/>
      <c r="BJ108" s="72"/>
      <c r="BK108" s="72"/>
      <c r="BL108" s="72"/>
      <c r="BM108" s="72"/>
      <c r="BN108" s="72"/>
      <c r="BO108" s="72"/>
      <c r="BP108" s="74"/>
      <c r="BQ108" s="72"/>
      <c r="BR108" s="72"/>
      <c r="BS108" s="72"/>
      <c r="BT108" s="72"/>
      <c r="BU108" s="72"/>
      <c r="BV108" s="72"/>
      <c r="BW108" s="72"/>
      <c r="BX108" s="72"/>
      <c r="BY108" s="72"/>
      <c r="BZ108" s="72"/>
      <c r="CA108" s="72"/>
      <c r="CB108" s="72"/>
      <c r="CC108" s="72"/>
    </row>
    <row r="109" spans="1:81" s="70" customFormat="1" ht="30" customHeight="1" x14ac:dyDescent="0.2">
      <c r="A109" s="169"/>
      <c r="B109" s="283"/>
      <c r="C109" s="283"/>
      <c r="D109" s="283"/>
      <c r="E109" s="69"/>
      <c r="F109" s="69"/>
      <c r="G109" s="69"/>
      <c r="H109" s="69"/>
      <c r="I109" s="69"/>
      <c r="J109" s="69"/>
      <c r="K109" s="69"/>
      <c r="L109" s="69"/>
      <c r="M109" s="69"/>
      <c r="N109" s="69"/>
      <c r="AS109" s="72"/>
      <c r="AT109" s="72"/>
      <c r="AU109" s="72"/>
      <c r="AV109" s="73"/>
      <c r="AW109" s="74"/>
      <c r="AX109" s="72"/>
      <c r="AY109" s="72"/>
      <c r="AZ109" s="72"/>
      <c r="BA109" s="73"/>
      <c r="BB109" s="73"/>
      <c r="BC109" s="73"/>
      <c r="BD109" s="73"/>
      <c r="BE109" s="73"/>
      <c r="BF109" s="73"/>
      <c r="BG109" s="72"/>
      <c r="BH109" s="72"/>
      <c r="BI109" s="72"/>
      <c r="BJ109" s="72"/>
      <c r="BK109" s="72"/>
      <c r="BL109" s="72"/>
      <c r="BM109" s="72"/>
      <c r="BN109" s="72"/>
      <c r="BO109" s="72"/>
      <c r="BP109" s="74"/>
      <c r="BQ109" s="72"/>
      <c r="BR109" s="72"/>
      <c r="BS109" s="72"/>
      <c r="BT109" s="72"/>
      <c r="BU109" s="72"/>
      <c r="BV109" s="72"/>
      <c r="BW109" s="72"/>
      <c r="BX109" s="72"/>
      <c r="BY109" s="72"/>
      <c r="BZ109" s="72"/>
      <c r="CA109" s="72"/>
      <c r="CB109" s="72"/>
      <c r="CC109" s="72"/>
    </row>
    <row r="110" spans="1:81" s="70" customFormat="1" ht="30" customHeight="1" x14ac:dyDescent="0.2">
      <c r="A110" s="881"/>
      <c r="B110" s="882"/>
      <c r="C110" s="883"/>
      <c r="D110" s="887"/>
      <c r="E110" s="860"/>
      <c r="F110" s="861"/>
      <c r="G110" s="861"/>
      <c r="H110" s="836"/>
      <c r="I110" s="69"/>
      <c r="J110" s="69"/>
      <c r="K110" s="69"/>
      <c r="L110" s="69"/>
      <c r="M110" s="69"/>
      <c r="N110" s="69"/>
      <c r="AS110" s="72"/>
      <c r="AT110" s="72"/>
      <c r="AU110" s="72"/>
      <c r="AV110" s="73"/>
      <c r="AW110" s="74"/>
      <c r="AX110" s="72"/>
      <c r="AY110" s="72"/>
      <c r="AZ110" s="72"/>
      <c r="BA110" s="73"/>
      <c r="BB110" s="73"/>
      <c r="BC110" s="73"/>
      <c r="BD110" s="73"/>
      <c r="BE110" s="73"/>
      <c r="BF110" s="73"/>
      <c r="BG110" s="72"/>
      <c r="BH110" s="72"/>
      <c r="BI110" s="72"/>
      <c r="BJ110" s="72"/>
      <c r="BK110" s="72"/>
      <c r="BL110" s="72"/>
      <c r="BM110" s="72"/>
      <c r="BN110" s="72"/>
      <c r="BO110" s="72"/>
      <c r="BP110" s="74"/>
      <c r="BQ110" s="72"/>
      <c r="BR110" s="72"/>
      <c r="BS110" s="72"/>
      <c r="BT110" s="72"/>
      <c r="BU110" s="72"/>
      <c r="BV110" s="72"/>
      <c r="BW110" s="72"/>
      <c r="BX110" s="72"/>
      <c r="BY110" s="72"/>
      <c r="BZ110" s="72"/>
      <c r="CA110" s="72"/>
      <c r="CB110" s="72"/>
      <c r="CC110" s="72"/>
    </row>
    <row r="111" spans="1:81" s="70" customFormat="1" ht="44.25" customHeight="1" x14ac:dyDescent="0.2">
      <c r="A111" s="884"/>
      <c r="B111" s="885"/>
      <c r="C111" s="886"/>
      <c r="D111" s="888"/>
      <c r="E111" s="278"/>
      <c r="F111" s="278"/>
      <c r="G111" s="278"/>
      <c r="H111" s="838"/>
      <c r="I111" s="69"/>
      <c r="J111" s="69"/>
      <c r="K111" s="69"/>
      <c r="L111" s="69"/>
      <c r="M111" s="69"/>
      <c r="N111" s="69"/>
      <c r="AS111" s="72"/>
      <c r="AT111" s="72"/>
      <c r="AU111" s="72"/>
      <c r="AV111" s="73"/>
      <c r="AW111" s="74"/>
      <c r="AX111" s="72"/>
      <c r="AY111" s="72"/>
      <c r="AZ111" s="72"/>
      <c r="BA111" s="73"/>
      <c r="BB111" s="73"/>
      <c r="BC111" s="73"/>
      <c r="BD111" s="73"/>
      <c r="BE111" s="73"/>
      <c r="BF111" s="73"/>
      <c r="BG111" s="72"/>
      <c r="BH111" s="72"/>
      <c r="BI111" s="72"/>
      <c r="BJ111" s="72"/>
      <c r="BK111" s="72"/>
      <c r="BL111" s="72"/>
      <c r="BM111" s="72"/>
      <c r="BN111" s="72"/>
      <c r="BO111" s="72"/>
      <c r="BP111" s="74"/>
      <c r="BQ111" s="72"/>
      <c r="BR111" s="72"/>
      <c r="BS111" s="72"/>
      <c r="BT111" s="72"/>
      <c r="BU111" s="72"/>
      <c r="BV111" s="72"/>
      <c r="BW111" s="72"/>
      <c r="BX111" s="72"/>
      <c r="BY111" s="72"/>
      <c r="BZ111" s="72"/>
      <c r="CA111" s="72"/>
      <c r="CB111" s="72"/>
      <c r="CC111" s="72"/>
    </row>
    <row r="112" spans="1:81" s="70" customFormat="1" ht="21" customHeight="1" x14ac:dyDescent="0.2">
      <c r="A112" s="188"/>
      <c r="B112" s="189"/>
      <c r="C112" s="190"/>
      <c r="D112" s="158"/>
      <c r="E112" s="6"/>
      <c r="F112" s="5"/>
      <c r="G112" s="7"/>
      <c r="H112" s="7"/>
      <c r="I112" s="69"/>
      <c r="J112" s="69"/>
      <c r="K112" s="69"/>
      <c r="L112" s="69"/>
      <c r="M112" s="69"/>
      <c r="N112" s="69"/>
      <c r="AS112" s="72"/>
      <c r="AT112" s="72"/>
      <c r="AU112" s="72"/>
      <c r="AV112" s="73"/>
      <c r="AW112" s="74"/>
      <c r="AX112" s="72"/>
      <c r="AY112" s="72"/>
      <c r="AZ112" s="72"/>
      <c r="BA112" s="73"/>
      <c r="BB112" s="73"/>
      <c r="BC112" s="73"/>
      <c r="BD112" s="73"/>
      <c r="BE112" s="73"/>
      <c r="BF112" s="73"/>
      <c r="BG112" s="72"/>
      <c r="BH112" s="72"/>
      <c r="BI112" s="72"/>
      <c r="BJ112" s="72"/>
      <c r="BK112" s="72"/>
      <c r="BL112" s="72"/>
      <c r="BM112" s="72"/>
      <c r="BN112" s="72"/>
      <c r="BO112" s="72"/>
      <c r="BP112" s="74"/>
      <c r="BQ112" s="72"/>
      <c r="BR112" s="72"/>
      <c r="BS112" s="72"/>
      <c r="BT112" s="72"/>
      <c r="BU112" s="72"/>
      <c r="BV112" s="72"/>
      <c r="BW112" s="72"/>
      <c r="BX112" s="72"/>
      <c r="BY112" s="72"/>
      <c r="BZ112" s="72"/>
      <c r="CA112" s="72"/>
      <c r="CB112" s="72"/>
      <c r="CC112" s="72"/>
    </row>
    <row r="113" spans="1:91" s="77" customFormat="1" ht="24.75" customHeight="1" x14ac:dyDescent="0.2">
      <c r="A113" s="78"/>
      <c r="B113" s="192"/>
      <c r="C113" s="193"/>
      <c r="D113" s="193"/>
      <c r="E113" s="193"/>
      <c r="F113" s="194"/>
      <c r="AS113" s="111"/>
      <c r="AT113" s="111"/>
      <c r="AU113" s="111"/>
      <c r="AV113" s="112"/>
      <c r="AW113" s="113"/>
      <c r="AX113" s="111"/>
      <c r="AY113" s="111"/>
      <c r="AZ113" s="111"/>
      <c r="BA113" s="73"/>
      <c r="BB113" s="73"/>
      <c r="BC113" s="73"/>
      <c r="BD113" s="73"/>
      <c r="BE113" s="73"/>
      <c r="BF113" s="73"/>
      <c r="BG113" s="111"/>
      <c r="BH113" s="111"/>
      <c r="BI113" s="111"/>
      <c r="BJ113" s="111"/>
      <c r="BK113" s="111"/>
      <c r="BL113" s="111"/>
      <c r="BM113" s="111"/>
      <c r="BN113" s="111"/>
      <c r="BO113" s="111"/>
      <c r="BP113" s="113"/>
      <c r="BQ113" s="111"/>
      <c r="BR113" s="111"/>
      <c r="BS113" s="111"/>
      <c r="BT113" s="111"/>
      <c r="BU113" s="111"/>
      <c r="BV113" s="111"/>
      <c r="BW113" s="111"/>
      <c r="BX113" s="111"/>
      <c r="BY113" s="111"/>
      <c r="BZ113" s="111"/>
      <c r="CA113" s="111"/>
      <c r="CB113" s="111"/>
      <c r="CC113" s="111"/>
    </row>
    <row r="114" spans="1:91" s="77" customFormat="1" ht="17.25" customHeight="1" x14ac:dyDescent="0.2">
      <c r="A114" s="849"/>
      <c r="B114" s="903"/>
      <c r="C114" s="912"/>
      <c r="D114" s="912"/>
      <c r="E114" s="912"/>
      <c r="F114" s="912"/>
      <c r="G114" s="848"/>
      <c r="H114" s="874"/>
      <c r="I114" s="898"/>
      <c r="J114" s="898"/>
      <c r="K114" s="893"/>
      <c r="AS114" s="111"/>
      <c r="AT114" s="111"/>
      <c r="AU114" s="111"/>
      <c r="AV114" s="112"/>
      <c r="AW114" s="113"/>
      <c r="AX114" s="111"/>
      <c r="AY114" s="111"/>
      <c r="AZ114" s="111"/>
      <c r="BA114" s="73"/>
      <c r="BB114" s="73"/>
      <c r="BC114" s="73"/>
      <c r="BD114" s="73"/>
      <c r="BE114" s="73"/>
      <c r="BF114" s="73"/>
      <c r="BG114" s="111"/>
      <c r="BH114" s="111"/>
      <c r="BI114" s="111"/>
      <c r="BJ114" s="111"/>
      <c r="BK114" s="111"/>
      <c r="BL114" s="111"/>
      <c r="BM114" s="111"/>
      <c r="BN114" s="111"/>
      <c r="BO114" s="111"/>
      <c r="BP114" s="113"/>
      <c r="BQ114" s="111"/>
      <c r="BR114" s="111"/>
      <c r="BS114" s="111"/>
      <c r="BT114" s="111"/>
      <c r="BU114" s="111"/>
      <c r="BV114" s="111"/>
      <c r="BW114" s="111"/>
      <c r="BX114" s="111"/>
      <c r="BY114" s="111"/>
      <c r="BZ114" s="111"/>
      <c r="CA114" s="111"/>
      <c r="CB114" s="111"/>
      <c r="CC114" s="111"/>
    </row>
    <row r="115" spans="1:91" s="77" customFormat="1" ht="57" customHeight="1" x14ac:dyDescent="0.2">
      <c r="A115" s="851"/>
      <c r="B115" s="904"/>
      <c r="C115" s="195"/>
      <c r="D115" s="195"/>
      <c r="E115" s="51"/>
      <c r="F115" s="912"/>
      <c r="G115" s="848"/>
      <c r="H115" s="68"/>
      <c r="I115" s="278"/>
      <c r="J115" s="278"/>
      <c r="K115" s="893"/>
      <c r="AT115" s="111"/>
      <c r="AU115" s="111"/>
      <c r="AV115" s="111"/>
      <c r="AW115" s="112"/>
      <c r="AX115" s="113"/>
      <c r="AY115" s="111"/>
      <c r="AZ115" s="111"/>
      <c r="BA115" s="111"/>
      <c r="BB115" s="3"/>
      <c r="BC115" s="73"/>
      <c r="BD115" s="73"/>
      <c r="BE115" s="3"/>
      <c r="BF115" s="73"/>
      <c r="BG115" s="73"/>
      <c r="BH115" s="111"/>
      <c r="BI115" s="111"/>
      <c r="BJ115" s="111"/>
      <c r="BK115" s="111"/>
      <c r="BL115" s="111"/>
      <c r="BM115" s="111"/>
      <c r="BN115" s="111"/>
      <c r="BO115" s="111"/>
      <c r="BP115" s="111"/>
      <c r="BQ115" s="113"/>
      <c r="BR115" s="111"/>
      <c r="BS115" s="111"/>
      <c r="BT115" s="111"/>
      <c r="BU115" s="111"/>
      <c r="BV115" s="111"/>
      <c r="BW115" s="111"/>
      <c r="BX115" s="111"/>
      <c r="BY115" s="111"/>
      <c r="BZ115" s="111"/>
      <c r="CA115" s="111"/>
      <c r="CB115" s="111"/>
      <c r="CC115" s="111"/>
      <c r="CD115" s="111"/>
    </row>
    <row r="116" spans="1:91" s="77" customFormat="1" ht="15" customHeight="1" x14ac:dyDescent="0.2">
      <c r="A116" s="196"/>
      <c r="B116" s="45"/>
      <c r="C116" s="52"/>
      <c r="D116" s="52"/>
      <c r="E116" s="53"/>
      <c r="F116" s="36"/>
      <c r="G116" s="197"/>
      <c r="H116" s="54"/>
      <c r="I116" s="36"/>
      <c r="J116" s="36"/>
      <c r="K116" s="36"/>
      <c r="L116" s="121"/>
      <c r="AT116" s="111"/>
      <c r="AU116" s="111"/>
      <c r="AV116" s="111"/>
      <c r="AW116" s="112"/>
      <c r="AX116" s="113"/>
      <c r="AY116" s="111"/>
      <c r="AZ116" s="111"/>
      <c r="BA116" s="111"/>
      <c r="BB116" s="92"/>
      <c r="BC116" s="73"/>
      <c r="BD116" s="73"/>
      <c r="BE116" s="81"/>
      <c r="BF116" s="73"/>
      <c r="BG116" s="73"/>
      <c r="BH116" s="111"/>
      <c r="BI116" s="111"/>
      <c r="BJ116" s="111"/>
      <c r="BK116" s="111"/>
      <c r="BL116" s="111"/>
      <c r="BM116" s="111"/>
      <c r="BN116" s="111"/>
      <c r="BO116" s="111"/>
      <c r="BP116" s="111"/>
      <c r="BQ116" s="113"/>
      <c r="BR116" s="111"/>
      <c r="BS116" s="111"/>
      <c r="BT116" s="111"/>
      <c r="BU116" s="111"/>
      <c r="BV116" s="111"/>
      <c r="BW116" s="111"/>
      <c r="BX116" s="111"/>
      <c r="BY116" s="111"/>
      <c r="BZ116" s="111"/>
      <c r="CA116" s="111"/>
      <c r="CB116" s="111"/>
      <c r="CC116" s="111"/>
      <c r="CD116" s="111"/>
    </row>
    <row r="117" spans="1:91" s="77" customFormat="1" ht="15" customHeight="1" x14ac:dyDescent="0.2">
      <c r="A117" s="198"/>
      <c r="B117" s="14"/>
      <c r="C117" s="19"/>
      <c r="D117" s="19"/>
      <c r="E117" s="20"/>
      <c r="F117" s="37"/>
      <c r="G117" s="199"/>
      <c r="H117" s="49"/>
      <c r="I117" s="37"/>
      <c r="J117" s="37"/>
      <c r="K117" s="37"/>
      <c r="L117" s="121"/>
      <c r="AT117" s="111"/>
      <c r="AU117" s="111"/>
      <c r="AV117" s="111"/>
      <c r="AW117" s="112"/>
      <c r="AX117" s="113"/>
      <c r="AY117" s="111"/>
      <c r="AZ117" s="111"/>
      <c r="BA117" s="111"/>
      <c r="BB117" s="92"/>
      <c r="BC117" s="73"/>
      <c r="BD117" s="73"/>
      <c r="BE117" s="81"/>
      <c r="BF117" s="73"/>
      <c r="BG117" s="73"/>
      <c r="BH117" s="111"/>
      <c r="BI117" s="111"/>
      <c r="BJ117" s="111"/>
      <c r="BK117" s="111"/>
      <c r="BL117" s="111"/>
      <c r="BM117" s="111"/>
      <c r="BN117" s="111"/>
      <c r="BO117" s="111"/>
      <c r="BP117" s="111"/>
      <c r="BQ117" s="113"/>
      <c r="BR117" s="111"/>
      <c r="BS117" s="111"/>
      <c r="BT117" s="111"/>
      <c r="BU117" s="111"/>
      <c r="BV117" s="111"/>
      <c r="BW117" s="111"/>
      <c r="BX117" s="111"/>
      <c r="BY117" s="111"/>
      <c r="BZ117" s="111"/>
      <c r="CA117" s="111"/>
      <c r="CB117" s="111"/>
      <c r="CC117" s="111"/>
      <c r="CD117" s="111"/>
    </row>
    <row r="118" spans="1:91" s="202" customFormat="1" ht="15" customHeight="1" x14ac:dyDescent="0.2">
      <c r="A118" s="200"/>
      <c r="B118" s="23"/>
      <c r="C118" s="27"/>
      <c r="D118" s="27"/>
      <c r="E118" s="28"/>
      <c r="F118" s="48"/>
      <c r="G118" s="201"/>
      <c r="H118" s="50"/>
      <c r="I118" s="48"/>
      <c r="J118" s="48"/>
      <c r="K118" s="48"/>
      <c r="L118" s="121"/>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111"/>
      <c r="AU118" s="111"/>
      <c r="AV118" s="111"/>
      <c r="AW118" s="112"/>
      <c r="AX118" s="113"/>
      <c r="AY118" s="111"/>
      <c r="AZ118" s="111"/>
      <c r="BA118" s="111"/>
      <c r="BB118" s="92"/>
      <c r="BC118" s="73"/>
      <c r="BD118" s="73"/>
      <c r="BE118" s="81"/>
      <c r="BF118" s="73"/>
      <c r="BG118" s="73"/>
      <c r="BH118" s="111"/>
      <c r="BI118" s="111"/>
      <c r="BJ118" s="111"/>
      <c r="BK118" s="111"/>
      <c r="BL118" s="111"/>
      <c r="BM118" s="111"/>
      <c r="BN118" s="111"/>
      <c r="BO118" s="111"/>
      <c r="BP118" s="111"/>
      <c r="BQ118" s="113"/>
      <c r="BR118" s="111"/>
      <c r="BS118" s="111"/>
      <c r="BT118" s="111"/>
      <c r="BU118" s="111"/>
      <c r="BV118" s="111"/>
      <c r="BW118" s="111"/>
      <c r="BX118" s="111"/>
      <c r="BY118" s="111"/>
      <c r="BZ118" s="111"/>
      <c r="CA118" s="111"/>
      <c r="CB118" s="111"/>
      <c r="CC118" s="111"/>
      <c r="CD118" s="111"/>
      <c r="CE118" s="77"/>
      <c r="CF118" s="77"/>
      <c r="CG118" s="77"/>
      <c r="CH118" s="77"/>
      <c r="CI118" s="77"/>
      <c r="CJ118" s="77"/>
      <c r="CK118" s="77"/>
      <c r="CL118" s="77"/>
      <c r="CM118" s="77"/>
    </row>
    <row r="119" spans="1:91" s="70" customFormat="1" ht="30" customHeight="1" x14ac:dyDescent="0.2">
      <c r="A119" s="169"/>
      <c r="B119" s="283"/>
      <c r="C119" s="283"/>
      <c r="D119" s="283"/>
      <c r="E119" s="283"/>
      <c r="F119" s="283"/>
      <c r="G119" s="283"/>
      <c r="H119" s="283"/>
      <c r="I119" s="283"/>
      <c r="J119" s="283"/>
      <c r="K119" s="283"/>
      <c r="L119" s="283"/>
      <c r="M119" s="283"/>
      <c r="N119" s="69"/>
      <c r="AS119" s="72"/>
      <c r="AT119" s="72"/>
      <c r="AU119" s="72"/>
      <c r="AV119" s="73"/>
      <c r="AW119" s="74"/>
      <c r="AX119" s="72"/>
      <c r="AY119" s="72"/>
      <c r="AZ119" s="72"/>
      <c r="BA119" s="73"/>
      <c r="BB119" s="73"/>
      <c r="BC119" s="73"/>
      <c r="BD119" s="73"/>
      <c r="BE119" s="73"/>
      <c r="BF119" s="73"/>
      <c r="BG119" s="72"/>
      <c r="BH119" s="72"/>
      <c r="BI119" s="72"/>
      <c r="BJ119" s="72"/>
      <c r="BK119" s="72"/>
      <c r="BL119" s="72"/>
      <c r="BM119" s="72"/>
      <c r="BN119" s="72"/>
      <c r="BO119" s="72"/>
      <c r="BP119" s="74"/>
      <c r="BQ119" s="72"/>
      <c r="BR119" s="72"/>
      <c r="BS119" s="72"/>
      <c r="BT119" s="72"/>
      <c r="BU119" s="72"/>
      <c r="BV119" s="72"/>
      <c r="BW119" s="72"/>
      <c r="BX119" s="72"/>
      <c r="BY119" s="72"/>
      <c r="BZ119" s="72"/>
      <c r="CA119" s="72"/>
      <c r="CB119" s="72"/>
      <c r="CC119" s="72"/>
    </row>
    <row r="120" spans="1:91" s="70" customFormat="1" ht="49.5" customHeight="1" x14ac:dyDescent="0.2">
      <c r="A120" s="280"/>
      <c r="B120" s="281"/>
      <c r="C120" s="281"/>
      <c r="D120" s="203"/>
      <c r="E120" s="204"/>
      <c r="F120" s="205"/>
      <c r="G120" s="206"/>
      <c r="H120" s="205"/>
      <c r="I120" s="206"/>
      <c r="J120" s="205"/>
      <c r="K120" s="283"/>
      <c r="L120" s="283"/>
      <c r="M120" s="283"/>
      <c r="N120" s="69"/>
      <c r="AS120" s="72"/>
      <c r="AT120" s="72"/>
      <c r="AU120" s="72"/>
      <c r="AV120" s="73"/>
      <c r="AW120" s="74"/>
      <c r="AX120" s="72"/>
      <c r="AY120" s="72"/>
      <c r="AZ120" s="72"/>
      <c r="BA120" s="73"/>
      <c r="BB120" s="73"/>
      <c r="BC120" s="73"/>
      <c r="BD120" s="73"/>
      <c r="BE120" s="73"/>
      <c r="BF120" s="73"/>
      <c r="BG120" s="72"/>
      <c r="BH120" s="72"/>
      <c r="BI120" s="72"/>
      <c r="BJ120" s="72"/>
      <c r="BK120" s="72"/>
      <c r="BL120" s="72"/>
      <c r="BM120" s="72"/>
      <c r="BN120" s="72"/>
      <c r="BO120" s="72"/>
      <c r="BP120" s="74"/>
      <c r="BQ120" s="72"/>
      <c r="BR120" s="72"/>
      <c r="BS120" s="72"/>
      <c r="BT120" s="72"/>
      <c r="BU120" s="72"/>
      <c r="BV120" s="72"/>
      <c r="BW120" s="72"/>
      <c r="BX120" s="72"/>
      <c r="BY120" s="72"/>
      <c r="BZ120" s="72"/>
      <c r="CA120" s="72"/>
      <c r="CB120" s="72"/>
      <c r="CC120" s="72"/>
    </row>
    <row r="121" spans="1:91" s="70" customFormat="1" ht="15" customHeight="1" x14ac:dyDescent="0.2">
      <c r="A121" s="836"/>
      <c r="B121" s="196"/>
      <c r="C121" s="36"/>
      <c r="D121" s="207"/>
      <c r="E121" s="208"/>
      <c r="F121" s="209"/>
      <c r="G121" s="54"/>
      <c r="H121" s="209"/>
      <c r="I121" s="54"/>
      <c r="J121" s="209"/>
      <c r="K121" s="283"/>
      <c r="L121" s="283"/>
      <c r="M121" s="283"/>
      <c r="N121" s="69"/>
      <c r="AS121" s="72"/>
      <c r="AT121" s="72"/>
      <c r="AU121" s="72"/>
      <c r="AV121" s="73"/>
      <c r="AW121" s="74"/>
      <c r="AX121" s="72"/>
      <c r="AY121" s="72"/>
      <c r="AZ121" s="72"/>
      <c r="BA121" s="73"/>
      <c r="BB121" s="73"/>
      <c r="BC121" s="73"/>
      <c r="BD121" s="73"/>
      <c r="BE121" s="73"/>
      <c r="BF121" s="73"/>
      <c r="BG121" s="72"/>
      <c r="BH121" s="72"/>
      <c r="BI121" s="72"/>
      <c r="BJ121" s="72"/>
      <c r="BK121" s="72"/>
      <c r="BL121" s="72"/>
      <c r="BM121" s="72"/>
      <c r="BN121" s="72"/>
      <c r="BO121" s="72"/>
      <c r="BP121" s="74"/>
      <c r="BQ121" s="72"/>
      <c r="BR121" s="72"/>
      <c r="BS121" s="72"/>
      <c r="BT121" s="72"/>
      <c r="BU121" s="72"/>
      <c r="BV121" s="72"/>
      <c r="BW121" s="72"/>
      <c r="BX121" s="72"/>
      <c r="BY121" s="72"/>
      <c r="BZ121" s="72"/>
      <c r="CA121" s="72"/>
      <c r="CB121" s="72"/>
      <c r="CC121" s="72"/>
    </row>
    <row r="122" spans="1:91" s="70" customFormat="1" ht="34.5" customHeight="1" x14ac:dyDescent="0.2">
      <c r="A122" s="837"/>
      <c r="B122" s="198"/>
      <c r="C122" s="37"/>
      <c r="D122" s="210"/>
      <c r="E122" s="211"/>
      <c r="F122" s="212"/>
      <c r="G122" s="49"/>
      <c r="H122" s="212"/>
      <c r="I122" s="49"/>
      <c r="J122" s="212"/>
      <c r="K122" s="283"/>
      <c r="L122" s="283"/>
      <c r="M122" s="283"/>
      <c r="N122" s="69"/>
      <c r="AS122" s="72"/>
      <c r="AT122" s="72"/>
      <c r="AU122" s="72"/>
      <c r="AV122" s="73"/>
      <c r="AW122" s="74"/>
      <c r="AX122" s="72"/>
      <c r="AY122" s="72"/>
      <c r="AZ122" s="72"/>
      <c r="BA122" s="73"/>
      <c r="BB122" s="73"/>
      <c r="BC122" s="73"/>
      <c r="BD122" s="73"/>
      <c r="BE122" s="73"/>
      <c r="BF122" s="73"/>
      <c r="BG122" s="72"/>
      <c r="BH122" s="72"/>
      <c r="BI122" s="72"/>
      <c r="BJ122" s="72"/>
      <c r="BK122" s="72"/>
      <c r="BL122" s="72"/>
      <c r="BM122" s="72"/>
      <c r="BN122" s="72"/>
      <c r="BO122" s="72"/>
      <c r="BP122" s="74"/>
      <c r="BQ122" s="72"/>
      <c r="BR122" s="72"/>
      <c r="BS122" s="72"/>
      <c r="BT122" s="72"/>
      <c r="BU122" s="72"/>
      <c r="BV122" s="72"/>
      <c r="BW122" s="72"/>
      <c r="BX122" s="72"/>
      <c r="BY122" s="72"/>
      <c r="BZ122" s="72"/>
      <c r="CA122" s="72"/>
      <c r="CB122" s="72"/>
      <c r="CC122" s="72"/>
    </row>
    <row r="123" spans="1:91" s="70" customFormat="1" ht="22.5" customHeight="1" x14ac:dyDescent="0.2">
      <c r="A123" s="837"/>
      <c r="B123" s="198"/>
      <c r="C123" s="37"/>
      <c r="D123" s="210"/>
      <c r="E123" s="211"/>
      <c r="F123" s="212"/>
      <c r="G123" s="49"/>
      <c r="H123" s="212"/>
      <c r="I123" s="49"/>
      <c r="J123" s="212"/>
      <c r="K123" s="283"/>
      <c r="L123" s="283"/>
      <c r="M123" s="283"/>
      <c r="N123" s="69"/>
      <c r="AS123" s="72"/>
      <c r="AT123" s="72"/>
      <c r="AU123" s="72"/>
      <c r="AV123" s="73"/>
      <c r="AW123" s="74"/>
      <c r="AX123" s="72"/>
      <c r="AY123" s="72"/>
      <c r="AZ123" s="72"/>
      <c r="BA123" s="73"/>
      <c r="BB123" s="73"/>
      <c r="BC123" s="73"/>
      <c r="BD123" s="73"/>
      <c r="BE123" s="73"/>
      <c r="BF123" s="73"/>
      <c r="BG123" s="72"/>
      <c r="BH123" s="72"/>
      <c r="BI123" s="72"/>
      <c r="BJ123" s="72"/>
      <c r="BK123" s="72"/>
      <c r="BL123" s="72"/>
      <c r="BM123" s="72"/>
      <c r="BN123" s="72"/>
      <c r="BO123" s="72"/>
      <c r="BP123" s="74"/>
      <c r="BQ123" s="72"/>
      <c r="BR123" s="72"/>
      <c r="BS123" s="72"/>
      <c r="BT123" s="72"/>
      <c r="BU123" s="72"/>
      <c r="BV123" s="72"/>
      <c r="BW123" s="72"/>
      <c r="BX123" s="72"/>
      <c r="BY123" s="72"/>
      <c r="BZ123" s="72"/>
      <c r="CA123" s="72"/>
      <c r="CB123" s="72"/>
      <c r="CC123" s="72"/>
    </row>
    <row r="124" spans="1:91" s="70" customFormat="1" ht="15" x14ac:dyDescent="0.2">
      <c r="A124" s="838"/>
      <c r="B124" s="198"/>
      <c r="C124" s="48"/>
      <c r="D124" s="213"/>
      <c r="E124" s="214"/>
      <c r="F124" s="215"/>
      <c r="G124" s="50"/>
      <c r="H124" s="215"/>
      <c r="I124" s="50"/>
      <c r="J124" s="215"/>
      <c r="K124" s="283"/>
      <c r="L124" s="283"/>
      <c r="M124" s="283"/>
      <c r="N124" s="69"/>
      <c r="AS124" s="72"/>
      <c r="AT124" s="72"/>
      <c r="AU124" s="72"/>
      <c r="AV124" s="73"/>
      <c r="AW124" s="74"/>
      <c r="AX124" s="72"/>
      <c r="AY124" s="72"/>
      <c r="AZ124" s="72"/>
      <c r="BA124" s="73"/>
      <c r="BB124" s="73"/>
      <c r="BC124" s="73"/>
      <c r="BD124" s="73"/>
      <c r="BE124" s="73"/>
      <c r="BF124" s="73"/>
      <c r="BG124" s="72"/>
      <c r="BH124" s="72"/>
      <c r="BI124" s="72"/>
      <c r="BJ124" s="72"/>
      <c r="BK124" s="72"/>
      <c r="BL124" s="72"/>
      <c r="BM124" s="72"/>
      <c r="BN124" s="72"/>
      <c r="BO124" s="72"/>
      <c r="BP124" s="74"/>
      <c r="BQ124" s="72"/>
      <c r="BR124" s="72"/>
      <c r="BS124" s="72"/>
      <c r="BT124" s="72"/>
      <c r="BU124" s="72"/>
      <c r="BV124" s="72"/>
      <c r="BW124" s="72"/>
      <c r="BX124" s="72"/>
      <c r="BY124" s="72"/>
      <c r="BZ124" s="72"/>
      <c r="CA124" s="72"/>
      <c r="CB124" s="72"/>
      <c r="CC124" s="72"/>
    </row>
    <row r="125" spans="1:91" s="70" customFormat="1" ht="14.25" customHeight="1" x14ac:dyDescent="0.2">
      <c r="A125" s="893"/>
      <c r="B125" s="196"/>
      <c r="C125" s="36"/>
      <c r="D125" s="207"/>
      <c r="E125" s="208"/>
      <c r="F125" s="209"/>
      <c r="G125" s="54"/>
      <c r="H125" s="209"/>
      <c r="I125" s="54"/>
      <c r="J125" s="209"/>
      <c r="K125" s="283"/>
      <c r="L125" s="283"/>
      <c r="M125" s="283"/>
      <c r="N125" s="69"/>
      <c r="AS125" s="72"/>
      <c r="AT125" s="72"/>
      <c r="AU125" s="72"/>
      <c r="AV125" s="73"/>
      <c r="AW125" s="74"/>
      <c r="AX125" s="72"/>
      <c r="AY125" s="72"/>
      <c r="AZ125" s="72"/>
      <c r="BA125" s="73"/>
      <c r="BB125" s="73"/>
      <c r="BC125" s="73"/>
      <c r="BD125" s="73"/>
      <c r="BE125" s="73"/>
      <c r="BF125" s="73"/>
      <c r="BG125" s="72"/>
      <c r="BH125" s="72"/>
      <c r="BI125" s="72"/>
      <c r="BJ125" s="72"/>
      <c r="BK125" s="72"/>
      <c r="BL125" s="72"/>
      <c r="BM125" s="72"/>
      <c r="BN125" s="72"/>
      <c r="BO125" s="72"/>
      <c r="BP125" s="74"/>
      <c r="BQ125" s="72"/>
      <c r="BR125" s="72"/>
      <c r="BS125" s="72"/>
      <c r="BT125" s="72"/>
      <c r="BU125" s="72"/>
      <c r="BV125" s="72"/>
      <c r="BW125" s="72"/>
      <c r="BX125" s="72"/>
      <c r="BY125" s="72"/>
      <c r="BZ125" s="72"/>
      <c r="CA125" s="72"/>
      <c r="CB125" s="72"/>
      <c r="CC125" s="72"/>
    </row>
    <row r="126" spans="1:91" s="70" customFormat="1" ht="23.25" customHeight="1" x14ac:dyDescent="0.2">
      <c r="A126" s="894"/>
      <c r="B126" s="198"/>
      <c r="C126" s="37"/>
      <c r="D126" s="210"/>
      <c r="E126" s="211"/>
      <c r="F126" s="212"/>
      <c r="G126" s="49"/>
      <c r="H126" s="212"/>
      <c r="I126" s="49"/>
      <c r="J126" s="212"/>
      <c r="K126" s="283"/>
      <c r="L126" s="283"/>
      <c r="M126" s="283"/>
      <c r="N126" s="69"/>
      <c r="AS126" s="72"/>
      <c r="AT126" s="72"/>
      <c r="AU126" s="72"/>
      <c r="AV126" s="73"/>
      <c r="AW126" s="74"/>
      <c r="AX126" s="72"/>
      <c r="AY126" s="72"/>
      <c r="AZ126" s="72"/>
      <c r="BA126" s="73"/>
      <c r="BB126" s="73"/>
      <c r="BC126" s="73"/>
      <c r="BD126" s="73"/>
      <c r="BE126" s="73"/>
      <c r="BF126" s="73"/>
      <c r="BG126" s="72"/>
      <c r="BH126" s="72"/>
      <c r="BI126" s="72"/>
      <c r="BJ126" s="72"/>
      <c r="BK126" s="72"/>
      <c r="BL126" s="72"/>
      <c r="BM126" s="72"/>
      <c r="BN126" s="72"/>
      <c r="BO126" s="72"/>
      <c r="BP126" s="74"/>
      <c r="BQ126" s="72"/>
      <c r="BR126" s="72"/>
      <c r="BS126" s="72"/>
      <c r="BT126" s="72"/>
      <c r="BU126" s="72"/>
      <c r="BV126" s="72"/>
      <c r="BW126" s="72"/>
      <c r="BX126" s="72"/>
      <c r="BY126" s="72"/>
      <c r="BZ126" s="72"/>
      <c r="CA126" s="72"/>
      <c r="CB126" s="72"/>
      <c r="CC126" s="72"/>
    </row>
    <row r="127" spans="1:91" s="70" customFormat="1" ht="18" customHeight="1" x14ac:dyDescent="0.2">
      <c r="A127" s="894"/>
      <c r="B127" s="198"/>
      <c r="C127" s="37"/>
      <c r="D127" s="210"/>
      <c r="E127" s="211"/>
      <c r="F127" s="212"/>
      <c r="G127" s="49"/>
      <c r="H127" s="212"/>
      <c r="I127" s="49"/>
      <c r="J127" s="212"/>
      <c r="K127" s="283"/>
      <c r="L127" s="283"/>
      <c r="M127" s="283"/>
      <c r="N127" s="69"/>
      <c r="AS127" s="72"/>
      <c r="AT127" s="72"/>
      <c r="AU127" s="72"/>
      <c r="AV127" s="73"/>
      <c r="AW127" s="74"/>
      <c r="AX127" s="72"/>
      <c r="AY127" s="72"/>
      <c r="AZ127" s="72"/>
      <c r="BA127" s="73"/>
      <c r="BB127" s="73"/>
      <c r="BC127" s="73"/>
      <c r="BD127" s="73"/>
      <c r="BE127" s="73"/>
      <c r="BF127" s="73"/>
      <c r="BG127" s="72"/>
      <c r="BH127" s="72"/>
      <c r="BI127" s="72"/>
      <c r="BJ127" s="72"/>
      <c r="BK127" s="72"/>
      <c r="BL127" s="72"/>
      <c r="BM127" s="72"/>
      <c r="BN127" s="72"/>
      <c r="BO127" s="72"/>
      <c r="BP127" s="74"/>
      <c r="BQ127" s="72"/>
      <c r="BR127" s="72"/>
      <c r="BS127" s="72"/>
      <c r="BT127" s="72"/>
      <c r="BU127" s="72"/>
      <c r="BV127" s="72"/>
      <c r="BW127" s="72"/>
      <c r="BX127" s="72"/>
      <c r="BY127" s="72"/>
      <c r="BZ127" s="72"/>
      <c r="CA127" s="72"/>
      <c r="CB127" s="72"/>
      <c r="CC127" s="72"/>
    </row>
    <row r="128" spans="1:91" s="70" customFormat="1" ht="15" customHeight="1" x14ac:dyDescent="0.2">
      <c r="A128" s="894"/>
      <c r="B128" s="216"/>
      <c r="C128" s="41"/>
      <c r="D128" s="217"/>
      <c r="E128" s="218"/>
      <c r="F128" s="219"/>
      <c r="G128" s="63"/>
      <c r="H128" s="219"/>
      <c r="I128" s="63"/>
      <c r="J128" s="219"/>
      <c r="K128" s="283"/>
      <c r="L128" s="283"/>
      <c r="M128" s="283"/>
      <c r="N128" s="69"/>
      <c r="AS128" s="72"/>
      <c r="AT128" s="72"/>
      <c r="AU128" s="72"/>
      <c r="AV128" s="73"/>
      <c r="AW128" s="74"/>
      <c r="AX128" s="72"/>
      <c r="AY128" s="72"/>
      <c r="AZ128" s="72"/>
      <c r="BA128" s="73"/>
      <c r="BB128" s="73"/>
      <c r="BC128" s="73"/>
      <c r="BD128" s="73"/>
      <c r="BE128" s="73"/>
      <c r="BF128" s="73"/>
      <c r="BG128" s="72"/>
      <c r="BH128" s="72"/>
      <c r="BI128" s="72"/>
      <c r="BJ128" s="72"/>
      <c r="BK128" s="72"/>
      <c r="BL128" s="72"/>
      <c r="BM128" s="72"/>
      <c r="BN128" s="72"/>
      <c r="BO128" s="72"/>
      <c r="BP128" s="74"/>
      <c r="BQ128" s="72"/>
      <c r="BR128" s="72"/>
      <c r="BS128" s="72"/>
      <c r="BT128" s="72"/>
      <c r="BU128" s="72"/>
      <c r="BV128" s="72"/>
      <c r="BW128" s="72"/>
      <c r="BX128" s="72"/>
      <c r="BY128" s="72"/>
      <c r="BZ128" s="72"/>
      <c r="CA128" s="72"/>
      <c r="CB128" s="72"/>
      <c r="CC128" s="72"/>
    </row>
    <row r="129" spans="1:81" s="70" customFormat="1" ht="15" customHeight="1" x14ac:dyDescent="0.2">
      <c r="A129" s="894"/>
      <c r="B129" s="200"/>
      <c r="C129" s="48"/>
      <c r="D129" s="213"/>
      <c r="E129" s="214"/>
      <c r="F129" s="215"/>
      <c r="G129" s="50"/>
      <c r="H129" s="215"/>
      <c r="I129" s="50"/>
      <c r="J129" s="215"/>
      <c r="K129" s="283"/>
      <c r="L129" s="283"/>
      <c r="M129" s="283"/>
      <c r="N129" s="69"/>
      <c r="AS129" s="72"/>
      <c r="AT129" s="72"/>
      <c r="AU129" s="72"/>
      <c r="AV129" s="73"/>
      <c r="AW129" s="74"/>
      <c r="AX129" s="72"/>
      <c r="AY129" s="72"/>
      <c r="AZ129" s="72"/>
      <c r="BA129" s="73"/>
      <c r="BB129" s="73"/>
      <c r="BC129" s="73"/>
      <c r="BD129" s="73"/>
      <c r="BE129" s="73"/>
      <c r="BF129" s="73"/>
      <c r="BG129" s="72"/>
      <c r="BH129" s="72"/>
      <c r="BI129" s="72"/>
      <c r="BJ129" s="72"/>
      <c r="BK129" s="72"/>
      <c r="BL129" s="72"/>
      <c r="BM129" s="72"/>
      <c r="BN129" s="72"/>
      <c r="BO129" s="72"/>
      <c r="BP129" s="74"/>
      <c r="BQ129" s="72"/>
      <c r="BR129" s="72"/>
      <c r="BS129" s="72"/>
      <c r="BT129" s="72"/>
      <c r="BU129" s="72"/>
      <c r="BV129" s="72"/>
      <c r="BW129" s="72"/>
      <c r="BX129" s="72"/>
      <c r="BY129" s="72"/>
      <c r="BZ129" s="72"/>
      <c r="CA129" s="72"/>
      <c r="CB129" s="72"/>
      <c r="CC129" s="72"/>
    </row>
    <row r="130" spans="1:81" s="70" customFormat="1" ht="23.25" customHeight="1" x14ac:dyDescent="0.2">
      <c r="A130" s="836"/>
      <c r="B130" s="196"/>
      <c r="C130" s="36"/>
      <c r="D130" s="207"/>
      <c r="E130" s="208"/>
      <c r="F130" s="209"/>
      <c r="G130" s="54"/>
      <c r="H130" s="209"/>
      <c r="I130" s="54"/>
      <c r="J130" s="209"/>
      <c r="K130" s="283"/>
      <c r="L130" s="283"/>
      <c r="M130" s="283"/>
      <c r="N130" s="69"/>
      <c r="AS130" s="72"/>
      <c r="AT130" s="72"/>
      <c r="AU130" s="72"/>
      <c r="AV130" s="73"/>
      <c r="AW130" s="74"/>
      <c r="AX130" s="72"/>
      <c r="AY130" s="72"/>
      <c r="AZ130" s="72"/>
      <c r="BA130" s="73"/>
      <c r="BB130" s="73"/>
      <c r="BC130" s="73"/>
      <c r="BD130" s="73"/>
      <c r="BE130" s="73"/>
      <c r="BF130" s="73"/>
      <c r="BG130" s="72"/>
      <c r="BH130" s="72"/>
      <c r="BI130" s="72"/>
      <c r="BJ130" s="72"/>
      <c r="BK130" s="72"/>
      <c r="BL130" s="72"/>
      <c r="BM130" s="72"/>
      <c r="BN130" s="72"/>
      <c r="BO130" s="72"/>
      <c r="BP130" s="74"/>
      <c r="BQ130" s="72"/>
      <c r="BR130" s="72"/>
      <c r="BS130" s="72"/>
      <c r="BT130" s="72"/>
      <c r="BU130" s="72"/>
      <c r="BV130" s="72"/>
      <c r="BW130" s="72"/>
      <c r="BX130" s="72"/>
      <c r="BY130" s="72"/>
      <c r="BZ130" s="72"/>
      <c r="CA130" s="72"/>
      <c r="CB130" s="72"/>
      <c r="CC130" s="72"/>
    </row>
    <row r="131" spans="1:81" s="70" customFormat="1" ht="27" customHeight="1" x14ac:dyDescent="0.2">
      <c r="A131" s="837"/>
      <c r="B131" s="198"/>
      <c r="C131" s="37"/>
      <c r="D131" s="210"/>
      <c r="E131" s="211"/>
      <c r="F131" s="212"/>
      <c r="G131" s="49"/>
      <c r="H131" s="212"/>
      <c r="I131" s="49"/>
      <c r="J131" s="212"/>
      <c r="K131" s="283"/>
      <c r="L131" s="283"/>
      <c r="M131" s="283"/>
      <c r="N131" s="69"/>
      <c r="AS131" s="72"/>
      <c r="AT131" s="72"/>
      <c r="AU131" s="72"/>
      <c r="AV131" s="73"/>
      <c r="AW131" s="74"/>
      <c r="AX131" s="72"/>
      <c r="AY131" s="72"/>
      <c r="AZ131" s="72"/>
      <c r="BA131" s="73"/>
      <c r="BB131" s="73"/>
      <c r="BC131" s="73"/>
      <c r="BD131" s="73"/>
      <c r="BE131" s="73"/>
      <c r="BF131" s="73"/>
      <c r="BG131" s="72"/>
      <c r="BH131" s="72"/>
      <c r="BI131" s="72"/>
      <c r="BJ131" s="72"/>
      <c r="BK131" s="72"/>
      <c r="BL131" s="72"/>
      <c r="BM131" s="72"/>
      <c r="BN131" s="72"/>
      <c r="BO131" s="72"/>
      <c r="BP131" s="74"/>
      <c r="BQ131" s="72"/>
      <c r="BR131" s="72"/>
      <c r="BS131" s="72"/>
      <c r="BT131" s="72"/>
      <c r="BU131" s="72"/>
      <c r="BV131" s="72"/>
      <c r="BW131" s="72"/>
      <c r="BX131" s="72"/>
      <c r="BY131" s="72"/>
      <c r="BZ131" s="72"/>
      <c r="CA131" s="72"/>
      <c r="CB131" s="72"/>
      <c r="CC131" s="72"/>
    </row>
    <row r="132" spans="1:81" s="70" customFormat="1" ht="15" customHeight="1" x14ac:dyDescent="0.2">
      <c r="A132" s="837"/>
      <c r="B132" s="198"/>
      <c r="C132" s="37"/>
      <c r="D132" s="210"/>
      <c r="E132" s="211"/>
      <c r="F132" s="212"/>
      <c r="G132" s="49"/>
      <c r="H132" s="212"/>
      <c r="I132" s="49"/>
      <c r="J132" s="212"/>
      <c r="K132" s="69"/>
      <c r="L132" s="69"/>
      <c r="M132" s="69"/>
      <c r="N132" s="69"/>
      <c r="AS132" s="72"/>
      <c r="AT132" s="72"/>
      <c r="AU132" s="72"/>
      <c r="AV132" s="73"/>
      <c r="AW132" s="74"/>
      <c r="AX132" s="72"/>
      <c r="AY132" s="72"/>
      <c r="AZ132" s="72"/>
      <c r="BA132" s="73"/>
      <c r="BB132" s="73"/>
      <c r="BC132" s="73"/>
      <c r="BD132" s="73"/>
      <c r="BE132" s="73"/>
      <c r="BF132" s="73"/>
      <c r="BG132" s="72"/>
      <c r="BH132" s="72"/>
      <c r="BI132" s="72"/>
      <c r="BJ132" s="72"/>
      <c r="BK132" s="72"/>
      <c r="BL132" s="72"/>
      <c r="BM132" s="72"/>
      <c r="BN132" s="72"/>
      <c r="BO132" s="72"/>
      <c r="BP132" s="74"/>
      <c r="BQ132" s="72"/>
      <c r="BR132" s="72"/>
      <c r="BS132" s="72"/>
      <c r="BT132" s="72"/>
      <c r="BU132" s="72"/>
      <c r="BV132" s="72"/>
      <c r="BW132" s="72"/>
      <c r="BX132" s="72"/>
      <c r="BY132" s="72"/>
      <c r="BZ132" s="72"/>
      <c r="CA132" s="72"/>
      <c r="CB132" s="72"/>
      <c r="CC132" s="72"/>
    </row>
    <row r="133" spans="1:81" s="70" customFormat="1" ht="19.5" customHeight="1" x14ac:dyDescent="0.2">
      <c r="A133" s="837"/>
      <c r="B133" s="216"/>
      <c r="C133" s="37"/>
      <c r="D133" s="210"/>
      <c r="E133" s="211"/>
      <c r="F133" s="212"/>
      <c r="G133" s="49"/>
      <c r="H133" s="212"/>
      <c r="I133" s="49"/>
      <c r="J133" s="212"/>
      <c r="K133" s="69"/>
      <c r="L133" s="69"/>
      <c r="M133" s="69"/>
      <c r="N133" s="69"/>
      <c r="AS133" s="72"/>
      <c r="AT133" s="72"/>
      <c r="AU133" s="72"/>
      <c r="AV133" s="73"/>
      <c r="AW133" s="74"/>
      <c r="AX133" s="72"/>
      <c r="AY133" s="72"/>
      <c r="AZ133" s="72"/>
      <c r="BA133" s="73"/>
      <c r="BB133" s="73"/>
      <c r="BC133" s="73"/>
      <c r="BD133" s="73"/>
      <c r="BE133" s="73"/>
      <c r="BF133" s="73"/>
      <c r="BG133" s="72"/>
      <c r="BH133" s="72"/>
      <c r="BI133" s="72"/>
      <c r="BJ133" s="72"/>
      <c r="BK133" s="72"/>
      <c r="BL133" s="72"/>
      <c r="BM133" s="72"/>
      <c r="BN133" s="72"/>
      <c r="BO133" s="72"/>
      <c r="BP133" s="74"/>
      <c r="BQ133" s="72"/>
      <c r="BR133" s="72"/>
      <c r="BS133" s="72"/>
      <c r="BT133" s="72"/>
      <c r="BU133" s="72"/>
      <c r="BV133" s="72"/>
      <c r="BW133" s="72"/>
      <c r="BX133" s="72"/>
      <c r="BY133" s="72"/>
      <c r="BZ133" s="72"/>
      <c r="CA133" s="72"/>
      <c r="CB133" s="72"/>
      <c r="CC133" s="72"/>
    </row>
    <row r="134" spans="1:81" s="70" customFormat="1" x14ac:dyDescent="0.2">
      <c r="A134" s="837"/>
      <c r="B134" s="216"/>
      <c r="C134" s="37"/>
      <c r="D134" s="210"/>
      <c r="E134" s="211"/>
      <c r="F134" s="212"/>
      <c r="G134" s="49"/>
      <c r="H134" s="212"/>
      <c r="I134" s="49"/>
      <c r="J134" s="212"/>
      <c r="K134" s="69"/>
      <c r="L134" s="69"/>
      <c r="M134" s="69"/>
      <c r="N134" s="69"/>
      <c r="AS134" s="72"/>
      <c r="AT134" s="72"/>
      <c r="AU134" s="72"/>
      <c r="AV134" s="73"/>
      <c r="AW134" s="74"/>
      <c r="AX134" s="72"/>
      <c r="AY134" s="72"/>
      <c r="AZ134" s="72"/>
      <c r="BA134" s="73"/>
      <c r="BB134" s="73"/>
      <c r="BC134" s="73"/>
      <c r="BD134" s="73"/>
      <c r="BE134" s="73"/>
      <c r="BF134" s="73"/>
      <c r="BG134" s="72"/>
      <c r="BH134" s="72"/>
      <c r="BI134" s="72"/>
      <c r="BJ134" s="72"/>
      <c r="BK134" s="72"/>
      <c r="BL134" s="72"/>
      <c r="BM134" s="72"/>
      <c r="BN134" s="72"/>
      <c r="BO134" s="72"/>
      <c r="BP134" s="74"/>
      <c r="BQ134" s="72"/>
      <c r="BR134" s="72"/>
      <c r="BS134" s="72"/>
      <c r="BT134" s="72"/>
      <c r="BU134" s="72"/>
      <c r="BV134" s="72"/>
      <c r="BW134" s="72"/>
      <c r="BX134" s="72"/>
      <c r="BY134" s="72"/>
      <c r="BZ134" s="72"/>
      <c r="CA134" s="72"/>
      <c r="CB134" s="72"/>
      <c r="CC134" s="72"/>
    </row>
    <row r="135" spans="1:81" s="70" customFormat="1" ht="15" customHeight="1" x14ac:dyDescent="0.2">
      <c r="A135" s="838"/>
      <c r="B135" s="200"/>
      <c r="C135" s="220"/>
      <c r="D135" s="221"/>
      <c r="E135" s="222"/>
      <c r="F135" s="223"/>
      <c r="G135" s="224"/>
      <c r="H135" s="223"/>
      <c r="I135" s="224"/>
      <c r="J135" s="223"/>
      <c r="K135" s="69"/>
      <c r="L135" s="69"/>
      <c r="M135" s="69"/>
      <c r="N135" s="69"/>
      <c r="AS135" s="72"/>
      <c r="AT135" s="72"/>
      <c r="AU135" s="72"/>
      <c r="AV135" s="73"/>
      <c r="AW135" s="74"/>
      <c r="AX135" s="72"/>
      <c r="AY135" s="72"/>
      <c r="AZ135" s="72"/>
      <c r="BA135" s="73"/>
      <c r="BB135" s="73"/>
      <c r="BC135" s="73"/>
      <c r="BD135" s="73"/>
      <c r="BE135" s="73"/>
      <c r="BF135" s="73"/>
      <c r="BG135" s="72"/>
      <c r="BH135" s="72"/>
      <c r="BI135" s="72"/>
      <c r="BJ135" s="72"/>
      <c r="BK135" s="72"/>
      <c r="BL135" s="72"/>
      <c r="BM135" s="72"/>
      <c r="BN135" s="72"/>
      <c r="BO135" s="72"/>
      <c r="BP135" s="74"/>
      <c r="BQ135" s="72"/>
      <c r="BR135" s="72"/>
      <c r="BS135" s="72"/>
      <c r="BT135" s="72"/>
      <c r="BU135" s="72"/>
      <c r="BV135" s="72"/>
      <c r="BW135" s="72"/>
      <c r="BX135" s="72"/>
      <c r="BY135" s="72"/>
      <c r="BZ135" s="72"/>
      <c r="CA135" s="72"/>
      <c r="CB135" s="72"/>
      <c r="CC135" s="72"/>
    </row>
    <row r="136" spans="1:81" s="70" customFormat="1" ht="15" customHeight="1" x14ac:dyDescent="0.2">
      <c r="A136" s="893"/>
      <c r="B136" s="196"/>
      <c r="C136" s="36"/>
      <c r="D136" s="207"/>
      <c r="E136" s="208"/>
      <c r="F136" s="209"/>
      <c r="G136" s="54"/>
      <c r="H136" s="209"/>
      <c r="I136" s="54"/>
      <c r="J136" s="209"/>
      <c r="K136" s="69"/>
      <c r="L136" s="69"/>
      <c r="M136" s="69"/>
      <c r="N136" s="69"/>
      <c r="AS136" s="72"/>
      <c r="AT136" s="72"/>
      <c r="AU136" s="72"/>
      <c r="AV136" s="73"/>
      <c r="AW136" s="74"/>
      <c r="AX136" s="72"/>
      <c r="AY136" s="72"/>
      <c r="AZ136" s="72"/>
      <c r="BA136" s="73"/>
      <c r="BB136" s="73"/>
      <c r="BC136" s="73"/>
      <c r="BD136" s="73"/>
      <c r="BE136" s="73"/>
      <c r="BF136" s="73"/>
      <c r="BG136" s="72"/>
      <c r="BH136" s="72"/>
      <c r="BI136" s="72"/>
      <c r="BJ136" s="72"/>
      <c r="BK136" s="72"/>
      <c r="BL136" s="72"/>
      <c r="BM136" s="72"/>
      <c r="BN136" s="72"/>
      <c r="BO136" s="72"/>
      <c r="BP136" s="74"/>
      <c r="BQ136" s="72"/>
      <c r="BR136" s="72"/>
      <c r="BS136" s="72"/>
      <c r="BT136" s="72"/>
      <c r="BU136" s="72"/>
      <c r="BV136" s="72"/>
      <c r="BW136" s="72"/>
      <c r="BX136" s="72"/>
      <c r="BY136" s="72"/>
      <c r="BZ136" s="72"/>
      <c r="CA136" s="72"/>
      <c r="CB136" s="72"/>
      <c r="CC136" s="72"/>
    </row>
    <row r="137" spans="1:81" s="70" customFormat="1" ht="25.5" customHeight="1" x14ac:dyDescent="0.2">
      <c r="A137" s="894"/>
      <c r="B137" s="200"/>
      <c r="C137" s="48"/>
      <c r="D137" s="213"/>
      <c r="E137" s="214"/>
      <c r="F137" s="215"/>
      <c r="G137" s="50"/>
      <c r="H137" s="215"/>
      <c r="I137" s="50"/>
      <c r="J137" s="215"/>
      <c r="K137" s="69"/>
      <c r="L137" s="69"/>
      <c r="M137" s="69"/>
      <c r="N137" s="69"/>
      <c r="AS137" s="72"/>
      <c r="AT137" s="72"/>
      <c r="AU137" s="72"/>
      <c r="AV137" s="73"/>
      <c r="AW137" s="74"/>
      <c r="AX137" s="72"/>
      <c r="AY137" s="72"/>
      <c r="AZ137" s="72"/>
      <c r="BA137" s="73"/>
      <c r="BB137" s="73"/>
      <c r="BC137" s="73"/>
      <c r="BD137" s="73"/>
      <c r="BE137" s="73"/>
      <c r="BF137" s="73"/>
      <c r="BG137" s="72"/>
      <c r="BH137" s="72"/>
      <c r="BI137" s="72"/>
      <c r="BJ137" s="72"/>
      <c r="BK137" s="72"/>
      <c r="BL137" s="72"/>
      <c r="BM137" s="72"/>
      <c r="BN137" s="72"/>
      <c r="BO137" s="72"/>
      <c r="BP137" s="74"/>
      <c r="BQ137" s="72"/>
      <c r="BR137" s="72"/>
      <c r="BS137" s="72"/>
      <c r="BT137" s="72"/>
      <c r="BU137" s="72"/>
      <c r="BV137" s="72"/>
      <c r="BW137" s="72"/>
      <c r="BX137" s="72"/>
      <c r="BY137" s="72"/>
      <c r="BZ137" s="72"/>
      <c r="CA137" s="72"/>
      <c r="CB137" s="72"/>
      <c r="CC137" s="72"/>
    </row>
    <row r="138" spans="1:81" s="72" customFormat="1" ht="56.25" customHeight="1" x14ac:dyDescent="0.2">
      <c r="A138" s="225"/>
      <c r="B138" s="226"/>
      <c r="C138" s="227"/>
      <c r="D138" s="227"/>
      <c r="E138" s="227"/>
      <c r="F138" s="227"/>
      <c r="G138" s="227"/>
      <c r="H138" s="227"/>
      <c r="I138" s="227"/>
      <c r="J138" s="227"/>
      <c r="K138" s="227"/>
      <c r="L138" s="227"/>
      <c r="M138" s="227"/>
      <c r="N138" s="227"/>
      <c r="AV138" s="73"/>
      <c r="AW138" s="74"/>
      <c r="BA138" s="73"/>
      <c r="BB138" s="73"/>
      <c r="BC138" s="73"/>
      <c r="BD138" s="73"/>
      <c r="BE138" s="73"/>
      <c r="BF138" s="73"/>
      <c r="BP138" s="74"/>
    </row>
    <row r="139" spans="1:81" s="72" customFormat="1" ht="18.75" customHeight="1" x14ac:dyDescent="0.2">
      <c r="A139" s="225"/>
      <c r="B139" s="226"/>
      <c r="C139" s="227"/>
      <c r="D139" s="227"/>
      <c r="E139" s="227"/>
      <c r="F139" s="227"/>
      <c r="G139" s="227"/>
      <c r="H139" s="227"/>
      <c r="I139" s="227"/>
      <c r="J139" s="227"/>
      <c r="K139" s="227"/>
      <c r="L139" s="227"/>
      <c r="M139" s="227"/>
      <c r="N139" s="227"/>
      <c r="AV139" s="73"/>
      <c r="AW139" s="74"/>
      <c r="BA139" s="73"/>
      <c r="BB139" s="73"/>
      <c r="BC139" s="73"/>
      <c r="BD139" s="73"/>
      <c r="BE139" s="73"/>
      <c r="BF139" s="73"/>
      <c r="BP139" s="74"/>
    </row>
    <row r="140" spans="1:81" s="77" customFormat="1" ht="34.5" customHeight="1" x14ac:dyDescent="0.2">
      <c r="A140" s="895"/>
      <c r="B140" s="836"/>
      <c r="C140" s="871"/>
      <c r="D140" s="872"/>
      <c r="E140" s="872"/>
      <c r="F140" s="872"/>
      <c r="G140" s="872"/>
      <c r="H140" s="872"/>
      <c r="I140" s="872"/>
      <c r="J140" s="872"/>
      <c r="K140" s="872"/>
      <c r="L140" s="872"/>
      <c r="M140" s="872"/>
      <c r="N140" s="872"/>
      <c r="O140" s="872"/>
      <c r="P140" s="872"/>
      <c r="Q140" s="872"/>
      <c r="R140" s="872"/>
      <c r="S140" s="872"/>
      <c r="T140" s="872"/>
      <c r="U140" s="873"/>
      <c r="V140" s="920"/>
      <c r="W140" s="914"/>
      <c r="X140" s="920"/>
      <c r="Y140" s="914"/>
      <c r="AS140" s="111"/>
      <c r="AT140" s="111"/>
      <c r="AU140" s="111"/>
      <c r="AV140" s="112"/>
      <c r="AW140" s="113"/>
      <c r="AX140" s="111"/>
      <c r="AY140" s="111"/>
      <c r="AZ140" s="111"/>
      <c r="BA140" s="73"/>
      <c r="BB140" s="73"/>
      <c r="BC140" s="73"/>
      <c r="BD140" s="73"/>
      <c r="BE140" s="73"/>
      <c r="BF140" s="73"/>
      <c r="BG140" s="111"/>
      <c r="BH140" s="111"/>
      <c r="BI140" s="111"/>
      <c r="BJ140" s="111"/>
      <c r="BK140" s="111"/>
      <c r="BL140" s="111"/>
      <c r="BM140" s="111"/>
      <c r="BN140" s="111"/>
      <c r="BO140" s="111"/>
      <c r="BP140" s="113"/>
      <c r="BQ140" s="111"/>
      <c r="BR140" s="111"/>
      <c r="BS140" s="111"/>
      <c r="BT140" s="111"/>
      <c r="BU140" s="111"/>
      <c r="BV140" s="111"/>
      <c r="BW140" s="111"/>
      <c r="BX140" s="111"/>
      <c r="BY140" s="111"/>
      <c r="BZ140" s="111"/>
      <c r="CA140" s="111"/>
      <c r="CB140" s="111"/>
      <c r="CC140" s="111"/>
    </row>
    <row r="141" spans="1:81" s="79" customFormat="1" ht="54" customHeight="1" x14ac:dyDescent="0.2">
      <c r="A141" s="896"/>
      <c r="B141" s="837"/>
      <c r="C141" s="228"/>
      <c r="D141" s="101"/>
      <c r="E141" s="229"/>
      <c r="F141" s="229"/>
      <c r="G141" s="229"/>
      <c r="H141" s="101"/>
      <c r="I141" s="101"/>
      <c r="J141" s="101"/>
      <c r="K141" s="101"/>
      <c r="L141" s="101"/>
      <c r="M141" s="101"/>
      <c r="N141" s="101"/>
      <c r="O141" s="101"/>
      <c r="P141" s="101"/>
      <c r="Q141" s="101"/>
      <c r="R141" s="101"/>
      <c r="S141" s="101"/>
      <c r="T141" s="101"/>
      <c r="U141" s="230"/>
      <c r="V141" s="231"/>
      <c r="W141" s="230"/>
      <c r="X141" s="231"/>
      <c r="Y141" s="230"/>
      <c r="Z141" s="77"/>
      <c r="AS141" s="232"/>
      <c r="AT141" s="232"/>
      <c r="AU141" s="232"/>
      <c r="AV141" s="112"/>
      <c r="AW141" s="113"/>
      <c r="AX141" s="232"/>
      <c r="AY141" s="232"/>
      <c r="AZ141" s="232"/>
      <c r="BA141" s="73"/>
      <c r="BB141" s="73"/>
      <c r="BC141" s="73"/>
      <c r="BD141" s="73"/>
      <c r="BE141" s="73"/>
      <c r="BF141" s="73"/>
      <c r="BG141" s="232"/>
      <c r="BH141" s="232"/>
      <c r="BI141" s="232"/>
      <c r="BJ141" s="232"/>
      <c r="BK141" s="232"/>
      <c r="BL141" s="232"/>
      <c r="BM141" s="232"/>
      <c r="BN141" s="232"/>
      <c r="BO141" s="232"/>
      <c r="BP141" s="113"/>
      <c r="BQ141" s="232"/>
      <c r="BR141" s="232"/>
      <c r="BS141" s="232"/>
      <c r="BT141" s="232"/>
      <c r="BU141" s="232"/>
      <c r="BV141" s="232"/>
      <c r="BW141" s="232"/>
      <c r="BX141" s="232"/>
      <c r="BY141" s="232"/>
      <c r="BZ141" s="232"/>
      <c r="CA141" s="232"/>
      <c r="CB141" s="232"/>
      <c r="CC141" s="232"/>
    </row>
    <row r="142" spans="1:81" s="77" customFormat="1" ht="22.5" customHeight="1" x14ac:dyDescent="0.2">
      <c r="A142" s="233"/>
      <c r="B142" s="4"/>
      <c r="C142" s="6"/>
      <c r="D142" s="5"/>
      <c r="E142" s="5"/>
      <c r="F142" s="5"/>
      <c r="G142" s="5"/>
      <c r="H142" s="5"/>
      <c r="I142" s="5"/>
      <c r="J142" s="5"/>
      <c r="K142" s="5"/>
      <c r="L142" s="5"/>
      <c r="M142" s="5"/>
      <c r="N142" s="5"/>
      <c r="O142" s="5"/>
      <c r="P142" s="5"/>
      <c r="Q142" s="5"/>
      <c r="R142" s="5"/>
      <c r="S142" s="5"/>
      <c r="T142" s="5"/>
      <c r="U142" s="7"/>
      <c r="V142" s="87"/>
      <c r="W142" s="7"/>
      <c r="X142" s="87"/>
      <c r="Y142" s="7"/>
      <c r="Z142" s="80"/>
      <c r="AA142" s="80"/>
      <c r="AB142" s="80"/>
      <c r="AC142" s="80"/>
      <c r="AD142" s="3"/>
      <c r="AE142" s="3"/>
      <c r="AF142" s="3"/>
      <c r="AG142" s="3"/>
      <c r="AH142" s="3"/>
      <c r="AI142" s="80"/>
      <c r="AJ142" s="80"/>
      <c r="AK142" s="80"/>
      <c r="AL142" s="80"/>
      <c r="AM142" s="80"/>
      <c r="AN142" s="3"/>
      <c r="AO142" s="3"/>
      <c r="AP142" s="3"/>
      <c r="AQ142" s="3"/>
      <c r="AR142" s="3"/>
      <c r="AS142" s="3"/>
      <c r="AT142" s="3"/>
      <c r="AU142" s="3"/>
      <c r="AV142" s="3"/>
      <c r="AW142" s="81"/>
      <c r="AX142" s="3"/>
      <c r="AY142" s="3"/>
      <c r="AZ142" s="82"/>
      <c r="BA142" s="92"/>
      <c r="BB142" s="92"/>
      <c r="BC142" s="3"/>
      <c r="BD142" s="81"/>
      <c r="BE142" s="81"/>
      <c r="BF142" s="3"/>
      <c r="BG142" s="3"/>
      <c r="BH142" s="3"/>
      <c r="BI142" s="3"/>
      <c r="BJ142" s="3"/>
      <c r="BK142" s="3"/>
      <c r="BL142" s="3"/>
      <c r="BM142" s="3"/>
      <c r="BN142" s="3"/>
      <c r="BO142" s="3"/>
      <c r="BP142" s="81"/>
      <c r="BQ142" s="3"/>
      <c r="BR142" s="3"/>
      <c r="BS142" s="111"/>
      <c r="BT142" s="111"/>
      <c r="BU142" s="111"/>
      <c r="BV142" s="111"/>
      <c r="BW142" s="111"/>
      <c r="BX142" s="111"/>
      <c r="BY142" s="111"/>
      <c r="BZ142" s="111"/>
      <c r="CA142" s="111"/>
      <c r="CB142" s="111"/>
      <c r="CC142" s="111"/>
    </row>
    <row r="143" spans="1:81" s="111" customFormat="1" ht="22.5" customHeight="1" x14ac:dyDescent="0.2">
      <c r="A143" s="234"/>
      <c r="B143" s="55"/>
      <c r="C143" s="56"/>
      <c r="D143" s="57"/>
      <c r="E143" s="57"/>
      <c r="F143" s="57"/>
      <c r="G143" s="57"/>
      <c r="H143" s="57"/>
      <c r="I143" s="57"/>
      <c r="J143" s="57"/>
      <c r="K143" s="57"/>
      <c r="L143" s="57"/>
      <c r="M143" s="57"/>
      <c r="N143" s="57"/>
      <c r="O143" s="57"/>
      <c r="P143" s="57"/>
      <c r="Q143" s="57"/>
      <c r="R143" s="57"/>
      <c r="S143" s="57"/>
      <c r="T143" s="57"/>
      <c r="U143" s="58"/>
      <c r="V143" s="59"/>
      <c r="W143" s="58"/>
      <c r="X143" s="59"/>
      <c r="Y143" s="7"/>
      <c r="Z143" s="80"/>
      <c r="AA143" s="80"/>
      <c r="AB143" s="80"/>
      <c r="AC143" s="80"/>
      <c r="AD143" s="3"/>
      <c r="AE143" s="3"/>
      <c r="AF143" s="3"/>
      <c r="AG143" s="3"/>
      <c r="AH143" s="3"/>
      <c r="AI143" s="80"/>
      <c r="AJ143" s="80"/>
      <c r="AK143" s="80"/>
      <c r="AL143" s="80"/>
      <c r="AM143" s="80"/>
      <c r="AN143" s="3"/>
      <c r="AO143" s="3"/>
      <c r="AP143" s="3"/>
      <c r="AQ143" s="3"/>
      <c r="AR143" s="3"/>
      <c r="AS143" s="3"/>
      <c r="AT143" s="3"/>
      <c r="AU143" s="3"/>
      <c r="AV143" s="3"/>
      <c r="AW143" s="81"/>
      <c r="AX143" s="3"/>
      <c r="AY143" s="3"/>
      <c r="AZ143" s="82"/>
      <c r="BA143" s="92"/>
      <c r="BB143" s="92"/>
      <c r="BC143" s="3"/>
      <c r="BD143" s="81"/>
      <c r="BE143" s="81"/>
      <c r="BF143" s="3"/>
      <c r="BG143" s="3"/>
      <c r="BH143" s="3"/>
      <c r="BI143" s="3"/>
      <c r="BJ143" s="3"/>
      <c r="BK143" s="3"/>
      <c r="BL143" s="3"/>
      <c r="BM143" s="3"/>
      <c r="BN143" s="3"/>
      <c r="BO143" s="3"/>
      <c r="BP143" s="81"/>
      <c r="BQ143" s="3"/>
      <c r="BR143" s="3"/>
    </row>
    <row r="144" spans="1:81" s="77" customFormat="1" ht="31.5" customHeight="1" x14ac:dyDescent="0.2">
      <c r="A144" s="235"/>
      <c r="B144" s="8"/>
      <c r="C144" s="12"/>
      <c r="D144" s="10"/>
      <c r="E144" s="10"/>
      <c r="F144" s="10"/>
      <c r="G144" s="10"/>
      <c r="H144" s="10"/>
      <c r="I144" s="10"/>
      <c r="J144" s="10"/>
      <c r="K144" s="10"/>
      <c r="L144" s="10"/>
      <c r="M144" s="10"/>
      <c r="N144" s="10"/>
      <c r="O144" s="10"/>
      <c r="P144" s="10"/>
      <c r="Q144" s="10"/>
      <c r="R144" s="10"/>
      <c r="S144" s="10"/>
      <c r="T144" s="10"/>
      <c r="U144" s="13"/>
      <c r="V144" s="9"/>
      <c r="W144" s="13"/>
      <c r="X144" s="9"/>
      <c r="Y144" s="13"/>
      <c r="Z144" s="80"/>
      <c r="AA144" s="80"/>
      <c r="AB144" s="80"/>
      <c r="AC144" s="80"/>
      <c r="AD144" s="3"/>
      <c r="AE144" s="3"/>
      <c r="AF144" s="3"/>
      <c r="AG144" s="3"/>
      <c r="AH144" s="3"/>
      <c r="AI144" s="80"/>
      <c r="AJ144" s="80"/>
      <c r="AK144" s="80"/>
      <c r="AL144" s="80"/>
      <c r="AM144" s="80"/>
      <c r="AN144" s="3"/>
      <c r="AO144" s="3"/>
      <c r="AP144" s="3"/>
      <c r="AQ144" s="3"/>
      <c r="AR144" s="3"/>
      <c r="AS144" s="3"/>
      <c r="AT144" s="3"/>
      <c r="AU144" s="3"/>
      <c r="AV144" s="3"/>
      <c r="AW144" s="81"/>
      <c r="AX144" s="3"/>
      <c r="AY144" s="3"/>
      <c r="AZ144" s="82"/>
      <c r="BA144" s="92"/>
      <c r="BB144" s="154"/>
      <c r="BC144" s="3"/>
      <c r="BD144" s="81"/>
      <c r="BE144" s="81"/>
      <c r="BF144" s="3"/>
      <c r="BG144" s="111"/>
      <c r="BH144" s="111"/>
      <c r="BI144" s="111"/>
      <c r="BJ144" s="111"/>
      <c r="BK144" s="111"/>
      <c r="BL144" s="111"/>
      <c r="BM144" s="111"/>
      <c r="BN144" s="111"/>
      <c r="BO144" s="111"/>
      <c r="BP144" s="113"/>
      <c r="BQ144" s="111"/>
      <c r="BR144" s="111"/>
      <c r="BS144" s="111"/>
      <c r="BT144" s="111"/>
      <c r="BU144" s="111"/>
      <c r="BV144" s="111"/>
      <c r="BW144" s="111"/>
      <c r="BX144" s="111"/>
      <c r="BY144" s="111"/>
      <c r="BZ144" s="111"/>
      <c r="CA144" s="111"/>
      <c r="CB144" s="111"/>
      <c r="CC144" s="111"/>
    </row>
    <row r="145" spans="1:81" s="77" customFormat="1" ht="18" customHeight="1" x14ac:dyDescent="0.2">
      <c r="A145" s="236"/>
      <c r="B145" s="14"/>
      <c r="C145" s="19"/>
      <c r="D145" s="17"/>
      <c r="E145" s="21"/>
      <c r="F145" s="17"/>
      <c r="G145" s="17"/>
      <c r="H145" s="17"/>
      <c r="I145" s="17"/>
      <c r="J145" s="17"/>
      <c r="K145" s="17"/>
      <c r="L145" s="17"/>
      <c r="M145" s="17"/>
      <c r="N145" s="17"/>
      <c r="O145" s="21"/>
      <c r="P145" s="17"/>
      <c r="Q145" s="17"/>
      <c r="R145" s="17"/>
      <c r="S145" s="17"/>
      <c r="T145" s="17"/>
      <c r="U145" s="20"/>
      <c r="V145" s="21"/>
      <c r="W145" s="20"/>
      <c r="X145" s="21"/>
      <c r="Y145" s="20"/>
      <c r="Z145" s="80"/>
      <c r="AA145" s="80"/>
      <c r="AB145" s="80"/>
      <c r="AC145" s="80"/>
      <c r="AD145" s="3"/>
      <c r="AE145" s="3"/>
      <c r="AF145" s="3"/>
      <c r="AG145" s="3"/>
      <c r="AH145" s="3"/>
      <c r="AI145" s="80"/>
      <c r="AJ145" s="80"/>
      <c r="AK145" s="80"/>
      <c r="AL145" s="80"/>
      <c r="AM145" s="80"/>
      <c r="AN145" s="3"/>
      <c r="AO145" s="3"/>
      <c r="AP145" s="3"/>
      <c r="AQ145" s="3"/>
      <c r="AR145" s="3"/>
      <c r="AS145" s="3"/>
      <c r="AT145" s="3"/>
      <c r="AU145" s="3"/>
      <c r="AV145" s="3"/>
      <c r="AW145" s="81"/>
      <c r="AX145" s="3"/>
      <c r="AY145" s="3"/>
      <c r="AZ145" s="82"/>
      <c r="BA145" s="92"/>
      <c r="BB145" s="154"/>
      <c r="BC145" s="3"/>
      <c r="BD145" s="81"/>
      <c r="BE145" s="81"/>
      <c r="BF145" s="3"/>
      <c r="BG145" s="111"/>
      <c r="BH145" s="111"/>
      <c r="BI145" s="111"/>
      <c r="BJ145" s="111"/>
      <c r="BK145" s="111"/>
      <c r="BL145" s="111"/>
      <c r="BM145" s="111"/>
      <c r="BN145" s="111"/>
      <c r="BO145" s="111"/>
      <c r="BP145" s="113"/>
      <c r="BQ145" s="111"/>
      <c r="BR145" s="111"/>
      <c r="BS145" s="111"/>
      <c r="BT145" s="111"/>
      <c r="BU145" s="111"/>
      <c r="BV145" s="111"/>
      <c r="BW145" s="111"/>
      <c r="BX145" s="111"/>
      <c r="BY145" s="111"/>
      <c r="BZ145" s="111"/>
      <c r="CA145" s="111"/>
      <c r="CB145" s="111"/>
      <c r="CC145" s="111"/>
    </row>
    <row r="146" spans="1:81" s="239" customFormat="1" ht="18" customHeight="1" x14ac:dyDescent="0.2">
      <c r="A146" s="236"/>
      <c r="B146" s="14"/>
      <c r="C146" s="19"/>
      <c r="D146" s="17"/>
      <c r="E146" s="21"/>
      <c r="F146" s="17"/>
      <c r="G146" s="17"/>
      <c r="H146" s="17"/>
      <c r="I146" s="17"/>
      <c r="J146" s="17"/>
      <c r="K146" s="17"/>
      <c r="L146" s="17"/>
      <c r="M146" s="17"/>
      <c r="N146" s="17"/>
      <c r="O146" s="21"/>
      <c r="P146" s="17"/>
      <c r="Q146" s="17"/>
      <c r="R146" s="17"/>
      <c r="S146" s="17"/>
      <c r="T146" s="17"/>
      <c r="U146" s="20"/>
      <c r="V146" s="21"/>
      <c r="W146" s="20"/>
      <c r="X146" s="21"/>
      <c r="Y146" s="20"/>
      <c r="Z146" s="80"/>
      <c r="AA146" s="80"/>
      <c r="AB146" s="80"/>
      <c r="AC146" s="80"/>
      <c r="AD146" s="3"/>
      <c r="AE146" s="3"/>
      <c r="AF146" s="3"/>
      <c r="AG146" s="3"/>
      <c r="AH146" s="3"/>
      <c r="AI146" s="80"/>
      <c r="AJ146" s="80"/>
      <c r="AK146" s="80"/>
      <c r="AL146" s="80"/>
      <c r="AM146" s="80"/>
      <c r="AN146" s="3"/>
      <c r="AO146" s="3"/>
      <c r="AP146" s="3"/>
      <c r="AQ146" s="3"/>
      <c r="AR146" s="3"/>
      <c r="AS146" s="3"/>
      <c r="AT146" s="3"/>
      <c r="AU146" s="3"/>
      <c r="AV146" s="3"/>
      <c r="AW146" s="81"/>
      <c r="AX146" s="3"/>
      <c r="AY146" s="3"/>
      <c r="AZ146" s="82"/>
      <c r="BA146" s="92"/>
      <c r="BB146" s="154"/>
      <c r="BC146" s="3"/>
      <c r="BD146" s="81"/>
      <c r="BE146" s="81"/>
      <c r="BF146" s="3"/>
      <c r="BG146" s="237"/>
      <c r="BH146" s="237"/>
      <c r="BI146" s="237"/>
      <c r="BJ146" s="237"/>
      <c r="BK146" s="237"/>
      <c r="BL146" s="237"/>
      <c r="BM146" s="237"/>
      <c r="BN146" s="237"/>
      <c r="BO146" s="237"/>
      <c r="BP146" s="238"/>
      <c r="BQ146" s="237"/>
      <c r="BR146" s="237"/>
      <c r="BS146" s="237"/>
      <c r="BT146" s="237"/>
      <c r="BU146" s="237"/>
      <c r="BV146" s="237"/>
      <c r="BW146" s="237"/>
      <c r="BX146" s="237"/>
      <c r="BY146" s="237"/>
      <c r="BZ146" s="237"/>
      <c r="CA146" s="237"/>
      <c r="CB146" s="237"/>
      <c r="CC146" s="237"/>
    </row>
    <row r="147" spans="1:81" s="239" customFormat="1" ht="18" customHeight="1" x14ac:dyDescent="0.2">
      <c r="A147" s="236"/>
      <c r="B147" s="14"/>
      <c r="C147" s="19"/>
      <c r="D147" s="17"/>
      <c r="E147" s="21"/>
      <c r="F147" s="17"/>
      <c r="G147" s="17"/>
      <c r="H147" s="17"/>
      <c r="I147" s="17"/>
      <c r="J147" s="17"/>
      <c r="K147" s="17"/>
      <c r="L147" s="17"/>
      <c r="M147" s="17"/>
      <c r="N147" s="17"/>
      <c r="O147" s="21"/>
      <c r="P147" s="17"/>
      <c r="Q147" s="17"/>
      <c r="R147" s="17"/>
      <c r="S147" s="17"/>
      <c r="T147" s="17"/>
      <c r="U147" s="20"/>
      <c r="V147" s="21"/>
      <c r="W147" s="20"/>
      <c r="X147" s="21"/>
      <c r="Y147" s="20"/>
      <c r="Z147" s="80"/>
      <c r="AA147" s="80"/>
      <c r="AB147" s="80"/>
      <c r="AC147" s="80"/>
      <c r="AD147" s="3"/>
      <c r="AE147" s="3"/>
      <c r="AF147" s="3"/>
      <c r="AG147" s="3"/>
      <c r="AH147" s="3"/>
      <c r="AI147" s="80"/>
      <c r="AJ147" s="80"/>
      <c r="AK147" s="80"/>
      <c r="AL147" s="80"/>
      <c r="AM147" s="80"/>
      <c r="AN147" s="3"/>
      <c r="AO147" s="3"/>
      <c r="AP147" s="3"/>
      <c r="AQ147" s="3"/>
      <c r="AR147" s="3"/>
      <c r="AS147" s="3"/>
      <c r="AT147" s="3"/>
      <c r="AU147" s="3"/>
      <c r="AV147" s="3"/>
      <c r="AW147" s="81"/>
      <c r="AX147" s="3"/>
      <c r="AY147" s="3"/>
      <c r="AZ147" s="82"/>
      <c r="BA147" s="92"/>
      <c r="BB147" s="154"/>
      <c r="BC147" s="3"/>
      <c r="BD147" s="81"/>
      <c r="BE147" s="81"/>
      <c r="BF147" s="3"/>
      <c r="BG147" s="237"/>
      <c r="BH147" s="237"/>
      <c r="BI147" s="237"/>
      <c r="BJ147" s="237"/>
      <c r="BK147" s="237"/>
      <c r="BL147" s="237"/>
      <c r="BM147" s="237"/>
      <c r="BN147" s="237"/>
      <c r="BO147" s="237"/>
      <c r="BP147" s="238"/>
      <c r="BQ147" s="237"/>
      <c r="BR147" s="237"/>
      <c r="BS147" s="237"/>
      <c r="BT147" s="237"/>
      <c r="BU147" s="237"/>
      <c r="BV147" s="237"/>
      <c r="BW147" s="237"/>
      <c r="BX147" s="237"/>
      <c r="BY147" s="237"/>
      <c r="BZ147" s="237"/>
      <c r="CA147" s="237"/>
      <c r="CB147" s="237"/>
      <c r="CC147" s="237"/>
    </row>
    <row r="148" spans="1:81" s="239" customFormat="1" ht="18" customHeight="1" x14ac:dyDescent="0.2">
      <c r="A148" s="236"/>
      <c r="B148" s="14"/>
      <c r="C148" s="19"/>
      <c r="D148" s="17"/>
      <c r="E148" s="21"/>
      <c r="F148" s="17"/>
      <c r="G148" s="17"/>
      <c r="H148" s="17"/>
      <c r="I148" s="17"/>
      <c r="J148" s="17"/>
      <c r="K148" s="17"/>
      <c r="L148" s="17"/>
      <c r="M148" s="17"/>
      <c r="N148" s="17"/>
      <c r="O148" s="21"/>
      <c r="P148" s="17"/>
      <c r="Q148" s="17"/>
      <c r="R148" s="17"/>
      <c r="S148" s="17"/>
      <c r="T148" s="17"/>
      <c r="U148" s="20"/>
      <c r="V148" s="21"/>
      <c r="W148" s="20"/>
      <c r="X148" s="21"/>
      <c r="Y148" s="20"/>
      <c r="Z148" s="80"/>
      <c r="AA148" s="80"/>
      <c r="AB148" s="80"/>
      <c r="AC148" s="80"/>
      <c r="AD148" s="3"/>
      <c r="AE148" s="3"/>
      <c r="AF148" s="3"/>
      <c r="AG148" s="3"/>
      <c r="AH148" s="3"/>
      <c r="AI148" s="80"/>
      <c r="AJ148" s="80"/>
      <c r="AK148" s="80"/>
      <c r="AL148" s="80"/>
      <c r="AM148" s="80"/>
      <c r="AN148" s="3"/>
      <c r="AO148" s="3"/>
      <c r="AP148" s="3"/>
      <c r="AQ148" s="3"/>
      <c r="AR148" s="3"/>
      <c r="AS148" s="3"/>
      <c r="AT148" s="3"/>
      <c r="AU148" s="3"/>
      <c r="AV148" s="3"/>
      <c r="AW148" s="81"/>
      <c r="AX148" s="3"/>
      <c r="AY148" s="3"/>
      <c r="AZ148" s="82"/>
      <c r="BA148" s="92"/>
      <c r="BB148" s="154"/>
      <c r="BC148" s="3"/>
      <c r="BD148" s="81"/>
      <c r="BE148" s="81"/>
      <c r="BF148" s="3"/>
      <c r="BG148" s="237"/>
      <c r="BH148" s="237"/>
      <c r="BI148" s="237"/>
      <c r="BJ148" s="237"/>
      <c r="BK148" s="237"/>
      <c r="BL148" s="237"/>
      <c r="BM148" s="237"/>
      <c r="BN148" s="237"/>
      <c r="BO148" s="237"/>
      <c r="BP148" s="238"/>
      <c r="BQ148" s="237"/>
      <c r="BR148" s="237"/>
      <c r="BS148" s="237"/>
      <c r="BT148" s="237"/>
      <c r="BU148" s="237"/>
      <c r="BV148" s="237"/>
      <c r="BW148" s="237"/>
      <c r="BX148" s="237"/>
      <c r="BY148" s="237"/>
      <c r="BZ148" s="237"/>
      <c r="CA148" s="237"/>
      <c r="CB148" s="237"/>
      <c r="CC148" s="237"/>
    </row>
    <row r="149" spans="1:81" s="239" customFormat="1" ht="18" customHeight="1" x14ac:dyDescent="0.2">
      <c r="A149" s="236"/>
      <c r="B149" s="14"/>
      <c r="C149" s="19"/>
      <c r="D149" s="17"/>
      <c r="E149" s="21"/>
      <c r="F149" s="17"/>
      <c r="G149" s="17"/>
      <c r="H149" s="17"/>
      <c r="I149" s="17"/>
      <c r="J149" s="17"/>
      <c r="K149" s="17"/>
      <c r="L149" s="17"/>
      <c r="M149" s="17"/>
      <c r="N149" s="17"/>
      <c r="O149" s="21"/>
      <c r="P149" s="17"/>
      <c r="Q149" s="17"/>
      <c r="R149" s="17"/>
      <c r="S149" s="17"/>
      <c r="T149" s="17"/>
      <c r="U149" s="20"/>
      <c r="V149" s="21"/>
      <c r="W149" s="20"/>
      <c r="X149" s="21"/>
      <c r="Y149" s="20"/>
      <c r="Z149" s="80"/>
      <c r="AA149" s="80"/>
      <c r="AB149" s="80"/>
      <c r="AC149" s="80"/>
      <c r="AD149" s="3"/>
      <c r="AE149" s="3"/>
      <c r="AF149" s="3"/>
      <c r="AG149" s="3"/>
      <c r="AH149" s="3"/>
      <c r="AI149" s="80"/>
      <c r="AJ149" s="80"/>
      <c r="AK149" s="80"/>
      <c r="AL149" s="80"/>
      <c r="AM149" s="80"/>
      <c r="AN149" s="3"/>
      <c r="AO149" s="3"/>
      <c r="AP149" s="3"/>
      <c r="AQ149" s="3"/>
      <c r="AR149" s="3"/>
      <c r="AS149" s="3"/>
      <c r="AT149" s="3"/>
      <c r="AU149" s="3"/>
      <c r="AV149" s="3"/>
      <c r="AW149" s="81"/>
      <c r="AX149" s="3"/>
      <c r="AY149" s="3"/>
      <c r="AZ149" s="82"/>
      <c r="BA149" s="92"/>
      <c r="BB149" s="154"/>
      <c r="BC149" s="3"/>
      <c r="BD149" s="81"/>
      <c r="BE149" s="81"/>
      <c r="BF149" s="3"/>
      <c r="BG149" s="237"/>
      <c r="BH149" s="237"/>
      <c r="BI149" s="237"/>
      <c r="BJ149" s="237"/>
      <c r="BK149" s="237"/>
      <c r="BL149" s="237"/>
      <c r="BM149" s="237"/>
      <c r="BN149" s="237"/>
      <c r="BO149" s="237"/>
      <c r="BP149" s="238"/>
      <c r="BQ149" s="237"/>
      <c r="BR149" s="237"/>
      <c r="BS149" s="237"/>
      <c r="BT149" s="237"/>
      <c r="BU149" s="237"/>
      <c r="BV149" s="237"/>
      <c r="BW149" s="237"/>
      <c r="BX149" s="237"/>
      <c r="BY149" s="237"/>
      <c r="BZ149" s="237"/>
      <c r="CA149" s="237"/>
      <c r="CB149" s="237"/>
      <c r="CC149" s="237"/>
    </row>
    <row r="150" spans="1:81" s="239" customFormat="1" ht="18" customHeight="1" x14ac:dyDescent="0.2">
      <c r="A150" s="236"/>
      <c r="B150" s="14"/>
      <c r="C150" s="19"/>
      <c r="D150" s="17"/>
      <c r="E150" s="21"/>
      <c r="F150" s="17"/>
      <c r="G150" s="17"/>
      <c r="H150" s="17"/>
      <c r="I150" s="17"/>
      <c r="J150" s="17"/>
      <c r="K150" s="17"/>
      <c r="L150" s="17"/>
      <c r="M150" s="17"/>
      <c r="N150" s="17"/>
      <c r="O150" s="21"/>
      <c r="P150" s="17"/>
      <c r="Q150" s="17"/>
      <c r="R150" s="17"/>
      <c r="S150" s="17"/>
      <c r="T150" s="17"/>
      <c r="U150" s="20"/>
      <c r="V150" s="21"/>
      <c r="W150" s="20"/>
      <c r="X150" s="21"/>
      <c r="Y150" s="20"/>
      <c r="Z150" s="80"/>
      <c r="AA150" s="80"/>
      <c r="AB150" s="80"/>
      <c r="AC150" s="80"/>
      <c r="AD150" s="3"/>
      <c r="AE150" s="3"/>
      <c r="AF150" s="3"/>
      <c r="AG150" s="3"/>
      <c r="AH150" s="3"/>
      <c r="AI150" s="80"/>
      <c r="AJ150" s="80"/>
      <c r="AK150" s="80"/>
      <c r="AL150" s="80"/>
      <c r="AM150" s="80"/>
      <c r="AN150" s="3"/>
      <c r="AO150" s="3"/>
      <c r="AP150" s="3"/>
      <c r="AQ150" s="3"/>
      <c r="AR150" s="3"/>
      <c r="AS150" s="3"/>
      <c r="AT150" s="3"/>
      <c r="AU150" s="3"/>
      <c r="AV150" s="3"/>
      <c r="AW150" s="81"/>
      <c r="AX150" s="3"/>
      <c r="AY150" s="3"/>
      <c r="AZ150" s="82"/>
      <c r="BA150" s="92"/>
      <c r="BB150" s="154"/>
      <c r="BC150" s="3"/>
      <c r="BD150" s="81"/>
      <c r="BE150" s="81"/>
      <c r="BF150" s="3"/>
      <c r="BG150" s="237"/>
      <c r="BH150" s="237"/>
      <c r="BI150" s="237"/>
      <c r="BJ150" s="237"/>
      <c r="BK150" s="237"/>
      <c r="BL150" s="237"/>
      <c r="BM150" s="237"/>
      <c r="BN150" s="237"/>
      <c r="BO150" s="237"/>
      <c r="BP150" s="238"/>
      <c r="BQ150" s="237"/>
      <c r="BR150" s="237"/>
      <c r="BS150" s="237"/>
      <c r="BT150" s="237"/>
      <c r="BU150" s="237"/>
      <c r="BV150" s="237"/>
      <c r="BW150" s="237"/>
      <c r="BX150" s="237"/>
      <c r="BY150" s="237"/>
      <c r="BZ150" s="237"/>
      <c r="CA150" s="237"/>
      <c r="CB150" s="237"/>
      <c r="CC150" s="237"/>
    </row>
    <row r="151" spans="1:81" s="239" customFormat="1" ht="18" customHeight="1" x14ac:dyDescent="0.2">
      <c r="A151" s="236"/>
      <c r="B151" s="14"/>
      <c r="C151" s="19"/>
      <c r="D151" s="17"/>
      <c r="E151" s="21"/>
      <c r="F151" s="17"/>
      <c r="G151" s="17"/>
      <c r="H151" s="17"/>
      <c r="I151" s="17"/>
      <c r="J151" s="17"/>
      <c r="K151" s="17"/>
      <c r="L151" s="17"/>
      <c r="M151" s="17"/>
      <c r="N151" s="17"/>
      <c r="O151" s="21"/>
      <c r="P151" s="17"/>
      <c r="Q151" s="17"/>
      <c r="R151" s="17"/>
      <c r="S151" s="17"/>
      <c r="T151" s="17"/>
      <c r="U151" s="20"/>
      <c r="V151" s="21"/>
      <c r="W151" s="20"/>
      <c r="X151" s="21"/>
      <c r="Y151" s="20"/>
      <c r="Z151" s="80"/>
      <c r="AA151" s="80"/>
      <c r="AB151" s="80"/>
      <c r="AC151" s="80"/>
      <c r="AD151" s="3"/>
      <c r="AE151" s="3"/>
      <c r="AF151" s="3"/>
      <c r="AG151" s="3"/>
      <c r="AH151" s="3"/>
      <c r="AI151" s="80"/>
      <c r="AJ151" s="80"/>
      <c r="AK151" s="80"/>
      <c r="AL151" s="80"/>
      <c r="AM151" s="80"/>
      <c r="AN151" s="3"/>
      <c r="AO151" s="3"/>
      <c r="AP151" s="3"/>
      <c r="AQ151" s="3"/>
      <c r="AR151" s="3"/>
      <c r="AS151" s="3"/>
      <c r="AT151" s="3"/>
      <c r="AU151" s="3"/>
      <c r="AV151" s="3"/>
      <c r="AW151" s="81"/>
      <c r="AX151" s="3"/>
      <c r="AY151" s="3"/>
      <c r="AZ151" s="82"/>
      <c r="BA151" s="92"/>
      <c r="BB151" s="154"/>
      <c r="BC151" s="3"/>
      <c r="BD151" s="81"/>
      <c r="BE151" s="81"/>
      <c r="BF151" s="3"/>
      <c r="BG151" s="237"/>
      <c r="BH151" s="237"/>
      <c r="BI151" s="237"/>
      <c r="BJ151" s="237"/>
      <c r="BK151" s="237"/>
      <c r="BL151" s="237"/>
      <c r="BM151" s="237"/>
      <c r="BN151" s="237"/>
      <c r="BO151" s="237"/>
      <c r="BP151" s="238"/>
      <c r="BQ151" s="237"/>
      <c r="BR151" s="237"/>
      <c r="BS151" s="237"/>
      <c r="BT151" s="237"/>
      <c r="BU151" s="237"/>
      <c r="BV151" s="237"/>
      <c r="BW151" s="237"/>
      <c r="BX151" s="237"/>
      <c r="BY151" s="237"/>
      <c r="BZ151" s="237"/>
      <c r="CA151" s="237"/>
      <c r="CB151" s="237"/>
      <c r="CC151" s="237"/>
    </row>
    <row r="152" spans="1:81" s="239" customFormat="1" ht="18" customHeight="1" x14ac:dyDescent="0.2">
      <c r="A152" s="236"/>
      <c r="B152" s="14"/>
      <c r="C152" s="19"/>
      <c r="D152" s="17"/>
      <c r="E152" s="21"/>
      <c r="F152" s="17"/>
      <c r="G152" s="17"/>
      <c r="H152" s="17"/>
      <c r="I152" s="17"/>
      <c r="J152" s="17"/>
      <c r="K152" s="17"/>
      <c r="L152" s="17"/>
      <c r="M152" s="17"/>
      <c r="N152" s="17"/>
      <c r="O152" s="21"/>
      <c r="P152" s="17"/>
      <c r="Q152" s="17"/>
      <c r="R152" s="17"/>
      <c r="S152" s="17"/>
      <c r="T152" s="17"/>
      <c r="U152" s="20"/>
      <c r="V152" s="21"/>
      <c r="W152" s="20"/>
      <c r="X152" s="21"/>
      <c r="Y152" s="20"/>
      <c r="Z152" s="80"/>
      <c r="AA152" s="80"/>
      <c r="AB152" s="80"/>
      <c r="AC152" s="80"/>
      <c r="AD152" s="3"/>
      <c r="AE152" s="3"/>
      <c r="AF152" s="3"/>
      <c r="AG152" s="3"/>
      <c r="AH152" s="3"/>
      <c r="AI152" s="80"/>
      <c r="AJ152" s="80"/>
      <c r="AK152" s="80"/>
      <c r="AL152" s="80"/>
      <c r="AM152" s="80"/>
      <c r="AN152" s="3"/>
      <c r="AO152" s="3"/>
      <c r="AP152" s="3"/>
      <c r="AQ152" s="3"/>
      <c r="AR152" s="3"/>
      <c r="AS152" s="3"/>
      <c r="AT152" s="3"/>
      <c r="AU152" s="3"/>
      <c r="AV152" s="3"/>
      <c r="AW152" s="81"/>
      <c r="AX152" s="3"/>
      <c r="AY152" s="3"/>
      <c r="AZ152" s="82"/>
      <c r="BA152" s="92"/>
      <c r="BB152" s="154"/>
      <c r="BC152" s="3"/>
      <c r="BD152" s="81"/>
      <c r="BE152" s="81"/>
      <c r="BF152" s="3"/>
      <c r="BG152" s="237"/>
      <c r="BH152" s="237"/>
      <c r="BI152" s="237"/>
      <c r="BJ152" s="237"/>
      <c r="BK152" s="237"/>
      <c r="BL152" s="237"/>
      <c r="BM152" s="237"/>
      <c r="BN152" s="237"/>
      <c r="BO152" s="237"/>
      <c r="BP152" s="238"/>
      <c r="BQ152" s="237"/>
      <c r="BR152" s="237"/>
      <c r="BS152" s="237"/>
      <c r="BT152" s="237"/>
      <c r="BU152" s="237"/>
      <c r="BV152" s="237"/>
      <c r="BW152" s="237"/>
      <c r="BX152" s="237"/>
      <c r="BY152" s="237"/>
      <c r="BZ152" s="237"/>
      <c r="CA152" s="237"/>
      <c r="CB152" s="237"/>
      <c r="CC152" s="237"/>
    </row>
    <row r="153" spans="1:81" s="239" customFormat="1" ht="18" customHeight="1" x14ac:dyDescent="0.2">
      <c r="A153" s="236"/>
      <c r="B153" s="14"/>
      <c r="C153" s="19"/>
      <c r="D153" s="17"/>
      <c r="E153" s="21"/>
      <c r="F153" s="17"/>
      <c r="G153" s="17"/>
      <c r="H153" s="17"/>
      <c r="I153" s="17"/>
      <c r="J153" s="17"/>
      <c r="K153" s="17"/>
      <c r="L153" s="17"/>
      <c r="M153" s="17"/>
      <c r="N153" s="17"/>
      <c r="O153" s="21"/>
      <c r="P153" s="17"/>
      <c r="Q153" s="17"/>
      <c r="R153" s="17"/>
      <c r="S153" s="17"/>
      <c r="T153" s="17"/>
      <c r="U153" s="20"/>
      <c r="V153" s="21"/>
      <c r="W153" s="20"/>
      <c r="X153" s="21"/>
      <c r="Y153" s="20"/>
      <c r="Z153" s="80"/>
      <c r="AA153" s="80"/>
      <c r="AB153" s="80"/>
      <c r="AC153" s="80"/>
      <c r="AD153" s="3"/>
      <c r="AE153" s="3"/>
      <c r="AF153" s="3"/>
      <c r="AG153" s="3"/>
      <c r="AH153" s="3"/>
      <c r="AI153" s="80"/>
      <c r="AJ153" s="80"/>
      <c r="AK153" s="80"/>
      <c r="AL153" s="80"/>
      <c r="AM153" s="80"/>
      <c r="AN153" s="3"/>
      <c r="AO153" s="3"/>
      <c r="AP153" s="3"/>
      <c r="AQ153" s="3"/>
      <c r="AR153" s="3"/>
      <c r="AS153" s="3"/>
      <c r="AT153" s="3"/>
      <c r="AU153" s="3"/>
      <c r="AV153" s="3"/>
      <c r="AW153" s="81"/>
      <c r="AX153" s="3"/>
      <c r="AY153" s="3"/>
      <c r="AZ153" s="82"/>
      <c r="BA153" s="92"/>
      <c r="BB153" s="154"/>
      <c r="BC153" s="3"/>
      <c r="BD153" s="81"/>
      <c r="BE153" s="81"/>
      <c r="BF153" s="3"/>
      <c r="BG153" s="237"/>
      <c r="BH153" s="237"/>
      <c r="BI153" s="237"/>
      <c r="BJ153" s="237"/>
      <c r="BK153" s="237"/>
      <c r="BL153" s="237"/>
      <c r="BM153" s="237"/>
      <c r="BN153" s="237"/>
      <c r="BO153" s="237"/>
      <c r="BP153" s="238"/>
      <c r="BQ153" s="237"/>
      <c r="BR153" s="237"/>
      <c r="BS153" s="237"/>
      <c r="BT153" s="237"/>
      <c r="BU153" s="237"/>
      <c r="BV153" s="237"/>
      <c r="BW153" s="237"/>
      <c r="BX153" s="237"/>
      <c r="BY153" s="237"/>
      <c r="BZ153" s="237"/>
      <c r="CA153" s="237"/>
      <c r="CB153" s="237"/>
      <c r="CC153" s="237"/>
    </row>
    <row r="154" spans="1:81" s="239" customFormat="1" ht="18" customHeight="1" x14ac:dyDescent="0.2">
      <c r="A154" s="236"/>
      <c r="B154" s="14"/>
      <c r="C154" s="19"/>
      <c r="D154" s="17"/>
      <c r="E154" s="21"/>
      <c r="F154" s="17"/>
      <c r="G154" s="17"/>
      <c r="H154" s="17"/>
      <c r="I154" s="17"/>
      <c r="J154" s="17"/>
      <c r="K154" s="17"/>
      <c r="L154" s="17"/>
      <c r="M154" s="17"/>
      <c r="N154" s="17"/>
      <c r="O154" s="21"/>
      <c r="P154" s="17"/>
      <c r="Q154" s="17"/>
      <c r="R154" s="17"/>
      <c r="S154" s="17"/>
      <c r="T154" s="17"/>
      <c r="U154" s="20"/>
      <c r="V154" s="21"/>
      <c r="W154" s="20"/>
      <c r="X154" s="21"/>
      <c r="Y154" s="20"/>
      <c r="Z154" s="80"/>
      <c r="AA154" s="80"/>
      <c r="AB154" s="80"/>
      <c r="AC154" s="80"/>
      <c r="AD154" s="3"/>
      <c r="AE154" s="3"/>
      <c r="AF154" s="3"/>
      <c r="AG154" s="3"/>
      <c r="AH154" s="3"/>
      <c r="AI154" s="80"/>
      <c r="AJ154" s="80"/>
      <c r="AK154" s="80"/>
      <c r="AL154" s="80"/>
      <c r="AM154" s="80"/>
      <c r="AN154" s="3"/>
      <c r="AO154" s="3"/>
      <c r="AP154" s="3"/>
      <c r="AQ154" s="3"/>
      <c r="AR154" s="3"/>
      <c r="AS154" s="3"/>
      <c r="AT154" s="3"/>
      <c r="AU154" s="3"/>
      <c r="AV154" s="3"/>
      <c r="AW154" s="81"/>
      <c r="AX154" s="3"/>
      <c r="AY154" s="3"/>
      <c r="AZ154" s="82"/>
      <c r="BA154" s="92"/>
      <c r="BB154" s="154"/>
      <c r="BC154" s="3"/>
      <c r="BD154" s="81"/>
      <c r="BE154" s="81"/>
      <c r="BF154" s="3"/>
      <c r="BG154" s="237"/>
      <c r="BH154" s="237"/>
      <c r="BI154" s="237"/>
      <c r="BJ154" s="237"/>
      <c r="BK154" s="237"/>
      <c r="BL154" s="237"/>
      <c r="BM154" s="237"/>
      <c r="BN154" s="237"/>
      <c r="BO154" s="237"/>
      <c r="BP154" s="238"/>
      <c r="BQ154" s="237"/>
      <c r="BR154" s="237"/>
      <c r="BS154" s="237"/>
      <c r="BT154" s="237"/>
      <c r="BU154" s="237"/>
      <c r="BV154" s="237"/>
      <c r="BW154" s="237"/>
      <c r="BX154" s="237"/>
      <c r="BY154" s="237"/>
      <c r="BZ154" s="237"/>
      <c r="CA154" s="237"/>
      <c r="CB154" s="237"/>
      <c r="CC154" s="237"/>
    </row>
    <row r="155" spans="1:81" s="239" customFormat="1" ht="18" customHeight="1" x14ac:dyDescent="0.2">
      <c r="A155" s="236"/>
      <c r="B155" s="14"/>
      <c r="C155" s="19"/>
      <c r="D155" s="17"/>
      <c r="E155" s="21"/>
      <c r="F155" s="17"/>
      <c r="G155" s="17"/>
      <c r="H155" s="17"/>
      <c r="I155" s="17"/>
      <c r="J155" s="17"/>
      <c r="K155" s="17"/>
      <c r="L155" s="17"/>
      <c r="M155" s="17"/>
      <c r="N155" s="17"/>
      <c r="O155" s="21"/>
      <c r="P155" s="17"/>
      <c r="Q155" s="17"/>
      <c r="R155" s="17"/>
      <c r="S155" s="17"/>
      <c r="T155" s="17"/>
      <c r="U155" s="20"/>
      <c r="V155" s="21"/>
      <c r="W155" s="20"/>
      <c r="X155" s="21"/>
      <c r="Y155" s="20"/>
      <c r="Z155" s="80"/>
      <c r="AA155" s="80"/>
      <c r="AB155" s="80"/>
      <c r="AC155" s="80"/>
      <c r="AD155" s="3"/>
      <c r="AE155" s="3"/>
      <c r="AF155" s="3"/>
      <c r="AG155" s="3"/>
      <c r="AH155" s="3"/>
      <c r="AI155" s="80"/>
      <c r="AJ155" s="80"/>
      <c r="AK155" s="80"/>
      <c r="AL155" s="80"/>
      <c r="AM155" s="80"/>
      <c r="AN155" s="3"/>
      <c r="AO155" s="3"/>
      <c r="AP155" s="3"/>
      <c r="AQ155" s="3"/>
      <c r="AR155" s="3"/>
      <c r="AS155" s="3"/>
      <c r="AT155" s="3"/>
      <c r="AU155" s="3"/>
      <c r="AV155" s="3"/>
      <c r="AW155" s="81"/>
      <c r="AX155" s="3"/>
      <c r="AY155" s="3"/>
      <c r="AZ155" s="82"/>
      <c r="BA155" s="92"/>
      <c r="BB155" s="154"/>
      <c r="BC155" s="3"/>
      <c r="BD155" s="81"/>
      <c r="BE155" s="81"/>
      <c r="BF155" s="3"/>
      <c r="BG155" s="237"/>
      <c r="BH155" s="237"/>
      <c r="BI155" s="237"/>
      <c r="BJ155" s="237"/>
      <c r="BK155" s="237"/>
      <c r="BL155" s="237"/>
      <c r="BM155" s="237"/>
      <c r="BN155" s="237"/>
      <c r="BO155" s="237"/>
      <c r="BP155" s="238"/>
      <c r="BQ155" s="237"/>
      <c r="BR155" s="237"/>
      <c r="BS155" s="237"/>
      <c r="BT155" s="237"/>
      <c r="BU155" s="237"/>
      <c r="BV155" s="237"/>
      <c r="BW155" s="237"/>
      <c r="BX155" s="237"/>
      <c r="BY155" s="237"/>
      <c r="BZ155" s="237"/>
      <c r="CA155" s="237"/>
      <c r="CB155" s="237"/>
      <c r="CC155" s="237"/>
    </row>
    <row r="156" spans="1:81" s="239" customFormat="1" ht="18" customHeight="1" x14ac:dyDescent="0.2">
      <c r="A156" s="236"/>
      <c r="B156" s="14"/>
      <c r="C156" s="19"/>
      <c r="D156" s="17"/>
      <c r="E156" s="21"/>
      <c r="F156" s="17"/>
      <c r="G156" s="17"/>
      <c r="H156" s="17"/>
      <c r="I156" s="17"/>
      <c r="J156" s="17"/>
      <c r="K156" s="17"/>
      <c r="L156" s="17"/>
      <c r="M156" s="17"/>
      <c r="N156" s="17"/>
      <c r="O156" s="21"/>
      <c r="P156" s="17"/>
      <c r="Q156" s="17"/>
      <c r="R156" s="17"/>
      <c r="S156" s="17"/>
      <c r="T156" s="17"/>
      <c r="U156" s="20"/>
      <c r="V156" s="21"/>
      <c r="W156" s="20"/>
      <c r="X156" s="21"/>
      <c r="Y156" s="20"/>
      <c r="Z156" s="80"/>
      <c r="AA156" s="80"/>
      <c r="AB156" s="80"/>
      <c r="AC156" s="80"/>
      <c r="AD156" s="3"/>
      <c r="AE156" s="3"/>
      <c r="AF156" s="3"/>
      <c r="AG156" s="3"/>
      <c r="AH156" s="3"/>
      <c r="AI156" s="80"/>
      <c r="AJ156" s="80"/>
      <c r="AK156" s="80"/>
      <c r="AL156" s="80"/>
      <c r="AM156" s="80"/>
      <c r="AN156" s="3"/>
      <c r="AO156" s="3"/>
      <c r="AP156" s="3"/>
      <c r="AQ156" s="3"/>
      <c r="AR156" s="3"/>
      <c r="AS156" s="3"/>
      <c r="AT156" s="3"/>
      <c r="AU156" s="3"/>
      <c r="AV156" s="3"/>
      <c r="AW156" s="81"/>
      <c r="AX156" s="3"/>
      <c r="AY156" s="3"/>
      <c r="AZ156" s="82"/>
      <c r="BA156" s="92"/>
      <c r="BB156" s="154"/>
      <c r="BC156" s="3"/>
      <c r="BD156" s="81"/>
      <c r="BE156" s="81"/>
      <c r="BF156" s="3"/>
      <c r="BG156" s="237"/>
      <c r="BH156" s="237"/>
      <c r="BI156" s="237"/>
      <c r="BJ156" s="237"/>
      <c r="BK156" s="237"/>
      <c r="BL156" s="237"/>
      <c r="BM156" s="237"/>
      <c r="BN156" s="237"/>
      <c r="BO156" s="237"/>
      <c r="BP156" s="238"/>
      <c r="BQ156" s="237"/>
      <c r="BR156" s="237"/>
      <c r="BS156" s="237"/>
      <c r="BT156" s="237"/>
      <c r="BU156" s="237"/>
      <c r="BV156" s="237"/>
      <c r="BW156" s="237"/>
      <c r="BX156" s="237"/>
      <c r="BY156" s="237"/>
      <c r="BZ156" s="237"/>
      <c r="CA156" s="237"/>
      <c r="CB156" s="237"/>
      <c r="CC156" s="237"/>
    </row>
    <row r="157" spans="1:81" s="239" customFormat="1" ht="18" customHeight="1" x14ac:dyDescent="0.2">
      <c r="A157" s="236"/>
      <c r="B157" s="14"/>
      <c r="C157" s="19"/>
      <c r="D157" s="17"/>
      <c r="E157" s="21"/>
      <c r="F157" s="17"/>
      <c r="G157" s="17"/>
      <c r="H157" s="17"/>
      <c r="I157" s="17"/>
      <c r="J157" s="17"/>
      <c r="K157" s="17"/>
      <c r="L157" s="17"/>
      <c r="M157" s="17"/>
      <c r="N157" s="17"/>
      <c r="O157" s="21"/>
      <c r="P157" s="17"/>
      <c r="Q157" s="17"/>
      <c r="R157" s="17"/>
      <c r="S157" s="17"/>
      <c r="T157" s="17"/>
      <c r="U157" s="20"/>
      <c r="V157" s="21"/>
      <c r="W157" s="20"/>
      <c r="X157" s="21"/>
      <c r="Y157" s="20"/>
      <c r="Z157" s="80"/>
      <c r="AA157" s="80"/>
      <c r="AB157" s="80"/>
      <c r="AC157" s="80"/>
      <c r="AD157" s="3"/>
      <c r="AE157" s="3"/>
      <c r="AF157" s="3"/>
      <c r="AG157" s="3"/>
      <c r="AH157" s="3"/>
      <c r="AI157" s="80"/>
      <c r="AJ157" s="80"/>
      <c r="AK157" s="80"/>
      <c r="AL157" s="80"/>
      <c r="AM157" s="80"/>
      <c r="AN157" s="3"/>
      <c r="AO157" s="3"/>
      <c r="AP157" s="3"/>
      <c r="AQ157" s="3"/>
      <c r="AR157" s="3"/>
      <c r="AS157" s="3"/>
      <c r="AT157" s="3"/>
      <c r="AU157" s="3"/>
      <c r="AV157" s="3"/>
      <c r="AW157" s="81"/>
      <c r="AX157" s="3"/>
      <c r="AY157" s="3"/>
      <c r="AZ157" s="82"/>
      <c r="BA157" s="92"/>
      <c r="BB157" s="154"/>
      <c r="BC157" s="3"/>
      <c r="BD157" s="81"/>
      <c r="BE157" s="81"/>
      <c r="BF157" s="3"/>
      <c r="BG157" s="237"/>
      <c r="BH157" s="237"/>
      <c r="BI157" s="237"/>
      <c r="BJ157" s="237"/>
      <c r="BK157" s="237"/>
      <c r="BL157" s="237"/>
      <c r="BM157" s="237"/>
      <c r="BN157" s="237"/>
      <c r="BO157" s="237"/>
      <c r="BP157" s="238"/>
      <c r="BQ157" s="237"/>
      <c r="BR157" s="237"/>
      <c r="BS157" s="237"/>
      <c r="BT157" s="237"/>
      <c r="BU157" s="237"/>
      <c r="BV157" s="237"/>
      <c r="BW157" s="237"/>
      <c r="BX157" s="237"/>
      <c r="BY157" s="237"/>
      <c r="BZ157" s="237"/>
      <c r="CA157" s="237"/>
      <c r="CB157" s="237"/>
      <c r="CC157" s="237"/>
    </row>
    <row r="158" spans="1:81" s="239" customFormat="1" ht="18" customHeight="1" x14ac:dyDescent="0.2">
      <c r="A158" s="236"/>
      <c r="B158" s="14"/>
      <c r="C158" s="19"/>
      <c r="D158" s="17"/>
      <c r="E158" s="21"/>
      <c r="F158" s="17"/>
      <c r="G158" s="17"/>
      <c r="H158" s="17"/>
      <c r="I158" s="17"/>
      <c r="J158" s="17"/>
      <c r="K158" s="17"/>
      <c r="L158" s="17"/>
      <c r="M158" s="17"/>
      <c r="N158" s="17"/>
      <c r="O158" s="21"/>
      <c r="P158" s="17"/>
      <c r="Q158" s="17"/>
      <c r="R158" s="17"/>
      <c r="S158" s="17"/>
      <c r="T158" s="17"/>
      <c r="U158" s="20"/>
      <c r="V158" s="21"/>
      <c r="W158" s="20"/>
      <c r="X158" s="21"/>
      <c r="Y158" s="20"/>
      <c r="Z158" s="80"/>
      <c r="AA158" s="80"/>
      <c r="AB158" s="80"/>
      <c r="AC158" s="80"/>
      <c r="AD158" s="3"/>
      <c r="AE158" s="3"/>
      <c r="AF158" s="3"/>
      <c r="AG158" s="3"/>
      <c r="AH158" s="3"/>
      <c r="AI158" s="80"/>
      <c r="AJ158" s="80"/>
      <c r="AK158" s="80"/>
      <c r="AL158" s="80"/>
      <c r="AM158" s="80"/>
      <c r="AN158" s="3"/>
      <c r="AO158" s="3"/>
      <c r="AP158" s="3"/>
      <c r="AQ158" s="3"/>
      <c r="AR158" s="3"/>
      <c r="AS158" s="3"/>
      <c r="AT158" s="3"/>
      <c r="AU158" s="3"/>
      <c r="AV158" s="3"/>
      <c r="AW158" s="81"/>
      <c r="AX158" s="3"/>
      <c r="AY158" s="3"/>
      <c r="AZ158" s="82"/>
      <c r="BA158" s="92"/>
      <c r="BB158" s="154"/>
      <c r="BC158" s="3"/>
      <c r="BD158" s="81"/>
      <c r="BE158" s="81"/>
      <c r="BF158" s="3"/>
      <c r="BG158" s="237"/>
      <c r="BH158" s="237"/>
      <c r="BI158" s="237"/>
      <c r="BJ158" s="237"/>
      <c r="BK158" s="237"/>
      <c r="BL158" s="237"/>
      <c r="BM158" s="237"/>
      <c r="BN158" s="237"/>
      <c r="BO158" s="237"/>
      <c r="BP158" s="238"/>
      <c r="BQ158" s="237"/>
      <c r="BR158" s="237"/>
      <c r="BS158" s="237"/>
      <c r="BT158" s="237"/>
      <c r="BU158" s="237"/>
      <c r="BV158" s="237"/>
      <c r="BW158" s="237"/>
      <c r="BX158" s="237"/>
      <c r="BY158" s="237"/>
      <c r="BZ158" s="237"/>
      <c r="CA158" s="237"/>
      <c r="CB158" s="237"/>
      <c r="CC158" s="237"/>
    </row>
    <row r="159" spans="1:81" s="239" customFormat="1" ht="18" customHeight="1" x14ac:dyDescent="0.2">
      <c r="A159" s="240"/>
      <c r="B159" s="23"/>
      <c r="C159" s="27"/>
      <c r="D159" s="25"/>
      <c r="E159" s="25"/>
      <c r="F159" s="25"/>
      <c r="G159" s="25"/>
      <c r="H159" s="25"/>
      <c r="I159" s="25"/>
      <c r="J159" s="25"/>
      <c r="K159" s="25"/>
      <c r="L159" s="25"/>
      <c r="M159" s="25"/>
      <c r="N159" s="25"/>
      <c r="O159" s="25"/>
      <c r="P159" s="25"/>
      <c r="Q159" s="25"/>
      <c r="R159" s="25"/>
      <c r="S159" s="25"/>
      <c r="T159" s="25"/>
      <c r="U159" s="28"/>
      <c r="V159" s="24"/>
      <c r="W159" s="28"/>
      <c r="X159" s="24"/>
      <c r="Y159" s="28"/>
      <c r="Z159" s="80"/>
      <c r="AA159" s="80"/>
      <c r="AB159" s="80"/>
      <c r="AC159" s="80"/>
      <c r="AD159" s="3"/>
      <c r="AE159" s="3"/>
      <c r="AF159" s="3"/>
      <c r="AG159" s="3"/>
      <c r="AH159" s="3"/>
      <c r="AI159" s="80"/>
      <c r="AJ159" s="80"/>
      <c r="AK159" s="80"/>
      <c r="AL159" s="80"/>
      <c r="AM159" s="80"/>
      <c r="AN159" s="3"/>
      <c r="AO159" s="3"/>
      <c r="AP159" s="3"/>
      <c r="AQ159" s="3"/>
      <c r="AR159" s="3"/>
      <c r="AS159" s="3"/>
      <c r="AT159" s="3"/>
      <c r="AU159" s="3"/>
      <c r="AV159" s="3"/>
      <c r="AW159" s="81"/>
      <c r="AX159" s="3"/>
      <c r="AY159" s="3"/>
      <c r="AZ159" s="82"/>
      <c r="BA159" s="92"/>
      <c r="BB159" s="154"/>
      <c r="BC159" s="3"/>
      <c r="BD159" s="81"/>
      <c r="BE159" s="81"/>
      <c r="BF159" s="3"/>
      <c r="BG159" s="237"/>
      <c r="BH159" s="237"/>
      <c r="BI159" s="237"/>
      <c r="BJ159" s="237"/>
      <c r="BK159" s="237"/>
      <c r="BL159" s="237"/>
      <c r="BM159" s="237"/>
      <c r="BN159" s="237"/>
      <c r="BO159" s="237"/>
      <c r="BP159" s="238"/>
      <c r="BQ159" s="237"/>
      <c r="BR159" s="237"/>
      <c r="BS159" s="237"/>
      <c r="BT159" s="237"/>
      <c r="BU159" s="237"/>
      <c r="BV159" s="237"/>
      <c r="BW159" s="237"/>
      <c r="BX159" s="237"/>
      <c r="BY159" s="237"/>
      <c r="BZ159" s="237"/>
      <c r="CA159" s="237"/>
      <c r="CB159" s="237"/>
      <c r="CC159" s="237"/>
    </row>
    <row r="160" spans="1:81" s="239" customFormat="1" ht="33" customHeight="1" x14ac:dyDescent="0.2">
      <c r="A160" s="78"/>
      <c r="B160" s="78"/>
      <c r="C160" s="3"/>
      <c r="D160" s="99"/>
      <c r="E160" s="99"/>
      <c r="F160" s="99"/>
      <c r="G160" s="99"/>
      <c r="H160" s="99"/>
      <c r="I160" s="99"/>
      <c r="J160" s="99"/>
      <c r="K160" s="99"/>
      <c r="L160" s="99"/>
      <c r="M160" s="99"/>
      <c r="N160" s="99"/>
      <c r="O160" s="99"/>
      <c r="P160" s="99"/>
      <c r="Q160" s="99"/>
      <c r="R160" s="99"/>
      <c r="S160" s="99"/>
      <c r="T160" s="99"/>
      <c r="U160" s="77"/>
      <c r="Y160" s="77"/>
      <c r="Z160" s="77"/>
      <c r="AA160" s="77"/>
      <c r="AC160" s="241"/>
      <c r="AS160" s="237"/>
      <c r="AT160" s="237"/>
      <c r="AU160" s="237"/>
      <c r="AV160" s="242"/>
      <c r="AW160" s="238"/>
      <c r="AX160" s="237"/>
      <c r="AY160" s="237"/>
      <c r="AZ160" s="237"/>
      <c r="BA160" s="73"/>
      <c r="BB160" s="73"/>
      <c r="BC160" s="73"/>
      <c r="BD160" s="73"/>
      <c r="BE160" s="73"/>
      <c r="BF160" s="73"/>
      <c r="BG160" s="237"/>
      <c r="BH160" s="237"/>
      <c r="BI160" s="237"/>
      <c r="BJ160" s="237"/>
      <c r="BK160" s="237"/>
      <c r="BL160" s="237"/>
      <c r="BM160" s="237"/>
      <c r="BN160" s="237"/>
      <c r="BO160" s="237"/>
      <c r="BP160" s="238"/>
      <c r="BQ160" s="237"/>
      <c r="BR160" s="237"/>
      <c r="BS160" s="237"/>
      <c r="BT160" s="237"/>
      <c r="BU160" s="237"/>
      <c r="BV160" s="237"/>
      <c r="BW160" s="237"/>
      <c r="BX160" s="237"/>
      <c r="BY160" s="237"/>
      <c r="BZ160" s="237"/>
      <c r="CA160" s="237"/>
      <c r="CB160" s="237"/>
      <c r="CC160" s="237"/>
    </row>
    <row r="161" spans="1:81" s="239" customFormat="1" ht="14.25" customHeight="1" x14ac:dyDescent="0.2">
      <c r="A161" s="836"/>
      <c r="B161" s="836"/>
      <c r="C161" s="845"/>
      <c r="D161" s="847"/>
      <c r="E161" s="99"/>
      <c r="F161" s="99"/>
      <c r="G161" s="99"/>
      <c r="H161" s="99"/>
      <c r="I161" s="99"/>
      <c r="J161" s="99"/>
      <c r="K161" s="99"/>
      <c r="L161" s="99"/>
      <c r="M161" s="99"/>
      <c r="N161" s="99"/>
      <c r="O161" s="99"/>
      <c r="P161" s="99"/>
      <c r="Q161" s="99"/>
      <c r="R161" s="77"/>
      <c r="S161" s="77"/>
      <c r="T161" s="77"/>
      <c r="U161" s="77"/>
      <c r="V161" s="77"/>
      <c r="W161" s="77"/>
      <c r="X161" s="77"/>
      <c r="Z161" s="241"/>
      <c r="AS161" s="237"/>
      <c r="AT161" s="237"/>
      <c r="AU161" s="237"/>
      <c r="AV161" s="242"/>
      <c r="AW161" s="238"/>
      <c r="AX161" s="237"/>
      <c r="AY161" s="237"/>
      <c r="AZ161" s="237"/>
      <c r="BA161" s="73"/>
      <c r="BB161" s="73"/>
      <c r="BC161" s="73"/>
      <c r="BD161" s="73"/>
      <c r="BE161" s="73"/>
      <c r="BF161" s="73"/>
      <c r="BG161" s="237"/>
      <c r="BH161" s="237"/>
      <c r="BI161" s="237"/>
      <c r="BJ161" s="237"/>
      <c r="BK161" s="237"/>
      <c r="BL161" s="237"/>
      <c r="BM161" s="237"/>
      <c r="BN161" s="237"/>
      <c r="BO161" s="237"/>
      <c r="BP161" s="238"/>
      <c r="BQ161" s="237"/>
      <c r="BR161" s="237"/>
      <c r="BS161" s="237"/>
      <c r="BT161" s="237"/>
      <c r="BU161" s="237"/>
      <c r="BV161" s="237"/>
      <c r="BW161" s="237"/>
      <c r="BX161" s="237"/>
      <c r="BY161" s="237"/>
      <c r="BZ161" s="237"/>
      <c r="CA161" s="237"/>
      <c r="CB161" s="237"/>
      <c r="CC161" s="237"/>
    </row>
    <row r="162" spans="1:81" s="239" customFormat="1" ht="14.25" x14ac:dyDescent="0.2">
      <c r="A162" s="838"/>
      <c r="B162" s="838"/>
      <c r="C162" s="275"/>
      <c r="D162" s="275"/>
      <c r="E162" s="99"/>
      <c r="F162" s="99"/>
      <c r="G162" s="99"/>
      <c r="H162" s="99"/>
      <c r="I162" s="99"/>
      <c r="J162" s="99"/>
      <c r="K162" s="99"/>
      <c r="L162" s="99"/>
      <c r="M162" s="99"/>
      <c r="N162" s="99"/>
      <c r="O162" s="99"/>
      <c r="P162" s="99"/>
      <c r="Q162" s="99"/>
      <c r="R162" s="77"/>
      <c r="S162" s="77"/>
      <c r="T162" s="77"/>
      <c r="U162" s="77"/>
      <c r="V162" s="77"/>
      <c r="W162" s="77"/>
      <c r="X162" s="77"/>
      <c r="Z162" s="241"/>
      <c r="AS162" s="237"/>
      <c r="AT162" s="237"/>
      <c r="AU162" s="237"/>
      <c r="AV162" s="242"/>
      <c r="AW162" s="238"/>
      <c r="AX162" s="237"/>
      <c r="AY162" s="237"/>
      <c r="AZ162" s="237"/>
      <c r="BA162" s="73"/>
      <c r="BB162" s="73"/>
      <c r="BC162" s="73"/>
      <c r="BD162" s="73"/>
      <c r="BE162" s="73"/>
      <c r="BF162" s="73"/>
      <c r="BG162" s="237"/>
      <c r="BH162" s="237"/>
      <c r="BI162" s="237"/>
      <c r="BJ162" s="237"/>
      <c r="BK162" s="237"/>
      <c r="BL162" s="237"/>
      <c r="BM162" s="237"/>
      <c r="BN162" s="237"/>
      <c r="BO162" s="237"/>
      <c r="BP162" s="238"/>
      <c r="BQ162" s="237"/>
      <c r="BR162" s="237"/>
      <c r="BS162" s="237"/>
      <c r="BT162" s="237"/>
      <c r="BU162" s="237"/>
      <c r="BV162" s="237"/>
      <c r="BW162" s="237"/>
      <c r="BX162" s="237"/>
      <c r="BY162" s="237"/>
      <c r="BZ162" s="237"/>
      <c r="CA162" s="237"/>
      <c r="CB162" s="237"/>
      <c r="CC162" s="237"/>
    </row>
    <row r="163" spans="1:81" s="239" customFormat="1" ht="15.75" customHeight="1" x14ac:dyDescent="0.2">
      <c r="A163" s="236"/>
      <c r="B163" s="14"/>
      <c r="C163" s="36"/>
      <c r="D163" s="36"/>
      <c r="E163" s="99"/>
      <c r="F163" s="99"/>
      <c r="G163" s="99"/>
      <c r="H163" s="99"/>
      <c r="I163" s="99"/>
      <c r="J163" s="99"/>
      <c r="K163" s="99"/>
      <c r="L163" s="99"/>
      <c r="M163" s="99"/>
      <c r="N163" s="99"/>
      <c r="O163" s="99"/>
      <c r="P163" s="99"/>
      <c r="Q163" s="99"/>
      <c r="U163" s="79"/>
      <c r="V163" s="79"/>
      <c r="W163" s="77"/>
      <c r="X163" s="77"/>
      <c r="Z163" s="241"/>
      <c r="AS163" s="237"/>
      <c r="AT163" s="237"/>
      <c r="AU163" s="237"/>
      <c r="AV163" s="242"/>
      <c r="AW163" s="238"/>
      <c r="AX163" s="237"/>
      <c r="AY163" s="237"/>
      <c r="AZ163" s="237"/>
      <c r="BA163" s="73"/>
      <c r="BB163" s="73"/>
      <c r="BC163" s="73"/>
      <c r="BD163" s="73"/>
      <c r="BE163" s="73"/>
      <c r="BF163" s="73"/>
      <c r="BG163" s="237"/>
      <c r="BH163" s="237"/>
      <c r="BI163" s="237"/>
      <c r="BJ163" s="237"/>
      <c r="BK163" s="237"/>
      <c r="BL163" s="237"/>
      <c r="BM163" s="237"/>
      <c r="BN163" s="237"/>
      <c r="BO163" s="237"/>
      <c r="BP163" s="238"/>
      <c r="BQ163" s="237"/>
      <c r="BR163" s="237"/>
      <c r="BS163" s="237"/>
      <c r="BT163" s="237"/>
      <c r="BU163" s="237"/>
      <c r="BV163" s="237"/>
      <c r="BW163" s="237"/>
      <c r="BX163" s="237"/>
      <c r="BY163" s="237"/>
      <c r="BZ163" s="237"/>
      <c r="CA163" s="237"/>
      <c r="CB163" s="237"/>
      <c r="CC163" s="237"/>
    </row>
    <row r="164" spans="1:81" s="239" customFormat="1" ht="15.75" customHeight="1" x14ac:dyDescent="0.2">
      <c r="A164" s="236"/>
      <c r="B164" s="14"/>
      <c r="C164" s="37"/>
      <c r="D164" s="37"/>
      <c r="E164" s="99"/>
      <c r="F164" s="99"/>
      <c r="G164" s="99"/>
      <c r="H164" s="99"/>
      <c r="I164" s="99"/>
      <c r="J164" s="99"/>
      <c r="K164" s="99"/>
      <c r="L164" s="99"/>
      <c r="M164" s="99"/>
      <c r="N164" s="99"/>
      <c r="O164" s="99"/>
      <c r="P164" s="99"/>
      <c r="Q164" s="99"/>
      <c r="U164" s="79"/>
      <c r="V164" s="79"/>
      <c r="W164" s="77"/>
      <c r="X164" s="77"/>
      <c r="Z164" s="241"/>
      <c r="AS164" s="237"/>
      <c r="AT164" s="237"/>
      <c r="AU164" s="237"/>
      <c r="AV164" s="242"/>
      <c r="AW164" s="238"/>
      <c r="AX164" s="237"/>
      <c r="AY164" s="237"/>
      <c r="AZ164" s="237"/>
      <c r="BA164" s="73"/>
      <c r="BB164" s="73"/>
      <c r="BC164" s="73"/>
      <c r="BD164" s="73"/>
      <c r="BE164" s="73"/>
      <c r="BF164" s="73"/>
      <c r="BG164" s="237"/>
      <c r="BH164" s="237"/>
      <c r="BI164" s="237"/>
      <c r="BJ164" s="237"/>
      <c r="BK164" s="237"/>
      <c r="BL164" s="237"/>
      <c r="BM164" s="237"/>
      <c r="BN164" s="237"/>
      <c r="BO164" s="237"/>
      <c r="BP164" s="238"/>
      <c r="BQ164" s="237"/>
      <c r="BR164" s="237"/>
      <c r="BS164" s="237"/>
      <c r="BT164" s="237"/>
      <c r="BU164" s="237"/>
      <c r="BV164" s="237"/>
      <c r="BW164" s="237"/>
      <c r="BX164" s="237"/>
      <c r="BY164" s="237"/>
      <c r="BZ164" s="237"/>
      <c r="CA164" s="237"/>
      <c r="CB164" s="237"/>
      <c r="CC164" s="237"/>
    </row>
    <row r="165" spans="1:81" s="239" customFormat="1" ht="15.75" customHeight="1" x14ac:dyDescent="0.2">
      <c r="A165" s="243"/>
      <c r="B165" s="60"/>
      <c r="C165" s="41"/>
      <c r="D165" s="41"/>
      <c r="E165" s="99"/>
      <c r="F165" s="99"/>
      <c r="G165" s="99"/>
      <c r="H165" s="99"/>
      <c r="I165" s="99"/>
      <c r="J165" s="99"/>
      <c r="K165" s="99"/>
      <c r="L165" s="99"/>
      <c r="M165" s="99"/>
      <c r="N165" s="99"/>
      <c r="O165" s="99"/>
      <c r="P165" s="99"/>
      <c r="Q165" s="99"/>
      <c r="U165" s="79"/>
      <c r="V165" s="79"/>
      <c r="W165" s="77"/>
      <c r="X165" s="77"/>
      <c r="Z165" s="241"/>
      <c r="AS165" s="237"/>
      <c r="AT165" s="237"/>
      <c r="AU165" s="237"/>
      <c r="AV165" s="242"/>
      <c r="AW165" s="238"/>
      <c r="AX165" s="237"/>
      <c r="AY165" s="237"/>
      <c r="AZ165" s="237"/>
      <c r="BA165" s="73"/>
      <c r="BB165" s="73"/>
      <c r="BC165" s="73"/>
      <c r="BD165" s="73"/>
      <c r="BE165" s="73"/>
      <c r="BF165" s="73"/>
      <c r="BG165" s="237"/>
      <c r="BH165" s="237"/>
      <c r="BI165" s="237"/>
      <c r="BJ165" s="237"/>
      <c r="BK165" s="237"/>
      <c r="BL165" s="237"/>
      <c r="BM165" s="237"/>
      <c r="BN165" s="237"/>
      <c r="BO165" s="237"/>
      <c r="BP165" s="238"/>
      <c r="BQ165" s="237"/>
      <c r="BR165" s="237"/>
      <c r="BS165" s="237"/>
      <c r="BT165" s="237"/>
      <c r="BU165" s="237"/>
      <c r="BV165" s="237"/>
      <c r="BW165" s="237"/>
      <c r="BX165" s="237"/>
      <c r="BY165" s="237"/>
      <c r="BZ165" s="237"/>
      <c r="CA165" s="237"/>
      <c r="CB165" s="237"/>
      <c r="CC165" s="237"/>
    </row>
    <row r="166" spans="1:81" s="239" customFormat="1" ht="15.75" customHeight="1" x14ac:dyDescent="0.2">
      <c r="A166" s="243"/>
      <c r="B166" s="60"/>
      <c r="C166" s="41"/>
      <c r="D166" s="41"/>
      <c r="E166" s="99"/>
      <c r="F166" s="99"/>
      <c r="G166" s="99"/>
      <c r="H166" s="99"/>
      <c r="I166" s="244"/>
      <c r="J166" s="99"/>
      <c r="K166" s="99"/>
      <c r="L166" s="99"/>
      <c r="M166" s="99"/>
      <c r="N166" s="99"/>
      <c r="O166" s="99"/>
      <c r="P166" s="99"/>
      <c r="Q166" s="99"/>
      <c r="U166" s="79"/>
      <c r="V166" s="79"/>
      <c r="W166" s="77"/>
      <c r="X166" s="77"/>
      <c r="Z166" s="241"/>
      <c r="AS166" s="237"/>
      <c r="AT166" s="237"/>
      <c r="AU166" s="237"/>
      <c r="AV166" s="242"/>
      <c r="AW166" s="238"/>
      <c r="AX166" s="237"/>
      <c r="AY166" s="237"/>
      <c r="AZ166" s="237"/>
      <c r="BA166" s="73"/>
      <c r="BB166" s="73"/>
      <c r="BC166" s="73"/>
      <c r="BD166" s="73"/>
      <c r="BE166" s="73"/>
      <c r="BF166" s="73"/>
      <c r="BG166" s="237"/>
      <c r="BH166" s="237"/>
      <c r="BI166" s="237"/>
      <c r="BJ166" s="237"/>
      <c r="BK166" s="237"/>
      <c r="BL166" s="237"/>
      <c r="BM166" s="237"/>
      <c r="BN166" s="237"/>
      <c r="BO166" s="237"/>
      <c r="BP166" s="238"/>
      <c r="BQ166" s="237"/>
      <c r="BR166" s="237"/>
      <c r="BS166" s="237"/>
      <c r="BT166" s="237"/>
      <c r="BU166" s="237"/>
      <c r="BV166" s="237"/>
      <c r="BW166" s="237"/>
      <c r="BX166" s="237"/>
      <c r="BY166" s="237"/>
      <c r="BZ166" s="237"/>
      <c r="CA166" s="237"/>
      <c r="CB166" s="237"/>
      <c r="CC166" s="237"/>
    </row>
    <row r="167" spans="1:81" s="239" customFormat="1" ht="15.75" customHeight="1" x14ac:dyDescent="0.2">
      <c r="A167" s="233"/>
      <c r="B167" s="4"/>
      <c r="C167" s="4"/>
      <c r="D167" s="4"/>
      <c r="E167" s="99"/>
      <c r="F167" s="99"/>
      <c r="G167" s="99"/>
      <c r="H167" s="99"/>
      <c r="I167" s="99"/>
      <c r="J167" s="99"/>
      <c r="K167" s="99"/>
      <c r="L167" s="99"/>
      <c r="M167" s="99"/>
      <c r="N167" s="99"/>
      <c r="O167" s="99"/>
      <c r="P167" s="99"/>
      <c r="Q167" s="99"/>
      <c r="U167" s="79"/>
      <c r="V167" s="79"/>
      <c r="W167" s="77"/>
      <c r="X167" s="77"/>
      <c r="Z167" s="241"/>
      <c r="AS167" s="237"/>
      <c r="AT167" s="237"/>
      <c r="AU167" s="237"/>
      <c r="AV167" s="242"/>
      <c r="AW167" s="238"/>
      <c r="AX167" s="237"/>
      <c r="AY167" s="237"/>
      <c r="AZ167" s="237"/>
      <c r="BA167" s="73"/>
      <c r="BB167" s="73"/>
      <c r="BC167" s="73"/>
      <c r="BD167" s="73"/>
      <c r="BE167" s="73"/>
      <c r="BF167" s="73"/>
      <c r="BG167" s="237"/>
      <c r="BH167" s="237"/>
      <c r="BI167" s="237"/>
      <c r="BJ167" s="237"/>
      <c r="BK167" s="237"/>
      <c r="BL167" s="237"/>
      <c r="BM167" s="237"/>
      <c r="BN167" s="237"/>
      <c r="BO167" s="237"/>
      <c r="BP167" s="238"/>
      <c r="BQ167" s="237"/>
      <c r="BR167" s="237"/>
      <c r="BS167" s="237"/>
      <c r="BT167" s="237"/>
      <c r="BU167" s="237"/>
      <c r="BV167" s="237"/>
      <c r="BW167" s="237"/>
      <c r="BX167" s="237"/>
      <c r="BY167" s="237"/>
      <c r="BZ167" s="237"/>
      <c r="CA167" s="237"/>
      <c r="CB167" s="237"/>
      <c r="CC167" s="237"/>
    </row>
    <row r="168" spans="1:81" s="80" customFormat="1" ht="40.5" customHeight="1" x14ac:dyDescent="0.2">
      <c r="A168" s="149"/>
      <c r="B168" s="149"/>
      <c r="C168" s="149"/>
      <c r="D168" s="149"/>
      <c r="E168" s="149"/>
      <c r="F168" s="149"/>
      <c r="G168" s="149"/>
      <c r="H168" s="77"/>
      <c r="I168" s="77"/>
      <c r="J168" s="77"/>
      <c r="K168" s="77"/>
      <c r="L168" s="77"/>
      <c r="M168" s="149"/>
      <c r="N168" s="149"/>
      <c r="R168" s="77"/>
      <c r="S168" s="77"/>
      <c r="AK168" s="3"/>
      <c r="AL168" s="3"/>
      <c r="AM168" s="3"/>
      <c r="AN168" s="3"/>
      <c r="AO168" s="3"/>
      <c r="AP168" s="3"/>
      <c r="AV168" s="82"/>
      <c r="AW168" s="150"/>
      <c r="BA168" s="73"/>
      <c r="BB168" s="73"/>
      <c r="BC168" s="73"/>
      <c r="BD168" s="73"/>
      <c r="BE168" s="73"/>
      <c r="BF168" s="73"/>
      <c r="BP168" s="81"/>
    </row>
    <row r="169" spans="1:81" s="3" customFormat="1" ht="14.25" customHeight="1" x14ac:dyDescent="0.15">
      <c r="A169" s="849"/>
      <c r="B169" s="924"/>
      <c r="C169" s="871"/>
      <c r="D169" s="872"/>
      <c r="E169" s="872"/>
      <c r="F169" s="872"/>
      <c r="G169" s="872"/>
      <c r="H169" s="872"/>
      <c r="I169" s="872"/>
      <c r="J169" s="872"/>
      <c r="K169" s="872"/>
      <c r="L169" s="872"/>
      <c r="M169" s="872"/>
      <c r="N169" s="872"/>
      <c r="O169" s="872"/>
      <c r="P169" s="872"/>
      <c r="Q169" s="872"/>
      <c r="R169" s="872"/>
      <c r="S169" s="872"/>
      <c r="T169" s="872"/>
      <c r="U169" s="872"/>
      <c r="V169" s="871"/>
      <c r="W169" s="873"/>
      <c r="X169" s="840"/>
      <c r="Y169" s="922"/>
      <c r="Z169" s="80"/>
      <c r="AA169" s="80"/>
      <c r="AB169" s="80"/>
      <c r="AC169" s="80"/>
      <c r="AD169" s="80"/>
      <c r="AE169" s="80"/>
      <c r="AF169" s="80"/>
      <c r="AG169" s="80"/>
      <c r="AH169" s="80"/>
      <c r="AI169" s="80"/>
      <c r="AJ169" s="80"/>
      <c r="AW169" s="150"/>
      <c r="AX169" s="82"/>
      <c r="BA169" s="73"/>
      <c r="BB169" s="73"/>
      <c r="BC169" s="73"/>
      <c r="BD169" s="73"/>
      <c r="BE169" s="73"/>
      <c r="BF169" s="73"/>
      <c r="BP169" s="81"/>
    </row>
    <row r="170" spans="1:81" s="3" customFormat="1" ht="30" customHeight="1" x14ac:dyDescent="0.15">
      <c r="A170" s="851"/>
      <c r="B170" s="925"/>
      <c r="C170" s="151"/>
      <c r="D170" s="66"/>
      <c r="E170" s="83"/>
      <c r="F170" s="83"/>
      <c r="G170" s="83"/>
      <c r="H170" s="66"/>
      <c r="I170" s="66"/>
      <c r="J170" s="66"/>
      <c r="K170" s="66"/>
      <c r="L170" s="66"/>
      <c r="M170" s="66"/>
      <c r="N170" s="66"/>
      <c r="O170" s="66"/>
      <c r="P170" s="66"/>
      <c r="Q170" s="66"/>
      <c r="R170" s="66"/>
      <c r="S170" s="66"/>
      <c r="T170" s="66"/>
      <c r="U170" s="84"/>
      <c r="V170" s="85"/>
      <c r="W170" s="86"/>
      <c r="X170" s="909"/>
      <c r="Y170" s="923"/>
      <c r="Z170" s="80"/>
      <c r="AA170" s="80"/>
      <c r="AB170" s="80"/>
      <c r="AC170" s="80"/>
      <c r="AD170" s="80"/>
      <c r="AE170" s="80"/>
      <c r="AF170" s="70"/>
      <c r="AG170" s="80"/>
      <c r="AH170" s="80"/>
      <c r="AI170" s="80"/>
      <c r="AJ170" s="80"/>
      <c r="AK170" s="80"/>
      <c r="AL170" s="80"/>
      <c r="AM170" s="80"/>
      <c r="AW170" s="81"/>
      <c r="AZ170" s="82"/>
      <c r="BA170" s="73"/>
      <c r="BB170" s="73"/>
      <c r="BC170" s="73"/>
      <c r="BD170" s="73"/>
      <c r="BE170" s="73"/>
      <c r="BF170" s="73"/>
      <c r="BP170" s="81"/>
    </row>
    <row r="171" spans="1:81" s="3" customFormat="1" ht="15.75" customHeight="1" x14ac:dyDescent="0.15">
      <c r="A171" s="152"/>
      <c r="B171" s="45"/>
      <c r="C171" s="19"/>
      <c r="D171" s="17"/>
      <c r="E171" s="17"/>
      <c r="F171" s="17"/>
      <c r="G171" s="17"/>
      <c r="H171" s="17"/>
      <c r="I171" s="17"/>
      <c r="J171" s="17"/>
      <c r="K171" s="17"/>
      <c r="L171" s="17"/>
      <c r="M171" s="22"/>
      <c r="N171" s="22"/>
      <c r="O171" s="22"/>
      <c r="P171" s="22"/>
      <c r="Q171" s="22"/>
      <c r="R171" s="22"/>
      <c r="S171" s="22"/>
      <c r="T171" s="22"/>
      <c r="U171" s="22"/>
      <c r="V171" s="19"/>
      <c r="W171" s="20"/>
      <c r="X171" s="245"/>
      <c r="Y171" s="246"/>
      <c r="Z171" s="131"/>
      <c r="AA171" s="80"/>
      <c r="AB171" s="80"/>
      <c r="AC171" s="80"/>
      <c r="AI171" s="80"/>
      <c r="AJ171" s="80"/>
      <c r="AK171" s="80"/>
      <c r="AL171" s="80"/>
      <c r="AM171" s="80"/>
      <c r="AW171" s="81"/>
      <c r="AZ171" s="82"/>
      <c r="BA171" s="92"/>
      <c r="BB171" s="154"/>
      <c r="BC171" s="92"/>
      <c r="BD171" s="81"/>
      <c r="BE171" s="81"/>
      <c r="BF171" s="81"/>
      <c r="BP171" s="81"/>
    </row>
    <row r="172" spans="1:81" s="3" customFormat="1" ht="15.75" customHeight="1" x14ac:dyDescent="0.15">
      <c r="A172" s="152"/>
      <c r="B172" s="14"/>
      <c r="C172" s="19"/>
      <c r="D172" s="17"/>
      <c r="E172" s="17"/>
      <c r="F172" s="17"/>
      <c r="G172" s="17"/>
      <c r="H172" s="17"/>
      <c r="I172" s="17"/>
      <c r="J172" s="17"/>
      <c r="K172" s="17"/>
      <c r="L172" s="17"/>
      <c r="M172" s="22"/>
      <c r="N172" s="22"/>
      <c r="O172" s="22"/>
      <c r="P172" s="22"/>
      <c r="Q172" s="22"/>
      <c r="R172" s="22"/>
      <c r="S172" s="22"/>
      <c r="T172" s="22"/>
      <c r="U172" s="22"/>
      <c r="V172" s="19"/>
      <c r="W172" s="20"/>
      <c r="X172" s="245"/>
      <c r="Y172" s="247"/>
      <c r="Z172" s="131"/>
      <c r="AA172" s="80"/>
      <c r="AB172" s="80"/>
      <c r="AC172" s="80"/>
      <c r="AI172" s="80"/>
      <c r="AJ172" s="80"/>
      <c r="AK172" s="80"/>
      <c r="AL172" s="80"/>
      <c r="AM172" s="80"/>
      <c r="AW172" s="81"/>
      <c r="AZ172" s="82"/>
      <c r="BA172" s="92"/>
      <c r="BB172" s="154"/>
      <c r="BC172" s="92"/>
      <c r="BD172" s="81"/>
      <c r="BE172" s="81"/>
      <c r="BF172" s="81"/>
      <c r="BP172" s="81"/>
    </row>
    <row r="173" spans="1:81" s="3" customFormat="1" ht="15.75" customHeight="1" x14ac:dyDescent="0.15">
      <c r="A173" s="152"/>
      <c r="B173" s="14"/>
      <c r="C173" s="19"/>
      <c r="D173" s="17"/>
      <c r="E173" s="17"/>
      <c r="F173" s="17"/>
      <c r="G173" s="17"/>
      <c r="H173" s="17"/>
      <c r="I173" s="17"/>
      <c r="J173" s="17"/>
      <c r="K173" s="17"/>
      <c r="L173" s="17"/>
      <c r="M173" s="22"/>
      <c r="N173" s="22"/>
      <c r="O173" s="22"/>
      <c r="P173" s="22"/>
      <c r="Q173" s="22"/>
      <c r="R173" s="22"/>
      <c r="S173" s="22"/>
      <c r="T173" s="22"/>
      <c r="U173" s="22"/>
      <c r="V173" s="19"/>
      <c r="W173" s="20"/>
      <c r="X173" s="245"/>
      <c r="Y173" s="247"/>
      <c r="Z173" s="131"/>
      <c r="AA173" s="80"/>
      <c r="AB173" s="80"/>
      <c r="AC173" s="80"/>
      <c r="AI173" s="80"/>
      <c r="AJ173" s="80"/>
      <c r="AK173" s="80"/>
      <c r="AL173" s="80"/>
      <c r="AM173" s="80"/>
      <c r="AW173" s="81"/>
      <c r="AZ173" s="82"/>
      <c r="BA173" s="92"/>
      <c r="BB173" s="154"/>
      <c r="BC173" s="92"/>
      <c r="BD173" s="81"/>
      <c r="BE173" s="81"/>
      <c r="BF173" s="81"/>
      <c r="BP173" s="81"/>
    </row>
    <row r="174" spans="1:81" s="3" customFormat="1" ht="15.75" customHeight="1" x14ac:dyDescent="0.15">
      <c r="A174" s="248"/>
      <c r="B174" s="14"/>
      <c r="C174" s="19"/>
      <c r="D174" s="17"/>
      <c r="E174" s="17"/>
      <c r="F174" s="17"/>
      <c r="G174" s="17"/>
      <c r="H174" s="17"/>
      <c r="I174" s="17"/>
      <c r="J174" s="17"/>
      <c r="K174" s="17"/>
      <c r="L174" s="17"/>
      <c r="M174" s="22"/>
      <c r="N174" s="22"/>
      <c r="O174" s="22"/>
      <c r="P174" s="22"/>
      <c r="Q174" s="22"/>
      <c r="R174" s="22"/>
      <c r="S174" s="22"/>
      <c r="T174" s="22"/>
      <c r="U174" s="22"/>
      <c r="V174" s="19"/>
      <c r="W174" s="20"/>
      <c r="X174" s="245"/>
      <c r="Y174" s="247"/>
      <c r="Z174" s="131"/>
      <c r="AA174" s="80"/>
      <c r="AB174" s="80"/>
      <c r="AC174" s="80"/>
      <c r="AI174" s="80"/>
      <c r="AJ174" s="80"/>
      <c r="AK174" s="80"/>
      <c r="AL174" s="80"/>
      <c r="AM174" s="80"/>
      <c r="AW174" s="81"/>
      <c r="AZ174" s="82"/>
      <c r="BA174" s="92"/>
      <c r="BB174" s="154"/>
      <c r="BC174" s="92"/>
      <c r="BD174" s="81"/>
      <c r="BE174" s="81"/>
      <c r="BF174" s="81"/>
      <c r="BP174" s="81"/>
    </row>
    <row r="175" spans="1:81" s="3" customFormat="1" ht="15.75" customHeight="1" x14ac:dyDescent="0.15">
      <c r="A175" s="249"/>
      <c r="B175" s="23"/>
      <c r="C175" s="27"/>
      <c r="D175" s="25"/>
      <c r="E175" s="25"/>
      <c r="F175" s="25"/>
      <c r="G175" s="25"/>
      <c r="H175" s="25"/>
      <c r="I175" s="25"/>
      <c r="J175" s="25"/>
      <c r="K175" s="25"/>
      <c r="L175" s="25"/>
      <c r="M175" s="26"/>
      <c r="N175" s="26"/>
      <c r="O175" s="26"/>
      <c r="P175" s="26"/>
      <c r="Q175" s="26"/>
      <c r="R175" s="26"/>
      <c r="S175" s="26"/>
      <c r="T175" s="26"/>
      <c r="U175" s="26"/>
      <c r="V175" s="27"/>
      <c r="W175" s="28"/>
      <c r="X175" s="250"/>
      <c r="Y175" s="251"/>
      <c r="Z175" s="131"/>
      <c r="AA175" s="80"/>
      <c r="AB175" s="80"/>
      <c r="AC175" s="80"/>
      <c r="AI175" s="80"/>
      <c r="AJ175" s="80"/>
      <c r="AK175" s="80"/>
      <c r="AL175" s="80"/>
      <c r="AM175" s="80"/>
      <c r="AW175" s="81"/>
      <c r="AZ175" s="82"/>
      <c r="BA175" s="92"/>
      <c r="BB175" s="154"/>
      <c r="BC175" s="92"/>
      <c r="BD175" s="81"/>
      <c r="BE175" s="81"/>
      <c r="BF175" s="81"/>
      <c r="BP175" s="81"/>
    </row>
    <row r="176" spans="1:81" s="3" customFormat="1" ht="15.75" customHeight="1" x14ac:dyDescent="0.15">
      <c r="A176" s="233"/>
      <c r="B176" s="23"/>
      <c r="C176" s="61"/>
      <c r="D176" s="43"/>
      <c r="E176" s="43"/>
      <c r="F176" s="43"/>
      <c r="G176" s="43"/>
      <c r="H176" s="43"/>
      <c r="I176" s="43"/>
      <c r="J176" s="43"/>
      <c r="K176" s="43"/>
      <c r="L176" s="43"/>
      <c r="M176" s="43"/>
      <c r="N176" s="43"/>
      <c r="O176" s="43"/>
      <c r="P176" s="43"/>
      <c r="Q176" s="43"/>
      <c r="R176" s="43"/>
      <c r="S176" s="43"/>
      <c r="T176" s="43"/>
      <c r="U176" s="44"/>
      <c r="V176" s="61"/>
      <c r="W176" s="62"/>
      <c r="X176" s="252"/>
      <c r="Y176" s="253"/>
      <c r="Z176" s="131"/>
      <c r="AA176" s="80"/>
      <c r="AB176" s="80"/>
      <c r="AC176" s="80"/>
      <c r="AI176" s="80"/>
      <c r="AJ176" s="80"/>
      <c r="AK176" s="80"/>
      <c r="AL176" s="80"/>
      <c r="AM176" s="80"/>
      <c r="AW176" s="81"/>
      <c r="AZ176" s="82"/>
      <c r="BA176" s="92"/>
      <c r="BB176" s="154"/>
      <c r="BC176" s="92"/>
      <c r="BD176" s="81"/>
      <c r="BE176" s="81"/>
      <c r="BF176" s="81"/>
      <c r="BP176" s="81"/>
    </row>
    <row r="177" spans="1:68" s="3" customFormat="1" ht="40.5" customHeight="1" x14ac:dyDescent="0.2">
      <c r="A177" s="164"/>
      <c r="C177" s="149"/>
      <c r="D177" s="149"/>
      <c r="E177" s="149"/>
      <c r="F177" s="149"/>
      <c r="G177" s="149"/>
      <c r="H177" s="149"/>
      <c r="I177" s="149"/>
      <c r="J177" s="149"/>
      <c r="K177" s="149"/>
      <c r="L177" s="149"/>
      <c r="M177" s="149"/>
      <c r="N177" s="149"/>
      <c r="O177" s="80"/>
      <c r="P177" s="80"/>
      <c r="Q177" s="80"/>
      <c r="R177" s="80"/>
      <c r="S177" s="80"/>
      <c r="T177" s="80"/>
      <c r="X177" s="80"/>
      <c r="Y177" s="80"/>
      <c r="Z177" s="80"/>
      <c r="AF177" s="80"/>
      <c r="AG177" s="80"/>
      <c r="AH177" s="80"/>
      <c r="AI177" s="80"/>
      <c r="AJ177" s="80"/>
      <c r="AV177" s="82"/>
      <c r="AW177" s="150"/>
      <c r="BA177" s="73"/>
      <c r="BB177" s="73"/>
      <c r="BC177" s="73"/>
      <c r="BD177" s="73"/>
      <c r="BE177" s="73"/>
      <c r="BF177" s="73"/>
      <c r="BP177" s="81"/>
    </row>
    <row r="178" spans="1:68" s="3" customFormat="1" ht="18.75" customHeight="1" x14ac:dyDescent="0.15">
      <c r="A178" s="279"/>
      <c r="B178" s="276"/>
      <c r="C178" s="80"/>
      <c r="D178" s="80"/>
      <c r="E178" s="80"/>
      <c r="F178" s="80"/>
      <c r="G178" s="80"/>
      <c r="H178" s="80"/>
      <c r="I178" s="80"/>
      <c r="J178" s="80"/>
      <c r="P178" s="80"/>
      <c r="Q178" s="80"/>
      <c r="R178" s="80"/>
      <c r="S178" s="80"/>
      <c r="T178" s="80"/>
      <c r="AG178" s="165"/>
      <c r="AH178" s="165"/>
      <c r="AW178" s="81"/>
      <c r="BA178" s="73"/>
      <c r="BB178" s="73"/>
      <c r="BC178" s="73"/>
      <c r="BD178" s="73"/>
      <c r="BE178" s="73"/>
      <c r="BF178" s="73"/>
      <c r="BP178" s="81"/>
    </row>
    <row r="179" spans="1:68" s="3" customFormat="1" ht="15" customHeight="1" x14ac:dyDescent="0.15">
      <c r="A179" s="166"/>
      <c r="B179" s="36"/>
      <c r="C179" s="80"/>
      <c r="D179" s="80"/>
      <c r="E179" s="80"/>
      <c r="F179" s="80"/>
      <c r="G179" s="80"/>
      <c r="H179" s="80"/>
      <c r="I179" s="80"/>
      <c r="J179" s="80"/>
      <c r="T179" s="80"/>
      <c r="AG179" s="165"/>
      <c r="AH179" s="165"/>
      <c r="AK179" s="47"/>
      <c r="AL179" s="167"/>
      <c r="AM179" s="47"/>
      <c r="AN179" s="47"/>
      <c r="AO179" s="47"/>
      <c r="AP179" s="47"/>
      <c r="AW179" s="81"/>
      <c r="BA179" s="73"/>
      <c r="BB179" s="73"/>
      <c r="BC179" s="73"/>
      <c r="BD179" s="73"/>
      <c r="BE179" s="73"/>
      <c r="BF179" s="73"/>
      <c r="BP179" s="81"/>
    </row>
    <row r="180" spans="1:68" s="3" customFormat="1" ht="15" customHeight="1" x14ac:dyDescent="0.15">
      <c r="A180" s="152"/>
      <c r="B180" s="37"/>
      <c r="C180" s="80"/>
      <c r="D180" s="80"/>
      <c r="E180" s="80"/>
      <c r="F180" s="80"/>
      <c r="G180" s="80"/>
      <c r="H180" s="80"/>
      <c r="I180" s="80"/>
      <c r="J180" s="80"/>
      <c r="T180" s="80"/>
      <c r="AG180" s="165"/>
      <c r="AH180" s="165"/>
      <c r="AK180" s="47"/>
      <c r="AL180" s="167"/>
      <c r="AM180" s="47"/>
      <c r="AN180" s="47"/>
      <c r="AO180" s="47"/>
      <c r="AP180" s="47"/>
      <c r="AW180" s="81"/>
      <c r="BA180" s="73"/>
      <c r="BB180" s="73"/>
      <c r="BC180" s="73"/>
      <c r="BD180" s="73"/>
      <c r="BE180" s="73"/>
      <c r="BF180" s="73"/>
      <c r="BP180" s="81"/>
    </row>
    <row r="181" spans="1:68" s="3" customFormat="1" ht="15" customHeight="1" x14ac:dyDescent="0.15">
      <c r="A181" s="152"/>
      <c r="B181" s="37"/>
      <c r="C181" s="80"/>
      <c r="D181" s="80"/>
      <c r="E181" s="80"/>
      <c r="F181" s="80"/>
      <c r="G181" s="80"/>
      <c r="H181" s="80"/>
      <c r="I181" s="80"/>
      <c r="J181" s="80"/>
      <c r="T181" s="80"/>
      <c r="AG181" s="165"/>
      <c r="AH181" s="165"/>
      <c r="AK181" s="47"/>
      <c r="AL181" s="167"/>
      <c r="AM181" s="47"/>
      <c r="AN181" s="47"/>
      <c r="AO181" s="47"/>
      <c r="AP181" s="47"/>
      <c r="AW181" s="81"/>
      <c r="BA181" s="73"/>
      <c r="BB181" s="73"/>
      <c r="BC181" s="73"/>
      <c r="BD181" s="73"/>
      <c r="BE181" s="73"/>
      <c r="BF181" s="73"/>
      <c r="BP181" s="81"/>
    </row>
    <row r="182" spans="1:68" s="3" customFormat="1" ht="16.5" customHeight="1" x14ac:dyDescent="0.15">
      <c r="A182" s="155"/>
      <c r="B182" s="48"/>
      <c r="C182" s="80"/>
      <c r="D182" s="80"/>
      <c r="E182" s="80"/>
      <c r="F182" s="80"/>
      <c r="G182" s="80"/>
      <c r="H182" s="80"/>
      <c r="I182" s="80"/>
      <c r="J182" s="80"/>
      <c r="T182" s="80"/>
      <c r="AG182" s="165"/>
      <c r="AH182" s="165"/>
      <c r="AK182" s="47"/>
      <c r="AL182" s="167"/>
      <c r="AM182" s="47"/>
      <c r="AN182" s="47"/>
      <c r="AO182" s="47"/>
      <c r="AP182" s="47"/>
      <c r="AW182" s="81"/>
      <c r="BA182" s="73"/>
      <c r="BB182" s="73"/>
      <c r="BC182" s="73"/>
      <c r="BD182" s="73"/>
      <c r="BE182" s="73"/>
      <c r="BF182" s="73"/>
      <c r="BP182" s="81"/>
    </row>
    <row r="183" spans="1:68" s="3" customFormat="1" ht="16.5" customHeight="1" x14ac:dyDescent="0.15">
      <c r="A183" s="233"/>
      <c r="B183" s="23"/>
      <c r="C183" s="80"/>
      <c r="D183" s="80"/>
      <c r="E183" s="80"/>
      <c r="F183" s="80"/>
      <c r="G183" s="80"/>
      <c r="H183" s="80"/>
      <c r="I183" s="80"/>
      <c r="J183" s="80"/>
      <c r="T183" s="80"/>
      <c r="AG183" s="165"/>
      <c r="AH183" s="165"/>
      <c r="AK183" s="47"/>
      <c r="AL183" s="167"/>
      <c r="AM183" s="47"/>
      <c r="AN183" s="47"/>
      <c r="AO183" s="47"/>
      <c r="AP183" s="47"/>
      <c r="AW183" s="81"/>
      <c r="BA183" s="73"/>
      <c r="BB183" s="73"/>
      <c r="BC183" s="73"/>
      <c r="BD183" s="73"/>
      <c r="BE183" s="73"/>
      <c r="BF183" s="73"/>
      <c r="BP183" s="81"/>
    </row>
    <row r="184" spans="1:68" s="3" customFormat="1" ht="42" customHeight="1" x14ac:dyDescent="0.2">
      <c r="A184" s="164"/>
      <c r="B184" s="164"/>
      <c r="C184" s="80"/>
      <c r="D184" s="80"/>
      <c r="E184" s="80"/>
      <c r="F184" s="80"/>
      <c r="G184" s="80"/>
      <c r="H184" s="80"/>
      <c r="I184" s="80"/>
      <c r="J184" s="80"/>
      <c r="T184" s="80"/>
      <c r="AG184" s="165"/>
      <c r="AH184" s="165"/>
      <c r="AK184" s="47"/>
      <c r="AL184" s="167"/>
      <c r="AM184" s="47"/>
      <c r="AN184" s="47"/>
      <c r="AO184" s="47"/>
      <c r="AP184" s="47"/>
      <c r="AW184" s="81"/>
      <c r="BA184" s="73"/>
      <c r="BB184" s="73"/>
      <c r="BC184" s="73"/>
      <c r="BD184" s="73"/>
      <c r="BE184" s="73"/>
      <c r="BF184" s="73"/>
      <c r="BP184" s="81"/>
    </row>
    <row r="185" spans="1:68" s="3" customFormat="1" ht="15" customHeight="1" x14ac:dyDescent="0.15">
      <c r="A185" s="279"/>
      <c r="B185" s="114"/>
      <c r="C185" s="80"/>
      <c r="D185" s="80"/>
      <c r="E185" s="80"/>
      <c r="F185" s="80"/>
      <c r="G185" s="80"/>
      <c r="H185" s="80"/>
      <c r="I185" s="80"/>
      <c r="J185" s="80"/>
      <c r="T185" s="80"/>
      <c r="AG185" s="165"/>
      <c r="AH185" s="165"/>
      <c r="AK185" s="47"/>
      <c r="AL185" s="167"/>
      <c r="AM185" s="47"/>
      <c r="AN185" s="47"/>
      <c r="AO185" s="47"/>
      <c r="AP185" s="47"/>
      <c r="AW185" s="81"/>
      <c r="BA185" s="73"/>
      <c r="BB185" s="73"/>
      <c r="BC185" s="73"/>
      <c r="BD185" s="73"/>
      <c r="BE185" s="73"/>
      <c r="BF185" s="73"/>
      <c r="BP185" s="81"/>
    </row>
    <row r="186" spans="1:68" s="3" customFormat="1" ht="15" customHeight="1" x14ac:dyDescent="0.15">
      <c r="A186" s="166"/>
      <c r="B186" s="46"/>
      <c r="C186" s="80"/>
      <c r="D186" s="80"/>
      <c r="E186" s="80"/>
      <c r="F186" s="80"/>
      <c r="G186" s="80"/>
      <c r="H186" s="80"/>
      <c r="I186" s="80"/>
      <c r="J186" s="80"/>
      <c r="P186" s="80"/>
      <c r="Q186" s="80"/>
      <c r="R186" s="80"/>
      <c r="S186" s="80"/>
      <c r="T186" s="80"/>
      <c r="AG186" s="165"/>
      <c r="AH186" s="165"/>
      <c r="AK186" s="47"/>
      <c r="AL186" s="167"/>
      <c r="AM186" s="47"/>
      <c r="AN186" s="47"/>
      <c r="AO186" s="47"/>
      <c r="AP186" s="47"/>
      <c r="AW186" s="81"/>
      <c r="BA186" s="73"/>
      <c r="BB186" s="73"/>
      <c r="BC186" s="73"/>
      <c r="BD186" s="73"/>
      <c r="BE186" s="73"/>
      <c r="BF186" s="73"/>
      <c r="BP186" s="81"/>
    </row>
    <row r="187" spans="1:68" s="3" customFormat="1" ht="15" customHeight="1" x14ac:dyDescent="0.15">
      <c r="A187" s="152"/>
      <c r="B187" s="37"/>
      <c r="C187" s="80"/>
      <c r="D187" s="80"/>
      <c r="E187" s="80"/>
      <c r="F187" s="80"/>
      <c r="G187" s="80"/>
      <c r="H187" s="80"/>
      <c r="I187" s="80"/>
      <c r="J187" s="80"/>
      <c r="P187" s="80"/>
      <c r="Q187" s="80"/>
      <c r="R187" s="80"/>
      <c r="S187" s="80"/>
      <c r="T187" s="80"/>
      <c r="AG187" s="165"/>
      <c r="AH187" s="165"/>
      <c r="AK187" s="47"/>
      <c r="AL187" s="167"/>
      <c r="AM187" s="47"/>
      <c r="AN187" s="47"/>
      <c r="AO187" s="47"/>
      <c r="AP187" s="47"/>
      <c r="AW187" s="81"/>
      <c r="BA187" s="73"/>
      <c r="BB187" s="73"/>
      <c r="BC187" s="73"/>
      <c r="BD187" s="73"/>
      <c r="BE187" s="73"/>
      <c r="BF187" s="73"/>
      <c r="BP187" s="81"/>
    </row>
    <row r="188" spans="1:68" s="3" customFormat="1" ht="15" customHeight="1" x14ac:dyDescent="0.15">
      <c r="A188" s="152"/>
      <c r="B188" s="37"/>
      <c r="C188" s="80"/>
      <c r="D188" s="80"/>
      <c r="E188" s="80"/>
      <c r="F188" s="80"/>
      <c r="G188" s="80"/>
      <c r="H188" s="80"/>
      <c r="I188" s="80"/>
      <c r="J188" s="80"/>
      <c r="P188" s="80"/>
      <c r="Q188" s="80"/>
      <c r="R188" s="80"/>
      <c r="S188" s="80"/>
      <c r="T188" s="80"/>
      <c r="AG188" s="165"/>
      <c r="AH188" s="165"/>
      <c r="AK188" s="47"/>
      <c r="AL188" s="167"/>
      <c r="AM188" s="47"/>
      <c r="AN188" s="47"/>
      <c r="AO188" s="47"/>
      <c r="AP188" s="47"/>
      <c r="AW188" s="81"/>
      <c r="BA188" s="73"/>
      <c r="BB188" s="73"/>
      <c r="BC188" s="73"/>
      <c r="BD188" s="73"/>
      <c r="BE188" s="73"/>
      <c r="BF188" s="73"/>
      <c r="BP188" s="81"/>
    </row>
    <row r="189" spans="1:68" ht="15" customHeight="1" x14ac:dyDescent="0.2">
      <c r="A189" s="155"/>
      <c r="B189" s="48"/>
      <c r="K189" s="73"/>
      <c r="L189" s="73"/>
    </row>
    <row r="190" spans="1:68" ht="15" customHeight="1" x14ac:dyDescent="0.2">
      <c r="A190" s="233"/>
      <c r="B190" s="23"/>
      <c r="K190" s="73"/>
      <c r="L190" s="73"/>
    </row>
    <row r="191" spans="1:68" ht="41.25" customHeight="1" x14ac:dyDescent="0.2">
      <c r="A191" s="76"/>
      <c r="B191" s="79"/>
      <c r="C191" s="77"/>
      <c r="D191" s="77"/>
      <c r="E191" s="77"/>
      <c r="F191" s="77"/>
      <c r="G191" s="77"/>
      <c r="H191" s="77"/>
      <c r="I191" s="77"/>
      <c r="J191" s="77"/>
      <c r="K191" s="77"/>
      <c r="L191" s="77"/>
      <c r="M191" s="77"/>
      <c r="N191" s="77"/>
      <c r="O191" s="77"/>
      <c r="P191" s="77"/>
      <c r="Q191" s="77"/>
    </row>
    <row r="192" spans="1:68" ht="15.75" customHeight="1" x14ac:dyDescent="0.15">
      <c r="A192" s="64"/>
      <c r="B192" s="114"/>
      <c r="C192" s="73"/>
      <c r="D192" s="73"/>
      <c r="E192" s="73"/>
      <c r="F192" s="73"/>
      <c r="G192" s="73"/>
      <c r="H192" s="73"/>
      <c r="I192" s="73"/>
      <c r="J192" s="73"/>
      <c r="K192" s="73"/>
      <c r="L192" s="73"/>
      <c r="M192" s="73"/>
      <c r="N192" s="73"/>
    </row>
    <row r="193" spans="1:14" ht="16.5" customHeight="1" x14ac:dyDescent="0.15">
      <c r="A193" s="255"/>
      <c r="B193" s="46"/>
      <c r="C193" s="73"/>
      <c r="D193" s="73"/>
      <c r="E193" s="73"/>
      <c r="F193" s="73"/>
      <c r="G193" s="73"/>
      <c r="H193" s="73"/>
      <c r="I193" s="73"/>
      <c r="J193" s="73"/>
      <c r="K193" s="73"/>
      <c r="L193" s="73"/>
      <c r="M193" s="73"/>
      <c r="N193" s="73"/>
    </row>
    <row r="194" spans="1:14" ht="16.5" customHeight="1" x14ac:dyDescent="0.15">
      <c r="A194" s="256"/>
      <c r="B194" s="37"/>
      <c r="C194" s="73"/>
      <c r="D194" s="73"/>
      <c r="E194" s="73"/>
      <c r="F194" s="73"/>
      <c r="G194" s="73"/>
      <c r="H194" s="73"/>
      <c r="I194" s="73"/>
      <c r="J194" s="73"/>
      <c r="K194" s="73"/>
      <c r="L194" s="73"/>
      <c r="M194" s="73"/>
      <c r="N194" s="73"/>
    </row>
    <row r="195" spans="1:14" ht="16.5" customHeight="1" x14ac:dyDescent="0.15">
      <c r="A195" s="257"/>
      <c r="B195" s="48"/>
      <c r="C195" s="73"/>
      <c r="D195" s="73"/>
      <c r="E195" s="73"/>
      <c r="F195" s="73"/>
      <c r="G195" s="73"/>
      <c r="H195" s="73"/>
      <c r="I195" s="73"/>
      <c r="J195" s="73"/>
      <c r="K195" s="73"/>
      <c r="L195" s="73"/>
      <c r="M195" s="73"/>
      <c r="N195" s="73"/>
    </row>
    <row r="196" spans="1:14" ht="26.25" customHeight="1" x14ac:dyDescent="0.2">
      <c r="A196" s="258"/>
      <c r="B196" s="110"/>
      <c r="C196" s="110"/>
      <c r="D196" s="110"/>
    </row>
    <row r="197" spans="1:14" ht="31.5" customHeight="1" x14ac:dyDescent="0.2">
      <c r="A197" s="67"/>
      <c r="B197" s="114"/>
      <c r="N197" s="73"/>
    </row>
    <row r="198" spans="1:14" ht="15" customHeight="1" x14ac:dyDescent="0.2">
      <c r="A198" s="259"/>
      <c r="B198" s="36"/>
      <c r="M198" s="73"/>
      <c r="N198" s="73"/>
    </row>
    <row r="199" spans="1:14" ht="15" customHeight="1" x14ac:dyDescent="0.2">
      <c r="A199" s="176"/>
      <c r="B199" s="37"/>
      <c r="M199" s="73"/>
      <c r="N199" s="73"/>
    </row>
    <row r="200" spans="1:14" ht="15" customHeight="1" x14ac:dyDescent="0.2">
      <c r="A200" s="176"/>
      <c r="B200" s="37"/>
      <c r="M200" s="73"/>
      <c r="N200" s="73"/>
    </row>
    <row r="201" spans="1:14" ht="15" customHeight="1" x14ac:dyDescent="0.2">
      <c r="A201" s="260"/>
      <c r="B201" s="37"/>
      <c r="M201" s="73"/>
      <c r="N201" s="73"/>
    </row>
    <row r="202" spans="1:14" ht="15" customHeight="1" x14ac:dyDescent="0.2">
      <c r="A202" s="176"/>
      <c r="B202" s="37"/>
      <c r="M202" s="73"/>
      <c r="N202" s="73"/>
    </row>
    <row r="203" spans="1:14" ht="15" customHeight="1" x14ac:dyDescent="0.2">
      <c r="A203" s="176"/>
      <c r="B203" s="37"/>
      <c r="M203" s="73"/>
      <c r="N203" s="73"/>
    </row>
    <row r="204" spans="1:14" ht="15" customHeight="1" x14ac:dyDescent="0.2">
      <c r="A204" s="176"/>
      <c r="B204" s="37"/>
      <c r="M204" s="73"/>
      <c r="N204" s="73"/>
    </row>
    <row r="205" spans="1:14" ht="15" customHeight="1" x14ac:dyDescent="0.2">
      <c r="A205" s="176"/>
      <c r="B205" s="37"/>
      <c r="M205" s="73"/>
      <c r="N205" s="73"/>
    </row>
    <row r="206" spans="1:14" ht="15" customHeight="1" x14ac:dyDescent="0.2">
      <c r="A206" s="261"/>
      <c r="B206" s="37"/>
      <c r="M206" s="73"/>
      <c r="N206" s="73"/>
    </row>
    <row r="207" spans="1:14" ht="15" customHeight="1" x14ac:dyDescent="0.2">
      <c r="A207" s="260"/>
      <c r="B207" s="37"/>
      <c r="M207" s="73"/>
      <c r="N207" s="73"/>
    </row>
    <row r="208" spans="1:14" ht="15" customHeight="1" x14ac:dyDescent="0.2">
      <c r="A208" s="260"/>
      <c r="B208" s="37"/>
      <c r="M208" s="73"/>
      <c r="N208" s="73"/>
    </row>
    <row r="209" spans="1:14" ht="15" customHeight="1" x14ac:dyDescent="0.2">
      <c r="A209" s="176"/>
      <c r="B209" s="37"/>
      <c r="L209" s="73"/>
      <c r="M209" s="73"/>
      <c r="N209" s="73"/>
    </row>
    <row r="210" spans="1:14" ht="15" customHeight="1" x14ac:dyDescent="0.2">
      <c r="A210" s="261"/>
      <c r="B210" s="37"/>
      <c r="L210" s="73"/>
      <c r="M210" s="73"/>
      <c r="N210" s="73"/>
    </row>
    <row r="211" spans="1:14" ht="21.75" customHeight="1" x14ac:dyDescent="0.2">
      <c r="A211" s="260"/>
      <c r="B211" s="37"/>
      <c r="L211" s="73"/>
      <c r="M211" s="73"/>
      <c r="N211" s="73"/>
    </row>
    <row r="212" spans="1:14" ht="15" customHeight="1" x14ac:dyDescent="0.2">
      <c r="A212" s="261"/>
      <c r="B212" s="37"/>
      <c r="L212" s="73"/>
      <c r="M212" s="73"/>
      <c r="N212" s="73"/>
    </row>
    <row r="213" spans="1:14" ht="15" customHeight="1" x14ac:dyDescent="0.2">
      <c r="A213" s="262"/>
      <c r="B213" s="37"/>
      <c r="L213" s="73"/>
      <c r="M213" s="73"/>
      <c r="N213" s="73"/>
    </row>
    <row r="214" spans="1:14" ht="15" customHeight="1" x14ac:dyDescent="0.2">
      <c r="A214" s="176"/>
      <c r="B214" s="37"/>
      <c r="L214" s="73"/>
      <c r="M214" s="73"/>
      <c r="N214" s="73"/>
    </row>
    <row r="215" spans="1:14" ht="23.25" customHeight="1" x14ac:dyDescent="0.2">
      <c r="A215" s="260"/>
      <c r="B215" s="37"/>
      <c r="L215" s="73"/>
      <c r="M215" s="73"/>
      <c r="N215" s="73"/>
    </row>
    <row r="216" spans="1:14" ht="15" customHeight="1" x14ac:dyDescent="0.2">
      <c r="A216" s="176"/>
      <c r="B216" s="37"/>
      <c r="L216" s="73"/>
      <c r="M216" s="73"/>
      <c r="N216" s="73"/>
    </row>
    <row r="217" spans="1:14" ht="15" customHeight="1" x14ac:dyDescent="0.2">
      <c r="A217" s="260"/>
      <c r="B217" s="37"/>
      <c r="L217" s="73"/>
      <c r="M217" s="73"/>
      <c r="N217" s="73"/>
    </row>
    <row r="218" spans="1:14" ht="15" customHeight="1" x14ac:dyDescent="0.2">
      <c r="A218" s="176"/>
      <c r="B218" s="37"/>
      <c r="L218" s="73"/>
      <c r="M218" s="73"/>
      <c r="N218" s="73"/>
    </row>
    <row r="219" spans="1:14" ht="15" customHeight="1" x14ac:dyDescent="0.2">
      <c r="A219" s="176"/>
      <c r="B219" s="37"/>
      <c r="L219" s="73"/>
      <c r="M219" s="73"/>
      <c r="N219" s="73"/>
    </row>
    <row r="220" spans="1:14" ht="15" customHeight="1" x14ac:dyDescent="0.2">
      <c r="A220" s="261"/>
      <c r="B220" s="37"/>
      <c r="L220" s="73"/>
      <c r="M220" s="73"/>
      <c r="N220" s="73"/>
    </row>
    <row r="221" spans="1:14" ht="15" customHeight="1" x14ac:dyDescent="0.2">
      <c r="A221" s="263"/>
      <c r="B221" s="48"/>
      <c r="L221" s="73"/>
      <c r="M221" s="73"/>
      <c r="N221" s="73"/>
    </row>
    <row r="222" spans="1:14" ht="15" customHeight="1" x14ac:dyDescent="0.2">
      <c r="A222" s="233"/>
      <c r="B222" s="23"/>
    </row>
    <row r="227" spans="1:68" x14ac:dyDescent="0.2">
      <c r="A227" s="73"/>
    </row>
    <row r="228" spans="1:68" x14ac:dyDescent="0.2">
      <c r="A228" s="73"/>
    </row>
    <row r="229" spans="1:68" x14ac:dyDescent="0.2">
      <c r="A229" s="73"/>
    </row>
    <row r="230" spans="1:68" x14ac:dyDescent="0.2">
      <c r="A230" s="73"/>
    </row>
    <row r="231" spans="1:68" s="254" customFormat="1" x14ac:dyDescent="0.2">
      <c r="A231" s="73"/>
      <c r="AW231" s="264"/>
      <c r="BA231" s="73"/>
      <c r="BB231" s="73"/>
      <c r="BC231" s="73"/>
      <c r="BD231" s="73"/>
      <c r="BE231" s="73"/>
      <c r="BF231" s="73"/>
      <c r="BP231" s="264"/>
    </row>
    <row r="232" spans="1:68" s="254" customFormat="1" x14ac:dyDescent="0.2">
      <c r="A232" s="73"/>
      <c r="AW232" s="264"/>
      <c r="BA232" s="73"/>
      <c r="BB232" s="73"/>
      <c r="BC232" s="73"/>
      <c r="BD232" s="73"/>
      <c r="BE232" s="73"/>
      <c r="BF232" s="73"/>
      <c r="BP232" s="264"/>
    </row>
    <row r="233" spans="1:68" s="254" customFormat="1" x14ac:dyDescent="0.2">
      <c r="A233" s="73"/>
      <c r="AW233" s="264"/>
      <c r="BA233" s="73"/>
      <c r="BB233" s="73"/>
      <c r="BC233" s="73"/>
      <c r="BD233" s="73"/>
      <c r="BE233" s="73"/>
      <c r="BF233" s="73"/>
      <c r="BP233" s="264"/>
    </row>
    <row r="234" spans="1:68" s="254" customFormat="1" x14ac:dyDescent="0.2">
      <c r="A234" s="73"/>
      <c r="AW234" s="264"/>
      <c r="BA234" s="73"/>
      <c r="BB234" s="73"/>
      <c r="BC234" s="73"/>
      <c r="BD234" s="73"/>
      <c r="BE234" s="73"/>
      <c r="BF234" s="73"/>
      <c r="BP234" s="264"/>
    </row>
    <row r="235" spans="1:68" s="254" customFormat="1" hidden="1" x14ac:dyDescent="0.2">
      <c r="A235" s="73"/>
      <c r="AW235" s="264"/>
      <c r="BA235" s="73"/>
      <c r="BB235" s="73"/>
      <c r="BC235" s="73"/>
      <c r="BD235" s="73"/>
      <c r="BE235" s="73"/>
      <c r="BF235" s="73"/>
      <c r="BP235" s="264"/>
    </row>
    <row r="236" spans="1:68" s="254" customFormat="1" hidden="1" x14ac:dyDescent="0.2">
      <c r="A236" s="265"/>
      <c r="AW236" s="264"/>
      <c r="BA236" s="73"/>
      <c r="BB236" s="73"/>
      <c r="BC236" s="73"/>
      <c r="BD236" s="73"/>
      <c r="BE236" s="265"/>
      <c r="BF236" s="73"/>
      <c r="BP236" s="264"/>
    </row>
    <row r="237" spans="1:68" s="254" customFormat="1" hidden="1" x14ac:dyDescent="0.2">
      <c r="A237" s="73"/>
      <c r="AW237" s="264"/>
      <c r="BA237" s="73"/>
      <c r="BB237" s="73"/>
      <c r="BC237" s="73"/>
      <c r="BD237" s="73"/>
      <c r="BF237" s="73"/>
      <c r="BP237" s="264"/>
    </row>
    <row r="238" spans="1:68" s="254" customFormat="1" hidden="1" x14ac:dyDescent="0.2">
      <c r="A238" s="73"/>
      <c r="AW238" s="264"/>
      <c r="BA238" s="73"/>
      <c r="BB238" s="73"/>
      <c r="BC238" s="73"/>
      <c r="BD238" s="73"/>
      <c r="BE238" s="73"/>
      <c r="BF238" s="73"/>
      <c r="BP238" s="264"/>
    </row>
    <row r="239" spans="1:68" s="254" customFormat="1" x14ac:dyDescent="0.2">
      <c r="A239" s="73"/>
      <c r="AW239" s="264"/>
      <c r="BA239" s="73"/>
      <c r="BB239" s="73"/>
      <c r="BC239" s="73"/>
      <c r="BD239" s="73"/>
      <c r="BE239" s="73"/>
      <c r="BF239" s="73"/>
      <c r="BP239" s="264"/>
    </row>
  </sheetData>
  <mergeCells count="80">
    <mergeCell ref="Y169:Y170"/>
    <mergeCell ref="V140:W140"/>
    <mergeCell ref="X140:Y140"/>
    <mergeCell ref="A161:A162"/>
    <mergeCell ref="B161:B162"/>
    <mergeCell ref="C161:D161"/>
    <mergeCell ref="A169:A170"/>
    <mergeCell ref="B169:B170"/>
    <mergeCell ref="C169:U169"/>
    <mergeCell ref="V169:W169"/>
    <mergeCell ref="X169:X170"/>
    <mergeCell ref="A140:A141"/>
    <mergeCell ref="B140:B141"/>
    <mergeCell ref="C140:U140"/>
    <mergeCell ref="K114:K115"/>
    <mergeCell ref="A121:A124"/>
    <mergeCell ref="A125:A129"/>
    <mergeCell ref="A130:A135"/>
    <mergeCell ref="A136:A137"/>
    <mergeCell ref="H110:H111"/>
    <mergeCell ref="A114:A115"/>
    <mergeCell ref="B114:B115"/>
    <mergeCell ref="C114:E114"/>
    <mergeCell ref="F114:F115"/>
    <mergeCell ref="G114:G115"/>
    <mergeCell ref="H114:J114"/>
    <mergeCell ref="E110:G110"/>
    <mergeCell ref="A104:B104"/>
    <mergeCell ref="A105:B105"/>
    <mergeCell ref="A107:C107"/>
    <mergeCell ref="A110:C111"/>
    <mergeCell ref="D110:D111"/>
    <mergeCell ref="B46:C46"/>
    <mergeCell ref="V48:W48"/>
    <mergeCell ref="X48:X49"/>
    <mergeCell ref="A102:B103"/>
    <mergeCell ref="C102:C103"/>
    <mergeCell ref="D102:F102"/>
    <mergeCell ref="G102:G103"/>
    <mergeCell ref="A48:A49"/>
    <mergeCell ref="B48:B49"/>
    <mergeCell ref="C48:U48"/>
    <mergeCell ref="A40:A42"/>
    <mergeCell ref="B40:C40"/>
    <mergeCell ref="B41:C41"/>
    <mergeCell ref="B42:C42"/>
    <mergeCell ref="A43:A45"/>
    <mergeCell ref="B43:C43"/>
    <mergeCell ref="B44:C44"/>
    <mergeCell ref="B45:C45"/>
    <mergeCell ref="A27:C27"/>
    <mergeCell ref="A28:A39"/>
    <mergeCell ref="B28:C28"/>
    <mergeCell ref="B29:C29"/>
    <mergeCell ref="B30:C30"/>
    <mergeCell ref="B31:C31"/>
    <mergeCell ref="B32:C32"/>
    <mergeCell ref="B33:C33"/>
    <mergeCell ref="B34:C34"/>
    <mergeCell ref="B35:C35"/>
    <mergeCell ref="B36:C36"/>
    <mergeCell ref="B37:C37"/>
    <mergeCell ref="B38:C38"/>
    <mergeCell ref="B39:C39"/>
    <mergeCell ref="Y10:Y11"/>
    <mergeCell ref="A18:A19"/>
    <mergeCell ref="B18:B19"/>
    <mergeCell ref="C18:E18"/>
    <mergeCell ref="F18:F19"/>
    <mergeCell ref="X10:X11"/>
    <mergeCell ref="A25:A26"/>
    <mergeCell ref="B25:C26"/>
    <mergeCell ref="D25:D26"/>
    <mergeCell ref="E25:G25"/>
    <mergeCell ref="H25:H26"/>
    <mergeCell ref="A6:N6"/>
    <mergeCell ref="A10:A11"/>
    <mergeCell ref="B10:B11"/>
    <mergeCell ref="C10:U10"/>
    <mergeCell ref="V10:W10"/>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X141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Z1:AA1048576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A2:A43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B46:C46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I45:I47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I166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C114:K115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C161:D161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A121:A65536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A46:A93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A95:A119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 TKS983135:TKS983159 TUO983135:TUO983159 UEK983135:UEK983159 UOG983135:UOG983159 UYC983135:UYC983159 VHY983135:VHY983159 VRU983135:VRU983159 WBQ983135:WBQ983159 WLM983135:WLM983159 WVI983135:WVI983159</xm:sqref>
        </x14:dataValidation>
        <x14:dataValidation type="whole" allowBlank="1" showInputMessage="1" showErrorMessage="1" errorTitle="Error" error="Por favor ingrese números enteros">
          <x14:formula1>
            <xm:f>0</xm:f>
          </x14:formula1>
          <x14:formula2>
            <xm:f>1000000000</xm:f>
          </x14:formula2>
          <xm:sqref>AB119:AW65650 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X142:X65536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I1:I26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I167:I65562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I28:I44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X119:X140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B121:B65536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BP119:IV65650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I48:I113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BQ115:IV118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BP1:IV114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J1:L113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B1:C45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AB115:AX118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C162:D65536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B95:B119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I138:I165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C95:E113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C121:D160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C116:Y118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Y119:Y65536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M1:Y115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AB1:AW114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E121:H65536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B47:C70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F1:H113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D1:E70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B72:E85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B87:E93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K119:W65536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C119:J119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J138:J65536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I121:J137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OWW983161:OWX983177 PGS983161:PGT983177 PQO983161:PQP983177 QAK983161:QAL983177 QKG983161:QKH983177 QUC983161:QUD983177 RDY983161:RDZ983177 RNU983161:RNV983177 RXQ983161:RXR983177 SHM983161:SHN983177 SRI983161:SRJ983177 TBE983161:TBF983177 TLA983161:TLB983177 TUW983161:TUX983177 UES983161:UET983177 UOO983161:UOP983177 UYK983161:UYL983177 VIG983161:VIH983177 VSC983161:VSD983177 WBY983161:WBZ983177 WLU983161:WLV983177 WVQ983161:WVR983177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2017-07-19T16:12:02Z</dcterms:modified>
</cp:coreProperties>
</file>