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0995" windowHeight="9510" activeTab="6"/>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s>
  <calcPr calcId="152511"/>
</workbook>
</file>

<file path=xl/calcChain.xml><?xml version="1.0" encoding="utf-8"?>
<calcChain xmlns="http://schemas.openxmlformats.org/spreadsheetml/2006/main">
  <c r="D107" i="11" l="1"/>
  <c r="D106" i="11"/>
  <c r="D105" i="11"/>
  <c r="D104" i="11"/>
  <c r="D103" i="11"/>
  <c r="D102" i="11"/>
  <c r="D101" i="11"/>
  <c r="D100" i="11"/>
  <c r="D99" i="11"/>
  <c r="H79" i="11"/>
  <c r="G79" i="11"/>
  <c r="F79" i="11"/>
  <c r="E79" i="11"/>
  <c r="D79" i="11" s="1"/>
  <c r="D78" i="11"/>
  <c r="D77" i="11"/>
  <c r="D76" i="11"/>
  <c r="D75" i="11"/>
  <c r="I72" i="11"/>
  <c r="H72" i="11"/>
  <c r="G72" i="11"/>
  <c r="D72" i="11" s="1"/>
  <c r="F72" i="11"/>
  <c r="E72" i="11"/>
  <c r="CG71" i="11"/>
  <c r="D71" i="11"/>
  <c r="CA71" i="11" s="1"/>
  <c r="CG70" i="11"/>
  <c r="CA70" i="11"/>
  <c r="D70" i="11"/>
  <c r="D69" i="11"/>
  <c r="CG69" i="11" s="1"/>
  <c r="D68" i="11"/>
  <c r="CA68" i="11" s="1"/>
  <c r="CG67" i="11"/>
  <c r="D67" i="11"/>
  <c r="CA67" i="11" s="1"/>
  <c r="CG66" i="11"/>
  <c r="CA66" i="11"/>
  <c r="D66" i="11"/>
  <c r="D65" i="11"/>
  <c r="CG65" i="11" s="1"/>
  <c r="D64" i="11"/>
  <c r="CA64" i="11" s="1"/>
  <c r="CG63" i="11"/>
  <c r="D63" i="11"/>
  <c r="CA63" i="11" s="1"/>
  <c r="CG62" i="11"/>
  <c r="CA62" i="11"/>
  <c r="D62" i="11"/>
  <c r="D61" i="11"/>
  <c r="CG61" i="11" s="1"/>
  <c r="D60" i="11"/>
  <c r="CA60" i="11" s="1"/>
  <c r="CG59" i="11"/>
  <c r="D59" i="11"/>
  <c r="CA59" i="11" s="1"/>
  <c r="CG58" i="11"/>
  <c r="CA58" i="11"/>
  <c r="D58" i="11"/>
  <c r="D57" i="11"/>
  <c r="CG57" i="11" s="1"/>
  <c r="D56" i="11"/>
  <c r="CA56" i="11" s="1"/>
  <c r="CG55" i="11"/>
  <c r="D55" i="11"/>
  <c r="CA55" i="11" s="1"/>
  <c r="CG54" i="11"/>
  <c r="CA54" i="11"/>
  <c r="D54" i="11"/>
  <c r="D53" i="11"/>
  <c r="CG53" i="11" s="1"/>
  <c r="D52" i="11"/>
  <c r="CA52" i="11" s="1"/>
  <c r="CG51" i="11"/>
  <c r="D51" i="11"/>
  <c r="CA51" i="11" s="1"/>
  <c r="CG50" i="11"/>
  <c r="CA50" i="11"/>
  <c r="D50" i="11"/>
  <c r="D49" i="11"/>
  <c r="CG49" i="11" s="1"/>
  <c r="D48" i="11"/>
  <c r="CA48" i="11" s="1"/>
  <c r="CG47" i="11"/>
  <c r="D47" i="11"/>
  <c r="CA47" i="11" s="1"/>
  <c r="CG46" i="11"/>
  <c r="CA46" i="11"/>
  <c r="D46" i="11"/>
  <c r="D45" i="11"/>
  <c r="CG45" i="11" s="1"/>
  <c r="D44" i="11"/>
  <c r="CA44" i="11" s="1"/>
  <c r="CG43" i="11"/>
  <c r="D43" i="11"/>
  <c r="CA43" i="11" s="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D40" i="11"/>
  <c r="A195" i="11" s="1"/>
  <c r="D39" i="11"/>
  <c r="CA39" i="11" s="1"/>
  <c r="CG38" i="11"/>
  <c r="D38" i="11"/>
  <c r="CA38" i="11" s="1"/>
  <c r="CG37" i="11"/>
  <c r="CA37" i="11"/>
  <c r="D37" i="11"/>
  <c r="D36" i="11"/>
  <c r="CG36" i="11" s="1"/>
  <c r="D35" i="11"/>
  <c r="CA35" i="11" s="1"/>
  <c r="CG34" i="11"/>
  <c r="D34" i="11"/>
  <c r="CA34" i="11" s="1"/>
  <c r="CG33" i="11"/>
  <c r="CA33" i="11"/>
  <c r="D33" i="11"/>
  <c r="D32" i="11"/>
  <c r="CG32" i="11" s="1"/>
  <c r="D31" i="11"/>
  <c r="CA31" i="11" s="1"/>
  <c r="CG30" i="11"/>
  <c r="D30" i="11"/>
  <c r="CA30" i="11" s="1"/>
  <c r="CG29" i="11"/>
  <c r="CA29" i="11"/>
  <c r="D29" i="11"/>
  <c r="D28" i="11"/>
  <c r="CG28" i="11" s="1"/>
  <c r="D27" i="11"/>
  <c r="CA27" i="11" s="1"/>
  <c r="CG26" i="11"/>
  <c r="D26" i="11"/>
  <c r="CA26" i="11" s="1"/>
  <c r="CG25" i="11"/>
  <c r="CA25" i="11"/>
  <c r="D25" i="11"/>
  <c r="D24" i="11"/>
  <c r="CG24" i="11" s="1"/>
  <c r="D23" i="11"/>
  <c r="CA23" i="11" s="1"/>
  <c r="CG22" i="11"/>
  <c r="D22" i="11"/>
  <c r="CA22" i="11" s="1"/>
  <c r="CG21" i="11"/>
  <c r="CA21" i="11"/>
  <c r="D21" i="11"/>
  <c r="D20" i="11"/>
  <c r="CG20" i="11" s="1"/>
  <c r="D19" i="11"/>
  <c r="CA19" i="11" s="1"/>
  <c r="CG18" i="11"/>
  <c r="D18" i="11"/>
  <c r="CA18" i="11" s="1"/>
  <c r="CG17" i="11"/>
  <c r="CA17" i="11"/>
  <c r="D17" i="11"/>
  <c r="D16" i="11"/>
  <c r="CG16" i="11" s="1"/>
  <c r="D15" i="11"/>
  <c r="CA15" i="11" s="1"/>
  <c r="CG14" i="11"/>
  <c r="D14" i="11"/>
  <c r="CA14" i="11" s="1"/>
  <c r="CG13" i="11"/>
  <c r="CA13" i="11"/>
  <c r="D13" i="11"/>
  <c r="D12" i="11"/>
  <c r="CG12" i="11" s="1"/>
  <c r="D11" i="11"/>
  <c r="A5" i="11"/>
  <c r="A4" i="11"/>
  <c r="A3" i="11"/>
  <c r="A2" i="11"/>
  <c r="CG15" i="11" l="1"/>
  <c r="B195" i="11" s="1"/>
  <c r="CG19" i="11"/>
  <c r="CG23" i="11"/>
  <c r="CG27" i="11"/>
  <c r="CG31" i="11"/>
  <c r="CG35" i="11"/>
  <c r="CG39" i="11"/>
  <c r="CG44" i="11"/>
  <c r="CG48" i="11"/>
  <c r="CG52" i="11"/>
  <c r="CG56" i="11"/>
  <c r="CG60" i="11"/>
  <c r="CG64" i="11"/>
  <c r="CG68" i="11"/>
  <c r="CA12" i="11"/>
  <c r="CA16" i="11"/>
  <c r="CA20" i="11"/>
  <c r="CA24" i="11"/>
  <c r="CA28" i="11"/>
  <c r="CA32" i="11"/>
  <c r="CA36" i="11"/>
  <c r="CA45" i="11"/>
  <c r="CA49" i="11"/>
  <c r="CA53" i="11"/>
  <c r="CA57" i="11"/>
  <c r="CA61" i="11"/>
  <c r="CA65" i="11"/>
  <c r="CA69" i="11"/>
  <c r="D107" i="12" l="1"/>
  <c r="D106" i="12"/>
  <c r="D105" i="12"/>
  <c r="D104" i="12"/>
  <c r="D103" i="12"/>
  <c r="D102" i="12"/>
  <c r="D101" i="12"/>
  <c r="D100" i="12"/>
  <c r="D99" i="12"/>
  <c r="H79" i="12"/>
  <c r="G79" i="12"/>
  <c r="F79" i="12"/>
  <c r="D79" i="12" s="1"/>
  <c r="E79" i="12"/>
  <c r="D78" i="12"/>
  <c r="D77" i="12"/>
  <c r="D76" i="12"/>
  <c r="D75" i="12"/>
  <c r="I72" i="12"/>
  <c r="H72" i="12"/>
  <c r="G72" i="12"/>
  <c r="F72" i="12"/>
  <c r="E72" i="12"/>
  <c r="D72" i="12"/>
  <c r="D71" i="12"/>
  <c r="CG71" i="12" s="1"/>
  <c r="CG70" i="12"/>
  <c r="CA70" i="12"/>
  <c r="D70" i="12"/>
  <c r="D69" i="12"/>
  <c r="CG69" i="12" s="1"/>
  <c r="D68" i="12"/>
  <c r="CG68" i="12" s="1"/>
  <c r="CG67" i="12"/>
  <c r="D67" i="12"/>
  <c r="CA67" i="12" s="1"/>
  <c r="CG66" i="12"/>
  <c r="CA66" i="12"/>
  <c r="D66" i="12"/>
  <c r="D65" i="12"/>
  <c r="CG65" i="12" s="1"/>
  <c r="D64" i="12"/>
  <c r="CG64" i="12" s="1"/>
  <c r="CG63" i="12"/>
  <c r="D63" i="12"/>
  <c r="CA63" i="12" s="1"/>
  <c r="CG62" i="12"/>
  <c r="CA62" i="12"/>
  <c r="D62" i="12"/>
  <c r="D61" i="12"/>
  <c r="CG61" i="12" s="1"/>
  <c r="D60" i="12"/>
  <c r="CG60" i="12" s="1"/>
  <c r="CG59" i="12"/>
  <c r="D59" i="12"/>
  <c r="CA59" i="12" s="1"/>
  <c r="CG58" i="12"/>
  <c r="CA58" i="12"/>
  <c r="D58" i="12"/>
  <c r="D57" i="12"/>
  <c r="CG57" i="12" s="1"/>
  <c r="D56" i="12"/>
  <c r="CG56" i="12" s="1"/>
  <c r="CG55" i="12"/>
  <c r="D55" i="12"/>
  <c r="CA55" i="12" s="1"/>
  <c r="CG54" i="12"/>
  <c r="CA54" i="12"/>
  <c r="D54" i="12"/>
  <c r="D53" i="12"/>
  <c r="CG53" i="12" s="1"/>
  <c r="D52" i="12"/>
  <c r="CG52" i="12" s="1"/>
  <c r="CG51" i="12"/>
  <c r="D51" i="12"/>
  <c r="CA51" i="12" s="1"/>
  <c r="CG50" i="12"/>
  <c r="CA50" i="12"/>
  <c r="D50" i="12"/>
  <c r="D49" i="12"/>
  <c r="CG49" i="12" s="1"/>
  <c r="D48" i="12"/>
  <c r="CG48" i="12" s="1"/>
  <c r="CG47" i="12"/>
  <c r="D47" i="12"/>
  <c r="CA47" i="12" s="1"/>
  <c r="CG46" i="12"/>
  <c r="CA46" i="12"/>
  <c r="D46" i="12"/>
  <c r="D45" i="12"/>
  <c r="CG45" i="12" s="1"/>
  <c r="D44" i="12"/>
  <c r="CG44" i="12" s="1"/>
  <c r="CG43" i="12"/>
  <c r="D43" i="12"/>
  <c r="CA43" i="12" s="1"/>
  <c r="AC40" i="12"/>
  <c r="AB40" i="12"/>
  <c r="AA40" i="12"/>
  <c r="Z40" i="12"/>
  <c r="Y40" i="12"/>
  <c r="X40" i="12"/>
  <c r="W40" i="12"/>
  <c r="V40" i="12"/>
  <c r="U40" i="12"/>
  <c r="T40" i="12"/>
  <c r="S40" i="12"/>
  <c r="R40" i="12"/>
  <c r="Q40" i="12"/>
  <c r="P40" i="12"/>
  <c r="O40" i="12"/>
  <c r="N40" i="12"/>
  <c r="M40" i="12"/>
  <c r="L40" i="12"/>
  <c r="K40" i="12"/>
  <c r="J40" i="12"/>
  <c r="I40" i="12"/>
  <c r="H40" i="12"/>
  <c r="G40" i="12"/>
  <c r="F40" i="12"/>
  <c r="E40" i="12"/>
  <c r="D40" i="12"/>
  <c r="A195" i="12" s="1"/>
  <c r="D39" i="12"/>
  <c r="CG39" i="12" s="1"/>
  <c r="CG38" i="12"/>
  <c r="D38" i="12"/>
  <c r="CA38" i="12" s="1"/>
  <c r="CG37" i="12"/>
  <c r="CA37" i="12"/>
  <c r="D37" i="12"/>
  <c r="D36" i="12"/>
  <c r="CG36" i="12" s="1"/>
  <c r="D35" i="12"/>
  <c r="CG35" i="12" s="1"/>
  <c r="CG34" i="12"/>
  <c r="D34" i="12"/>
  <c r="CA34" i="12" s="1"/>
  <c r="CG33" i="12"/>
  <c r="CA33" i="12"/>
  <c r="D33" i="12"/>
  <c r="D32" i="12"/>
  <c r="CG32" i="12" s="1"/>
  <c r="D31" i="12"/>
  <c r="CG31" i="12" s="1"/>
  <c r="CG30" i="12"/>
  <c r="D30" i="12"/>
  <c r="CA30" i="12" s="1"/>
  <c r="CG29" i="12"/>
  <c r="CA29" i="12"/>
  <c r="D29" i="12"/>
  <c r="D28" i="12"/>
  <c r="CG28" i="12" s="1"/>
  <c r="D27" i="12"/>
  <c r="CG27" i="12" s="1"/>
  <c r="CG26" i="12"/>
  <c r="D26" i="12"/>
  <c r="CA26" i="12" s="1"/>
  <c r="CG25" i="12"/>
  <c r="CA25" i="12"/>
  <c r="D25" i="12"/>
  <c r="D24" i="12"/>
  <c r="CG24" i="12" s="1"/>
  <c r="D23" i="12"/>
  <c r="CG23" i="12" s="1"/>
  <c r="CG22" i="12"/>
  <c r="D22" i="12"/>
  <c r="CA22" i="12" s="1"/>
  <c r="CG21" i="12"/>
  <c r="CA21" i="12"/>
  <c r="D21" i="12"/>
  <c r="D20" i="12"/>
  <c r="CG20" i="12" s="1"/>
  <c r="D19" i="12"/>
  <c r="CG19" i="12" s="1"/>
  <c r="CG18" i="12"/>
  <c r="D18" i="12"/>
  <c r="CA18" i="12" s="1"/>
  <c r="CG17" i="12"/>
  <c r="CA17" i="12"/>
  <c r="D17" i="12"/>
  <c r="D16" i="12"/>
  <c r="CG16" i="12" s="1"/>
  <c r="D15" i="12"/>
  <c r="CG15" i="12" s="1"/>
  <c r="CG14" i="12"/>
  <c r="D14" i="12"/>
  <c r="CA14" i="12" s="1"/>
  <c r="CG13" i="12"/>
  <c r="CA13" i="12"/>
  <c r="D13" i="12"/>
  <c r="D12" i="12"/>
  <c r="CG12" i="12" s="1"/>
  <c r="D11" i="12"/>
  <c r="A5" i="12"/>
  <c r="A4" i="12"/>
  <c r="A3" i="12"/>
  <c r="A2" i="12"/>
  <c r="B195" i="12" l="1"/>
  <c r="CA12" i="12"/>
  <c r="CA16" i="12"/>
  <c r="CA20" i="12"/>
  <c r="CA24" i="12"/>
  <c r="CA28" i="12"/>
  <c r="CA32" i="12"/>
  <c r="CA36" i="12"/>
  <c r="CA45" i="12"/>
  <c r="CA49" i="12"/>
  <c r="CA53" i="12"/>
  <c r="CA57" i="12"/>
  <c r="CA61" i="12"/>
  <c r="CA65" i="12"/>
  <c r="CA69" i="12"/>
  <c r="CA15" i="12"/>
  <c r="CA19" i="12"/>
  <c r="CA23" i="12"/>
  <c r="CA27" i="12"/>
  <c r="CA31" i="12"/>
  <c r="CA35" i="12"/>
  <c r="CA39" i="12"/>
  <c r="CA44" i="12"/>
  <c r="CA48" i="12"/>
  <c r="CA52" i="12"/>
  <c r="CA56" i="12"/>
  <c r="CA60" i="12"/>
  <c r="CA64" i="12"/>
  <c r="CA68" i="12"/>
  <c r="CA71" i="12"/>
  <c r="D107" i="13" l="1"/>
  <c r="D106" i="13"/>
  <c r="D105" i="13"/>
  <c r="D104" i="13"/>
  <c r="D103" i="13"/>
  <c r="D102" i="13"/>
  <c r="D101" i="13"/>
  <c r="D100" i="13"/>
  <c r="D99" i="13"/>
  <c r="H79" i="13"/>
  <c r="G79" i="13"/>
  <c r="F79" i="13"/>
  <c r="E79" i="13"/>
  <c r="D79" i="13" s="1"/>
  <c r="D78" i="13"/>
  <c r="D77" i="13"/>
  <c r="D76" i="13"/>
  <c r="D75" i="13"/>
  <c r="I72" i="13"/>
  <c r="H72" i="13"/>
  <c r="G72" i="13"/>
  <c r="F72" i="13"/>
  <c r="D72" i="13" s="1"/>
  <c r="E72" i="13"/>
  <c r="CG71" i="13"/>
  <c r="CA71" i="13"/>
  <c r="D71" i="13"/>
  <c r="D70" i="13"/>
  <c r="CA70" i="13" s="1"/>
  <c r="D69" i="13"/>
  <c r="CG69" i="13" s="1"/>
  <c r="D68" i="13"/>
  <c r="CA68" i="13" s="1"/>
  <c r="CG67" i="13"/>
  <c r="CA67" i="13"/>
  <c r="D67" i="13"/>
  <c r="D66" i="13"/>
  <c r="CG66" i="13" s="1"/>
  <c r="D65" i="13"/>
  <c r="CG65" i="13" s="1"/>
  <c r="CG64" i="13"/>
  <c r="D64" i="13"/>
  <c r="CA64" i="13" s="1"/>
  <c r="CG63" i="13"/>
  <c r="CA63" i="13"/>
  <c r="D63" i="13"/>
  <c r="D62" i="13"/>
  <c r="CG62" i="13" s="1"/>
  <c r="D61" i="13"/>
  <c r="CG61" i="13" s="1"/>
  <c r="CG60" i="13"/>
  <c r="D60" i="13"/>
  <c r="CA60" i="13" s="1"/>
  <c r="CG59" i="13"/>
  <c r="CA59" i="13"/>
  <c r="D59" i="13"/>
  <c r="D58" i="13"/>
  <c r="CG58" i="13" s="1"/>
  <c r="D57" i="13"/>
  <c r="CG57" i="13" s="1"/>
  <c r="CG56" i="13"/>
  <c r="D56" i="13"/>
  <c r="CA56" i="13" s="1"/>
  <c r="CG55" i="13"/>
  <c r="CA55" i="13"/>
  <c r="D55" i="13"/>
  <c r="D54" i="13"/>
  <c r="CG54" i="13" s="1"/>
  <c r="D53" i="13"/>
  <c r="CG53" i="13" s="1"/>
  <c r="CG52" i="13"/>
  <c r="D52" i="13"/>
  <c r="CA52" i="13" s="1"/>
  <c r="CG51" i="13"/>
  <c r="CA51" i="13"/>
  <c r="D51" i="13"/>
  <c r="D50" i="13"/>
  <c r="CG50" i="13" s="1"/>
  <c r="D49" i="13"/>
  <c r="CG49" i="13" s="1"/>
  <c r="CG48" i="13"/>
  <c r="D48" i="13"/>
  <c r="CA48" i="13" s="1"/>
  <c r="CG47" i="13"/>
  <c r="CA47" i="13"/>
  <c r="D47" i="13"/>
  <c r="D46" i="13"/>
  <c r="CG46" i="13" s="1"/>
  <c r="D45" i="13"/>
  <c r="CG45" i="13" s="1"/>
  <c r="CG44" i="13"/>
  <c r="D44" i="13"/>
  <c r="CA44" i="13" s="1"/>
  <c r="D43" i="13"/>
  <c r="AC40" i="13"/>
  <c r="AB40" i="13"/>
  <c r="AA40" i="13"/>
  <c r="Z40" i="13"/>
  <c r="Y40" i="13"/>
  <c r="X40" i="13"/>
  <c r="W40" i="13"/>
  <c r="V40" i="13"/>
  <c r="U40" i="13"/>
  <c r="T40" i="13"/>
  <c r="S40" i="13"/>
  <c r="R40" i="13"/>
  <c r="Q40" i="13"/>
  <c r="P40" i="13"/>
  <c r="O40" i="13"/>
  <c r="N40" i="13"/>
  <c r="M40" i="13"/>
  <c r="L40" i="13"/>
  <c r="K40" i="13"/>
  <c r="J40" i="13"/>
  <c r="I40" i="13"/>
  <c r="H40" i="13"/>
  <c r="G40" i="13"/>
  <c r="D40" i="13" s="1"/>
  <c r="A195" i="13" s="1"/>
  <c r="F40" i="13"/>
  <c r="E40" i="13"/>
  <c r="CG39" i="13"/>
  <c r="D39" i="13"/>
  <c r="CA39" i="13" s="1"/>
  <c r="CG38" i="13"/>
  <c r="CA38" i="13"/>
  <c r="D38" i="13"/>
  <c r="D37" i="13"/>
  <c r="CG37" i="13" s="1"/>
  <c r="D36" i="13"/>
  <c r="CG36" i="13" s="1"/>
  <c r="CG35" i="13"/>
  <c r="D35" i="13"/>
  <c r="CA35" i="13" s="1"/>
  <c r="CG34" i="13"/>
  <c r="CA34" i="13"/>
  <c r="D34" i="13"/>
  <c r="D33" i="13"/>
  <c r="CG33" i="13" s="1"/>
  <c r="D32" i="13"/>
  <c r="CG32" i="13" s="1"/>
  <c r="CG31" i="13"/>
  <c r="D31" i="13"/>
  <c r="CA31" i="13" s="1"/>
  <c r="CG30" i="13"/>
  <c r="CA30" i="13"/>
  <c r="D30" i="13"/>
  <c r="D29" i="13"/>
  <c r="CG29" i="13" s="1"/>
  <c r="D28" i="13"/>
  <c r="CG28" i="13" s="1"/>
  <c r="CG27" i="13"/>
  <c r="D27" i="13"/>
  <c r="CA27" i="13" s="1"/>
  <c r="CG26" i="13"/>
  <c r="CA26" i="13"/>
  <c r="D26" i="13"/>
  <c r="D25" i="13"/>
  <c r="CG25" i="13" s="1"/>
  <c r="D24" i="13"/>
  <c r="CG24" i="13" s="1"/>
  <c r="CG23" i="13"/>
  <c r="D23" i="13"/>
  <c r="CA23" i="13" s="1"/>
  <c r="CG22" i="13"/>
  <c r="CA22" i="13"/>
  <c r="D22" i="13"/>
  <c r="D21" i="13"/>
  <c r="CG21" i="13" s="1"/>
  <c r="D20" i="13"/>
  <c r="CG20" i="13" s="1"/>
  <c r="CG19" i="13"/>
  <c r="D19" i="13"/>
  <c r="CA19" i="13" s="1"/>
  <c r="CG18" i="13"/>
  <c r="CA18" i="13"/>
  <c r="D18" i="13"/>
  <c r="D17" i="13"/>
  <c r="CG17" i="13" s="1"/>
  <c r="D16" i="13"/>
  <c r="CG16" i="13" s="1"/>
  <c r="CG15" i="13"/>
  <c r="D15" i="13"/>
  <c r="CA15" i="13" s="1"/>
  <c r="CG14" i="13"/>
  <c r="CA14" i="13"/>
  <c r="D14" i="13"/>
  <c r="D13" i="13"/>
  <c r="CG13" i="13" s="1"/>
  <c r="D12" i="13"/>
  <c r="CG12" i="13" s="1"/>
  <c r="D11" i="13"/>
  <c r="CG43" i="13" s="1"/>
  <c r="A5" i="13"/>
  <c r="A4" i="13"/>
  <c r="A3" i="13"/>
  <c r="A2" i="13"/>
  <c r="B195" i="13" l="1"/>
  <c r="CA43" i="13"/>
  <c r="CG68" i="13"/>
  <c r="CA13" i="13"/>
  <c r="CA17" i="13"/>
  <c r="CA21" i="13"/>
  <c r="CA25" i="13"/>
  <c r="CA29" i="13"/>
  <c r="CA33" i="13"/>
  <c r="CA37" i="13"/>
  <c r="CA46" i="13"/>
  <c r="CA50" i="13"/>
  <c r="CA54" i="13"/>
  <c r="CA58" i="13"/>
  <c r="CA62" i="13"/>
  <c r="CA66" i="13"/>
  <c r="CA12" i="13"/>
  <c r="CA16" i="13"/>
  <c r="CA20" i="13"/>
  <c r="CA24" i="13"/>
  <c r="CA28" i="13"/>
  <c r="CA32" i="13"/>
  <c r="CA36" i="13"/>
  <c r="CA45" i="13"/>
  <c r="CA49" i="13"/>
  <c r="CA53" i="13"/>
  <c r="CA57" i="13"/>
  <c r="CA61" i="13"/>
  <c r="CA65" i="13"/>
  <c r="CA69" i="13"/>
  <c r="CG70" i="13"/>
  <c r="L107" i="1" l="1"/>
  <c r="K107" i="1"/>
  <c r="J107" i="1"/>
  <c r="I107" i="1"/>
  <c r="H107" i="1"/>
  <c r="G107" i="1"/>
  <c r="F107" i="1"/>
  <c r="E107" i="1"/>
  <c r="D107" i="1"/>
  <c r="L106" i="1"/>
  <c r="K106" i="1"/>
  <c r="J106" i="1"/>
  <c r="I106" i="1"/>
  <c r="H106" i="1"/>
  <c r="G106" i="1"/>
  <c r="F106" i="1"/>
  <c r="E106" i="1"/>
  <c r="D106" i="1"/>
  <c r="L105" i="1"/>
  <c r="K105" i="1"/>
  <c r="J105" i="1"/>
  <c r="I105" i="1"/>
  <c r="H105" i="1"/>
  <c r="G105" i="1"/>
  <c r="F105" i="1"/>
  <c r="E105" i="1"/>
  <c r="D105" i="1"/>
  <c r="L104" i="1"/>
  <c r="K104" i="1"/>
  <c r="J104" i="1"/>
  <c r="I104" i="1"/>
  <c r="H104" i="1"/>
  <c r="G104" i="1"/>
  <c r="F104" i="1"/>
  <c r="E104" i="1"/>
  <c r="D104" i="1"/>
  <c r="L103" i="1"/>
  <c r="K103" i="1"/>
  <c r="J103" i="1"/>
  <c r="I103" i="1"/>
  <c r="H103" i="1"/>
  <c r="G103" i="1"/>
  <c r="F103" i="1"/>
  <c r="E103" i="1"/>
  <c r="D103" i="1"/>
  <c r="L102" i="1"/>
  <c r="K102" i="1"/>
  <c r="J102" i="1"/>
  <c r="I102" i="1"/>
  <c r="H102" i="1"/>
  <c r="G102" i="1"/>
  <c r="F102" i="1"/>
  <c r="E102" i="1"/>
  <c r="D102" i="1"/>
  <c r="L101" i="1"/>
  <c r="K101" i="1"/>
  <c r="J101" i="1"/>
  <c r="I101" i="1"/>
  <c r="H101" i="1"/>
  <c r="G101" i="1"/>
  <c r="F101" i="1"/>
  <c r="E101" i="1"/>
  <c r="D101" i="1"/>
  <c r="L100" i="1"/>
  <c r="K100" i="1"/>
  <c r="J100" i="1"/>
  <c r="I100" i="1"/>
  <c r="H100" i="1"/>
  <c r="G100" i="1"/>
  <c r="F100" i="1"/>
  <c r="E100" i="1"/>
  <c r="D100" i="1"/>
  <c r="L99" i="1"/>
  <c r="K99" i="1"/>
  <c r="J99" i="1"/>
  <c r="I99" i="1"/>
  <c r="H99" i="1"/>
  <c r="G99" i="1"/>
  <c r="F99" i="1"/>
  <c r="E99" i="1"/>
  <c r="D99" i="1"/>
  <c r="E95" i="1"/>
  <c r="D95" i="1"/>
  <c r="E94" i="1"/>
  <c r="D94" i="1"/>
  <c r="E90" i="1"/>
  <c r="D90" i="1"/>
  <c r="E89" i="1"/>
  <c r="D89" i="1"/>
  <c r="E88" i="1"/>
  <c r="D88" i="1"/>
  <c r="D84" i="1"/>
  <c r="D83" i="1"/>
  <c r="D82" i="1"/>
  <c r="H78" i="1"/>
  <c r="G78" i="1"/>
  <c r="F78" i="1"/>
  <c r="E78" i="1"/>
  <c r="H77" i="1"/>
  <c r="G77" i="1"/>
  <c r="F77" i="1"/>
  <c r="E77" i="1"/>
  <c r="H76" i="1"/>
  <c r="G76" i="1"/>
  <c r="F76" i="1"/>
  <c r="E76" i="1"/>
  <c r="H75" i="1"/>
  <c r="G75" i="1"/>
  <c r="F75" i="1"/>
  <c r="E75" i="1"/>
  <c r="I71" i="1"/>
  <c r="H71" i="1"/>
  <c r="G71" i="1"/>
  <c r="F71" i="1"/>
  <c r="E71" i="1"/>
  <c r="I70" i="1"/>
  <c r="H70" i="1"/>
  <c r="G70" i="1"/>
  <c r="F70" i="1"/>
  <c r="E70" i="1"/>
  <c r="I69" i="1"/>
  <c r="H69" i="1"/>
  <c r="G69" i="1"/>
  <c r="F69" i="1"/>
  <c r="E69" i="1"/>
  <c r="I68" i="1"/>
  <c r="H68" i="1"/>
  <c r="G68" i="1"/>
  <c r="F68" i="1"/>
  <c r="E68" i="1"/>
  <c r="I67" i="1"/>
  <c r="H67" i="1"/>
  <c r="G67" i="1"/>
  <c r="F67" i="1"/>
  <c r="E67" i="1"/>
  <c r="I66" i="1"/>
  <c r="H66" i="1"/>
  <c r="G66" i="1"/>
  <c r="F66" i="1"/>
  <c r="E66" i="1"/>
  <c r="I65" i="1"/>
  <c r="H65" i="1"/>
  <c r="G65" i="1"/>
  <c r="F65" i="1"/>
  <c r="E65" i="1"/>
  <c r="I64" i="1"/>
  <c r="H64" i="1"/>
  <c r="G64" i="1"/>
  <c r="F64" i="1"/>
  <c r="E64" i="1"/>
  <c r="I63" i="1"/>
  <c r="H63" i="1"/>
  <c r="G63" i="1"/>
  <c r="F63" i="1"/>
  <c r="E63" i="1"/>
  <c r="I62" i="1"/>
  <c r="H62" i="1"/>
  <c r="G62" i="1"/>
  <c r="F62" i="1"/>
  <c r="E62" i="1"/>
  <c r="I61" i="1"/>
  <c r="H61" i="1"/>
  <c r="G61" i="1"/>
  <c r="F61" i="1"/>
  <c r="E61" i="1"/>
  <c r="I60" i="1"/>
  <c r="H60" i="1"/>
  <c r="G60" i="1"/>
  <c r="F60" i="1"/>
  <c r="E60" i="1"/>
  <c r="I59" i="1"/>
  <c r="H59" i="1"/>
  <c r="G59" i="1"/>
  <c r="F59" i="1"/>
  <c r="E59" i="1"/>
  <c r="I58" i="1"/>
  <c r="H58" i="1"/>
  <c r="G58" i="1"/>
  <c r="F58" i="1"/>
  <c r="E58" i="1"/>
  <c r="I57" i="1"/>
  <c r="H57" i="1"/>
  <c r="G57" i="1"/>
  <c r="F57" i="1"/>
  <c r="E57" i="1"/>
  <c r="I56" i="1"/>
  <c r="H56" i="1"/>
  <c r="G56" i="1"/>
  <c r="F56" i="1"/>
  <c r="E56" i="1"/>
  <c r="I55" i="1"/>
  <c r="H55" i="1"/>
  <c r="G55" i="1"/>
  <c r="F55" i="1"/>
  <c r="E55" i="1"/>
  <c r="I54" i="1"/>
  <c r="H54" i="1"/>
  <c r="G54" i="1"/>
  <c r="F54" i="1"/>
  <c r="E54" i="1"/>
  <c r="I53" i="1"/>
  <c r="H53" i="1"/>
  <c r="G53" i="1"/>
  <c r="F53" i="1"/>
  <c r="E53" i="1"/>
  <c r="I52" i="1"/>
  <c r="H52" i="1"/>
  <c r="G52" i="1"/>
  <c r="F52" i="1"/>
  <c r="E52" i="1"/>
  <c r="I51" i="1"/>
  <c r="H51" i="1"/>
  <c r="G51" i="1"/>
  <c r="F51" i="1"/>
  <c r="E51" i="1"/>
  <c r="I50" i="1"/>
  <c r="H50" i="1"/>
  <c r="G50" i="1"/>
  <c r="F50" i="1"/>
  <c r="E50" i="1"/>
  <c r="I49" i="1"/>
  <c r="H49" i="1"/>
  <c r="G49" i="1"/>
  <c r="F49" i="1"/>
  <c r="E49" i="1"/>
  <c r="I48" i="1"/>
  <c r="H48" i="1"/>
  <c r="G48" i="1"/>
  <c r="F48" i="1"/>
  <c r="E48" i="1"/>
  <c r="I47" i="1"/>
  <c r="H47" i="1"/>
  <c r="G47" i="1"/>
  <c r="F47" i="1"/>
  <c r="E47" i="1"/>
  <c r="I46" i="1"/>
  <c r="H46" i="1"/>
  <c r="G46" i="1"/>
  <c r="F46" i="1"/>
  <c r="E46" i="1"/>
  <c r="I45" i="1"/>
  <c r="H45" i="1"/>
  <c r="G45" i="1"/>
  <c r="F45" i="1"/>
  <c r="E45" i="1"/>
  <c r="I44" i="1"/>
  <c r="H44" i="1"/>
  <c r="G44" i="1"/>
  <c r="F44" i="1"/>
  <c r="E44" i="1"/>
  <c r="I43" i="1"/>
  <c r="H43" i="1"/>
  <c r="G43" i="1"/>
  <c r="F43" i="1"/>
  <c r="E43" i="1"/>
  <c r="E12" i="1"/>
  <c r="F12" i="1"/>
  <c r="G12" i="1"/>
  <c r="H12" i="1"/>
  <c r="I12" i="1"/>
  <c r="J12" i="1"/>
  <c r="K12" i="1"/>
  <c r="L12" i="1"/>
  <c r="M12" i="1"/>
  <c r="N12" i="1"/>
  <c r="O12" i="1"/>
  <c r="P12" i="1"/>
  <c r="Q12" i="1"/>
  <c r="R12" i="1"/>
  <c r="S12" i="1"/>
  <c r="T12" i="1"/>
  <c r="U12" i="1"/>
  <c r="V12" i="1"/>
  <c r="W12" i="1"/>
  <c r="X12" i="1"/>
  <c r="Y12" i="1"/>
  <c r="Z12" i="1"/>
  <c r="AA12" i="1"/>
  <c r="AB12" i="1"/>
  <c r="AC12" i="1"/>
  <c r="E13" i="1"/>
  <c r="F13" i="1"/>
  <c r="G13" i="1"/>
  <c r="H13" i="1"/>
  <c r="I13" i="1"/>
  <c r="J13" i="1"/>
  <c r="K13" i="1"/>
  <c r="L13" i="1"/>
  <c r="M13" i="1"/>
  <c r="N13" i="1"/>
  <c r="O13" i="1"/>
  <c r="P13" i="1"/>
  <c r="Q13" i="1"/>
  <c r="R13" i="1"/>
  <c r="S13" i="1"/>
  <c r="T13" i="1"/>
  <c r="U13" i="1"/>
  <c r="V13" i="1"/>
  <c r="W13" i="1"/>
  <c r="X13" i="1"/>
  <c r="Y13" i="1"/>
  <c r="Z13" i="1"/>
  <c r="AA13" i="1"/>
  <c r="AB13" i="1"/>
  <c r="AC13" i="1"/>
  <c r="E14" i="1"/>
  <c r="F14" i="1"/>
  <c r="G14" i="1"/>
  <c r="H14" i="1"/>
  <c r="I14" i="1"/>
  <c r="J14" i="1"/>
  <c r="K14" i="1"/>
  <c r="L14" i="1"/>
  <c r="M14" i="1"/>
  <c r="N14" i="1"/>
  <c r="O14" i="1"/>
  <c r="P14" i="1"/>
  <c r="Q14" i="1"/>
  <c r="R14" i="1"/>
  <c r="S14" i="1"/>
  <c r="T14" i="1"/>
  <c r="U14" i="1"/>
  <c r="V14" i="1"/>
  <c r="W14" i="1"/>
  <c r="X14" i="1"/>
  <c r="Y14" i="1"/>
  <c r="Z14" i="1"/>
  <c r="AA14" i="1"/>
  <c r="AB14" i="1"/>
  <c r="AC14" i="1"/>
  <c r="E15" i="1"/>
  <c r="F15" i="1"/>
  <c r="G15" i="1"/>
  <c r="H15" i="1"/>
  <c r="I15" i="1"/>
  <c r="J15" i="1"/>
  <c r="K15" i="1"/>
  <c r="L15" i="1"/>
  <c r="M15" i="1"/>
  <c r="N15" i="1"/>
  <c r="O15" i="1"/>
  <c r="P15" i="1"/>
  <c r="Q15" i="1"/>
  <c r="R15" i="1"/>
  <c r="S15" i="1"/>
  <c r="T15" i="1"/>
  <c r="U15" i="1"/>
  <c r="V15" i="1"/>
  <c r="W15" i="1"/>
  <c r="X15" i="1"/>
  <c r="Y15" i="1"/>
  <c r="Z15" i="1"/>
  <c r="AA15" i="1"/>
  <c r="AB15" i="1"/>
  <c r="AC15" i="1"/>
  <c r="E16" i="1"/>
  <c r="F16" i="1"/>
  <c r="G16" i="1"/>
  <c r="H16" i="1"/>
  <c r="I16" i="1"/>
  <c r="J16" i="1"/>
  <c r="K16" i="1"/>
  <c r="L16" i="1"/>
  <c r="M16" i="1"/>
  <c r="N16" i="1"/>
  <c r="O16" i="1"/>
  <c r="P16" i="1"/>
  <c r="Q16" i="1"/>
  <c r="R16" i="1"/>
  <c r="S16" i="1"/>
  <c r="T16" i="1"/>
  <c r="U16" i="1"/>
  <c r="V16" i="1"/>
  <c r="W16" i="1"/>
  <c r="X16" i="1"/>
  <c r="Y16" i="1"/>
  <c r="Z16" i="1"/>
  <c r="AA16" i="1"/>
  <c r="AB16" i="1"/>
  <c r="AC16" i="1"/>
  <c r="E17" i="1"/>
  <c r="F17" i="1"/>
  <c r="G17" i="1"/>
  <c r="H17" i="1"/>
  <c r="I17" i="1"/>
  <c r="J17" i="1"/>
  <c r="K17" i="1"/>
  <c r="L17" i="1"/>
  <c r="M17" i="1"/>
  <c r="N17" i="1"/>
  <c r="O17" i="1"/>
  <c r="P17" i="1"/>
  <c r="Q17" i="1"/>
  <c r="R17" i="1"/>
  <c r="S17" i="1"/>
  <c r="T17" i="1"/>
  <c r="U17" i="1"/>
  <c r="V17" i="1"/>
  <c r="W17" i="1"/>
  <c r="X17" i="1"/>
  <c r="Y17" i="1"/>
  <c r="Z17" i="1"/>
  <c r="AA17" i="1"/>
  <c r="AB17" i="1"/>
  <c r="AC17" i="1"/>
  <c r="E18" i="1"/>
  <c r="F18" i="1"/>
  <c r="G18" i="1"/>
  <c r="H18" i="1"/>
  <c r="I18" i="1"/>
  <c r="J18" i="1"/>
  <c r="K18" i="1"/>
  <c r="L18" i="1"/>
  <c r="M18" i="1"/>
  <c r="N18" i="1"/>
  <c r="O18" i="1"/>
  <c r="P18" i="1"/>
  <c r="Q18" i="1"/>
  <c r="R18" i="1"/>
  <c r="S18" i="1"/>
  <c r="T18" i="1"/>
  <c r="U18" i="1"/>
  <c r="V18" i="1"/>
  <c r="W18" i="1"/>
  <c r="X18" i="1"/>
  <c r="Y18" i="1"/>
  <c r="Z18" i="1"/>
  <c r="AA18" i="1"/>
  <c r="AB18" i="1"/>
  <c r="AC18" i="1"/>
  <c r="E19" i="1"/>
  <c r="F19" i="1"/>
  <c r="G19" i="1"/>
  <c r="H19" i="1"/>
  <c r="I19" i="1"/>
  <c r="J19" i="1"/>
  <c r="K19" i="1"/>
  <c r="L19" i="1"/>
  <c r="M19" i="1"/>
  <c r="N19" i="1"/>
  <c r="O19" i="1"/>
  <c r="P19" i="1"/>
  <c r="Q19" i="1"/>
  <c r="R19" i="1"/>
  <c r="S19" i="1"/>
  <c r="T19" i="1"/>
  <c r="U19" i="1"/>
  <c r="V19" i="1"/>
  <c r="W19" i="1"/>
  <c r="X19" i="1"/>
  <c r="Y19" i="1"/>
  <c r="Z19" i="1"/>
  <c r="AA19" i="1"/>
  <c r="AB19" i="1"/>
  <c r="AC19" i="1"/>
  <c r="E20" i="1"/>
  <c r="F20" i="1"/>
  <c r="G20" i="1"/>
  <c r="H20" i="1"/>
  <c r="I20" i="1"/>
  <c r="J20" i="1"/>
  <c r="K20" i="1"/>
  <c r="L20" i="1"/>
  <c r="M20" i="1"/>
  <c r="N20" i="1"/>
  <c r="O20" i="1"/>
  <c r="P20" i="1"/>
  <c r="Q20" i="1"/>
  <c r="R20" i="1"/>
  <c r="S20" i="1"/>
  <c r="T20" i="1"/>
  <c r="U20" i="1"/>
  <c r="V20" i="1"/>
  <c r="W20" i="1"/>
  <c r="X20" i="1"/>
  <c r="Y20" i="1"/>
  <c r="Z20" i="1"/>
  <c r="AA20" i="1"/>
  <c r="AB20" i="1"/>
  <c r="AC20" i="1"/>
  <c r="E21" i="1"/>
  <c r="F21" i="1"/>
  <c r="G21" i="1"/>
  <c r="H21" i="1"/>
  <c r="I21" i="1"/>
  <c r="J21" i="1"/>
  <c r="K21" i="1"/>
  <c r="L21" i="1"/>
  <c r="M21" i="1"/>
  <c r="N21" i="1"/>
  <c r="O21" i="1"/>
  <c r="P21" i="1"/>
  <c r="Q21" i="1"/>
  <c r="R21" i="1"/>
  <c r="S21" i="1"/>
  <c r="T21" i="1"/>
  <c r="U21" i="1"/>
  <c r="V21" i="1"/>
  <c r="W21" i="1"/>
  <c r="X21" i="1"/>
  <c r="Y21" i="1"/>
  <c r="Z21" i="1"/>
  <c r="AA21" i="1"/>
  <c r="AB21" i="1"/>
  <c r="AC21" i="1"/>
  <c r="E22" i="1"/>
  <c r="F22" i="1"/>
  <c r="G22" i="1"/>
  <c r="H22" i="1"/>
  <c r="I22" i="1"/>
  <c r="J22" i="1"/>
  <c r="K22" i="1"/>
  <c r="L22" i="1"/>
  <c r="M22" i="1"/>
  <c r="N22" i="1"/>
  <c r="O22" i="1"/>
  <c r="P22" i="1"/>
  <c r="Q22" i="1"/>
  <c r="R22" i="1"/>
  <c r="S22" i="1"/>
  <c r="T22" i="1"/>
  <c r="U22" i="1"/>
  <c r="V22" i="1"/>
  <c r="W22" i="1"/>
  <c r="X22" i="1"/>
  <c r="Y22" i="1"/>
  <c r="Z22" i="1"/>
  <c r="AA22" i="1"/>
  <c r="AB22" i="1"/>
  <c r="AC22" i="1"/>
  <c r="E23" i="1"/>
  <c r="F23" i="1"/>
  <c r="G23" i="1"/>
  <c r="H23" i="1"/>
  <c r="I23" i="1"/>
  <c r="J23" i="1"/>
  <c r="K23" i="1"/>
  <c r="L23" i="1"/>
  <c r="M23" i="1"/>
  <c r="N23" i="1"/>
  <c r="O23" i="1"/>
  <c r="P23" i="1"/>
  <c r="Q23" i="1"/>
  <c r="R23" i="1"/>
  <c r="S23" i="1"/>
  <c r="T23" i="1"/>
  <c r="U23" i="1"/>
  <c r="V23" i="1"/>
  <c r="W23" i="1"/>
  <c r="X23" i="1"/>
  <c r="Y23" i="1"/>
  <c r="Z23" i="1"/>
  <c r="AA23" i="1"/>
  <c r="AB23" i="1"/>
  <c r="AC23" i="1"/>
  <c r="E24" i="1"/>
  <c r="F24" i="1"/>
  <c r="G24" i="1"/>
  <c r="H24" i="1"/>
  <c r="I24" i="1"/>
  <c r="J24" i="1"/>
  <c r="K24" i="1"/>
  <c r="L24" i="1"/>
  <c r="M24" i="1"/>
  <c r="N24" i="1"/>
  <c r="O24" i="1"/>
  <c r="P24" i="1"/>
  <c r="Q24" i="1"/>
  <c r="R24" i="1"/>
  <c r="S24" i="1"/>
  <c r="T24" i="1"/>
  <c r="U24" i="1"/>
  <c r="V24" i="1"/>
  <c r="W24" i="1"/>
  <c r="X24" i="1"/>
  <c r="Y24" i="1"/>
  <c r="Z24" i="1"/>
  <c r="AA24" i="1"/>
  <c r="AB24" i="1"/>
  <c r="AC24" i="1"/>
  <c r="E25" i="1"/>
  <c r="F25" i="1"/>
  <c r="G25" i="1"/>
  <c r="H25" i="1"/>
  <c r="I25" i="1"/>
  <c r="J25" i="1"/>
  <c r="K25" i="1"/>
  <c r="L25" i="1"/>
  <c r="M25" i="1"/>
  <c r="N25" i="1"/>
  <c r="O25" i="1"/>
  <c r="P25" i="1"/>
  <c r="Q25" i="1"/>
  <c r="R25" i="1"/>
  <c r="S25" i="1"/>
  <c r="T25" i="1"/>
  <c r="U25" i="1"/>
  <c r="V25" i="1"/>
  <c r="W25" i="1"/>
  <c r="X25" i="1"/>
  <c r="Y25" i="1"/>
  <c r="Z25" i="1"/>
  <c r="AA25" i="1"/>
  <c r="AB25" i="1"/>
  <c r="AC25" i="1"/>
  <c r="E26" i="1"/>
  <c r="F26" i="1"/>
  <c r="G26" i="1"/>
  <c r="H26" i="1"/>
  <c r="I26" i="1"/>
  <c r="J26" i="1"/>
  <c r="K26" i="1"/>
  <c r="L26" i="1"/>
  <c r="M26" i="1"/>
  <c r="N26" i="1"/>
  <c r="O26" i="1"/>
  <c r="P26" i="1"/>
  <c r="Q26" i="1"/>
  <c r="R26" i="1"/>
  <c r="S26" i="1"/>
  <c r="T26" i="1"/>
  <c r="U26" i="1"/>
  <c r="V26" i="1"/>
  <c r="W26" i="1"/>
  <c r="X26" i="1"/>
  <c r="Y26" i="1"/>
  <c r="Z26" i="1"/>
  <c r="AA26" i="1"/>
  <c r="AB26" i="1"/>
  <c r="AC26" i="1"/>
  <c r="E27" i="1"/>
  <c r="F27" i="1"/>
  <c r="G27" i="1"/>
  <c r="H27" i="1"/>
  <c r="I27" i="1"/>
  <c r="J27" i="1"/>
  <c r="K27" i="1"/>
  <c r="L27" i="1"/>
  <c r="M27" i="1"/>
  <c r="N27" i="1"/>
  <c r="O27" i="1"/>
  <c r="P27" i="1"/>
  <c r="Q27" i="1"/>
  <c r="R27" i="1"/>
  <c r="S27" i="1"/>
  <c r="T27" i="1"/>
  <c r="U27" i="1"/>
  <c r="V27" i="1"/>
  <c r="W27" i="1"/>
  <c r="X27" i="1"/>
  <c r="Y27" i="1"/>
  <c r="Z27" i="1"/>
  <c r="AA27" i="1"/>
  <c r="AB27" i="1"/>
  <c r="AC27" i="1"/>
  <c r="E28" i="1"/>
  <c r="F28" i="1"/>
  <c r="G28" i="1"/>
  <c r="H28" i="1"/>
  <c r="I28" i="1"/>
  <c r="J28" i="1"/>
  <c r="K28" i="1"/>
  <c r="L28" i="1"/>
  <c r="M28" i="1"/>
  <c r="N28" i="1"/>
  <c r="O28" i="1"/>
  <c r="P28" i="1"/>
  <c r="Q28" i="1"/>
  <c r="R28" i="1"/>
  <c r="S28" i="1"/>
  <c r="T28" i="1"/>
  <c r="U28" i="1"/>
  <c r="V28" i="1"/>
  <c r="W28" i="1"/>
  <c r="X28" i="1"/>
  <c r="Y28" i="1"/>
  <c r="Z28" i="1"/>
  <c r="AA28" i="1"/>
  <c r="AB28" i="1"/>
  <c r="AC28" i="1"/>
  <c r="E29" i="1"/>
  <c r="F29" i="1"/>
  <c r="G29" i="1"/>
  <c r="H29" i="1"/>
  <c r="I29" i="1"/>
  <c r="J29" i="1"/>
  <c r="K29" i="1"/>
  <c r="L29" i="1"/>
  <c r="M29" i="1"/>
  <c r="N29" i="1"/>
  <c r="O29" i="1"/>
  <c r="P29" i="1"/>
  <c r="Q29" i="1"/>
  <c r="R29" i="1"/>
  <c r="S29" i="1"/>
  <c r="T29" i="1"/>
  <c r="U29" i="1"/>
  <c r="V29" i="1"/>
  <c r="W29" i="1"/>
  <c r="X29" i="1"/>
  <c r="Y29" i="1"/>
  <c r="Z29" i="1"/>
  <c r="AA29" i="1"/>
  <c r="AB29" i="1"/>
  <c r="AC29" i="1"/>
  <c r="E30" i="1"/>
  <c r="F30" i="1"/>
  <c r="G30" i="1"/>
  <c r="H30" i="1"/>
  <c r="I30" i="1"/>
  <c r="J30" i="1"/>
  <c r="K30" i="1"/>
  <c r="L30" i="1"/>
  <c r="M30" i="1"/>
  <c r="N30" i="1"/>
  <c r="O30" i="1"/>
  <c r="P30" i="1"/>
  <c r="Q30" i="1"/>
  <c r="R30" i="1"/>
  <c r="S30" i="1"/>
  <c r="T30" i="1"/>
  <c r="U30" i="1"/>
  <c r="V30" i="1"/>
  <c r="W30" i="1"/>
  <c r="X30" i="1"/>
  <c r="Y30" i="1"/>
  <c r="Z30" i="1"/>
  <c r="AA30" i="1"/>
  <c r="AB30" i="1"/>
  <c r="AC30" i="1"/>
  <c r="E31" i="1"/>
  <c r="F31" i="1"/>
  <c r="G31" i="1"/>
  <c r="H31" i="1"/>
  <c r="I31" i="1"/>
  <c r="J31" i="1"/>
  <c r="K31" i="1"/>
  <c r="L31" i="1"/>
  <c r="M31" i="1"/>
  <c r="N31" i="1"/>
  <c r="O31" i="1"/>
  <c r="P31" i="1"/>
  <c r="Q31" i="1"/>
  <c r="R31" i="1"/>
  <c r="S31" i="1"/>
  <c r="T31" i="1"/>
  <c r="U31" i="1"/>
  <c r="V31" i="1"/>
  <c r="W31" i="1"/>
  <c r="X31" i="1"/>
  <c r="Y31" i="1"/>
  <c r="Z31" i="1"/>
  <c r="AA31" i="1"/>
  <c r="AB31" i="1"/>
  <c r="AC31" i="1"/>
  <c r="E32" i="1"/>
  <c r="F32" i="1"/>
  <c r="G32" i="1"/>
  <c r="H32" i="1"/>
  <c r="I32" i="1"/>
  <c r="J32" i="1"/>
  <c r="K32" i="1"/>
  <c r="L32" i="1"/>
  <c r="M32" i="1"/>
  <c r="N32" i="1"/>
  <c r="O32" i="1"/>
  <c r="P32" i="1"/>
  <c r="Q32" i="1"/>
  <c r="R32" i="1"/>
  <c r="S32" i="1"/>
  <c r="T32" i="1"/>
  <c r="U32" i="1"/>
  <c r="V32" i="1"/>
  <c r="W32" i="1"/>
  <c r="X32" i="1"/>
  <c r="Y32" i="1"/>
  <c r="Z32" i="1"/>
  <c r="AA32" i="1"/>
  <c r="AB32" i="1"/>
  <c r="AC32" i="1"/>
  <c r="E33" i="1"/>
  <c r="F33" i="1"/>
  <c r="G33" i="1"/>
  <c r="H33" i="1"/>
  <c r="I33" i="1"/>
  <c r="J33" i="1"/>
  <c r="K33" i="1"/>
  <c r="L33" i="1"/>
  <c r="M33" i="1"/>
  <c r="N33" i="1"/>
  <c r="O33" i="1"/>
  <c r="P33" i="1"/>
  <c r="Q33" i="1"/>
  <c r="R33" i="1"/>
  <c r="S33" i="1"/>
  <c r="T33" i="1"/>
  <c r="U33" i="1"/>
  <c r="V33" i="1"/>
  <c r="W33" i="1"/>
  <c r="X33" i="1"/>
  <c r="Y33" i="1"/>
  <c r="Z33" i="1"/>
  <c r="AA33" i="1"/>
  <c r="AB33" i="1"/>
  <c r="AC33" i="1"/>
  <c r="E34" i="1"/>
  <c r="F34" i="1"/>
  <c r="G34" i="1"/>
  <c r="H34" i="1"/>
  <c r="I34" i="1"/>
  <c r="J34" i="1"/>
  <c r="K34" i="1"/>
  <c r="L34" i="1"/>
  <c r="M34" i="1"/>
  <c r="N34" i="1"/>
  <c r="O34" i="1"/>
  <c r="P34" i="1"/>
  <c r="Q34" i="1"/>
  <c r="R34" i="1"/>
  <c r="S34" i="1"/>
  <c r="T34" i="1"/>
  <c r="U34" i="1"/>
  <c r="V34" i="1"/>
  <c r="W34" i="1"/>
  <c r="X34" i="1"/>
  <c r="Y34" i="1"/>
  <c r="Z34" i="1"/>
  <c r="AA34" i="1"/>
  <c r="AB34" i="1"/>
  <c r="AC34" i="1"/>
  <c r="E35" i="1"/>
  <c r="F35" i="1"/>
  <c r="G35" i="1"/>
  <c r="H35" i="1"/>
  <c r="I35" i="1"/>
  <c r="J35" i="1"/>
  <c r="K35" i="1"/>
  <c r="L35" i="1"/>
  <c r="M35" i="1"/>
  <c r="N35" i="1"/>
  <c r="O35" i="1"/>
  <c r="P35" i="1"/>
  <c r="Q35" i="1"/>
  <c r="R35" i="1"/>
  <c r="S35" i="1"/>
  <c r="T35" i="1"/>
  <c r="U35" i="1"/>
  <c r="V35" i="1"/>
  <c r="W35" i="1"/>
  <c r="X35" i="1"/>
  <c r="Y35" i="1"/>
  <c r="Z35" i="1"/>
  <c r="AA35" i="1"/>
  <c r="AB35" i="1"/>
  <c r="AC35" i="1"/>
  <c r="E36" i="1"/>
  <c r="F36" i="1"/>
  <c r="G36" i="1"/>
  <c r="H36" i="1"/>
  <c r="I36" i="1"/>
  <c r="J36" i="1"/>
  <c r="K36" i="1"/>
  <c r="L36" i="1"/>
  <c r="M36" i="1"/>
  <c r="N36" i="1"/>
  <c r="O36" i="1"/>
  <c r="P36" i="1"/>
  <c r="Q36" i="1"/>
  <c r="R36" i="1"/>
  <c r="S36" i="1"/>
  <c r="T36" i="1"/>
  <c r="U36" i="1"/>
  <c r="V36" i="1"/>
  <c r="W36" i="1"/>
  <c r="X36" i="1"/>
  <c r="Y36" i="1"/>
  <c r="Z36" i="1"/>
  <c r="AA36" i="1"/>
  <c r="AB36" i="1"/>
  <c r="AC36" i="1"/>
  <c r="E37" i="1"/>
  <c r="F37" i="1"/>
  <c r="G37" i="1"/>
  <c r="H37" i="1"/>
  <c r="I37" i="1"/>
  <c r="J37" i="1"/>
  <c r="K37" i="1"/>
  <c r="L37" i="1"/>
  <c r="M37" i="1"/>
  <c r="N37" i="1"/>
  <c r="O37" i="1"/>
  <c r="P37" i="1"/>
  <c r="Q37" i="1"/>
  <c r="R37" i="1"/>
  <c r="S37" i="1"/>
  <c r="T37" i="1"/>
  <c r="U37" i="1"/>
  <c r="V37" i="1"/>
  <c r="W37" i="1"/>
  <c r="X37" i="1"/>
  <c r="Y37" i="1"/>
  <c r="Z37" i="1"/>
  <c r="AA37" i="1"/>
  <c r="AB37" i="1"/>
  <c r="AC37" i="1"/>
  <c r="E38" i="1"/>
  <c r="F38" i="1"/>
  <c r="G38" i="1"/>
  <c r="H38" i="1"/>
  <c r="I38" i="1"/>
  <c r="J38" i="1"/>
  <c r="K38" i="1"/>
  <c r="L38" i="1"/>
  <c r="M38" i="1"/>
  <c r="N38" i="1"/>
  <c r="O38" i="1"/>
  <c r="P38" i="1"/>
  <c r="Q38" i="1"/>
  <c r="R38" i="1"/>
  <c r="S38" i="1"/>
  <c r="T38" i="1"/>
  <c r="U38" i="1"/>
  <c r="V38" i="1"/>
  <c r="W38" i="1"/>
  <c r="X38" i="1"/>
  <c r="Y38" i="1"/>
  <c r="Z38" i="1"/>
  <c r="AA38" i="1"/>
  <c r="AB38" i="1"/>
  <c r="AC38" i="1"/>
  <c r="E39" i="1"/>
  <c r="F39" i="1"/>
  <c r="G39" i="1"/>
  <c r="H39" i="1"/>
  <c r="I39" i="1"/>
  <c r="J39" i="1"/>
  <c r="K39" i="1"/>
  <c r="L39" i="1"/>
  <c r="M39" i="1"/>
  <c r="N39" i="1"/>
  <c r="O39" i="1"/>
  <c r="P39" i="1"/>
  <c r="Q39" i="1"/>
  <c r="R39" i="1"/>
  <c r="S39" i="1"/>
  <c r="T39" i="1"/>
  <c r="U39" i="1"/>
  <c r="V39" i="1"/>
  <c r="W39" i="1"/>
  <c r="X39" i="1"/>
  <c r="Y39" i="1"/>
  <c r="Z39" i="1"/>
  <c r="AA39" i="1"/>
  <c r="AB39" i="1"/>
  <c r="AC39" i="1"/>
  <c r="F11" i="1"/>
  <c r="G11" i="1"/>
  <c r="H11" i="1"/>
  <c r="I11" i="1"/>
  <c r="J11" i="1"/>
  <c r="K11" i="1"/>
  <c r="L11" i="1"/>
  <c r="M11" i="1"/>
  <c r="N11" i="1"/>
  <c r="O11" i="1"/>
  <c r="P11" i="1"/>
  <c r="Q11" i="1"/>
  <c r="R11" i="1"/>
  <c r="S11" i="1"/>
  <c r="T11" i="1"/>
  <c r="U11" i="1"/>
  <c r="V11" i="1"/>
  <c r="W11" i="1"/>
  <c r="X11" i="1"/>
  <c r="Y11" i="1"/>
  <c r="Z11" i="1"/>
  <c r="AA11" i="1"/>
  <c r="AB11" i="1"/>
  <c r="AC11" i="1"/>
  <c r="E11" i="1"/>
  <c r="H79" i="6"/>
  <c r="G79" i="6"/>
  <c r="F79" i="6"/>
  <c r="E79" i="6"/>
  <c r="D79" i="6"/>
  <c r="D78" i="6"/>
  <c r="D77" i="6"/>
  <c r="D76" i="6"/>
  <c r="D75" i="6"/>
  <c r="I72" i="6"/>
  <c r="H72" i="6"/>
  <c r="G72" i="6"/>
  <c r="F72" i="6"/>
  <c r="E72" i="6"/>
  <c r="D72" i="6" s="1"/>
  <c r="CG71" i="6"/>
  <c r="CA71" i="6"/>
  <c r="D71" i="6"/>
  <c r="D70" i="6"/>
  <c r="CG70" i="6" s="1"/>
  <c r="D69" i="6"/>
  <c r="CA69" i="6" s="1"/>
  <c r="CG68" i="6"/>
  <c r="D68" i="6"/>
  <c r="CG67" i="6"/>
  <c r="CA67" i="6"/>
  <c r="D67" i="6"/>
  <c r="D66" i="6"/>
  <c r="CG66" i="6" s="1"/>
  <c r="D65" i="6"/>
  <c r="CA65" i="6" s="1"/>
  <c r="CG64" i="6"/>
  <c r="D64" i="6"/>
  <c r="CG63" i="6"/>
  <c r="CA63" i="6"/>
  <c r="D63" i="6"/>
  <c r="D62" i="6"/>
  <c r="CG62" i="6" s="1"/>
  <c r="D61" i="6"/>
  <c r="CA61" i="6" s="1"/>
  <c r="CG60" i="6"/>
  <c r="D60" i="6"/>
  <c r="CG59" i="6"/>
  <c r="CA59" i="6"/>
  <c r="D59" i="6"/>
  <c r="D58" i="6"/>
  <c r="CG58" i="6" s="1"/>
  <c r="D57" i="6"/>
  <c r="CA57" i="6" s="1"/>
  <c r="CG56" i="6"/>
  <c r="D56" i="6"/>
  <c r="CG55" i="6"/>
  <c r="CA55" i="6"/>
  <c r="D55" i="6"/>
  <c r="D54" i="6"/>
  <c r="CG54" i="6" s="1"/>
  <c r="D53" i="6"/>
  <c r="CA53" i="6" s="1"/>
  <c r="CG52" i="6"/>
  <c r="D52" i="6"/>
  <c r="CG51" i="6"/>
  <c r="CA51" i="6"/>
  <c r="D51" i="6"/>
  <c r="D50" i="6"/>
  <c r="CG50" i="6" s="1"/>
  <c r="D49" i="6"/>
  <c r="CA49" i="6" s="1"/>
  <c r="CG48" i="6"/>
  <c r="D48" i="6"/>
  <c r="CG47" i="6"/>
  <c r="CA47" i="6"/>
  <c r="D47" i="6"/>
  <c r="D46" i="6"/>
  <c r="CG46" i="6" s="1"/>
  <c r="D45" i="6"/>
  <c r="CA45" i="6" s="1"/>
  <c r="CG44" i="6"/>
  <c r="D44" i="6"/>
  <c r="D43" i="6"/>
  <c r="AC40" i="6"/>
  <c r="AB40" i="6"/>
  <c r="AA40" i="6"/>
  <c r="Z40" i="6"/>
  <c r="Y40" i="6"/>
  <c r="X40" i="6"/>
  <c r="W40" i="6"/>
  <c r="V40" i="6"/>
  <c r="U40" i="6"/>
  <c r="T40" i="6"/>
  <c r="S40" i="6"/>
  <c r="R40" i="6"/>
  <c r="Q40" i="6"/>
  <c r="P40" i="6"/>
  <c r="O40" i="6"/>
  <c r="N40" i="6"/>
  <c r="M40" i="6"/>
  <c r="L40" i="6"/>
  <c r="K40" i="6"/>
  <c r="J40" i="6"/>
  <c r="I40" i="6"/>
  <c r="H40" i="6"/>
  <c r="G40" i="6"/>
  <c r="D40" i="6" s="1"/>
  <c r="A195" i="6" s="1"/>
  <c r="F40" i="6"/>
  <c r="E40" i="6"/>
  <c r="CG39" i="6"/>
  <c r="CA39" i="6"/>
  <c r="D39" i="6"/>
  <c r="D38" i="6"/>
  <c r="CG38" i="6" s="1"/>
  <c r="D37" i="6"/>
  <c r="CG37" i="6" s="1"/>
  <c r="CG36" i="6"/>
  <c r="D36" i="6"/>
  <c r="CA36" i="6" s="1"/>
  <c r="CG35" i="6"/>
  <c r="CA35" i="6"/>
  <c r="D35" i="6"/>
  <c r="D34" i="6"/>
  <c r="CG34" i="6" s="1"/>
  <c r="D33" i="6"/>
  <c r="CG33" i="6" s="1"/>
  <c r="CG32" i="6"/>
  <c r="D32" i="6"/>
  <c r="CA32" i="6" s="1"/>
  <c r="CG31" i="6"/>
  <c r="CA31" i="6"/>
  <c r="D31" i="6"/>
  <c r="D30" i="6"/>
  <c r="CG30" i="6" s="1"/>
  <c r="D29" i="6"/>
  <c r="CG29" i="6" s="1"/>
  <c r="CG28" i="6"/>
  <c r="D28" i="6"/>
  <c r="CA28" i="6" s="1"/>
  <c r="CG27" i="6"/>
  <c r="CA27" i="6"/>
  <c r="D27" i="6"/>
  <c r="D26" i="6"/>
  <c r="CG26" i="6" s="1"/>
  <c r="D25" i="6"/>
  <c r="CG25" i="6" s="1"/>
  <c r="CG24" i="6"/>
  <c r="D24" i="6"/>
  <c r="CA24" i="6" s="1"/>
  <c r="CG23" i="6"/>
  <c r="CA23" i="6"/>
  <c r="D23" i="6"/>
  <c r="D22" i="6"/>
  <c r="CG22" i="6" s="1"/>
  <c r="D21" i="6"/>
  <c r="CG21" i="6" s="1"/>
  <c r="CG20" i="6"/>
  <c r="D20" i="6"/>
  <c r="CA20" i="6" s="1"/>
  <c r="CG19" i="6"/>
  <c r="CA19" i="6"/>
  <c r="D19" i="6"/>
  <c r="D18" i="6"/>
  <c r="CG18" i="6" s="1"/>
  <c r="D17" i="6"/>
  <c r="CG17" i="6" s="1"/>
  <c r="CG16" i="6"/>
  <c r="D16" i="6"/>
  <c r="CA16" i="6" s="1"/>
  <c r="CG15" i="6"/>
  <c r="CA15" i="6"/>
  <c r="D15" i="6"/>
  <c r="D14" i="6"/>
  <c r="CG14" i="6" s="1"/>
  <c r="D13" i="6"/>
  <c r="CG13" i="6" s="1"/>
  <c r="CG12" i="6"/>
  <c r="D12" i="6"/>
  <c r="CA12" i="6" s="1"/>
  <c r="D11" i="6"/>
  <c r="CG43" i="6" s="1"/>
  <c r="A5" i="6"/>
  <c r="A4" i="6"/>
  <c r="A3" i="6"/>
  <c r="A2" i="6"/>
  <c r="D107" i="7"/>
  <c r="D106" i="7"/>
  <c r="D105" i="7"/>
  <c r="D104" i="7"/>
  <c r="D103" i="7"/>
  <c r="D102" i="7"/>
  <c r="D101" i="7"/>
  <c r="D100" i="7"/>
  <c r="D99" i="7"/>
  <c r="H79" i="7"/>
  <c r="G79" i="7"/>
  <c r="F79" i="7"/>
  <c r="E79" i="7"/>
  <c r="D79" i="7" s="1"/>
  <c r="D78" i="7"/>
  <c r="D77" i="7"/>
  <c r="D76" i="7"/>
  <c r="D75" i="7"/>
  <c r="I72" i="7"/>
  <c r="H72" i="7"/>
  <c r="G72" i="7"/>
  <c r="F72" i="7"/>
  <c r="E72" i="7"/>
  <c r="D72" i="7" s="1"/>
  <c r="CG71" i="7"/>
  <c r="D71" i="7"/>
  <c r="CA71" i="7" s="1"/>
  <c r="CA70" i="7"/>
  <c r="D70" i="7"/>
  <c r="D69" i="7"/>
  <c r="CG69" i="7" s="1"/>
  <c r="D68" i="7"/>
  <c r="CG68" i="7" s="1"/>
  <c r="CG67" i="7"/>
  <c r="D67" i="7"/>
  <c r="CA67" i="7" s="1"/>
  <c r="CA66" i="7"/>
  <c r="D66" i="7"/>
  <c r="D65" i="7"/>
  <c r="CG65" i="7" s="1"/>
  <c r="D64" i="7"/>
  <c r="CG64" i="7" s="1"/>
  <c r="CG63" i="7"/>
  <c r="D63" i="7"/>
  <c r="CA63" i="7" s="1"/>
  <c r="CA62" i="7"/>
  <c r="D62" i="7"/>
  <c r="D61" i="7"/>
  <c r="CG61" i="7" s="1"/>
  <c r="D60" i="7"/>
  <c r="CG60" i="7" s="1"/>
  <c r="CG59" i="7"/>
  <c r="D59" i="7"/>
  <c r="CA59" i="7" s="1"/>
  <c r="CA58" i="7"/>
  <c r="D58" i="7"/>
  <c r="D57" i="7"/>
  <c r="CG57" i="7" s="1"/>
  <c r="D56" i="7"/>
  <c r="CG56" i="7" s="1"/>
  <c r="CG55" i="7"/>
  <c r="D55" i="7"/>
  <c r="CA55" i="7" s="1"/>
  <c r="CA54" i="7"/>
  <c r="D54" i="7"/>
  <c r="D53" i="7"/>
  <c r="CG53" i="7" s="1"/>
  <c r="D52" i="7"/>
  <c r="CG52" i="7" s="1"/>
  <c r="CG51" i="7"/>
  <c r="D51" i="7"/>
  <c r="CA51" i="7" s="1"/>
  <c r="CA50" i="7"/>
  <c r="D50" i="7"/>
  <c r="D49" i="7"/>
  <c r="CG49" i="7" s="1"/>
  <c r="D48" i="7"/>
  <c r="CG48" i="7" s="1"/>
  <c r="CG47" i="7"/>
  <c r="D47" i="7"/>
  <c r="CA47" i="7" s="1"/>
  <c r="CA46" i="7"/>
  <c r="D46" i="7"/>
  <c r="D45" i="7"/>
  <c r="CG45" i="7" s="1"/>
  <c r="D44" i="7"/>
  <c r="CG44" i="7" s="1"/>
  <c r="CG43" i="7"/>
  <c r="D43" i="7"/>
  <c r="CA43" i="7" s="1"/>
  <c r="AC40" i="7"/>
  <c r="AB40" i="7"/>
  <c r="AA40" i="7"/>
  <c r="Z40" i="7"/>
  <c r="Y40" i="7"/>
  <c r="X40" i="7"/>
  <c r="W40" i="7"/>
  <c r="V40" i="7"/>
  <c r="U40" i="7"/>
  <c r="T40" i="7"/>
  <c r="S40" i="7"/>
  <c r="R40" i="7"/>
  <c r="Q40" i="7"/>
  <c r="P40" i="7"/>
  <c r="O40" i="7"/>
  <c r="N40" i="7"/>
  <c r="M40" i="7"/>
  <c r="L40" i="7"/>
  <c r="K40" i="7"/>
  <c r="J40" i="7"/>
  <c r="I40" i="7"/>
  <c r="H40" i="7"/>
  <c r="G40" i="7"/>
  <c r="F40" i="7"/>
  <c r="E40" i="7"/>
  <c r="D40" i="7"/>
  <c r="A195" i="7" s="1"/>
  <c r="CA39" i="7"/>
  <c r="D39" i="7"/>
  <c r="CG39" i="7" s="1"/>
  <c r="CG38" i="7"/>
  <c r="D38" i="7"/>
  <c r="CG70" i="7" s="1"/>
  <c r="CG37" i="7"/>
  <c r="CA37" i="7"/>
  <c r="D37" i="7"/>
  <c r="D36" i="7"/>
  <c r="CA68" i="7" s="1"/>
  <c r="CA35" i="7"/>
  <c r="D35" i="7"/>
  <c r="CG35" i="7" s="1"/>
  <c r="CG34" i="7"/>
  <c r="D34" i="7"/>
  <c r="CG66" i="7" s="1"/>
  <c r="CG33" i="7"/>
  <c r="CA33" i="7"/>
  <c r="D33" i="7"/>
  <c r="D32" i="7"/>
  <c r="CA64" i="7" s="1"/>
  <c r="CA31" i="7"/>
  <c r="D31" i="7"/>
  <c r="CG31" i="7" s="1"/>
  <c r="CG30" i="7"/>
  <c r="D30" i="7"/>
  <c r="CG62" i="7" s="1"/>
  <c r="CG29" i="7"/>
  <c r="CA29" i="7"/>
  <c r="D29" i="7"/>
  <c r="D28" i="7"/>
  <c r="CA60" i="7" s="1"/>
  <c r="CA27" i="7"/>
  <c r="D27" i="7"/>
  <c r="CG27" i="7" s="1"/>
  <c r="CG26" i="7"/>
  <c r="D26" i="7"/>
  <c r="CG58" i="7" s="1"/>
  <c r="CG25" i="7"/>
  <c r="CA25" i="7"/>
  <c r="D25" i="7"/>
  <c r="D24" i="7"/>
  <c r="CA56" i="7" s="1"/>
  <c r="CA23" i="7"/>
  <c r="D23" i="7"/>
  <c r="CG23" i="7" s="1"/>
  <c r="CG22" i="7"/>
  <c r="D22" i="7"/>
  <c r="CG54" i="7" s="1"/>
  <c r="CG21" i="7"/>
  <c r="CA21" i="7"/>
  <c r="D21" i="7"/>
  <c r="D20" i="7"/>
  <c r="CA52" i="7" s="1"/>
  <c r="CA19" i="7"/>
  <c r="D19" i="7"/>
  <c r="CG19" i="7" s="1"/>
  <c r="CG18" i="7"/>
  <c r="D18" i="7"/>
  <c r="CG50" i="7" s="1"/>
  <c r="CG17" i="7"/>
  <c r="CA17" i="7"/>
  <c r="D17" i="7"/>
  <c r="D16" i="7"/>
  <c r="CA48" i="7" s="1"/>
  <c r="CA15" i="7"/>
  <c r="D15" i="7"/>
  <c r="CG15" i="7" s="1"/>
  <c r="CG14" i="7"/>
  <c r="D14" i="7"/>
  <c r="CG46" i="7" s="1"/>
  <c r="CG13" i="7"/>
  <c r="CA13" i="7"/>
  <c r="D13" i="7"/>
  <c r="D12" i="7"/>
  <c r="CA44" i="7" s="1"/>
  <c r="D11" i="7"/>
  <c r="A5" i="7"/>
  <c r="A4" i="7"/>
  <c r="A3" i="7"/>
  <c r="A2" i="7"/>
  <c r="CA44" i="6" l="1"/>
  <c r="CG45" i="6"/>
  <c r="B195" i="6" s="1"/>
  <c r="CA48" i="6"/>
  <c r="CG49" i="6"/>
  <c r="CA52" i="6"/>
  <c r="CG53" i="6"/>
  <c r="CA56" i="6"/>
  <c r="CG57" i="6"/>
  <c r="CA60" i="6"/>
  <c r="CG61" i="6"/>
  <c r="CA64" i="6"/>
  <c r="CG65" i="6"/>
  <c r="CA68" i="6"/>
  <c r="CG69" i="6"/>
  <c r="CA14" i="6"/>
  <c r="CA18" i="6"/>
  <c r="CA22" i="6"/>
  <c r="CA26" i="6"/>
  <c r="CA30" i="6"/>
  <c r="CA34" i="6"/>
  <c r="CA38" i="6"/>
  <c r="CA43" i="6"/>
  <c r="CA13" i="6"/>
  <c r="CA17" i="6"/>
  <c r="CA21" i="6"/>
  <c r="CA25" i="6"/>
  <c r="CA29" i="6"/>
  <c r="CA33" i="6"/>
  <c r="CA37" i="6"/>
  <c r="CA46" i="6"/>
  <c r="CA50" i="6"/>
  <c r="CA54" i="6"/>
  <c r="CA58" i="6"/>
  <c r="CA62" i="6"/>
  <c r="CA66" i="6"/>
  <c r="CA70" i="6"/>
  <c r="CA14" i="7"/>
  <c r="CA18" i="7"/>
  <c r="CA22" i="7"/>
  <c r="CA26" i="7"/>
  <c r="CA30" i="7"/>
  <c r="CA34" i="7"/>
  <c r="CA38" i="7"/>
  <c r="CA12" i="7"/>
  <c r="CA16" i="7"/>
  <c r="CA20" i="7"/>
  <c r="CA24" i="7"/>
  <c r="CA28" i="7"/>
  <c r="CA32" i="7"/>
  <c r="CA36" i="7"/>
  <c r="CA45" i="7"/>
  <c r="CA49" i="7"/>
  <c r="CA53" i="7"/>
  <c r="CA57" i="7"/>
  <c r="CA61" i="7"/>
  <c r="CA65" i="7"/>
  <c r="CA69" i="7"/>
  <c r="CG12" i="7"/>
  <c r="CG16" i="7"/>
  <c r="CG20" i="7"/>
  <c r="CG24" i="7"/>
  <c r="CG28" i="7"/>
  <c r="CG32" i="7"/>
  <c r="CG36" i="7"/>
  <c r="H79" i="5"/>
  <c r="G79" i="5"/>
  <c r="F79" i="5"/>
  <c r="E79" i="5"/>
  <c r="D79" i="5" s="1"/>
  <c r="D78" i="5"/>
  <c r="D77" i="5"/>
  <c r="D76" i="5"/>
  <c r="D75" i="5"/>
  <c r="I72" i="5"/>
  <c r="H72" i="5"/>
  <c r="D72" i="5" s="1"/>
  <c r="G72" i="5"/>
  <c r="F72" i="5"/>
  <c r="E72" i="5"/>
  <c r="D71" i="5"/>
  <c r="CA71" i="5" s="1"/>
  <c r="CG70" i="5"/>
  <c r="CA70" i="5"/>
  <c r="D70" i="5"/>
  <c r="CA69" i="5"/>
  <c r="D69" i="5"/>
  <c r="CG69" i="5" s="1"/>
  <c r="D68" i="5"/>
  <c r="CG68" i="5" s="1"/>
  <c r="D67" i="5"/>
  <c r="CA67" i="5" s="1"/>
  <c r="CG66" i="5"/>
  <c r="CA66" i="5"/>
  <c r="D66" i="5"/>
  <c r="CA65" i="5"/>
  <c r="D65" i="5"/>
  <c r="CG65" i="5" s="1"/>
  <c r="D64" i="5"/>
  <c r="CG64" i="5" s="1"/>
  <c r="D63" i="5"/>
  <c r="CA63" i="5" s="1"/>
  <c r="CG62" i="5"/>
  <c r="CA62" i="5"/>
  <c r="D62" i="5"/>
  <c r="CA61" i="5"/>
  <c r="D61" i="5"/>
  <c r="CG61" i="5" s="1"/>
  <c r="D60" i="5"/>
  <c r="CG60" i="5" s="1"/>
  <c r="D59" i="5"/>
  <c r="CA59" i="5" s="1"/>
  <c r="CG58" i="5"/>
  <c r="CA58" i="5"/>
  <c r="D58" i="5"/>
  <c r="CA57" i="5"/>
  <c r="D57" i="5"/>
  <c r="CG57" i="5" s="1"/>
  <c r="D56" i="5"/>
  <c r="CG56" i="5" s="1"/>
  <c r="D55" i="5"/>
  <c r="CA55" i="5" s="1"/>
  <c r="CG54" i="5"/>
  <c r="CA54" i="5"/>
  <c r="D54" i="5"/>
  <c r="CA53" i="5"/>
  <c r="D53" i="5"/>
  <c r="CG53" i="5" s="1"/>
  <c r="D52" i="5"/>
  <c r="CG52" i="5" s="1"/>
  <c r="D51" i="5"/>
  <c r="CA51" i="5" s="1"/>
  <c r="CG50" i="5"/>
  <c r="CA50" i="5"/>
  <c r="D50" i="5"/>
  <c r="CA49" i="5"/>
  <c r="D49" i="5"/>
  <c r="CG49" i="5" s="1"/>
  <c r="D48" i="5"/>
  <c r="CG48" i="5" s="1"/>
  <c r="D47" i="5"/>
  <c r="CA47" i="5" s="1"/>
  <c r="CG46" i="5"/>
  <c r="CA46" i="5"/>
  <c r="D46" i="5"/>
  <c r="CA45" i="5"/>
  <c r="D45" i="5"/>
  <c r="CG45" i="5" s="1"/>
  <c r="D44" i="5"/>
  <c r="CG44" i="5" s="1"/>
  <c r="CG43" i="5"/>
  <c r="D43" i="5"/>
  <c r="CA43" i="5" s="1"/>
  <c r="AC40" i="5"/>
  <c r="AB40" i="5"/>
  <c r="AA40" i="5"/>
  <c r="Z40" i="5"/>
  <c r="Y40" i="5"/>
  <c r="X40" i="5"/>
  <c r="W40" i="5"/>
  <c r="V40" i="5"/>
  <c r="U40" i="5"/>
  <c r="T40" i="5"/>
  <c r="S40" i="5"/>
  <c r="R40" i="5"/>
  <c r="Q40" i="5"/>
  <c r="P40" i="5"/>
  <c r="O40" i="5"/>
  <c r="N40" i="5"/>
  <c r="M40" i="5"/>
  <c r="L40" i="5"/>
  <c r="K40" i="5"/>
  <c r="J40" i="5"/>
  <c r="I40" i="5"/>
  <c r="H40" i="5"/>
  <c r="G40" i="5"/>
  <c r="F40" i="5"/>
  <c r="E40" i="5"/>
  <c r="D40" i="5" s="1"/>
  <c r="A195" i="5" s="1"/>
  <c r="D39" i="5"/>
  <c r="CG71" i="5" s="1"/>
  <c r="CG38" i="5"/>
  <c r="D38" i="5"/>
  <c r="CA38" i="5" s="1"/>
  <c r="CG37" i="5"/>
  <c r="CA37" i="5"/>
  <c r="D37" i="5"/>
  <c r="CA36" i="5"/>
  <c r="D36" i="5"/>
  <c r="CG36" i="5" s="1"/>
  <c r="D35" i="5"/>
  <c r="CG67" i="5" s="1"/>
  <c r="CG34" i="5"/>
  <c r="D34" i="5"/>
  <c r="CA34" i="5" s="1"/>
  <c r="CG33" i="5"/>
  <c r="CA33" i="5"/>
  <c r="D33" i="5"/>
  <c r="CA32" i="5"/>
  <c r="D32" i="5"/>
  <c r="CG32" i="5" s="1"/>
  <c r="D31" i="5"/>
  <c r="CG63" i="5" s="1"/>
  <c r="CG30" i="5"/>
  <c r="D30" i="5"/>
  <c r="CA30" i="5" s="1"/>
  <c r="CG29" i="5"/>
  <c r="CA29" i="5"/>
  <c r="D29" i="5"/>
  <c r="CA28" i="5"/>
  <c r="D28" i="5"/>
  <c r="CG28" i="5" s="1"/>
  <c r="D27" i="5"/>
  <c r="CG59" i="5" s="1"/>
  <c r="CG26" i="5"/>
  <c r="D26" i="5"/>
  <c r="CA26" i="5" s="1"/>
  <c r="CG25" i="5"/>
  <c r="CA25" i="5"/>
  <c r="D25" i="5"/>
  <c r="CA24" i="5"/>
  <c r="D24" i="5"/>
  <c r="CG24" i="5" s="1"/>
  <c r="D23" i="5"/>
  <c r="CG55" i="5" s="1"/>
  <c r="CG22" i="5"/>
  <c r="D22" i="5"/>
  <c r="CA22" i="5" s="1"/>
  <c r="CG21" i="5"/>
  <c r="CA21" i="5"/>
  <c r="D21" i="5"/>
  <c r="CA20" i="5"/>
  <c r="D20" i="5"/>
  <c r="CG20" i="5" s="1"/>
  <c r="D19" i="5"/>
  <c r="CG51" i="5" s="1"/>
  <c r="CG18" i="5"/>
  <c r="D18" i="5"/>
  <c r="CA18" i="5" s="1"/>
  <c r="CG17" i="5"/>
  <c r="CA17" i="5"/>
  <c r="D17" i="5"/>
  <c r="CA16" i="5"/>
  <c r="D16" i="5"/>
  <c r="CG16" i="5" s="1"/>
  <c r="D15" i="5"/>
  <c r="CG47" i="5" s="1"/>
  <c r="CG14" i="5"/>
  <c r="D14" i="5"/>
  <c r="CA14" i="5" s="1"/>
  <c r="CG13" i="5"/>
  <c r="CA13" i="5"/>
  <c r="D13" i="5"/>
  <c r="CA12" i="5"/>
  <c r="D12" i="5"/>
  <c r="CG12" i="5" s="1"/>
  <c r="D11" i="5"/>
  <c r="A5" i="5"/>
  <c r="A4" i="5"/>
  <c r="A3" i="5"/>
  <c r="A2" i="5"/>
  <c r="H79" i="1"/>
  <c r="G79" i="1"/>
  <c r="F79" i="1"/>
  <c r="E79" i="1"/>
  <c r="D78" i="1"/>
  <c r="D77" i="1"/>
  <c r="D76" i="1"/>
  <c r="D75" i="1"/>
  <c r="I72" i="1"/>
  <c r="H72" i="1"/>
  <c r="G72" i="1"/>
  <c r="F72" i="1"/>
  <c r="E72" i="1"/>
  <c r="D71" i="1"/>
  <c r="CA70" i="1"/>
  <c r="D70" i="1"/>
  <c r="D69" i="1"/>
  <c r="D68" i="1"/>
  <c r="D67" i="1"/>
  <c r="CA67" i="1" s="1"/>
  <c r="D66" i="1"/>
  <c r="D65" i="1"/>
  <c r="D64" i="1"/>
  <c r="D63" i="1"/>
  <c r="CA63" i="1" s="1"/>
  <c r="D62" i="1"/>
  <c r="D61" i="1"/>
  <c r="D60" i="1"/>
  <c r="D59" i="1"/>
  <c r="D58" i="1"/>
  <c r="CA58" i="1" s="1"/>
  <c r="D57" i="1"/>
  <c r="D56" i="1"/>
  <c r="D55" i="1"/>
  <c r="D54" i="1"/>
  <c r="CA54" i="1" s="1"/>
  <c r="D53" i="1"/>
  <c r="D52" i="1"/>
  <c r="D51" i="1"/>
  <c r="CA51" i="1" s="1"/>
  <c r="D50" i="1"/>
  <c r="D49" i="1"/>
  <c r="D48" i="1"/>
  <c r="D47" i="1"/>
  <c r="CA47" i="1" s="1"/>
  <c r="D46" i="1"/>
  <c r="D45" i="1"/>
  <c r="D44" i="1"/>
  <c r="D43" i="1"/>
  <c r="AC40" i="1"/>
  <c r="AB40" i="1"/>
  <c r="AA40" i="1"/>
  <c r="Z40" i="1"/>
  <c r="Y40" i="1"/>
  <c r="X40" i="1"/>
  <c r="W40" i="1"/>
  <c r="V40" i="1"/>
  <c r="U40" i="1"/>
  <c r="T40" i="1"/>
  <c r="S40" i="1"/>
  <c r="R40" i="1"/>
  <c r="Q40" i="1"/>
  <c r="P40" i="1"/>
  <c r="O40" i="1"/>
  <c r="N40" i="1"/>
  <c r="M40" i="1"/>
  <c r="L40" i="1"/>
  <c r="K40" i="1"/>
  <c r="J40" i="1"/>
  <c r="I40" i="1"/>
  <c r="H40" i="1"/>
  <c r="G40" i="1"/>
  <c r="D40" i="1" s="1"/>
  <c r="F40" i="1"/>
  <c r="E40" i="1"/>
  <c r="D39" i="1"/>
  <c r="CG39" i="1" s="1"/>
  <c r="D38" i="1"/>
  <c r="CA38" i="1" s="1"/>
  <c r="CG37" i="1"/>
  <c r="CA37" i="1"/>
  <c r="D37" i="1"/>
  <c r="D36" i="1"/>
  <c r="CA36" i="1" s="1"/>
  <c r="D35" i="1"/>
  <c r="CG35" i="1" s="1"/>
  <c r="CG34" i="1"/>
  <c r="D34" i="1"/>
  <c r="CA34" i="1" s="1"/>
  <c r="D33" i="1"/>
  <c r="CG33" i="1" s="1"/>
  <c r="D32" i="1"/>
  <c r="CA32" i="1" s="1"/>
  <c r="D31" i="1"/>
  <c r="CG31" i="1" s="1"/>
  <c r="D30" i="1"/>
  <c r="CA30" i="1" s="1"/>
  <c r="D29" i="1"/>
  <c r="CG29" i="1" s="1"/>
  <c r="D28" i="1"/>
  <c r="CA28" i="1" s="1"/>
  <c r="D27" i="1"/>
  <c r="CG27" i="1" s="1"/>
  <c r="D26" i="1"/>
  <c r="CA26" i="1" s="1"/>
  <c r="CG25" i="1"/>
  <c r="D25" i="1"/>
  <c r="CA25" i="1" s="1"/>
  <c r="D24" i="1"/>
  <c r="CA24" i="1" s="1"/>
  <c r="D23" i="1"/>
  <c r="CG23" i="1" s="1"/>
  <c r="D22" i="1"/>
  <c r="CA22" i="1" s="1"/>
  <c r="CG21" i="1"/>
  <c r="CA21" i="1"/>
  <c r="D21" i="1"/>
  <c r="D20" i="1"/>
  <c r="CA20" i="1" s="1"/>
  <c r="D19" i="1"/>
  <c r="CG19" i="1" s="1"/>
  <c r="CG18" i="1"/>
  <c r="D18" i="1"/>
  <c r="CA18" i="1" s="1"/>
  <c r="D17" i="1"/>
  <c r="CG17" i="1" s="1"/>
  <c r="D16" i="1"/>
  <c r="CA16" i="1" s="1"/>
  <c r="D15" i="1"/>
  <c r="CG15" i="1" s="1"/>
  <c r="D14" i="1"/>
  <c r="CA14" i="1" s="1"/>
  <c r="D13" i="1"/>
  <c r="CG13" i="1" s="1"/>
  <c r="D12" i="1"/>
  <c r="CA12" i="1" s="1"/>
  <c r="D11" i="1"/>
  <c r="CG43" i="1" s="1"/>
  <c r="A5" i="1"/>
  <c r="A3" i="1"/>
  <c r="A2" i="1"/>
  <c r="D79" i="1" l="1"/>
  <c r="D72" i="1"/>
  <c r="CG44" i="1"/>
  <c r="CA49" i="1"/>
  <c r="CG62" i="1"/>
  <c r="CA65" i="1"/>
  <c r="CG14" i="1"/>
  <c r="CA33" i="1"/>
  <c r="CG56" i="1"/>
  <c r="CG58" i="1"/>
  <c r="CA61" i="1"/>
  <c r="CG67" i="1"/>
  <c r="CG47" i="1"/>
  <c r="CA50" i="1"/>
  <c r="CG52" i="1"/>
  <c r="CG54" i="1"/>
  <c r="CA57" i="1"/>
  <c r="CA59" i="1"/>
  <c r="CG63" i="1"/>
  <c r="CA66" i="1"/>
  <c r="CG68" i="1"/>
  <c r="CG70" i="1"/>
  <c r="CG46" i="1"/>
  <c r="CG55" i="1"/>
  <c r="CG60" i="1"/>
  <c r="CG71" i="1"/>
  <c r="CA17" i="1"/>
  <c r="CG30" i="1"/>
  <c r="CA45" i="1"/>
  <c r="CG51" i="1"/>
  <c r="CA13" i="1"/>
  <c r="CG26" i="1"/>
  <c r="CA29" i="1"/>
  <c r="CG22" i="1"/>
  <c r="CG38" i="1"/>
  <c r="CA46" i="1"/>
  <c r="CG48" i="1"/>
  <c r="CG50" i="1"/>
  <c r="CA53" i="1"/>
  <c r="CA55" i="1"/>
  <c r="CG59" i="1"/>
  <c r="CA62" i="1"/>
  <c r="CG64" i="1"/>
  <c r="CG66" i="1"/>
  <c r="CA69" i="1"/>
  <c r="CA71" i="1"/>
  <c r="CA43" i="1"/>
  <c r="B195" i="7"/>
  <c r="CA15" i="5"/>
  <c r="CA19" i="5"/>
  <c r="CA23" i="5"/>
  <c r="CA27" i="5"/>
  <c r="CA31" i="5"/>
  <c r="CA35" i="5"/>
  <c r="CA39" i="5"/>
  <c r="CA44" i="5"/>
  <c r="CA48" i="5"/>
  <c r="CA52" i="5"/>
  <c r="CA56" i="5"/>
  <c r="CA60" i="5"/>
  <c r="CA64" i="5"/>
  <c r="CA68" i="5"/>
  <c r="CG15" i="5"/>
  <c r="B195" i="5" s="1"/>
  <c r="CG19" i="5"/>
  <c r="CG23" i="5"/>
  <c r="CG27" i="5"/>
  <c r="CG31" i="5"/>
  <c r="CG35" i="5"/>
  <c r="CG39" i="5"/>
  <c r="A195" i="1"/>
  <c r="CG12" i="1"/>
  <c r="CA15" i="1"/>
  <c r="CG16" i="1"/>
  <c r="CA19" i="1"/>
  <c r="CG20" i="1"/>
  <c r="CA23" i="1"/>
  <c r="CG24" i="1"/>
  <c r="CA27" i="1"/>
  <c r="CG28" i="1"/>
  <c r="CA31" i="1"/>
  <c r="CG32" i="1"/>
  <c r="CA35" i="1"/>
  <c r="CG36" i="1"/>
  <c r="CA39" i="1"/>
  <c r="CA44" i="1"/>
  <c r="CG45" i="1"/>
  <c r="CA48" i="1"/>
  <c r="CG49" i="1"/>
  <c r="CA52" i="1"/>
  <c r="CG53" i="1"/>
  <c r="CA56" i="1"/>
  <c r="CG57" i="1"/>
  <c r="CA60" i="1"/>
  <c r="CG61" i="1"/>
  <c r="CA64" i="1"/>
  <c r="CG65" i="1"/>
  <c r="CA68" i="1"/>
  <c r="CG69" i="1"/>
  <c r="B195" i="1" l="1"/>
</calcChain>
</file>

<file path=xl/sharedStrings.xml><?xml version="1.0" encoding="utf-8"?>
<sst xmlns="http://schemas.openxmlformats.org/spreadsheetml/2006/main" count="1183" uniqueCount="120">
  <si>
    <t>SERVICIO DE SALUD</t>
  </si>
  <si>
    <t>REM-27.  EDUCACIÓN PARA LA SALUD</t>
  </si>
  <si>
    <t>SECCIÓN A: PERSONAS QUE INGRESAN A EDUCACIÓN GRUPAL SEGÚN ÁREAS TEMÁTICAS Y EDAD</t>
  </si>
  <si>
    <t>ÁREAS TEMÁTICAS DE PREVENCIÓN</t>
  </si>
  <si>
    <t>TOTAL</t>
  </si>
  <si>
    <t>Menores de 1 año</t>
  </si>
  <si>
    <t>Niños 12 a 23 meses</t>
  </si>
  <si>
    <t>Niños de 2 a 5 años</t>
  </si>
  <si>
    <t>Niños de 6 a 9 años</t>
  </si>
  <si>
    <t>10 a 14 años</t>
  </si>
  <si>
    <t>10 a 14</t>
  </si>
  <si>
    <t>15 a 19</t>
  </si>
  <si>
    <t>20 a 24</t>
  </si>
  <si>
    <t>25 - 29</t>
  </si>
  <si>
    <t>30 - 34</t>
  </si>
  <si>
    <t>35 - 39</t>
  </si>
  <si>
    <t>40 - 44</t>
  </si>
  <si>
    <t>45 - 49</t>
  </si>
  <si>
    <t>50 - 54</t>
  </si>
  <si>
    <t>55 - 59</t>
  </si>
  <si>
    <t>60 - 64</t>
  </si>
  <si>
    <t>65 - 69</t>
  </si>
  <si>
    <t>70 - 74</t>
  </si>
  <si>
    <t>75 - 79</t>
  </si>
  <si>
    <t>80 y mas</t>
  </si>
  <si>
    <t>APS</t>
  </si>
  <si>
    <t>EDUCACIÓN DE GRUPO</t>
  </si>
  <si>
    <t>ESTIMULACIÓN DESARROLLO PSICOMOTOR</t>
  </si>
  <si>
    <t>NUTRICIÓN</t>
  </si>
  <si>
    <t>RIESGO DE MALNUTRICIÓN POR EXCESO</t>
  </si>
  <si>
    <t>MALNUTRICIÓN POR EXCESO</t>
  </si>
  <si>
    <t>MALNUTRICIÓN DE DÉFICIT</t>
  </si>
  <si>
    <t>PREVENCIÓN DE IRA - ERA</t>
  </si>
  <si>
    <t>PREVENCIÓN DE ACCIDENTES</t>
  </si>
  <si>
    <t>SALUD BUCO-DENTAL</t>
  </si>
  <si>
    <t>SALUD SEXUAL Y REPRODUCTIVA</t>
  </si>
  <si>
    <t>PREPARACIÓN PARA EL PARTO Y LA CRIANZA</t>
  </si>
  <si>
    <t>DEL LENGUAJE</t>
  </si>
  <si>
    <t>MOTOR</t>
  </si>
  <si>
    <t>OTROS</t>
  </si>
  <si>
    <t>HABILIDADES PARENTALES</t>
  </si>
  <si>
    <t>NADIE ES PERFECTO</t>
  </si>
  <si>
    <t>FAMILIAS FUERTES</t>
  </si>
  <si>
    <t>AUTOCUIDADO</t>
  </si>
  <si>
    <t>APOYO MADRE A MADRE</t>
  </si>
  <si>
    <t>ANTITABÁQUICA (excluye REM 23)</t>
  </si>
  <si>
    <t>PREVENCIÓN DE LA TRANSMISIÓN VERTICAL DE VIH-SIFILIS</t>
  </si>
  <si>
    <t>OTRAS ÁREAS TEMÁTICAS</t>
  </si>
  <si>
    <t>EDUCACIÓN ESPECIAL EN ADULTO MAYOR</t>
  </si>
  <si>
    <t>ESTIMULACIÓN DE MEMORIA</t>
  </si>
  <si>
    <t>PREVENCIÓN CAÍDAS</t>
  </si>
  <si>
    <t>ESTIMULACIÓN DE ACTIVIDAD FÍSICA</t>
  </si>
  <si>
    <t>USO RACIONAL DE MEDICAMENTOS</t>
  </si>
  <si>
    <t>SECCIÓN B: ACTIVIDADES DE EDUCACIÓN PARA LA SALUD SEGÚN PERSONAL QUE LAS REALIZA (SESIONES)</t>
  </si>
  <si>
    <t>UN PROFESIONAL</t>
  </si>
  <si>
    <t>UN PROFESIONAL Y UN TÉCNICO PARAMÉDICO</t>
  </si>
  <si>
    <t>TÉCNICO 
PARAMÉ-
DICO</t>
  </si>
  <si>
    <t>SECCIÓN C: ACTIVIDAD FÍSICA GRUPAL PARA PROGRAMA SALUD CARDIOVASCULAR (SESIONES)</t>
  </si>
  <si>
    <t>GRUPO DE EDAD</t>
  </si>
  <si>
    <t>TOTAL SESIONES</t>
  </si>
  <si>
    <t>PROFESOR
EDUCACIÓN FÍSICA</t>
  </si>
  <si>
    <t>OTROS PROFESIONALES</t>
  </si>
  <si>
    <t>TÉCNICO PARAMÉDICO</t>
  </si>
  <si>
    <t>10 A 19 AÑOS</t>
  </si>
  <si>
    <t>20 A 24 AÑOS</t>
  </si>
  <si>
    <t>25 A 64 AÑOS</t>
  </si>
  <si>
    <t>65 Y MÁS</t>
  </si>
  <si>
    <t>SECCIÓN D: EDUCACIÓN GRUPAL A GESTANTES DE ALTO RIESGO OBSTÉTRICO (Nivel Secundario)</t>
  </si>
  <si>
    <t>TEMAS</t>
  </si>
  <si>
    <t>TOTAL 
SESIONES</t>
  </si>
  <si>
    <t>AUTOCUIDADO SEGÚN PATOLOGÍA</t>
  </si>
  <si>
    <t>PREPARACIÓN PARA EL PARTO</t>
  </si>
  <si>
    <t>TALLER DE EDUCACIÓN PRENATAL</t>
  </si>
  <si>
    <t>SECCIÓN E: TALLERES PROGRAMA "MÁS A.M AUTOVALENTES"</t>
  </si>
  <si>
    <t>TALLER</t>
  </si>
  <si>
    <t>Nº DE SESIONES</t>
  </si>
  <si>
    <t>ESTIMULACIÓN DE FUNCIONES MOTORAS Y PREVENCIÓN DE CAÍDAS</t>
  </si>
  <si>
    <t>AUTOCUIDADO Y ESTILOS DE VIDA SALUDABLE</t>
  </si>
  <si>
    <t>SECCIÓN F: TALLERES PROGRAMA VIDA SANA</t>
  </si>
  <si>
    <t>PREVENCIÓN VIOLENCIA DE GÉNERO</t>
  </si>
  <si>
    <t xml:space="preserve">PREVENCIÓN DE SALUD MENTAL </t>
  </si>
  <si>
    <t>PREVENCION ALCOHOL Y DROGAS</t>
  </si>
  <si>
    <t>Nº DE INTERVEN-CIONES</t>
  </si>
  <si>
    <t>POR EDAD</t>
  </si>
  <si>
    <t>SEXO</t>
  </si>
  <si>
    <t>10-14 años</t>
  </si>
  <si>
    <t>15-19 años</t>
  </si>
  <si>
    <t>20-24 años</t>
  </si>
  <si>
    <t>25-44 años</t>
  </si>
  <si>
    <t>45-64 años</t>
  </si>
  <si>
    <t>65 o más</t>
  </si>
  <si>
    <t>Hombres</t>
  </si>
  <si>
    <t>Mujeres</t>
  </si>
  <si>
    <t>INTERVENCIÓN MÍNIMA
(BAJO RIESGO)</t>
  </si>
  <si>
    <t xml:space="preserve"> ALCOHOL</t>
  </si>
  <si>
    <t xml:space="preserve"> TABACO</t>
  </si>
  <si>
    <t xml:space="preserve"> DROGAS</t>
  </si>
  <si>
    <t>INTERVENCIÓN BREVE 
(RIESGO)</t>
  </si>
  <si>
    <t>INTERVENCIÓN REFERENCIA ASISTIDA
(PERJUDICIAL O DEPENDENCIA)</t>
  </si>
  <si>
    <t>MADRE, PADRE O CUIDADOR DE :</t>
  </si>
  <si>
    <t>GRUPO DE EDAD (en años)</t>
  </si>
  <si>
    <t>GESTANTES</t>
  </si>
  <si>
    <t>GESTANTES ALTO RIESGO OBSTÉTRICO</t>
  </si>
  <si>
    <t>MUJERES EN EDADES DE CLIMATERIO 45 A 64 AÑOS</t>
  </si>
  <si>
    <t>FAMILIAS DE RIESGO</t>
  </si>
  <si>
    <t>Maternidad</t>
  </si>
  <si>
    <t>PROMOCIÓN DE SALUD MENTAL</t>
  </si>
  <si>
    <t>PROMOCIÓN DEL DESARROLLO INFANTIL TEMPRANO</t>
  </si>
  <si>
    <t>PREVENCIÓN SUICIDIO</t>
  </si>
  <si>
    <t>PREVENCIÓN TRASTORNO MENTAL</t>
  </si>
  <si>
    <t>PREVENCIÓN DE LA TRANSMISIÓN VERTICAL DE VIH-SÍFILIS</t>
  </si>
  <si>
    <t>DOS O MÁS PROFESIO- NALES</t>
  </si>
  <si>
    <t>FACILITADOR/A INTERCULTURAL</t>
  </si>
  <si>
    <t>KINESIÓ-
LOGO</t>
  </si>
  <si>
    <t>Nº DE PARTICIPAN- TES</t>
  </si>
  <si>
    <t>ESTIMULACIÓN DE FUNCIONES  COGNITIVA</t>
  </si>
  <si>
    <t>ACTIVIDAD FÍSICA</t>
  </si>
  <si>
    <t>DUPLA NUTRICIONISTA-PSICÓLOGO</t>
  </si>
  <si>
    <t>SECCIÓN G: INTERVENCIONES POR PATRÓN DE CONSUMO ALCOHOL y OTRAS SUSTANCIAS (PROGRAMA DIR EX PROGRAMA VIDA SANA ALCOHOL)</t>
  </si>
  <si>
    <t>TIPO DE INTERVENCIÓN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</si>
</sst>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numFmts>
  <fonts count="14" x14ac:knownFonts="1">
    <font>
      <sz val="11"/>
      <color theme="1"/>
      <name val="Calibri"/>
      <family val="2"/>
      <scheme val="minor"/>
    </font>
    <font>
      <b/>
      <sz val="8"/>
      <name val="Verdana"/>
      <family val="2"/>
    </font>
    <font>
      <sz val="8"/>
      <name val="Verdana"/>
      <family val="2"/>
    </font>
    <font>
      <b/>
      <sz val="10"/>
      <name val="Verdana"/>
      <family val="2"/>
    </font>
    <font>
      <b/>
      <sz val="12"/>
      <name val="Verdana"/>
      <family val="2"/>
    </font>
    <font>
      <sz val="9"/>
      <name val="Verdana"/>
      <family val="2"/>
    </font>
    <font>
      <b/>
      <sz val="11"/>
      <name val="Verdana"/>
      <family val="2"/>
    </font>
    <font>
      <sz val="8"/>
      <color indexed="10"/>
      <name val="Verdana"/>
      <family val="2"/>
    </font>
    <font>
      <sz val="10"/>
      <name val="Verdana"/>
      <family val="2"/>
    </font>
    <font>
      <b/>
      <sz val="9"/>
      <name val="Verdana"/>
      <family val="2"/>
    </font>
    <font>
      <sz val="10"/>
      <name val="Times New Roman"/>
      <family val="1"/>
    </font>
    <font>
      <b/>
      <sz val="8"/>
      <color theme="1"/>
      <name val="Verdana"/>
      <family val="2"/>
    </font>
    <font>
      <sz val="8"/>
      <color indexed="8"/>
      <name val="Verdana"/>
      <family val="2"/>
    </font>
    <font>
      <sz val="8"/>
      <color rgb="FFFF0000"/>
      <name val="Verdana"/>
      <family val="2"/>
    </font>
  </fonts>
  <fills count="7">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44"/>
        <bgColor indexed="64"/>
      </patternFill>
    </fill>
    <fill>
      <patternFill patternType="solid">
        <fgColor indexed="15"/>
        <bgColor indexed="64"/>
      </patternFill>
    </fill>
  </fills>
  <borders count="100">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style="double">
        <color indexed="64"/>
      </right>
      <top style="thin">
        <color indexed="64"/>
      </top>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double">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double">
        <color indexed="64"/>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double">
        <color indexed="64"/>
      </right>
      <top style="hair">
        <color indexed="64"/>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double">
        <color indexed="64"/>
      </right>
      <top/>
      <bottom style="thin">
        <color indexed="64"/>
      </bottom>
      <diagonal/>
    </border>
    <border>
      <left/>
      <right style="hair">
        <color indexed="64"/>
      </right>
      <top/>
      <bottom style="thin">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hair">
        <color indexed="64"/>
      </left>
      <right/>
      <top/>
      <bottom style="hair">
        <color indexed="64"/>
      </bottom>
      <diagonal/>
    </border>
    <border>
      <left style="double">
        <color indexed="64"/>
      </left>
      <right style="hair">
        <color indexed="64"/>
      </right>
      <top/>
      <bottom style="hair">
        <color indexed="64"/>
      </bottom>
      <diagonal/>
    </border>
    <border>
      <left style="hair">
        <color indexed="64"/>
      </left>
      <right style="double">
        <color indexed="64"/>
      </right>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double">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style="hair">
        <color indexed="64"/>
      </right>
      <top style="thin">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style="hair">
        <color indexed="64"/>
      </left>
      <right style="double">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hair">
        <color indexed="64"/>
      </left>
      <right/>
      <top/>
      <bottom style="thin">
        <color indexed="64"/>
      </bottom>
      <diagonal/>
    </border>
    <border>
      <left style="double">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thin">
        <color indexed="64"/>
      </bottom>
      <diagonal/>
    </border>
    <border>
      <left style="double">
        <color indexed="64"/>
      </left>
      <right style="double">
        <color indexed="64"/>
      </right>
      <top/>
      <bottom style="hair">
        <color indexed="64"/>
      </bottom>
      <diagonal/>
    </border>
    <border>
      <left style="double">
        <color indexed="64"/>
      </left>
      <right style="double">
        <color indexed="64"/>
      </right>
      <top style="hair">
        <color indexed="64"/>
      </top>
      <bottom/>
      <diagonal/>
    </border>
  </borders>
  <cellStyleXfs count="1">
    <xf numFmtId="0" fontId="0" fillId="0" borderId="0"/>
  </cellStyleXfs>
  <cellXfs count="736">
    <xf numFmtId="0" fontId="0" fillId="0" borderId="0" xfId="0"/>
    <xf numFmtId="0" fontId="1" fillId="0"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Border="1" applyAlignment="1" applyProtection="1">
      <alignment horizontal="center"/>
    </xf>
    <xf numFmtId="0" fontId="1" fillId="2" borderId="0" xfId="0" applyNumberFormat="1" applyFont="1" applyFill="1" applyAlignment="1" applyProtection="1">
      <alignment horizontal="left"/>
    </xf>
    <xf numFmtId="0" fontId="4" fillId="2" borderId="0" xfId="0" applyFont="1" applyFill="1" applyBorder="1" applyAlignment="1" applyProtection="1">
      <alignment horizontal="center"/>
    </xf>
    <xf numFmtId="0" fontId="5" fillId="2" borderId="0" xfId="0" applyNumberFormat="1" applyFont="1" applyFill="1" applyAlignment="1" applyProtection="1"/>
    <xf numFmtId="0" fontId="2" fillId="2" borderId="0" xfId="0" applyNumberFormat="1" applyFont="1" applyFill="1" applyAlignment="1" applyProtection="1"/>
    <xf numFmtId="0" fontId="6" fillId="2" borderId="1" xfId="0" applyFont="1" applyFill="1" applyBorder="1" applyAlignment="1" applyProtection="1"/>
    <xf numFmtId="0" fontId="1" fillId="2" borderId="0" xfId="0" applyFont="1" applyFill="1" applyBorder="1" applyAlignment="1" applyProtection="1">
      <alignment horizontal="center" vertical="center" wrapText="1"/>
    </xf>
    <xf numFmtId="0" fontId="1" fillId="2" borderId="0" xfId="0" applyFont="1" applyFill="1" applyBorder="1" applyAlignment="1" applyProtection="1">
      <alignment horizontal="center"/>
    </xf>
    <xf numFmtId="0" fontId="2" fillId="0" borderId="0" xfId="0" applyNumberFormat="1" applyFont="1" applyFill="1" applyAlignment="1" applyProtection="1"/>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Fill="1" applyBorder="1" applyAlignment="1" applyProtection="1">
      <alignment horizontal="center" vertical="center" wrapText="1"/>
    </xf>
    <xf numFmtId="0" fontId="2" fillId="0" borderId="21" xfId="0" applyFont="1" applyFill="1" applyBorder="1" applyAlignment="1" applyProtection="1">
      <alignment horizontal="center" vertical="center" wrapText="1"/>
    </xf>
    <xf numFmtId="3" fontId="2" fillId="0" borderId="5" xfId="0" applyNumberFormat="1" applyFont="1" applyFill="1" applyBorder="1" applyAlignment="1" applyProtection="1"/>
    <xf numFmtId="3" fontId="2" fillId="3" borderId="14" xfId="0" applyNumberFormat="1" applyFont="1" applyFill="1" applyBorder="1" applyAlignment="1" applyProtection="1">
      <protection locked="0"/>
    </xf>
    <xf numFmtId="3" fontId="2" fillId="3" borderId="15" xfId="0" applyNumberFormat="1" applyFont="1" applyFill="1" applyBorder="1" applyAlignment="1" applyProtection="1">
      <protection locked="0"/>
    </xf>
    <xf numFmtId="3" fontId="2" fillId="4" borderId="18" xfId="0" applyNumberFormat="1" applyFont="1" applyFill="1" applyBorder="1" applyAlignment="1" applyProtection="1"/>
    <xf numFmtId="3" fontId="2" fillId="4" borderId="22" xfId="0" applyNumberFormat="1" applyFont="1" applyFill="1" applyBorder="1" applyAlignment="1" applyProtection="1"/>
    <xf numFmtId="3" fontId="2" fillId="4" borderId="15" xfId="0" applyNumberFormat="1" applyFont="1" applyFill="1" applyBorder="1" applyAlignment="1" applyProtection="1"/>
    <xf numFmtId="3" fontId="2" fillId="4" borderId="23" xfId="0" applyNumberFormat="1" applyFont="1" applyFill="1" applyBorder="1" applyAlignment="1" applyProtection="1"/>
    <xf numFmtId="3" fontId="2" fillId="4" borderId="24" xfId="0" applyNumberFormat="1" applyFont="1" applyFill="1" applyBorder="1" applyAlignment="1" applyProtection="1"/>
    <xf numFmtId="3" fontId="2" fillId="4" borderId="19" xfId="0" applyNumberFormat="1" applyFont="1" applyFill="1" applyBorder="1" applyAlignment="1" applyProtection="1"/>
    <xf numFmtId="3" fontId="2" fillId="4" borderId="4" xfId="0" applyNumberFormat="1" applyFont="1" applyFill="1" applyBorder="1" applyAlignment="1" applyProtection="1"/>
    <xf numFmtId="0" fontId="2" fillId="0" borderId="26" xfId="0" applyFont="1" applyFill="1" applyBorder="1" applyAlignment="1" applyProtection="1">
      <alignment vertical="center"/>
    </xf>
    <xf numFmtId="3" fontId="2" fillId="0" borderId="27" xfId="0" applyNumberFormat="1" applyFont="1" applyFill="1" applyBorder="1" applyAlignment="1" applyProtection="1"/>
    <xf numFmtId="3" fontId="2" fillId="3" borderId="28" xfId="0" applyNumberFormat="1" applyFont="1" applyFill="1" applyBorder="1" applyAlignment="1" applyProtection="1">
      <protection locked="0"/>
    </xf>
    <xf numFmtId="3" fontId="2" fillId="3" borderId="29" xfId="0" applyNumberFormat="1" applyFont="1" applyFill="1" applyBorder="1" applyAlignment="1" applyProtection="1">
      <protection locked="0"/>
    </xf>
    <xf numFmtId="3" fontId="2" fillId="3" borderId="30" xfId="0" applyNumberFormat="1" applyFont="1" applyFill="1" applyBorder="1" applyAlignment="1" applyProtection="1">
      <protection locked="0"/>
    </xf>
    <xf numFmtId="3" fontId="2" fillId="3" borderId="31"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3" fontId="2" fillId="3" borderId="26" xfId="0" applyNumberFormat="1" applyFont="1" applyFill="1" applyBorder="1" applyAlignment="1" applyProtection="1">
      <protection locked="0"/>
    </xf>
    <xf numFmtId="3" fontId="2" fillId="0" borderId="34" xfId="0" applyNumberFormat="1" applyFont="1" applyFill="1" applyBorder="1" applyAlignment="1" applyProtection="1"/>
    <xf numFmtId="3" fontId="2" fillId="3" borderId="35" xfId="0" applyNumberFormat="1" applyFont="1" applyFill="1" applyBorder="1" applyAlignment="1" applyProtection="1">
      <protection locked="0"/>
    </xf>
    <xf numFmtId="3" fontId="2" fillId="3" borderId="36" xfId="0" applyNumberFormat="1" applyFont="1" applyFill="1" applyBorder="1" applyAlignment="1" applyProtection="1">
      <protection locked="0"/>
    </xf>
    <xf numFmtId="3" fontId="2" fillId="3" borderId="37" xfId="0" applyNumberFormat="1" applyFont="1" applyFill="1" applyBorder="1" applyAlignment="1" applyProtection="1">
      <protection locked="0"/>
    </xf>
    <xf numFmtId="3" fontId="2" fillId="3" borderId="38" xfId="0" applyNumberFormat="1" applyFont="1" applyFill="1" applyBorder="1" applyAlignment="1" applyProtection="1">
      <protection locked="0"/>
    </xf>
    <xf numFmtId="3" fontId="2" fillId="3" borderId="39" xfId="0" applyNumberFormat="1" applyFont="1" applyFill="1" applyBorder="1" applyAlignment="1" applyProtection="1">
      <protection locked="0"/>
    </xf>
    <xf numFmtId="3" fontId="2" fillId="3" borderId="33" xfId="0" applyNumberFormat="1" applyFont="1" applyFill="1" applyBorder="1" applyAlignment="1" applyProtection="1">
      <protection locked="0"/>
    </xf>
    <xf numFmtId="3" fontId="2" fillId="3" borderId="40" xfId="0" applyNumberFormat="1" applyFont="1" applyFill="1" applyBorder="1" applyAlignment="1" applyProtection="1">
      <protection locked="0"/>
    </xf>
    <xf numFmtId="0" fontId="2" fillId="0" borderId="41" xfId="0" applyFont="1" applyFill="1" applyBorder="1" applyAlignment="1" applyProtection="1">
      <alignment horizontal="left" vertical="center"/>
    </xf>
    <xf numFmtId="3" fontId="2" fillId="0" borderId="13" xfId="0" applyNumberFormat="1" applyFont="1" applyFill="1" applyBorder="1" applyAlignment="1" applyProtection="1"/>
    <xf numFmtId="3" fontId="2" fillId="3" borderId="42" xfId="0" applyNumberFormat="1" applyFont="1" applyFill="1" applyBorder="1" applyAlignment="1" applyProtection="1">
      <protection locked="0"/>
    </xf>
    <xf numFmtId="3" fontId="2" fillId="3" borderId="43" xfId="0" applyNumberFormat="1" applyFont="1" applyFill="1" applyBorder="1" applyAlignment="1" applyProtection="1">
      <protection locked="0"/>
    </xf>
    <xf numFmtId="3" fontId="2" fillId="3" borderId="44" xfId="0" applyNumberFormat="1" applyFont="1" applyFill="1" applyBorder="1" applyAlignment="1" applyProtection="1">
      <protection locked="0"/>
    </xf>
    <xf numFmtId="3" fontId="2" fillId="3" borderId="45" xfId="0" applyNumberFormat="1" applyFont="1" applyFill="1" applyBorder="1" applyAlignment="1" applyProtection="1">
      <protection locked="0"/>
    </xf>
    <xf numFmtId="3" fontId="2" fillId="3" borderId="46" xfId="0" applyNumberFormat="1" applyFont="1" applyFill="1" applyBorder="1" applyAlignment="1" applyProtection="1">
      <protection locked="0"/>
    </xf>
    <xf numFmtId="3" fontId="2" fillId="3" borderId="12" xfId="0" applyNumberFormat="1" applyFont="1" applyFill="1" applyBorder="1" applyAlignment="1" applyProtection="1">
      <protection locked="0"/>
    </xf>
    <xf numFmtId="3" fontId="2" fillId="0" borderId="48" xfId="0" applyNumberFormat="1" applyFont="1" applyFill="1" applyBorder="1" applyAlignment="1" applyProtection="1"/>
    <xf numFmtId="3" fontId="2" fillId="3" borderId="49" xfId="0" applyNumberFormat="1" applyFont="1" applyFill="1" applyBorder="1" applyAlignment="1" applyProtection="1">
      <protection locked="0"/>
    </xf>
    <xf numFmtId="3" fontId="2" fillId="3" borderId="50" xfId="0" applyNumberFormat="1" applyFont="1" applyFill="1" applyBorder="1" applyAlignment="1" applyProtection="1">
      <protection locked="0"/>
    </xf>
    <xf numFmtId="3" fontId="2" fillId="3" borderId="51" xfId="0" applyNumberFormat="1" applyFont="1" applyFill="1" applyBorder="1" applyAlignment="1" applyProtection="1">
      <protection locked="0"/>
    </xf>
    <xf numFmtId="3" fontId="2" fillId="3" borderId="53" xfId="0" applyNumberFormat="1" applyFont="1" applyFill="1" applyBorder="1" applyAlignment="1" applyProtection="1">
      <protection locked="0"/>
    </xf>
    <xf numFmtId="3" fontId="2" fillId="3" borderId="54" xfId="0" applyNumberFormat="1" applyFont="1" applyFill="1" applyBorder="1" applyAlignment="1" applyProtection="1">
      <protection locked="0"/>
    </xf>
    <xf numFmtId="3" fontId="2" fillId="3" borderId="55" xfId="0" applyNumberFormat="1" applyFont="1" applyFill="1" applyBorder="1" applyAlignment="1" applyProtection="1">
      <protection locked="0"/>
    </xf>
    <xf numFmtId="3" fontId="2" fillId="3" borderId="56" xfId="0" applyNumberFormat="1" applyFont="1" applyFill="1" applyBorder="1" applyAlignment="1" applyProtection="1">
      <protection locked="0"/>
    </xf>
    <xf numFmtId="3" fontId="2" fillId="3" borderId="57" xfId="0" applyNumberFormat="1" applyFont="1" applyFill="1" applyBorder="1" applyAlignment="1" applyProtection="1">
      <protection locked="0"/>
    </xf>
    <xf numFmtId="3" fontId="2" fillId="4" borderId="53" xfId="0" applyNumberFormat="1" applyFont="1" applyFill="1" applyBorder="1" applyAlignment="1" applyProtection="1"/>
    <xf numFmtId="3" fontId="2" fillId="4" borderId="54" xfId="0" applyNumberFormat="1" applyFont="1" applyFill="1" applyBorder="1" applyAlignment="1" applyProtection="1"/>
    <xf numFmtId="3" fontId="2" fillId="4" borderId="33" xfId="0" applyNumberFormat="1" applyFont="1" applyFill="1" applyBorder="1" applyAlignment="1" applyProtection="1"/>
    <xf numFmtId="3" fontId="2" fillId="4" borderId="56" xfId="0" applyNumberFormat="1" applyFont="1" applyFill="1" applyBorder="1" applyAlignment="1" applyProtection="1"/>
    <xf numFmtId="3" fontId="2" fillId="0" borderId="60" xfId="0" applyNumberFormat="1" applyFont="1" applyFill="1" applyBorder="1" applyAlignment="1" applyProtection="1"/>
    <xf numFmtId="3" fontId="2" fillId="3" borderId="63" xfId="0" applyNumberFormat="1" applyFont="1" applyFill="1" applyBorder="1" applyAlignment="1" applyProtection="1">
      <protection locked="0"/>
    </xf>
    <xf numFmtId="3" fontId="2" fillId="3" borderId="62" xfId="0" applyNumberFormat="1" applyFont="1" applyFill="1" applyBorder="1" applyAlignment="1" applyProtection="1">
      <protection locked="0"/>
    </xf>
    <xf numFmtId="3" fontId="2" fillId="4" borderId="64" xfId="0" applyNumberFormat="1" applyFont="1" applyFill="1" applyBorder="1" applyAlignment="1" applyProtection="1"/>
    <xf numFmtId="3" fontId="2" fillId="3" borderId="65" xfId="0" applyNumberFormat="1" applyFont="1" applyFill="1" applyBorder="1" applyAlignment="1" applyProtection="1">
      <protection locked="0"/>
    </xf>
    <xf numFmtId="3" fontId="2" fillId="3" borderId="66" xfId="0" applyNumberFormat="1" applyFont="1" applyFill="1" applyBorder="1" applyAlignment="1" applyProtection="1">
      <protection locked="0"/>
    </xf>
    <xf numFmtId="3" fontId="2" fillId="3" borderId="59" xfId="0" applyNumberFormat="1" applyFont="1" applyFill="1" applyBorder="1" applyAlignment="1" applyProtection="1">
      <protection locked="0"/>
    </xf>
    <xf numFmtId="3" fontId="2" fillId="4" borderId="59" xfId="0" applyNumberFormat="1" applyFont="1" applyFill="1" applyBorder="1" applyAlignment="1" applyProtection="1"/>
    <xf numFmtId="0" fontId="2" fillId="0" borderId="4" xfId="0" applyFont="1" applyFill="1" applyBorder="1" applyAlignment="1" applyProtection="1">
      <alignment horizontal="left" vertical="center"/>
    </xf>
    <xf numFmtId="3" fontId="2" fillId="4" borderId="32" xfId="0" applyNumberFormat="1" applyFont="1" applyFill="1" applyBorder="1" applyAlignment="1" applyProtection="1"/>
    <xf numFmtId="3" fontId="2" fillId="4" borderId="29" xfId="0" applyNumberFormat="1" applyFont="1" applyFill="1" applyBorder="1" applyAlignment="1" applyProtection="1"/>
    <xf numFmtId="3" fontId="2" fillId="3" borderId="4" xfId="0" applyNumberFormat="1" applyFont="1" applyFill="1" applyBorder="1" applyAlignment="1" applyProtection="1">
      <protection locked="0"/>
    </xf>
    <xf numFmtId="3" fontId="2" fillId="4" borderId="62" xfId="0" applyNumberFormat="1" applyFont="1" applyFill="1" applyBorder="1" applyAlignment="1" applyProtection="1"/>
    <xf numFmtId="3" fontId="2" fillId="4" borderId="68" xfId="0" applyNumberFormat="1" applyFont="1" applyFill="1" applyBorder="1" applyAlignment="1" applyProtection="1"/>
    <xf numFmtId="3" fontId="2" fillId="4" borderId="55" xfId="0" applyNumberFormat="1" applyFont="1" applyFill="1" applyBorder="1" applyAlignment="1" applyProtection="1"/>
    <xf numFmtId="0" fontId="2" fillId="0" borderId="41" xfId="0" applyFont="1" applyFill="1" applyBorder="1" applyAlignment="1" applyProtection="1">
      <alignment vertical="center" wrapText="1"/>
    </xf>
    <xf numFmtId="3" fontId="2" fillId="0" borderId="69" xfId="0" applyNumberFormat="1" applyFont="1" applyFill="1" applyBorder="1" applyAlignment="1" applyProtection="1"/>
    <xf numFmtId="3" fontId="2" fillId="3" borderId="70" xfId="0" applyNumberFormat="1" applyFont="1" applyFill="1" applyBorder="1" applyAlignment="1" applyProtection="1">
      <protection locked="0"/>
    </xf>
    <xf numFmtId="3" fontId="2" fillId="4" borderId="71" xfId="0" applyNumberFormat="1" applyFont="1" applyFill="1" applyBorder="1" applyAlignment="1" applyProtection="1"/>
    <xf numFmtId="3" fontId="2" fillId="4" borderId="72" xfId="0" applyNumberFormat="1" applyFont="1" applyFill="1" applyBorder="1" applyAlignment="1" applyProtection="1"/>
    <xf numFmtId="3" fontId="2" fillId="4" borderId="73" xfId="0" applyNumberFormat="1" applyFont="1" applyFill="1" applyBorder="1" applyAlignment="1" applyProtection="1"/>
    <xf numFmtId="3" fontId="2" fillId="4" borderId="74" xfId="0" applyNumberFormat="1" applyFont="1" applyFill="1" applyBorder="1" applyAlignment="1" applyProtection="1"/>
    <xf numFmtId="3" fontId="2" fillId="4" borderId="75" xfId="0" applyNumberFormat="1" applyFont="1" applyFill="1" applyBorder="1" applyAlignment="1" applyProtection="1"/>
    <xf numFmtId="3" fontId="2" fillId="4" borderId="76" xfId="0" applyNumberFormat="1" applyFont="1" applyFill="1" applyBorder="1" applyAlignment="1" applyProtection="1"/>
    <xf numFmtId="3" fontId="2" fillId="3" borderId="41" xfId="0" applyNumberFormat="1" applyFont="1" applyFill="1" applyBorder="1" applyAlignment="1" applyProtection="1">
      <protection locked="0"/>
    </xf>
    <xf numFmtId="3" fontId="2" fillId="4" borderId="26" xfId="0" applyNumberFormat="1" applyFont="1" applyFill="1" applyBorder="1" applyAlignment="1" applyProtection="1"/>
    <xf numFmtId="3" fontId="2" fillId="4" borderId="77" xfId="0" applyNumberFormat="1" applyFont="1" applyFill="1" applyBorder="1" applyAlignment="1" applyProtection="1"/>
    <xf numFmtId="3" fontId="2" fillId="4" borderId="67" xfId="0" applyNumberFormat="1" applyFont="1" applyFill="1" applyBorder="1" applyAlignment="1" applyProtection="1"/>
    <xf numFmtId="3" fontId="2" fillId="4" borderId="65" xfId="0" applyNumberFormat="1" applyFont="1" applyFill="1" applyBorder="1" applyAlignment="1" applyProtection="1"/>
    <xf numFmtId="3" fontId="2" fillId="4" borderId="66" xfId="0" applyNumberFormat="1" applyFont="1" applyFill="1" applyBorder="1" applyAlignment="1" applyProtection="1"/>
    <xf numFmtId="3" fontId="2" fillId="3" borderId="73" xfId="0" applyNumberFormat="1" applyFont="1" applyFill="1" applyBorder="1" applyAlignment="1" applyProtection="1">
      <protection locked="0"/>
    </xf>
    <xf numFmtId="3" fontId="2" fillId="0" borderId="25" xfId="0" applyNumberFormat="1" applyFont="1" applyFill="1" applyBorder="1" applyAlignment="1" applyProtection="1"/>
    <xf numFmtId="3" fontId="2" fillId="3" borderId="61" xfId="0" applyNumberFormat="1" applyFont="1" applyFill="1" applyBorder="1" applyAlignment="1" applyProtection="1">
      <protection locked="0"/>
    </xf>
    <xf numFmtId="3" fontId="2" fillId="3" borderId="64" xfId="0" applyNumberFormat="1" applyFont="1" applyFill="1" applyBorder="1" applyAlignment="1" applyProtection="1">
      <protection locked="0"/>
    </xf>
    <xf numFmtId="0" fontId="2" fillId="0" borderId="78" xfId="0" applyFont="1" applyBorder="1" applyAlignment="1" applyProtection="1">
      <alignment horizontal="left" wrapText="1"/>
    </xf>
    <xf numFmtId="3" fontId="2" fillId="4" borderId="28" xfId="0" applyNumberFormat="1" applyFont="1" applyFill="1" applyBorder="1" applyAlignment="1" applyProtection="1"/>
    <xf numFmtId="3" fontId="2" fillId="3" borderId="77" xfId="0" applyNumberFormat="1" applyFont="1" applyFill="1" applyBorder="1" applyAlignment="1" applyProtection="1">
      <protection locked="0"/>
    </xf>
    <xf numFmtId="3" fontId="2" fillId="4" borderId="79" xfId="0" applyNumberFormat="1" applyFont="1" applyFill="1" applyBorder="1" applyAlignment="1" applyProtection="1"/>
    <xf numFmtId="3" fontId="2" fillId="4" borderId="31" xfId="0" applyNumberFormat="1" applyFont="1" applyFill="1" applyBorder="1" applyAlignment="1" applyProtection="1"/>
    <xf numFmtId="3" fontId="2" fillId="4" borderId="57" xfId="0" applyNumberFormat="1" applyFont="1" applyFill="1" applyBorder="1" applyAlignment="1" applyProtection="1"/>
    <xf numFmtId="3" fontId="2" fillId="4" borderId="38" xfId="0" applyNumberFormat="1" applyFont="1" applyFill="1" applyBorder="1" applyAlignment="1" applyProtection="1"/>
    <xf numFmtId="0" fontId="2" fillId="0" borderId="81" xfId="0" applyFont="1" applyBorder="1" applyAlignment="1" applyProtection="1">
      <alignment horizontal="left" wrapText="1"/>
    </xf>
    <xf numFmtId="3" fontId="2" fillId="4" borderId="70" xfId="0" applyNumberFormat="1" applyFont="1" applyFill="1" applyBorder="1" applyAlignment="1" applyProtection="1"/>
    <xf numFmtId="3" fontId="2" fillId="4" borderId="41" xfId="0" applyNumberFormat="1" applyFont="1" applyFill="1" applyBorder="1" applyAlignment="1" applyProtection="1"/>
    <xf numFmtId="3" fontId="2" fillId="3" borderId="74" xfId="0" applyNumberFormat="1" applyFont="1" applyFill="1" applyBorder="1" applyAlignment="1" applyProtection="1">
      <protection locked="0"/>
    </xf>
    <xf numFmtId="3" fontId="2" fillId="3" borderId="82" xfId="0" applyNumberFormat="1" applyFont="1" applyFill="1" applyBorder="1" applyAlignment="1" applyProtection="1">
      <protection locked="0"/>
    </xf>
    <xf numFmtId="3" fontId="2" fillId="4" borderId="83" xfId="0" applyNumberFormat="1" applyFont="1" applyFill="1" applyBorder="1" applyAlignment="1" applyProtection="1"/>
    <xf numFmtId="3" fontId="2" fillId="4" borderId="45" xfId="0" applyNumberFormat="1" applyFont="1" applyFill="1" applyBorder="1" applyAlignment="1" applyProtection="1"/>
    <xf numFmtId="3" fontId="2" fillId="4" borderId="12" xfId="0" applyNumberFormat="1" applyFont="1" applyFill="1" applyBorder="1" applyAlignment="1" applyProtection="1"/>
    <xf numFmtId="3" fontId="2" fillId="0" borderId="86" xfId="0" applyNumberFormat="1" applyFont="1" applyFill="1" applyBorder="1" applyAlignment="1" applyProtection="1"/>
    <xf numFmtId="3" fontId="2" fillId="0" borderId="84" xfId="0" applyNumberFormat="1" applyFont="1" applyFill="1" applyBorder="1" applyAlignment="1" applyProtection="1"/>
    <xf numFmtId="3" fontId="2" fillId="0" borderId="16" xfId="0" applyNumberFormat="1" applyFont="1" applyFill="1" applyBorder="1" applyAlignment="1" applyProtection="1"/>
    <xf numFmtId="3" fontId="2" fillId="0" borderId="8" xfId="0" applyNumberFormat="1" applyFont="1" applyFill="1" applyBorder="1" applyAlignment="1" applyProtection="1"/>
    <xf numFmtId="3" fontId="2" fillId="0" borderId="87" xfId="0" applyNumberFormat="1" applyFont="1" applyFill="1" applyBorder="1" applyAlignment="1" applyProtection="1"/>
    <xf numFmtId="3" fontId="2" fillId="0" borderId="85" xfId="0" applyNumberFormat="1" applyFont="1" applyFill="1" applyBorder="1" applyAlignment="1" applyProtection="1"/>
    <xf numFmtId="3" fontId="2" fillId="0" borderId="20" xfId="0" applyNumberFormat="1" applyFont="1" applyFill="1" applyBorder="1" applyAlignment="1" applyProtection="1"/>
    <xf numFmtId="3" fontId="2" fillId="0" borderId="21" xfId="0" applyNumberFormat="1" applyFont="1" applyFill="1" applyBorder="1" applyAlignment="1" applyProtection="1"/>
    <xf numFmtId="0" fontId="3" fillId="2" borderId="1" xfId="0" applyFont="1" applyFill="1" applyBorder="1" applyAlignment="1" applyProtection="1">
      <alignment horizontal="left"/>
    </xf>
    <xf numFmtId="0" fontId="8" fillId="2" borderId="1" xfId="0" applyFont="1" applyFill="1" applyBorder="1" applyProtection="1"/>
    <xf numFmtId="0" fontId="5" fillId="2" borderId="0" xfId="0" applyFont="1" applyFill="1" applyProtection="1"/>
    <xf numFmtId="0" fontId="8" fillId="2" borderId="0" xfId="0" applyFont="1" applyFill="1" applyProtection="1"/>
    <xf numFmtId="0" fontId="2" fillId="0" borderId="14" xfId="0" applyFont="1" applyFill="1" applyBorder="1" applyAlignment="1" applyProtection="1">
      <alignment horizontal="center" vertical="center" wrapText="1"/>
    </xf>
    <xf numFmtId="0" fontId="2" fillId="0" borderId="17" xfId="0" applyFont="1" applyFill="1" applyBorder="1" applyAlignment="1" applyProtection="1">
      <alignment horizontal="center" vertical="center" wrapText="1"/>
    </xf>
    <xf numFmtId="3" fontId="2" fillId="3" borderId="22" xfId="0" applyNumberFormat="1" applyFont="1" applyFill="1" applyBorder="1" applyAlignment="1" applyProtection="1">
      <protection locked="0"/>
    </xf>
    <xf numFmtId="0" fontId="7" fillId="2" borderId="0" xfId="0" applyFont="1" applyFill="1" applyProtection="1"/>
    <xf numFmtId="3" fontId="2" fillId="3" borderId="88" xfId="0" applyNumberFormat="1" applyFont="1" applyFill="1" applyBorder="1" applyAlignment="1" applyProtection="1">
      <protection locked="0"/>
    </xf>
    <xf numFmtId="3" fontId="2" fillId="3" borderId="72" xfId="0" applyNumberFormat="1" applyFont="1" applyFill="1" applyBorder="1" applyAlignment="1" applyProtection="1">
      <protection locked="0"/>
    </xf>
    <xf numFmtId="3" fontId="2" fillId="3" borderId="68" xfId="0" applyNumberFormat="1" applyFont="1" applyFill="1" applyBorder="1" applyAlignment="1" applyProtection="1">
      <protection locked="0"/>
    </xf>
    <xf numFmtId="3" fontId="2" fillId="3" borderId="71" xfId="0" applyNumberFormat="1" applyFont="1" applyFill="1" applyBorder="1" applyAlignment="1" applyProtection="1">
      <protection locked="0"/>
    </xf>
    <xf numFmtId="0" fontId="2" fillId="0" borderId="0" xfId="0" applyNumberFormat="1" applyFont="1" applyFill="1" applyBorder="1" applyAlignment="1" applyProtection="1"/>
    <xf numFmtId="0" fontId="2" fillId="0" borderId="0" xfId="0" applyNumberFormat="1" applyFont="1" applyFill="1" applyBorder="1" applyAlignment="1" applyProtection="1">
      <protection hidden="1"/>
    </xf>
    <xf numFmtId="0" fontId="2" fillId="0" borderId="80" xfId="0" applyFont="1" applyBorder="1" applyAlignment="1" applyProtection="1">
      <alignment horizontal="left" wrapText="1"/>
    </xf>
    <xf numFmtId="3" fontId="2" fillId="3" borderId="84" xfId="0" applyNumberFormat="1" applyFont="1" applyFill="1" applyBorder="1" applyAlignment="1" applyProtection="1">
      <protection locked="0"/>
    </xf>
    <xf numFmtId="3" fontId="2" fillId="3" borderId="16" xfId="0" applyNumberFormat="1" applyFont="1" applyFill="1" applyBorder="1" applyAlignment="1" applyProtection="1">
      <protection locked="0"/>
    </xf>
    <xf numFmtId="3" fontId="2" fillId="3" borderId="17" xfId="0" applyNumberFormat="1" applyFont="1" applyFill="1" applyBorder="1" applyAlignment="1" applyProtection="1">
      <protection locked="0"/>
    </xf>
    <xf numFmtId="0" fontId="8" fillId="2" borderId="0" xfId="0" applyFont="1" applyFill="1" applyBorder="1" applyProtection="1"/>
    <xf numFmtId="0" fontId="5" fillId="2" borderId="89" xfId="0" applyFont="1" applyFill="1" applyBorder="1" applyProtection="1"/>
    <xf numFmtId="0" fontId="5" fillId="2" borderId="0" xfId="0" applyFont="1" applyFill="1" applyBorder="1" applyProtection="1"/>
    <xf numFmtId="3" fontId="2" fillId="0" borderId="52" xfId="0" applyNumberFormat="1" applyFont="1" applyFill="1" applyBorder="1" applyAlignment="1" applyProtection="1"/>
    <xf numFmtId="3" fontId="2" fillId="0" borderId="47" xfId="0" applyNumberFormat="1" applyFont="1" applyFill="1" applyBorder="1" applyAlignment="1" applyProtection="1"/>
    <xf numFmtId="3" fontId="2" fillId="0" borderId="6" xfId="0" applyNumberFormat="1" applyFont="1" applyFill="1" applyBorder="1" applyAlignment="1" applyProtection="1"/>
    <xf numFmtId="3" fontId="2" fillId="0" borderId="17" xfId="0" applyNumberFormat="1" applyFont="1" applyFill="1" applyBorder="1" applyAlignment="1" applyProtection="1"/>
    <xf numFmtId="0" fontId="3" fillId="2" borderId="1" xfId="0" applyNumberFormat="1" applyFont="1" applyFill="1" applyBorder="1" applyAlignment="1" applyProtection="1">
      <alignment horizontal="left"/>
    </xf>
    <xf numFmtId="0" fontId="8" fillId="2" borderId="0" xfId="0" applyNumberFormat="1" applyFont="1" applyFill="1" applyBorder="1" applyAlignment="1" applyProtection="1">
      <alignment horizontal="left" wrapText="1"/>
    </xf>
    <xf numFmtId="0" fontId="9" fillId="2" borderId="0" xfId="0" applyNumberFormat="1" applyFont="1" applyFill="1" applyBorder="1" applyAlignment="1" applyProtection="1"/>
    <xf numFmtId="0" fontId="5" fillId="2" borderId="0" xfId="0" applyNumberFormat="1" applyFont="1" applyFill="1" applyBorder="1" applyAlignment="1" applyProtection="1">
      <alignment horizontal="left"/>
    </xf>
    <xf numFmtId="0" fontId="5" fillId="2" borderId="0" xfId="0" applyNumberFormat="1" applyFont="1" applyFill="1" applyBorder="1" applyAlignment="1" applyProtection="1"/>
    <xf numFmtId="0" fontId="2" fillId="0" borderId="86" xfId="0" applyNumberFormat="1" applyFont="1" applyFill="1" applyBorder="1" applyAlignment="1" applyProtection="1">
      <alignment horizontal="center" wrapText="1"/>
    </xf>
    <xf numFmtId="3" fontId="5" fillId="3" borderId="48" xfId="0" applyNumberFormat="1" applyFont="1" applyFill="1" applyBorder="1" applyAlignment="1" applyProtection="1">
      <protection locked="0"/>
    </xf>
    <xf numFmtId="3" fontId="5" fillId="3" borderId="69" xfId="0" applyNumberFormat="1" applyFont="1" applyFill="1" applyBorder="1" applyAlignment="1" applyProtection="1">
      <protection locked="0"/>
    </xf>
    <xf numFmtId="0" fontId="3" fillId="2" borderId="7" xfId="0" applyFont="1" applyFill="1" applyBorder="1" applyAlignment="1">
      <alignment vertical="center"/>
    </xf>
    <xf numFmtId="0" fontId="10" fillId="0" borderId="0" xfId="0" applyFont="1" applyAlignment="1">
      <alignment vertical="center" wrapText="1"/>
    </xf>
    <xf numFmtId="0" fontId="8" fillId="0" borderId="0" xfId="0" applyNumberFormat="1" applyFont="1" applyFill="1" applyBorder="1" applyAlignment="1" applyProtection="1">
      <alignment horizontal="left" wrapText="1"/>
    </xf>
    <xf numFmtId="0" fontId="9" fillId="0" borderId="0" xfId="0" applyNumberFormat="1" applyFont="1" applyFill="1" applyBorder="1" applyAlignment="1" applyProtection="1"/>
    <xf numFmtId="0" fontId="5" fillId="0" borderId="0" xfId="0" applyNumberFormat="1" applyFont="1" applyFill="1" applyBorder="1" applyAlignment="1" applyProtection="1">
      <alignment horizontal="left"/>
    </xf>
    <xf numFmtId="0" fontId="5" fillId="0" borderId="0" xfId="0" applyNumberFormat="1" applyFont="1" applyFill="1" applyBorder="1" applyAlignment="1" applyProtection="1"/>
    <xf numFmtId="0" fontId="5" fillId="0" borderId="0" xfId="0" applyFont="1" applyFill="1" applyBorder="1" applyProtection="1"/>
    <xf numFmtId="0" fontId="2" fillId="3" borderId="28" xfId="0" applyFont="1" applyFill="1" applyBorder="1" applyAlignment="1" applyProtection="1">
      <alignment vertical="center"/>
      <protection locked="0"/>
    </xf>
    <xf numFmtId="0" fontId="2" fillId="3" borderId="30" xfId="0" applyFont="1" applyFill="1" applyBorder="1" applyAlignment="1" applyProtection="1">
      <alignment vertical="center"/>
      <protection locked="0"/>
    </xf>
    <xf numFmtId="0" fontId="2" fillId="3" borderId="53" xfId="0" applyFont="1" applyFill="1" applyBorder="1" applyAlignment="1" applyProtection="1">
      <alignment vertical="center"/>
      <protection locked="0"/>
    </xf>
    <xf numFmtId="0" fontId="2" fillId="3" borderId="88" xfId="0" applyFont="1" applyFill="1" applyBorder="1" applyAlignment="1" applyProtection="1">
      <alignment vertical="center"/>
      <protection locked="0"/>
    </xf>
    <xf numFmtId="0" fontId="2" fillId="3" borderId="70" xfId="0" applyFont="1" applyFill="1" applyBorder="1" applyAlignment="1" applyProtection="1">
      <alignment vertical="center"/>
      <protection locked="0"/>
    </xf>
    <xf numFmtId="0" fontId="2" fillId="3" borderId="72" xfId="0" applyFont="1" applyFill="1" applyBorder="1" applyAlignment="1" applyProtection="1">
      <alignment vertical="center"/>
      <protection locked="0"/>
    </xf>
    <xf numFmtId="0" fontId="5" fillId="0" borderId="0" xfId="0" applyNumberFormat="1" applyFont="1" applyFill="1" applyBorder="1" applyAlignment="1" applyProtection="1">
      <protection hidden="1"/>
    </xf>
    <xf numFmtId="0" fontId="5" fillId="5" borderId="0" xfId="0" applyNumberFormat="1" applyFont="1" applyFill="1" applyBorder="1" applyAlignment="1" applyProtection="1"/>
    <xf numFmtId="0" fontId="2" fillId="5" borderId="0" xfId="0" applyNumberFormat="1" applyFont="1" applyFill="1" applyBorder="1" applyAlignment="1" applyProtection="1">
      <protection hidden="1"/>
    </xf>
    <xf numFmtId="164" fontId="5" fillId="0" borderId="0" xfId="0" applyNumberFormat="1" applyFont="1" applyFill="1" applyBorder="1" applyAlignment="1" applyProtection="1"/>
    <xf numFmtId="0" fontId="7" fillId="2" borderId="0" xfId="0" applyNumberFormat="1" applyFont="1" applyFill="1" applyAlignment="1" applyProtection="1"/>
    <xf numFmtId="0" fontId="7" fillId="2" borderId="0" xfId="0" applyFont="1" applyFill="1" applyAlignment="1" applyProtection="1">
      <alignment vertical="center"/>
    </xf>
    <xf numFmtId="0" fontId="7" fillId="6" borderId="0" xfId="0" applyNumberFormat="1" applyFont="1" applyFill="1" applyAlignment="1" applyProtection="1"/>
    <xf numFmtId="3" fontId="2" fillId="4" borderId="61" xfId="0" applyNumberFormat="1" applyFont="1" applyFill="1" applyBorder="1" applyAlignment="1" applyProtection="1"/>
    <xf numFmtId="3" fontId="2" fillId="0" borderId="26" xfId="0" applyNumberFormat="1" applyFont="1" applyFill="1" applyBorder="1" applyAlignment="1" applyProtection="1">
      <alignment vertical="center" wrapText="1"/>
    </xf>
    <xf numFmtId="0" fontId="2" fillId="0" borderId="33" xfId="0" applyFont="1" applyFill="1" applyBorder="1" applyAlignment="1" applyProtection="1">
      <alignment vertical="center" wrapText="1"/>
    </xf>
    <xf numFmtId="0" fontId="2" fillId="0" borderId="86" xfId="0" applyFont="1" applyFill="1" applyBorder="1" applyAlignment="1" applyProtection="1">
      <alignment horizontal="left" vertical="center"/>
    </xf>
    <xf numFmtId="0" fontId="2" fillId="2" borderId="80" xfId="0" applyFont="1" applyFill="1" applyBorder="1" applyAlignment="1" applyProtection="1">
      <alignment horizontal="left" wrapText="1"/>
    </xf>
    <xf numFmtId="0" fontId="5" fillId="6" borderId="0" xfId="0" applyFont="1" applyFill="1" applyProtection="1"/>
    <xf numFmtId="0" fontId="2" fillId="0" borderId="84" xfId="0" applyNumberFormat="1" applyFont="1" applyFill="1" applyBorder="1" applyAlignment="1" applyProtection="1">
      <alignment horizontal="center" vertical="center" wrapText="1"/>
    </xf>
    <xf numFmtId="0" fontId="2" fillId="0" borderId="87" xfId="0" applyNumberFormat="1" applyFont="1" applyFill="1" applyBorder="1" applyAlignment="1" applyProtection="1">
      <alignment horizontal="center" vertical="center" wrapText="1"/>
    </xf>
    <xf numFmtId="0" fontId="2" fillId="0" borderId="16"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17" xfId="0" applyNumberFormat="1" applyFont="1" applyFill="1" applyBorder="1" applyAlignment="1" applyProtection="1">
      <alignment horizontal="center" vertical="center" wrapText="1"/>
    </xf>
    <xf numFmtId="0" fontId="2" fillId="0" borderId="86" xfId="0" applyNumberFormat="1" applyFont="1" applyFill="1" applyBorder="1" applyAlignment="1" applyProtection="1">
      <alignment horizontal="center" vertical="center" wrapText="1"/>
    </xf>
    <xf numFmtId="0" fontId="2" fillId="0" borderId="27" xfId="0" applyFont="1" applyBorder="1" applyAlignment="1">
      <alignment vertical="center"/>
    </xf>
    <xf numFmtId="0" fontId="2" fillId="3" borderId="27" xfId="0" applyFont="1" applyFill="1" applyBorder="1" applyAlignment="1" applyProtection="1">
      <alignment vertical="center"/>
      <protection locked="0"/>
    </xf>
    <xf numFmtId="3" fontId="2" fillId="3" borderId="27" xfId="0" applyNumberFormat="1" applyFont="1" applyFill="1" applyBorder="1" applyAlignment="1" applyProtection="1">
      <protection locked="0"/>
    </xf>
    <xf numFmtId="0" fontId="2" fillId="0" borderId="34" xfId="0" applyFont="1" applyBorder="1" applyAlignment="1">
      <alignment vertical="center"/>
    </xf>
    <xf numFmtId="0" fontId="2" fillId="3" borderId="34" xfId="0" applyFont="1" applyFill="1" applyBorder="1" applyAlignment="1" applyProtection="1">
      <alignment vertical="center"/>
      <protection locked="0"/>
    </xf>
    <xf numFmtId="3" fontId="2" fillId="3" borderId="34" xfId="0" applyNumberFormat="1" applyFont="1" applyFill="1" applyBorder="1" applyAlignment="1" applyProtection="1">
      <protection locked="0"/>
    </xf>
    <xf numFmtId="0" fontId="2" fillId="3" borderId="69" xfId="0" applyFont="1" applyFill="1" applyBorder="1" applyAlignment="1" applyProtection="1">
      <alignment vertical="center"/>
      <protection locked="0"/>
    </xf>
    <xf numFmtId="3" fontId="2" fillId="3" borderId="69" xfId="0" applyNumberFormat="1" applyFont="1" applyFill="1" applyBorder="1" applyAlignment="1" applyProtection="1">
      <protection locked="0"/>
    </xf>
    <xf numFmtId="3" fontId="2" fillId="3" borderId="48" xfId="0" applyNumberFormat="1" applyFont="1" applyFill="1" applyBorder="1" applyAlignment="1" applyProtection="1">
      <protection locked="0"/>
    </xf>
    <xf numFmtId="3" fontId="2" fillId="3" borderId="60" xfId="0" applyNumberFormat="1" applyFont="1" applyFill="1" applyBorder="1" applyAlignment="1" applyProtection="1">
      <protection locked="0"/>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6" xfId="0" applyFont="1" applyFill="1" applyBorder="1" applyAlignment="1" applyProtection="1">
      <alignment horizontal="center" vertical="center" wrapText="1"/>
    </xf>
    <xf numFmtId="0" fontId="2" fillId="0" borderId="33"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2" fillId="0" borderId="33"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6" xfId="0" applyFont="1" applyFill="1" applyBorder="1" applyAlignment="1" applyProtection="1">
      <alignment horizontal="center" vertical="center" wrapText="1"/>
    </xf>
    <xf numFmtId="0" fontId="2" fillId="0" borderId="33"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2" fillId="0" borderId="33"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6" xfId="0" applyFont="1" applyFill="1" applyBorder="1" applyAlignment="1" applyProtection="1">
      <alignment horizontal="center" vertical="center" wrapText="1"/>
    </xf>
    <xf numFmtId="0" fontId="2" fillId="0" borderId="33"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2" fillId="0" borderId="33"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33"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6" xfId="0" applyFont="1" applyFill="1" applyBorder="1" applyAlignment="1" applyProtection="1">
      <alignment horizontal="center" vertical="center" wrapText="1"/>
    </xf>
    <xf numFmtId="0" fontId="2" fillId="0" borderId="33"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4" fillId="2" borderId="0" xfId="0" applyFont="1" applyFill="1" applyBorder="1" applyAlignment="1" applyProtection="1">
      <alignment horizontal="center" vertical="center" wrapText="1"/>
    </xf>
    <xf numFmtId="0" fontId="11" fillId="2" borderId="0" xfId="0" applyFont="1" applyFill="1"/>
    <xf numFmtId="0" fontId="11" fillId="2" borderId="0" xfId="0" applyFont="1" applyFill="1" applyProtection="1">
      <protection locked="0"/>
    </xf>
    <xf numFmtId="0" fontId="0" fillId="2" borderId="0" xfId="0" applyFill="1"/>
    <xf numFmtId="0" fontId="0" fillId="2" borderId="0" xfId="0" applyFill="1" applyProtection="1">
      <protection locked="0"/>
    </xf>
    <xf numFmtId="3" fontId="2" fillId="0" borderId="5" xfId="0" applyNumberFormat="1" applyFont="1" applyFill="1" applyBorder="1" applyAlignment="1" applyProtection="1">
      <protection locked="0"/>
    </xf>
    <xf numFmtId="0" fontId="12" fillId="2" borderId="0" xfId="0" applyFont="1" applyFill="1" applyProtection="1">
      <protection locked="0"/>
    </xf>
    <xf numFmtId="3" fontId="2" fillId="0" borderId="27" xfId="0" applyNumberFormat="1" applyFont="1" applyFill="1" applyBorder="1" applyAlignment="1" applyProtection="1">
      <protection locked="0"/>
    </xf>
    <xf numFmtId="0" fontId="7" fillId="2" borderId="0" xfId="0" applyFont="1" applyFill="1" applyProtection="1">
      <protection locked="0"/>
    </xf>
    <xf numFmtId="3" fontId="2" fillId="0" borderId="34" xfId="0" applyNumberFormat="1" applyFont="1" applyFill="1" applyBorder="1" applyAlignment="1" applyProtection="1">
      <protection locked="0"/>
    </xf>
    <xf numFmtId="3" fontId="2" fillId="0" borderId="13" xfId="0" applyNumberFormat="1" applyFont="1" applyFill="1" applyBorder="1" applyAlignment="1" applyProtection="1">
      <protection locked="0"/>
    </xf>
    <xf numFmtId="3" fontId="2" fillId="0" borderId="48" xfId="0" applyNumberFormat="1" applyFont="1" applyFill="1" applyBorder="1" applyAlignment="1" applyProtection="1">
      <protection locked="0"/>
    </xf>
    <xf numFmtId="3" fontId="2" fillId="0" borderId="60" xfId="0" applyNumberFormat="1" applyFont="1" applyFill="1" applyBorder="1" applyAlignment="1" applyProtection="1">
      <protection locked="0"/>
    </xf>
    <xf numFmtId="3" fontId="2" fillId="0" borderId="69" xfId="0" applyNumberFormat="1" applyFont="1" applyFill="1" applyBorder="1" applyAlignment="1" applyProtection="1">
      <protection locked="0"/>
    </xf>
    <xf numFmtId="3" fontId="2" fillId="0" borderId="25" xfId="0" applyNumberFormat="1" applyFont="1" applyFill="1" applyBorder="1" applyAlignment="1" applyProtection="1">
      <protection locked="0"/>
    </xf>
    <xf numFmtId="3" fontId="2" fillId="0" borderId="86" xfId="0" applyNumberFormat="1" applyFont="1" applyFill="1" applyBorder="1" applyAlignment="1" applyProtection="1">
      <protection locked="0"/>
    </xf>
    <xf numFmtId="3" fontId="2" fillId="0" borderId="84" xfId="0" applyNumberFormat="1" applyFont="1" applyFill="1" applyBorder="1" applyAlignment="1" applyProtection="1">
      <protection locked="0"/>
    </xf>
    <xf numFmtId="3" fontId="2" fillId="0" borderId="16" xfId="0" applyNumberFormat="1" applyFont="1" applyFill="1" applyBorder="1" applyAlignment="1" applyProtection="1">
      <protection locked="0"/>
    </xf>
    <xf numFmtId="3" fontId="2" fillId="0" borderId="8" xfId="0" applyNumberFormat="1" applyFont="1" applyFill="1" applyBorder="1" applyAlignment="1" applyProtection="1">
      <protection locked="0"/>
    </xf>
    <xf numFmtId="3" fontId="2" fillId="0" borderId="87" xfId="0" applyNumberFormat="1" applyFont="1" applyFill="1" applyBorder="1" applyAlignment="1" applyProtection="1">
      <protection locked="0"/>
    </xf>
    <xf numFmtId="3" fontId="2" fillId="0" borderId="85" xfId="0" applyNumberFormat="1" applyFont="1" applyFill="1" applyBorder="1" applyAlignment="1" applyProtection="1">
      <protection locked="0"/>
    </xf>
    <xf numFmtId="3" fontId="2" fillId="0" borderId="20" xfId="0" applyNumberFormat="1" applyFont="1" applyFill="1" applyBorder="1" applyAlignment="1" applyProtection="1">
      <protection locked="0"/>
    </xf>
    <xf numFmtId="3" fontId="2" fillId="0" borderId="21" xfId="0" applyNumberFormat="1" applyFont="1" applyFill="1" applyBorder="1" applyAlignment="1" applyProtection="1">
      <protection locked="0"/>
    </xf>
    <xf numFmtId="0" fontId="6" fillId="2" borderId="1" xfId="0" applyFont="1" applyFill="1" applyBorder="1" applyAlignment="1" applyProtection="1">
      <alignment horizontal="left"/>
    </xf>
    <xf numFmtId="3" fontId="2" fillId="0" borderId="52" xfId="0" applyNumberFormat="1" applyFont="1" applyFill="1" applyBorder="1" applyAlignment="1" applyProtection="1">
      <protection locked="0"/>
    </xf>
    <xf numFmtId="3" fontId="2" fillId="0" borderId="47" xfId="0" applyNumberFormat="1" applyFont="1" applyFill="1" applyBorder="1" applyAlignment="1" applyProtection="1">
      <protection locked="0"/>
    </xf>
    <xf numFmtId="3" fontId="2" fillId="0" borderId="6" xfId="0" applyNumberFormat="1" applyFont="1" applyFill="1" applyBorder="1" applyAlignment="1" applyProtection="1">
      <protection locked="0"/>
    </xf>
    <xf numFmtId="3" fontId="2" fillId="0" borderId="17" xfId="0" applyNumberFormat="1" applyFont="1" applyFill="1" applyBorder="1" applyAlignment="1" applyProtection="1">
      <protection locked="0"/>
    </xf>
    <xf numFmtId="0" fontId="6" fillId="2" borderId="1" xfId="0" applyNumberFormat="1" applyFont="1" applyFill="1" applyBorder="1" applyAlignment="1" applyProtection="1">
      <alignment horizontal="left"/>
    </xf>
    <xf numFmtId="0" fontId="5" fillId="2" borderId="0" xfId="0" applyNumberFormat="1" applyFont="1" applyFill="1" applyAlignment="1" applyProtection="1">
      <protection locked="0"/>
    </xf>
    <xf numFmtId="0" fontId="6" fillId="2" borderId="7" xfId="0" applyFont="1" applyFill="1" applyBorder="1" applyAlignment="1">
      <alignment vertical="center"/>
    </xf>
    <xf numFmtId="3" fontId="2" fillId="3" borderId="28" xfId="0" applyNumberFormat="1" applyFont="1" applyFill="1" applyBorder="1" applyAlignment="1" applyProtection="1">
      <alignment vertical="center"/>
      <protection locked="0"/>
    </xf>
    <xf numFmtId="3" fontId="2" fillId="3" borderId="30" xfId="0" applyNumberFormat="1" applyFont="1" applyFill="1" applyBorder="1" applyAlignment="1" applyProtection="1">
      <alignment vertical="center"/>
      <protection locked="0"/>
    </xf>
    <xf numFmtId="3" fontId="2" fillId="3" borderId="53" xfId="0" applyNumberFormat="1" applyFont="1" applyFill="1" applyBorder="1" applyAlignment="1" applyProtection="1">
      <alignment vertical="center"/>
      <protection locked="0"/>
    </xf>
    <xf numFmtId="3" fontId="2" fillId="3" borderId="88" xfId="0" applyNumberFormat="1" applyFont="1" applyFill="1" applyBorder="1" applyAlignment="1" applyProtection="1">
      <alignment vertical="center"/>
      <protection locked="0"/>
    </xf>
    <xf numFmtId="3" fontId="2" fillId="3" borderId="70" xfId="0" applyNumberFormat="1" applyFont="1" applyFill="1" applyBorder="1" applyAlignment="1" applyProtection="1">
      <alignment vertical="center"/>
      <protection locked="0"/>
    </xf>
    <xf numFmtId="3" fontId="2" fillId="3" borderId="72" xfId="0" applyNumberFormat="1" applyFont="1" applyFill="1" applyBorder="1" applyAlignment="1" applyProtection="1">
      <alignment vertical="center"/>
      <protection locked="0"/>
    </xf>
    <xf numFmtId="3" fontId="2" fillId="3" borderId="27" xfId="0" applyNumberFormat="1" applyFont="1" applyFill="1" applyBorder="1" applyAlignment="1" applyProtection="1">
      <alignment vertical="center"/>
      <protection locked="0"/>
    </xf>
    <xf numFmtId="0" fontId="13" fillId="2" borderId="0" xfId="0" applyFont="1" applyFill="1" applyProtection="1">
      <protection locked="0"/>
    </xf>
    <xf numFmtId="3" fontId="2" fillId="3" borderId="34" xfId="0" applyNumberFormat="1" applyFont="1" applyFill="1" applyBorder="1" applyAlignment="1" applyProtection="1">
      <alignment vertical="center"/>
      <protection locked="0"/>
    </xf>
    <xf numFmtId="3" fontId="2" fillId="3" borderId="69" xfId="0" applyNumberFormat="1" applyFont="1" applyFill="1" applyBorder="1" applyAlignment="1" applyProtection="1">
      <alignment vertical="center"/>
      <protection locked="0"/>
    </xf>
    <xf numFmtId="0" fontId="2" fillId="0" borderId="69" xfId="0" applyFont="1" applyBorder="1" applyAlignment="1">
      <alignment vertical="center"/>
    </xf>
    <xf numFmtId="3" fontId="0" fillId="2" borderId="0" xfId="0" applyNumberFormat="1" applyFill="1"/>
    <xf numFmtId="3" fontId="2" fillId="0" borderId="27" xfId="0" applyNumberFormat="1" applyFont="1" applyFill="1" applyBorder="1" applyAlignment="1" applyProtection="1">
      <alignment vertical="center"/>
      <protection locked="0"/>
    </xf>
    <xf numFmtId="3" fontId="2" fillId="0" borderId="34" xfId="0" applyNumberFormat="1" applyFont="1" applyFill="1" applyBorder="1" applyAlignment="1" applyProtection="1">
      <alignment vertical="center"/>
      <protection locked="0"/>
    </xf>
    <xf numFmtId="3" fontId="2" fillId="0" borderId="69" xfId="0" applyNumberFormat="1" applyFont="1" applyFill="1" applyBorder="1" applyAlignment="1" applyProtection="1">
      <alignment vertical="center"/>
      <protection locked="0"/>
    </xf>
    <xf numFmtId="0" fontId="2" fillId="0" borderId="33"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5"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2" fillId="0" borderId="91" xfId="0" applyFont="1" applyBorder="1" applyAlignment="1">
      <alignment horizontal="left" vertical="center"/>
    </xf>
    <xf numFmtId="0" fontId="2" fillId="0" borderId="81" xfId="0" applyFont="1" applyBorder="1" applyAlignment="1">
      <alignment horizontal="left" vertical="center"/>
    </xf>
    <xf numFmtId="0" fontId="2" fillId="0" borderId="41" xfId="0" applyFont="1" applyBorder="1" applyAlignment="1">
      <alignment horizontal="left" vertical="center"/>
    </xf>
    <xf numFmtId="0" fontId="2" fillId="0" borderId="86" xfId="0" applyFont="1" applyFill="1" applyBorder="1" applyAlignment="1">
      <alignment horizontal="center" vertical="center"/>
    </xf>
    <xf numFmtId="0" fontId="2" fillId="0" borderId="86" xfId="0" applyFont="1" applyBorder="1" applyAlignment="1">
      <alignment horizontal="center" vertical="center" wrapText="1"/>
    </xf>
    <xf numFmtId="0" fontId="2" fillId="0" borderId="70" xfId="0" applyFont="1" applyBorder="1" applyAlignment="1">
      <alignment horizontal="left" vertical="center" wrapText="1"/>
    </xf>
    <xf numFmtId="0" fontId="2" fillId="0" borderId="73" xfId="0" applyFont="1" applyBorder="1" applyAlignment="1">
      <alignment horizontal="left" vertical="center" wrapText="1"/>
    </xf>
    <xf numFmtId="0" fontId="2" fillId="0" borderId="72" xfId="0" applyFont="1" applyBorder="1" applyAlignment="1">
      <alignment horizontal="left" vertical="center" wrapText="1"/>
    </xf>
    <xf numFmtId="0" fontId="2" fillId="0" borderId="90" xfId="0" applyFont="1" applyBorder="1" applyAlignment="1">
      <alignment horizontal="left" vertical="center"/>
    </xf>
    <xf numFmtId="0" fontId="2" fillId="0" borderId="78" xfId="0" applyFont="1" applyBorder="1" applyAlignment="1">
      <alignment horizontal="left" vertical="center"/>
    </xf>
    <xf numFmtId="0" fontId="2" fillId="0" borderId="26" xfId="0" applyFont="1" applyBorder="1" applyAlignment="1">
      <alignment horizontal="left" vertical="center"/>
    </xf>
    <xf numFmtId="0" fontId="2" fillId="0" borderId="52" xfId="0" applyFont="1" applyFill="1" applyBorder="1" applyAlignment="1" applyProtection="1">
      <alignment horizontal="left" vertical="center"/>
    </xf>
    <xf numFmtId="0" fontId="2" fillId="0" borderId="33"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2" fillId="0" borderId="58"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5"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13" xfId="0" applyFont="1" applyFill="1" applyBorder="1" applyAlignment="1" applyProtection="1">
      <alignment horizontal="center" vertical="center" wrapText="1"/>
    </xf>
    <xf numFmtId="0" fontId="2" fillId="0" borderId="84" xfId="0" applyFont="1" applyFill="1" applyBorder="1" applyAlignment="1" applyProtection="1">
      <alignment horizontal="center" wrapText="1"/>
    </xf>
    <xf numFmtId="0" fontId="2" fillId="0" borderId="85" xfId="0" applyFont="1" applyBorder="1" applyAlignment="1" applyProtection="1">
      <alignment horizontal="center" wrapText="1"/>
    </xf>
    <xf numFmtId="0" fontId="2" fillId="0" borderId="2" xfId="0" applyFont="1" applyFill="1" applyBorder="1" applyAlignment="1" applyProtection="1">
      <alignment horizontal="left" wrapText="1"/>
    </xf>
    <xf numFmtId="0" fontId="2" fillId="0" borderId="4" xfId="0" applyFont="1" applyFill="1" applyBorder="1" applyAlignment="1" applyProtection="1">
      <alignment horizontal="left" wrapText="1"/>
    </xf>
    <xf numFmtId="0" fontId="2" fillId="0" borderId="5" xfId="0" applyFont="1" applyFill="1" applyBorder="1" applyAlignment="1" applyProtection="1">
      <alignment horizontal="center" vertical="center"/>
    </xf>
    <xf numFmtId="0" fontId="2" fillId="0" borderId="25" xfId="0" applyFont="1" applyFill="1" applyBorder="1" applyAlignment="1" applyProtection="1">
      <alignment horizontal="center" vertical="center"/>
    </xf>
    <xf numFmtId="0" fontId="2" fillId="0" borderId="13" xfId="0"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2" fillId="0" borderId="2" xfId="0" applyFont="1" applyBorder="1" applyAlignment="1">
      <alignment horizontal="center" vertical="center" wrapText="1"/>
    </xf>
    <xf numFmtId="0" fontId="2" fillId="0" borderId="4" xfId="0" applyFont="1" applyBorder="1" applyAlignment="1">
      <alignment horizontal="center" vertical="center"/>
    </xf>
    <xf numFmtId="0" fontId="2" fillId="0" borderId="89" xfId="0" applyFont="1" applyBorder="1" applyAlignment="1">
      <alignment horizontal="center" vertical="center"/>
    </xf>
    <xf numFmtId="0" fontId="2" fillId="0" borderId="92" xfId="0" applyFont="1" applyBorder="1" applyAlignment="1">
      <alignment horizontal="center" vertical="center"/>
    </xf>
    <xf numFmtId="0" fontId="2" fillId="0" borderId="4" xfId="0" applyFont="1" applyBorder="1" applyAlignment="1">
      <alignment horizontal="center" vertical="center" wrapText="1"/>
    </xf>
    <xf numFmtId="0" fontId="2" fillId="0" borderId="89" xfId="0" applyFont="1" applyBorder="1" applyAlignment="1">
      <alignment horizontal="center" vertical="center" wrapText="1"/>
    </xf>
    <xf numFmtId="0" fontId="2" fillId="0" borderId="92"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2"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xf>
    <xf numFmtId="0" fontId="2" fillId="2" borderId="52" xfId="0" applyFont="1" applyFill="1" applyBorder="1" applyAlignment="1" applyProtection="1">
      <alignment horizontal="left" vertical="center"/>
    </xf>
    <xf numFmtId="0" fontId="2" fillId="2" borderId="33" xfId="0" applyFont="1" applyFill="1" applyBorder="1" applyAlignment="1" applyProtection="1">
      <alignment horizontal="left" vertical="center"/>
    </xf>
    <xf numFmtId="0" fontId="2" fillId="2" borderId="6" xfId="0" applyFont="1" applyFill="1" applyBorder="1" applyAlignment="1" applyProtection="1">
      <alignment horizontal="left" vertical="center" wrapText="1"/>
    </xf>
    <xf numFmtId="0" fontId="2" fillId="2" borderId="8" xfId="0" applyFont="1" applyFill="1" applyBorder="1" applyAlignment="1" applyProtection="1">
      <alignment horizontal="left" vertical="center" wrapText="1"/>
    </xf>
    <xf numFmtId="0" fontId="2" fillId="0" borderId="47" xfId="0" applyFont="1" applyFill="1" applyBorder="1" applyAlignment="1" applyProtection="1">
      <alignment horizontal="left" vertical="center"/>
    </xf>
    <xf numFmtId="0" fontId="2" fillId="0" borderId="40" xfId="0" applyFont="1" applyFill="1" applyBorder="1" applyAlignment="1" applyProtection="1">
      <alignment horizontal="left" vertical="center"/>
    </xf>
    <xf numFmtId="0" fontId="2" fillId="0" borderId="52" xfId="0" applyFont="1" applyFill="1" applyBorder="1" applyAlignment="1" applyProtection="1">
      <alignment horizontal="left" vertical="center" wrapText="1"/>
    </xf>
    <xf numFmtId="0" fontId="2" fillId="0" borderId="33" xfId="0" applyFont="1" applyFill="1" applyBorder="1" applyAlignment="1" applyProtection="1">
      <alignment horizontal="left" vertical="center" wrapText="1"/>
    </xf>
    <xf numFmtId="0" fontId="2" fillId="0" borderId="35" xfId="0" applyNumberFormat="1" applyFont="1" applyFill="1" applyBorder="1" applyAlignment="1" applyProtection="1">
      <alignment horizontal="left"/>
    </xf>
    <xf numFmtId="0" fontId="2" fillId="0" borderId="36" xfId="0" applyNumberFormat="1" applyFont="1" applyFill="1" applyBorder="1" applyAlignment="1" applyProtection="1">
      <alignment horizontal="left"/>
    </xf>
    <xf numFmtId="0" fontId="2" fillId="0" borderId="49" xfId="0" applyNumberFormat="1" applyFont="1" applyFill="1" applyBorder="1" applyAlignment="1" applyProtection="1">
      <alignment horizontal="left"/>
    </xf>
    <xf numFmtId="0" fontId="2" fillId="0" borderId="53" xfId="0" applyNumberFormat="1" applyFont="1" applyFill="1" applyBorder="1" applyAlignment="1" applyProtection="1">
      <alignment horizontal="left"/>
    </xf>
    <xf numFmtId="0" fontId="2" fillId="0" borderId="54" xfId="0" applyNumberFormat="1" applyFont="1" applyFill="1" applyBorder="1" applyAlignment="1" applyProtection="1">
      <alignment horizontal="left"/>
    </xf>
    <xf numFmtId="0" fontId="2" fillId="0" borderId="56" xfId="0" applyNumberFormat="1" applyFont="1" applyFill="1" applyBorder="1" applyAlignment="1" applyProtection="1">
      <alignment horizontal="left"/>
    </xf>
    <xf numFmtId="0" fontId="2" fillId="0" borderId="28" xfId="0" applyNumberFormat="1" applyFont="1" applyFill="1" applyBorder="1" applyAlignment="1" applyProtection="1">
      <alignment horizontal="left"/>
    </xf>
    <xf numFmtId="0" fontId="2" fillId="0" borderId="29" xfId="0" applyNumberFormat="1" applyFont="1" applyFill="1" applyBorder="1" applyAlignment="1" applyProtection="1">
      <alignment horizontal="left"/>
    </xf>
    <xf numFmtId="0" fontId="2" fillId="0" borderId="30" xfId="0" applyNumberFormat="1" applyFont="1" applyFill="1" applyBorder="1" applyAlignment="1" applyProtection="1">
      <alignment horizontal="left"/>
    </xf>
    <xf numFmtId="0" fontId="2" fillId="0" borderId="61"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64" xfId="0" applyNumberFormat="1" applyFont="1" applyFill="1" applyBorder="1" applyAlignment="1" applyProtection="1">
      <alignment horizontal="left"/>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5" xfId="0" applyFont="1" applyFill="1" applyBorder="1" applyAlignment="1" applyProtection="1">
      <alignment horizontal="center" vertical="center" wrapText="1"/>
    </xf>
    <xf numFmtId="0" fontId="5" fillId="2" borderId="0" xfId="0" applyNumberFormat="1" applyFont="1" applyFill="1" applyBorder="1" applyAlignment="1" applyProtection="1">
      <alignment horizontal="center"/>
    </xf>
    <xf numFmtId="0" fontId="4" fillId="2" borderId="0" xfId="0"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2" fillId="0" borderId="11"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2" fillId="0" borderId="12" xfId="0" applyNumberFormat="1" applyFont="1" applyFill="1" applyBorder="1" applyAlignment="1" applyProtection="1">
      <alignment horizontal="center" vertical="center"/>
    </xf>
    <xf numFmtId="0" fontId="5" fillId="0" borderId="6" xfId="0" applyFont="1" applyBorder="1" applyAlignment="1" applyProtection="1">
      <alignment horizontal="center" vertical="center" wrapText="1"/>
    </xf>
    <xf numFmtId="0" fontId="5" fillId="0" borderId="7" xfId="0" applyFont="1" applyBorder="1" applyAlignment="1" applyProtection="1">
      <alignment horizontal="center" vertical="center" wrapText="1"/>
    </xf>
    <xf numFmtId="0" fontId="5" fillId="0" borderId="8"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8" xfId="0" applyFont="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12" xfId="0" applyFont="1" applyFill="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13" xfId="0" applyFont="1" applyBorder="1" applyAlignment="1" applyProtection="1">
      <alignment horizontal="center" vertical="center" wrapText="1"/>
    </xf>
    <xf numFmtId="0" fontId="2" fillId="0" borderId="86" xfId="0" applyFont="1" applyFill="1" applyBorder="1" applyAlignment="1" applyProtection="1">
      <alignment horizontal="left" vertical="center" wrapText="1"/>
    </xf>
    <xf numFmtId="0" fontId="2" fillId="0" borderId="5" xfId="0" applyFont="1" applyFill="1" applyBorder="1" applyAlignment="1" applyProtection="1">
      <alignment horizontal="center" vertical="center" textRotation="90"/>
    </xf>
    <xf numFmtId="0" fontId="2" fillId="0" borderId="25" xfId="0" applyFont="1" applyFill="1" applyBorder="1" applyAlignment="1" applyProtection="1">
      <alignment horizontal="center" vertical="center" textRotation="90"/>
    </xf>
    <xf numFmtId="0" fontId="2" fillId="0" borderId="13" xfId="0" applyFont="1" applyFill="1" applyBorder="1" applyAlignment="1" applyProtection="1">
      <alignment horizontal="center" vertical="center" textRotation="90"/>
    </xf>
    <xf numFmtId="0" fontId="2" fillId="2" borderId="6" xfId="0" applyFont="1" applyFill="1" applyBorder="1" applyAlignment="1" applyProtection="1">
      <alignment horizontal="left" wrapText="1"/>
    </xf>
    <xf numFmtId="0" fontId="2" fillId="2" borderId="8" xfId="0" applyFont="1" applyFill="1" applyBorder="1" applyAlignment="1" applyProtection="1">
      <alignment horizontal="left" wrapText="1"/>
    </xf>
    <xf numFmtId="0" fontId="2" fillId="0" borderId="6" xfId="0" applyFont="1" applyFill="1" applyBorder="1" applyAlignment="1" applyProtection="1">
      <alignment horizontal="center" vertical="center" wrapText="1"/>
    </xf>
    <xf numFmtId="0" fontId="2" fillId="0" borderId="7"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0" fontId="2" fillId="0" borderId="16" xfId="0" applyFont="1" applyFill="1" applyBorder="1" applyAlignment="1" applyProtection="1">
      <alignment horizontal="center" wrapText="1"/>
    </xf>
    <xf numFmtId="0" fontId="2" fillId="0" borderId="85" xfId="0" applyFont="1" applyFill="1" applyBorder="1" applyAlignment="1" applyProtection="1">
      <alignment horizontal="center" wrapText="1"/>
    </xf>
    <xf numFmtId="0" fontId="2" fillId="0" borderId="35" xfId="0" applyNumberFormat="1" applyFont="1" applyFill="1" applyBorder="1" applyAlignment="1" applyProtection="1"/>
    <xf numFmtId="0" fontId="2" fillId="0" borderId="36" xfId="0" applyNumberFormat="1" applyFont="1" applyFill="1" applyBorder="1" applyAlignment="1" applyProtection="1"/>
    <xf numFmtId="0" fontId="2" fillId="0" borderId="49" xfId="0" applyNumberFormat="1" applyFont="1" applyFill="1" applyBorder="1" applyAlignment="1" applyProtection="1"/>
    <xf numFmtId="0" fontId="5" fillId="2" borderId="0" xfId="0" applyNumberFormat="1" applyFont="1" applyFill="1" applyBorder="1" applyAlignment="1" applyProtection="1">
      <alignment horizontal="center"/>
      <protection locked="0"/>
    </xf>
    <xf numFmtId="0" fontId="2" fillId="0" borderId="53" xfId="0" applyFont="1" applyBorder="1" applyAlignment="1">
      <alignment horizontal="left" vertical="center" wrapText="1"/>
    </xf>
    <xf numFmtId="0" fontId="2" fillId="0" borderId="54" xfId="0" applyFont="1" applyBorder="1" applyAlignment="1">
      <alignment horizontal="left" vertical="center" wrapText="1"/>
    </xf>
    <xf numFmtId="0" fontId="2" fillId="0" borderId="88" xfId="0" applyFont="1" applyBorder="1" applyAlignment="1">
      <alignment horizontal="left" vertical="center" wrapText="1"/>
    </xf>
    <xf numFmtId="0" fontId="2" fillId="0" borderId="90" xfId="0" applyFont="1" applyBorder="1" applyAlignment="1">
      <alignment horizontal="left" vertical="center" wrapText="1"/>
    </xf>
    <xf numFmtId="0" fontId="2" fillId="0" borderId="78" xfId="0" applyFont="1" applyBorder="1" applyAlignment="1">
      <alignment horizontal="left" vertical="center" wrapText="1"/>
    </xf>
    <xf numFmtId="0" fontId="2" fillId="0" borderId="26" xfId="0" applyFont="1" applyBorder="1" applyAlignment="1">
      <alignment horizontal="left" vertical="center" wrapText="1"/>
    </xf>
    <xf numFmtId="0" fontId="2" fillId="0" borderId="70" xfId="0" applyNumberFormat="1" applyFont="1" applyFill="1" applyBorder="1" applyAlignment="1" applyProtection="1">
      <alignment horizontal="left"/>
    </xf>
    <xf numFmtId="0" fontId="2" fillId="0" borderId="73" xfId="0" applyNumberFormat="1" applyFont="1" applyFill="1" applyBorder="1" applyAlignment="1" applyProtection="1">
      <alignment horizontal="left"/>
    </xf>
    <xf numFmtId="0" fontId="2" fillId="0" borderId="72" xfId="0" applyNumberFormat="1" applyFont="1" applyFill="1" applyBorder="1" applyAlignment="1" applyProtection="1">
      <alignment horizontal="left"/>
    </xf>
    <xf numFmtId="0" fontId="2" fillId="0" borderId="93" xfId="0" applyFont="1" applyFill="1" applyBorder="1" applyAlignment="1" applyProtection="1">
      <alignment horizontal="center" vertical="center" wrapText="1"/>
    </xf>
    <xf numFmtId="3" fontId="2" fillId="3" borderId="23" xfId="0" applyNumberFormat="1" applyFont="1" applyFill="1" applyBorder="1" applyAlignment="1" applyProtection="1">
      <protection locked="0"/>
    </xf>
    <xf numFmtId="3" fontId="2" fillId="3" borderId="94" xfId="0" applyNumberFormat="1" applyFont="1" applyFill="1" applyBorder="1" applyAlignment="1" applyProtection="1">
      <protection locked="0"/>
    </xf>
    <xf numFmtId="3" fontId="2" fillId="3" borderId="95" xfId="0" applyNumberFormat="1" applyFont="1" applyFill="1" applyBorder="1" applyAlignment="1" applyProtection="1">
      <protection locked="0"/>
    </xf>
    <xf numFmtId="3" fontId="2" fillId="3" borderId="96" xfId="0" applyNumberFormat="1" applyFont="1" applyFill="1" applyBorder="1" applyAlignment="1" applyProtection="1">
      <protection locked="0"/>
    </xf>
    <xf numFmtId="3" fontId="2" fillId="3" borderId="97" xfId="0" applyNumberFormat="1" applyFont="1" applyFill="1" applyBorder="1" applyAlignment="1" applyProtection="1">
      <protection locked="0"/>
    </xf>
    <xf numFmtId="3" fontId="2" fillId="3" borderId="98" xfId="0" applyNumberFormat="1" applyFont="1" applyFill="1" applyBorder="1" applyAlignment="1" applyProtection="1">
      <protection locked="0"/>
    </xf>
    <xf numFmtId="3" fontId="2" fillId="3" borderId="99" xfId="0" applyNumberFormat="1" applyFont="1" applyFill="1" applyBorder="1" applyAlignment="1" applyProtection="1">
      <protection locked="0"/>
    </xf>
    <xf numFmtId="3" fontId="2" fillId="3" borderId="85" xfId="0" applyNumberFormat="1" applyFont="1" applyFill="1" applyBorder="1" applyAlignment="1" applyProtection="1">
      <protection locked="0"/>
    </xf>
    <xf numFmtId="3" fontId="2" fillId="3" borderId="93" xfId="0" applyNumberFormat="1" applyFont="1" applyFill="1" applyBorder="1" applyAlignment="1" applyProtection="1">
      <protection locked="0"/>
    </xf>
    <xf numFmtId="3" fontId="2" fillId="0" borderId="93" xfId="0" applyNumberFormat="1" applyFont="1" applyFill="1" applyBorder="1" applyAlignment="1" applyProtection="1"/>
    <xf numFmtId="3" fontId="2" fillId="0" borderId="27" xfId="0" applyNumberFormat="1" applyFont="1" applyFill="1" applyBorder="1" applyAlignment="1" applyProtection="1">
      <alignment vertical="center"/>
    </xf>
    <xf numFmtId="3" fontId="2" fillId="0" borderId="34" xfId="0" applyNumberFormat="1" applyFont="1" applyFill="1" applyBorder="1" applyAlignment="1" applyProtection="1">
      <alignment vertical="center"/>
    </xf>
    <xf numFmtId="3" fontId="2" fillId="0" borderId="69" xfId="0" applyNumberFormat="1" applyFont="1" applyFill="1" applyBorder="1" applyAlignment="1" applyProtection="1">
      <alignment vertical="center"/>
    </xf>
    <xf numFmtId="1" fontId="11" fillId="2" borderId="0" xfId="0" applyNumberFormat="1" applyFont="1" applyFill="1"/>
    <xf numFmtId="1" fontId="11" fillId="2" borderId="0" xfId="0" applyNumberFormat="1" applyFont="1" applyFill="1" applyProtection="1">
      <protection locked="0"/>
    </xf>
    <xf numFmtId="1" fontId="4" fillId="2" borderId="0" xfId="0" applyNumberFormat="1" applyFont="1" applyFill="1" applyBorder="1" applyAlignment="1" applyProtection="1">
      <alignment horizontal="center" vertical="center" wrapText="1"/>
    </xf>
    <xf numFmtId="1" fontId="4" fillId="2" borderId="0" xfId="0" applyNumberFormat="1" applyFont="1" applyFill="1" applyBorder="1" applyAlignment="1" applyProtection="1">
      <alignment horizontal="center"/>
    </xf>
    <xf numFmtId="1" fontId="5" fillId="2" borderId="0" xfId="0" applyNumberFormat="1" applyFont="1" applyFill="1" applyAlignment="1" applyProtection="1"/>
    <xf numFmtId="1" fontId="2" fillId="2" borderId="0" xfId="0" applyNumberFormat="1" applyFont="1" applyFill="1" applyAlignment="1" applyProtection="1"/>
    <xf numFmtId="1" fontId="0" fillId="2" borderId="0" xfId="0" applyNumberFormat="1" applyFill="1"/>
    <xf numFmtId="1" fontId="0" fillId="2" borderId="0" xfId="0" applyNumberFormat="1" applyFill="1" applyProtection="1">
      <protection locked="0"/>
    </xf>
    <xf numFmtId="1" fontId="4" fillId="2" borderId="0" xfId="0" applyNumberFormat="1" applyFont="1" applyFill="1" applyBorder="1" applyAlignment="1" applyProtection="1">
      <alignment horizontal="center" vertical="center" wrapText="1"/>
    </xf>
    <xf numFmtId="1" fontId="6" fillId="2" borderId="1" xfId="0" applyNumberFormat="1" applyFont="1" applyFill="1" applyBorder="1" applyAlignment="1" applyProtection="1"/>
    <xf numFmtId="1" fontId="1" fillId="2" borderId="0" xfId="0" applyNumberFormat="1" applyFont="1" applyFill="1" applyBorder="1" applyAlignment="1" applyProtection="1">
      <alignment horizontal="center" vertical="center" wrapText="1"/>
    </xf>
    <xf numFmtId="1" fontId="1" fillId="2" borderId="0" xfId="0" applyNumberFormat="1" applyFont="1" applyFill="1" applyBorder="1" applyAlignment="1" applyProtection="1">
      <alignment horizontal="center"/>
    </xf>
    <xf numFmtId="1" fontId="2" fillId="0" borderId="2" xfId="0" applyNumberFormat="1" applyFont="1" applyFill="1" applyBorder="1" applyAlignment="1" applyProtection="1">
      <alignment horizontal="center" vertical="center"/>
    </xf>
    <xf numFmtId="1" fontId="2" fillId="0" borderId="3" xfId="0" applyNumberFormat="1" applyFont="1" applyFill="1" applyBorder="1" applyAlignment="1" applyProtection="1">
      <alignment horizontal="center" vertical="center"/>
    </xf>
    <xf numFmtId="1" fontId="2" fillId="0" borderId="4" xfId="0" applyNumberFormat="1" applyFont="1" applyFill="1" applyBorder="1" applyAlignment="1" applyProtection="1">
      <alignment horizontal="center" vertical="center"/>
    </xf>
    <xf numFmtId="1" fontId="2" fillId="0" borderId="5" xfId="0" applyNumberFormat="1" applyFont="1" applyFill="1" applyBorder="1" applyAlignment="1" applyProtection="1">
      <alignment horizontal="center" vertical="center" wrapText="1"/>
    </xf>
    <xf numFmtId="1" fontId="5" fillId="0" borderId="6" xfId="0" applyNumberFormat="1" applyFont="1" applyBorder="1" applyAlignment="1" applyProtection="1">
      <alignment horizontal="center" vertical="center" wrapText="1"/>
    </xf>
    <xf numFmtId="1" fontId="5" fillId="0" borderId="7" xfId="0" applyNumberFormat="1" applyFont="1" applyBorder="1" applyAlignment="1" applyProtection="1">
      <alignment horizontal="center" vertical="center" wrapText="1"/>
    </xf>
    <xf numFmtId="1" fontId="5" fillId="0" borderId="8" xfId="0" applyNumberFormat="1" applyFont="1" applyBorder="1" applyAlignment="1" applyProtection="1">
      <alignment horizontal="center" vertical="center" wrapText="1"/>
    </xf>
    <xf numFmtId="1" fontId="2" fillId="0" borderId="6" xfId="0" applyNumberFormat="1" applyFont="1" applyBorder="1" applyAlignment="1" applyProtection="1">
      <alignment horizontal="center" vertical="center"/>
    </xf>
    <xf numFmtId="1" fontId="2" fillId="0" borderId="7" xfId="0" applyNumberFormat="1" applyFont="1" applyBorder="1" applyAlignment="1" applyProtection="1">
      <alignment horizontal="center" vertical="center"/>
    </xf>
    <xf numFmtId="1" fontId="2" fillId="0" borderId="9" xfId="0" applyNumberFormat="1" applyFont="1" applyBorder="1" applyAlignment="1" applyProtection="1">
      <alignment horizontal="center" vertical="center"/>
    </xf>
    <xf numFmtId="1" fontId="2" fillId="0" borderId="10" xfId="0" applyNumberFormat="1" applyFont="1" applyBorder="1" applyAlignment="1" applyProtection="1">
      <alignment horizontal="center" vertical="center"/>
    </xf>
    <xf numFmtId="1" fontId="2" fillId="0" borderId="8" xfId="0" applyNumberFormat="1" applyFont="1" applyBorder="1" applyAlignment="1" applyProtection="1">
      <alignment horizontal="center" vertical="center"/>
    </xf>
    <xf numFmtId="1" fontId="2" fillId="0" borderId="4" xfId="0" applyNumberFormat="1" applyFont="1" applyFill="1" applyBorder="1" applyAlignment="1" applyProtection="1">
      <alignment horizontal="center" vertical="center" wrapText="1"/>
    </xf>
    <xf numFmtId="1" fontId="2" fillId="0" borderId="5" xfId="0" applyNumberFormat="1" applyFont="1" applyBorder="1" applyAlignment="1" applyProtection="1">
      <alignment horizontal="center" vertical="center" wrapText="1"/>
    </xf>
    <xf numFmtId="1" fontId="2" fillId="0" borderId="11" xfId="0" applyNumberFormat="1" applyFont="1" applyFill="1" applyBorder="1" applyAlignment="1" applyProtection="1">
      <alignment horizontal="center" vertical="center"/>
    </xf>
    <xf numFmtId="1" fontId="2" fillId="0" borderId="1" xfId="0" applyNumberFormat="1" applyFont="1" applyFill="1" applyBorder="1" applyAlignment="1" applyProtection="1">
      <alignment horizontal="center" vertical="center"/>
    </xf>
    <xf numFmtId="1" fontId="2" fillId="0" borderId="12" xfId="0" applyNumberFormat="1" applyFont="1" applyFill="1" applyBorder="1" applyAlignment="1" applyProtection="1">
      <alignment horizontal="center" vertical="center"/>
    </xf>
    <xf numFmtId="1" fontId="2" fillId="0" borderId="13" xfId="0" applyNumberFormat="1" applyFont="1" applyFill="1" applyBorder="1" applyAlignment="1" applyProtection="1">
      <alignment horizontal="center" vertical="center" wrapText="1"/>
    </xf>
    <xf numFmtId="1" fontId="2" fillId="0" borderId="14" xfId="0" applyNumberFormat="1" applyFont="1" applyBorder="1" applyAlignment="1" applyProtection="1">
      <alignment horizontal="center" vertical="center" wrapText="1"/>
    </xf>
    <xf numFmtId="1" fontId="2" fillId="0" borderId="15" xfId="0" applyNumberFormat="1" applyFont="1" applyBorder="1" applyAlignment="1" applyProtection="1">
      <alignment horizontal="center" vertical="center" wrapText="1"/>
    </xf>
    <xf numFmtId="1" fontId="2" fillId="0" borderId="16" xfId="0" applyNumberFormat="1" applyFont="1" applyBorder="1" applyAlignment="1" applyProtection="1">
      <alignment horizontal="center" vertical="center" wrapText="1"/>
    </xf>
    <xf numFmtId="1" fontId="2" fillId="0" borderId="17" xfId="0" applyNumberFormat="1" applyFont="1" applyBorder="1" applyAlignment="1" applyProtection="1">
      <alignment horizontal="center" vertical="center" wrapText="1"/>
    </xf>
    <xf numFmtId="1" fontId="2" fillId="0" borderId="18" xfId="0" applyNumberFormat="1" applyFont="1" applyBorder="1" applyAlignment="1" applyProtection="1">
      <alignment horizontal="center" vertical="center" wrapText="1"/>
    </xf>
    <xf numFmtId="1" fontId="2" fillId="0" borderId="19" xfId="0" applyNumberFormat="1" applyFont="1" applyBorder="1" applyAlignment="1" applyProtection="1">
      <alignment horizontal="center" vertical="center" wrapText="1"/>
    </xf>
    <xf numFmtId="1" fontId="2" fillId="0" borderId="20" xfId="0" applyNumberFormat="1" applyFont="1" applyFill="1" applyBorder="1" applyAlignment="1" applyProtection="1">
      <alignment horizontal="center" vertical="center" wrapText="1"/>
    </xf>
    <xf numFmtId="1" fontId="2" fillId="0" borderId="21" xfId="0" applyNumberFormat="1" applyFont="1" applyFill="1" applyBorder="1" applyAlignment="1" applyProtection="1">
      <alignment horizontal="center" vertical="center" wrapText="1"/>
    </xf>
    <xf numFmtId="1" fontId="2" fillId="0" borderId="12" xfId="0" applyNumberFormat="1" applyFont="1" applyFill="1" applyBorder="1" applyAlignment="1" applyProtection="1">
      <alignment horizontal="center" vertical="center" wrapText="1"/>
    </xf>
    <xf numFmtId="1" fontId="2" fillId="0" borderId="13" xfId="0" applyNumberFormat="1" applyFont="1" applyBorder="1" applyAlignment="1" applyProtection="1">
      <alignment horizontal="center" vertical="center" wrapText="1"/>
    </xf>
    <xf numFmtId="1" fontId="2" fillId="0" borderId="5" xfId="0" applyNumberFormat="1" applyFont="1" applyFill="1" applyBorder="1" applyAlignment="1" applyProtection="1">
      <alignment horizontal="center" vertical="center" textRotation="90"/>
    </xf>
    <xf numFmtId="1" fontId="2" fillId="0" borderId="2" xfId="0" applyNumberFormat="1" applyFont="1" applyFill="1" applyBorder="1" applyAlignment="1" applyProtection="1">
      <alignment horizontal="left" wrapText="1"/>
    </xf>
    <xf numFmtId="1" fontId="2" fillId="0" borderId="4" xfId="0" applyNumberFormat="1" applyFont="1" applyFill="1" applyBorder="1" applyAlignment="1" applyProtection="1">
      <alignment horizontal="left" wrapText="1"/>
    </xf>
    <xf numFmtId="1" fontId="2" fillId="0" borderId="5" xfId="0" applyNumberFormat="1" applyFont="1" applyFill="1" applyBorder="1" applyAlignment="1" applyProtection="1"/>
    <xf numFmtId="1" fontId="2" fillId="3" borderId="14" xfId="0" applyNumberFormat="1" applyFont="1" applyFill="1" applyBorder="1" applyAlignment="1" applyProtection="1">
      <protection locked="0"/>
    </xf>
    <xf numFmtId="1" fontId="2" fillId="3" borderId="15" xfId="0" applyNumberFormat="1" applyFont="1" applyFill="1" applyBorder="1" applyAlignment="1" applyProtection="1">
      <protection locked="0"/>
    </xf>
    <xf numFmtId="1" fontId="2" fillId="4" borderId="18" xfId="0" applyNumberFormat="1" applyFont="1" applyFill="1" applyBorder="1" applyAlignment="1" applyProtection="1"/>
    <xf numFmtId="1" fontId="2" fillId="4" borderId="22" xfId="0" applyNumberFormat="1" applyFont="1" applyFill="1" applyBorder="1" applyAlignment="1" applyProtection="1"/>
    <xf numFmtId="1" fontId="2" fillId="4" borderId="15" xfId="0" applyNumberFormat="1" applyFont="1" applyFill="1" applyBorder="1" applyAlignment="1" applyProtection="1"/>
    <xf numFmtId="1" fontId="2" fillId="4" borderId="23" xfId="0" applyNumberFormat="1" applyFont="1" applyFill="1" applyBorder="1" applyAlignment="1" applyProtection="1"/>
    <xf numFmtId="1" fontId="2" fillId="4" borderId="24" xfId="0" applyNumberFormat="1" applyFont="1" applyFill="1" applyBorder="1" applyAlignment="1" applyProtection="1"/>
    <xf numFmtId="1" fontId="2" fillId="4" borderId="19" xfId="0" applyNumberFormat="1" applyFont="1" applyFill="1" applyBorder="1" applyAlignment="1" applyProtection="1"/>
    <xf numFmtId="1" fontId="2" fillId="4" borderId="4" xfId="0" applyNumberFormat="1" applyFont="1" applyFill="1" applyBorder="1" applyAlignment="1" applyProtection="1"/>
    <xf numFmtId="1" fontId="12" fillId="2" borderId="0" xfId="0" applyNumberFormat="1" applyFont="1" applyFill="1" applyProtection="1">
      <protection locked="0"/>
    </xf>
    <xf numFmtId="1" fontId="2" fillId="0" borderId="25" xfId="0" applyNumberFormat="1" applyFont="1" applyFill="1" applyBorder="1" applyAlignment="1" applyProtection="1">
      <alignment horizontal="center" vertical="center" textRotation="90"/>
    </xf>
    <xf numFmtId="1" fontId="2" fillId="0" borderId="5" xfId="0" applyNumberFormat="1" applyFont="1" applyFill="1" applyBorder="1" applyAlignment="1" applyProtection="1">
      <alignment horizontal="center" vertical="center"/>
    </xf>
    <xf numFmtId="1" fontId="2" fillId="0" borderId="26" xfId="0" applyNumberFormat="1" applyFont="1" applyFill="1" applyBorder="1" applyAlignment="1" applyProtection="1">
      <alignment vertical="center"/>
    </xf>
    <xf numFmtId="1" fontId="2" fillId="0" borderId="27" xfId="0" applyNumberFormat="1" applyFont="1" applyFill="1" applyBorder="1" applyAlignment="1" applyProtection="1"/>
    <xf numFmtId="1" fontId="2" fillId="3" borderId="28" xfId="0" applyNumberFormat="1" applyFont="1" applyFill="1" applyBorder="1" applyAlignment="1" applyProtection="1">
      <protection locked="0"/>
    </xf>
    <xf numFmtId="1" fontId="2" fillId="3" borderId="29" xfId="0" applyNumberFormat="1" applyFont="1" applyFill="1" applyBorder="1" applyAlignment="1" applyProtection="1">
      <protection locked="0"/>
    </xf>
    <xf numFmtId="1" fontId="2" fillId="3" borderId="30" xfId="0" applyNumberFormat="1" applyFont="1" applyFill="1" applyBorder="1" applyAlignment="1" applyProtection="1">
      <protection locked="0"/>
    </xf>
    <xf numFmtId="1" fontId="2" fillId="3" borderId="31" xfId="0" applyNumberFormat="1" applyFont="1" applyFill="1" applyBorder="1" applyAlignment="1" applyProtection="1">
      <protection locked="0"/>
    </xf>
    <xf numFmtId="1" fontId="2" fillId="3" borderId="32" xfId="0" applyNumberFormat="1" applyFont="1" applyFill="1" applyBorder="1" applyAlignment="1" applyProtection="1">
      <protection locked="0"/>
    </xf>
    <xf numFmtId="1" fontId="2" fillId="3" borderId="26" xfId="0" applyNumberFormat="1" applyFont="1" applyFill="1" applyBorder="1" applyAlignment="1" applyProtection="1">
      <protection locked="0"/>
    </xf>
    <xf numFmtId="1" fontId="7" fillId="2" borderId="0" xfId="0" applyNumberFormat="1" applyFont="1" applyFill="1" applyProtection="1">
      <protection locked="0"/>
    </xf>
    <xf numFmtId="1" fontId="2" fillId="0" borderId="25" xfId="0" applyNumberFormat="1" applyFont="1" applyFill="1" applyBorder="1" applyAlignment="1" applyProtection="1">
      <alignment horizontal="center" vertical="center"/>
    </xf>
    <xf numFmtId="1" fontId="2" fillId="0" borderId="33" xfId="0" applyNumberFormat="1" applyFont="1" applyFill="1" applyBorder="1" applyAlignment="1" applyProtection="1">
      <alignment horizontal="left" vertical="center"/>
    </xf>
    <xf numFmtId="1" fontId="2" fillId="0" borderId="34" xfId="0" applyNumberFormat="1" applyFont="1" applyFill="1" applyBorder="1" applyAlignment="1" applyProtection="1"/>
    <xf numFmtId="1" fontId="2" fillId="3" borderId="35" xfId="0" applyNumberFormat="1" applyFont="1" applyFill="1" applyBorder="1" applyAlignment="1" applyProtection="1">
      <protection locked="0"/>
    </xf>
    <xf numFmtId="1" fontId="2" fillId="3" borderId="36" xfId="0" applyNumberFormat="1" applyFont="1" applyFill="1" applyBorder="1" applyAlignment="1" applyProtection="1">
      <protection locked="0"/>
    </xf>
    <xf numFmtId="1" fontId="2" fillId="3" borderId="37" xfId="0" applyNumberFormat="1" applyFont="1" applyFill="1" applyBorder="1" applyAlignment="1" applyProtection="1">
      <protection locked="0"/>
    </xf>
    <xf numFmtId="1" fontId="2" fillId="3" borderId="38" xfId="0" applyNumberFormat="1" applyFont="1" applyFill="1" applyBorder="1" applyAlignment="1" applyProtection="1">
      <protection locked="0"/>
    </xf>
    <xf numFmtId="1" fontId="2" fillId="3" borderId="39" xfId="0" applyNumberFormat="1" applyFont="1" applyFill="1" applyBorder="1" applyAlignment="1" applyProtection="1">
      <protection locked="0"/>
    </xf>
    <xf numFmtId="1" fontId="2" fillId="3" borderId="33" xfId="0" applyNumberFormat="1" applyFont="1" applyFill="1" applyBorder="1" applyAlignment="1" applyProtection="1">
      <protection locked="0"/>
    </xf>
    <xf numFmtId="1" fontId="2" fillId="3" borderId="40" xfId="0" applyNumberFormat="1" applyFont="1" applyFill="1" applyBorder="1" applyAlignment="1" applyProtection="1">
      <protection locked="0"/>
    </xf>
    <xf numFmtId="1" fontId="2" fillId="0" borderId="13" xfId="0" applyNumberFormat="1" applyFont="1" applyFill="1" applyBorder="1" applyAlignment="1" applyProtection="1">
      <alignment horizontal="center" vertical="center"/>
    </xf>
    <xf numFmtId="1" fontId="2" fillId="0" borderId="41" xfId="0" applyNumberFormat="1" applyFont="1" applyFill="1" applyBorder="1" applyAlignment="1" applyProtection="1">
      <alignment horizontal="left" vertical="center"/>
    </xf>
    <xf numFmtId="1" fontId="2" fillId="0" borderId="13" xfId="0" applyNumberFormat="1" applyFont="1" applyFill="1" applyBorder="1" applyAlignment="1" applyProtection="1"/>
    <xf numFmtId="1" fontId="2" fillId="3" borderId="42" xfId="0" applyNumberFormat="1" applyFont="1" applyFill="1" applyBorder="1" applyAlignment="1" applyProtection="1">
      <protection locked="0"/>
    </xf>
    <xf numFmtId="1" fontId="2" fillId="3" borderId="43" xfId="0" applyNumberFormat="1" applyFont="1" applyFill="1" applyBorder="1" applyAlignment="1" applyProtection="1">
      <protection locked="0"/>
    </xf>
    <xf numFmtId="1" fontId="2" fillId="3" borderId="44" xfId="0" applyNumberFormat="1" applyFont="1" applyFill="1" applyBorder="1" applyAlignment="1" applyProtection="1">
      <protection locked="0"/>
    </xf>
    <xf numFmtId="1" fontId="2" fillId="3" borderId="45" xfId="0" applyNumberFormat="1" applyFont="1" applyFill="1" applyBorder="1" applyAlignment="1" applyProtection="1">
      <protection locked="0"/>
    </xf>
    <xf numFmtId="1" fontId="2" fillId="3" borderId="46" xfId="0" applyNumberFormat="1" applyFont="1" applyFill="1" applyBorder="1" applyAlignment="1" applyProtection="1">
      <protection locked="0"/>
    </xf>
    <xf numFmtId="1" fontId="2" fillId="3" borderId="12" xfId="0" applyNumberFormat="1" applyFont="1" applyFill="1" applyBorder="1" applyAlignment="1" applyProtection="1">
      <protection locked="0"/>
    </xf>
    <xf numFmtId="1" fontId="2" fillId="0" borderId="47" xfId="0" applyNumberFormat="1" applyFont="1" applyFill="1" applyBorder="1" applyAlignment="1" applyProtection="1">
      <alignment horizontal="left" vertical="center"/>
    </xf>
    <xf numFmtId="1" fontId="2" fillId="0" borderId="40" xfId="0" applyNumberFormat="1" applyFont="1" applyFill="1" applyBorder="1" applyAlignment="1" applyProtection="1">
      <alignment horizontal="left" vertical="center"/>
    </xf>
    <xf numFmtId="1" fontId="2" fillId="0" borderId="48" xfId="0" applyNumberFormat="1" applyFont="1" applyFill="1" applyBorder="1" applyAlignment="1" applyProtection="1"/>
    <xf numFmtId="1" fontId="2" fillId="3" borderId="49" xfId="0" applyNumberFormat="1" applyFont="1" applyFill="1" applyBorder="1" applyAlignment="1" applyProtection="1">
      <protection locked="0"/>
    </xf>
    <xf numFmtId="1" fontId="2" fillId="3" borderId="50" xfId="0" applyNumberFormat="1" applyFont="1" applyFill="1" applyBorder="1" applyAlignment="1" applyProtection="1">
      <protection locked="0"/>
    </xf>
    <xf numFmtId="1" fontId="2" fillId="3" borderId="51" xfId="0" applyNumberFormat="1" applyFont="1" applyFill="1" applyBorder="1" applyAlignment="1" applyProtection="1">
      <protection locked="0"/>
    </xf>
    <xf numFmtId="1" fontId="2" fillId="0" borderId="52" xfId="0" applyNumberFormat="1" applyFont="1" applyFill="1" applyBorder="1" applyAlignment="1" applyProtection="1">
      <alignment horizontal="left" vertical="center"/>
    </xf>
    <xf numFmtId="1" fontId="2" fillId="0" borderId="33" xfId="0" applyNumberFormat="1" applyFont="1" applyFill="1" applyBorder="1" applyAlignment="1" applyProtection="1">
      <alignment horizontal="left" vertical="center"/>
    </xf>
    <xf numFmtId="1" fontId="2" fillId="3" borderId="53" xfId="0" applyNumberFormat="1" applyFont="1" applyFill="1" applyBorder="1" applyAlignment="1" applyProtection="1">
      <protection locked="0"/>
    </xf>
    <xf numFmtId="1" fontId="2" fillId="3" borderId="54" xfId="0" applyNumberFormat="1" applyFont="1" applyFill="1" applyBorder="1" applyAlignment="1" applyProtection="1">
      <protection locked="0"/>
    </xf>
    <xf numFmtId="1" fontId="2" fillId="3" borderId="55" xfId="0" applyNumberFormat="1" applyFont="1" applyFill="1" applyBorder="1" applyAlignment="1" applyProtection="1">
      <protection locked="0"/>
    </xf>
    <xf numFmtId="1" fontId="2" fillId="3" borderId="56" xfId="0" applyNumberFormat="1" applyFont="1" applyFill="1" applyBorder="1" applyAlignment="1" applyProtection="1">
      <protection locked="0"/>
    </xf>
    <xf numFmtId="1" fontId="2" fillId="3" borderId="57" xfId="0" applyNumberFormat="1" applyFont="1" applyFill="1" applyBorder="1" applyAlignment="1" applyProtection="1">
      <protection locked="0"/>
    </xf>
    <xf numFmtId="1" fontId="2" fillId="4" borderId="53" xfId="0" applyNumberFormat="1" applyFont="1" applyFill="1" applyBorder="1" applyAlignment="1" applyProtection="1"/>
    <xf numFmtId="1" fontId="2" fillId="4" borderId="54" xfId="0" applyNumberFormat="1" applyFont="1" applyFill="1" applyBorder="1" applyAlignment="1" applyProtection="1"/>
    <xf numFmtId="1" fontId="2" fillId="4" borderId="33" xfId="0" applyNumberFormat="1" applyFont="1" applyFill="1" applyBorder="1" applyAlignment="1" applyProtection="1"/>
    <xf numFmtId="1" fontId="2" fillId="4" borderId="56" xfId="0" applyNumberFormat="1" applyFont="1" applyFill="1" applyBorder="1" applyAlignment="1" applyProtection="1"/>
    <xf numFmtId="1" fontId="2" fillId="0" borderId="58" xfId="0" applyNumberFormat="1" applyFont="1" applyFill="1" applyBorder="1" applyAlignment="1" applyProtection="1">
      <alignment horizontal="left" vertical="center"/>
    </xf>
    <xf numFmtId="1" fontId="2" fillId="0" borderId="59" xfId="0" applyNumberFormat="1" applyFont="1" applyFill="1" applyBorder="1" applyAlignment="1" applyProtection="1">
      <alignment horizontal="left" vertical="center"/>
    </xf>
    <xf numFmtId="1" fontId="2" fillId="0" borderId="60" xfId="0" applyNumberFormat="1" applyFont="1" applyFill="1" applyBorder="1" applyAlignment="1" applyProtection="1"/>
    <xf numFmtId="1" fontId="2" fillId="4" borderId="61" xfId="0" applyNumberFormat="1" applyFont="1" applyFill="1" applyBorder="1" applyAlignment="1" applyProtection="1"/>
    <xf numFmtId="1" fontId="2" fillId="4" borderId="62" xfId="0" applyNumberFormat="1" applyFont="1" applyFill="1" applyBorder="1" applyAlignment="1" applyProtection="1"/>
    <xf numFmtId="1" fontId="2" fillId="3" borderId="62" xfId="0" applyNumberFormat="1" applyFont="1" applyFill="1" applyBorder="1" applyAlignment="1" applyProtection="1">
      <protection locked="0"/>
    </xf>
    <xf numFmtId="1" fontId="2" fillId="3" borderId="59" xfId="0" applyNumberFormat="1" applyFont="1" applyFill="1" applyBorder="1" applyAlignment="1" applyProtection="1">
      <protection locked="0"/>
    </xf>
    <xf numFmtId="1" fontId="2" fillId="3" borderId="63" xfId="0" applyNumberFormat="1" applyFont="1" applyFill="1" applyBorder="1" applyAlignment="1" applyProtection="1">
      <protection locked="0"/>
    </xf>
    <xf numFmtId="1" fontId="2" fillId="4" borderId="64" xfId="0" applyNumberFormat="1" applyFont="1" applyFill="1" applyBorder="1" applyAlignment="1" applyProtection="1"/>
    <xf numFmtId="1" fontId="2" fillId="3" borderId="65" xfId="0" applyNumberFormat="1" applyFont="1" applyFill="1" applyBorder="1" applyAlignment="1" applyProtection="1">
      <protection locked="0"/>
    </xf>
    <xf numFmtId="1" fontId="2" fillId="3" borderId="66" xfId="0" applyNumberFormat="1" applyFont="1" applyFill="1" applyBorder="1" applyAlignment="1" applyProtection="1">
      <protection locked="0"/>
    </xf>
    <xf numFmtId="1" fontId="2" fillId="4" borderId="59" xfId="0" applyNumberFormat="1" applyFont="1" applyFill="1" applyBorder="1" applyAlignment="1" applyProtection="1"/>
    <xf numFmtId="1" fontId="2" fillId="0" borderId="4" xfId="0" applyNumberFormat="1" applyFont="1" applyFill="1" applyBorder="1" applyAlignment="1" applyProtection="1">
      <alignment horizontal="left" vertical="center"/>
    </xf>
    <xf numFmtId="1" fontId="2" fillId="4" borderId="32" xfId="0" applyNumberFormat="1" applyFont="1" applyFill="1" applyBorder="1" applyAlignment="1" applyProtection="1"/>
    <xf numFmtId="1" fontId="2" fillId="4" borderId="29" xfId="0" applyNumberFormat="1" applyFont="1" applyFill="1" applyBorder="1" applyAlignment="1" applyProtection="1"/>
    <xf numFmtId="1" fontId="2" fillId="4" borderId="67" xfId="0" applyNumberFormat="1" applyFont="1" applyFill="1" applyBorder="1" applyAlignment="1" applyProtection="1"/>
    <xf numFmtId="1" fontId="2" fillId="3" borderId="4" xfId="0" applyNumberFormat="1" applyFont="1" applyFill="1" applyBorder="1" applyAlignment="1" applyProtection="1">
      <protection locked="0"/>
    </xf>
    <xf numFmtId="1" fontId="2" fillId="0" borderId="25" xfId="0" applyNumberFormat="1" applyFont="1" applyFill="1" applyBorder="1" applyAlignment="1" applyProtection="1">
      <alignment horizontal="center" vertical="center" wrapText="1"/>
    </xf>
    <xf numFmtId="1" fontId="2" fillId="0" borderId="59" xfId="0" applyNumberFormat="1" applyFont="1" applyFill="1" applyBorder="1" applyAlignment="1" applyProtection="1">
      <alignment horizontal="left" vertical="center"/>
    </xf>
    <xf numFmtId="1" fontId="2" fillId="4" borderId="68" xfId="0" applyNumberFormat="1" applyFont="1" applyFill="1" applyBorder="1" applyAlignment="1" applyProtection="1"/>
    <xf numFmtId="1" fontId="2" fillId="4" borderId="55" xfId="0" applyNumberFormat="1" applyFont="1" applyFill="1" applyBorder="1" applyAlignment="1" applyProtection="1"/>
    <xf numFmtId="1" fontId="2" fillId="4" borderId="65" xfId="0" applyNumberFormat="1" applyFont="1" applyFill="1" applyBorder="1" applyAlignment="1" applyProtection="1"/>
    <xf numFmtId="1" fontId="2" fillId="4" borderId="66" xfId="0" applyNumberFormat="1" applyFont="1" applyFill="1" applyBorder="1" applyAlignment="1" applyProtection="1"/>
    <xf numFmtId="1" fontId="2" fillId="0" borderId="41" xfId="0" applyNumberFormat="1" applyFont="1" applyFill="1" applyBorder="1" applyAlignment="1" applyProtection="1">
      <alignment vertical="center" wrapText="1"/>
    </xf>
    <xf numFmtId="1" fontId="2" fillId="0" borderId="69" xfId="0" applyNumberFormat="1" applyFont="1" applyFill="1" applyBorder="1" applyAlignment="1" applyProtection="1"/>
    <xf numFmtId="1" fontId="2" fillId="3" borderId="70" xfId="0" applyNumberFormat="1" applyFont="1" applyFill="1" applyBorder="1" applyAlignment="1" applyProtection="1">
      <protection locked="0"/>
    </xf>
    <xf numFmtId="1" fontId="2" fillId="3" borderId="71" xfId="0" applyNumberFormat="1" applyFont="1" applyFill="1" applyBorder="1" applyAlignment="1" applyProtection="1">
      <protection locked="0"/>
    </xf>
    <xf numFmtId="1" fontId="2" fillId="4" borderId="71" xfId="0" applyNumberFormat="1" applyFont="1" applyFill="1" applyBorder="1" applyAlignment="1" applyProtection="1"/>
    <xf numFmtId="1" fontId="2" fillId="4" borderId="72" xfId="0" applyNumberFormat="1" applyFont="1" applyFill="1" applyBorder="1" applyAlignment="1" applyProtection="1"/>
    <xf numFmtId="1" fontId="2" fillId="4" borderId="73" xfId="0" applyNumberFormat="1" applyFont="1" applyFill="1" applyBorder="1" applyAlignment="1" applyProtection="1"/>
    <xf numFmtId="1" fontId="2" fillId="4" borderId="74" xfId="0" applyNumberFormat="1" applyFont="1" applyFill="1" applyBorder="1" applyAlignment="1" applyProtection="1"/>
    <xf numFmtId="1" fontId="2" fillId="4" borderId="75" xfId="0" applyNumberFormat="1" applyFont="1" applyFill="1" applyBorder="1" applyAlignment="1" applyProtection="1"/>
    <xf numFmtId="1" fontId="2" fillId="4" borderId="76" xfId="0" applyNumberFormat="1" applyFont="1" applyFill="1" applyBorder="1" applyAlignment="1" applyProtection="1"/>
    <xf numFmtId="1" fontId="2" fillId="3" borderId="41" xfId="0" applyNumberFormat="1" applyFont="1" applyFill="1" applyBorder="1" applyAlignment="1" applyProtection="1">
      <protection locked="0"/>
    </xf>
    <xf numFmtId="1" fontId="2" fillId="0" borderId="26" xfId="0" applyNumberFormat="1" applyFont="1" applyFill="1" applyBorder="1" applyAlignment="1" applyProtection="1">
      <alignment vertical="center" wrapText="1"/>
    </xf>
    <xf numFmtId="1" fontId="2" fillId="4" borderId="26" xfId="0" applyNumberFormat="1" applyFont="1" applyFill="1" applyBorder="1" applyAlignment="1" applyProtection="1"/>
    <xf numFmtId="1" fontId="2" fillId="4" borderId="77" xfId="0" applyNumberFormat="1" applyFont="1" applyFill="1" applyBorder="1" applyAlignment="1" applyProtection="1"/>
    <xf numFmtId="1" fontId="2" fillId="0" borderId="33" xfId="0" applyNumberFormat="1" applyFont="1" applyFill="1" applyBorder="1" applyAlignment="1" applyProtection="1">
      <alignment vertical="center" wrapText="1"/>
    </xf>
    <xf numFmtId="1" fontId="2" fillId="3" borderId="73" xfId="0" applyNumberFormat="1" applyFont="1" applyFill="1" applyBorder="1" applyAlignment="1" applyProtection="1">
      <protection locked="0"/>
    </xf>
    <xf numFmtId="1" fontId="2" fillId="0" borderId="86" xfId="0" applyNumberFormat="1" applyFont="1" applyFill="1" applyBorder="1" applyAlignment="1" applyProtection="1">
      <alignment horizontal="center" vertical="center" wrapText="1"/>
    </xf>
    <xf numFmtId="1" fontId="2" fillId="0" borderId="86" xfId="0" applyNumberFormat="1" applyFont="1" applyFill="1" applyBorder="1" applyAlignment="1" applyProtection="1">
      <alignment horizontal="left" vertical="center"/>
    </xf>
    <xf numFmtId="1" fontId="2" fillId="0" borderId="86" xfId="0" applyNumberFormat="1" applyFont="1" applyFill="1" applyBorder="1" applyAlignment="1" applyProtection="1">
      <alignment horizontal="left" vertical="center" wrapText="1"/>
    </xf>
    <xf numFmtId="1" fontId="2" fillId="0" borderId="52" xfId="0" applyNumberFormat="1" applyFont="1" applyFill="1" applyBorder="1" applyAlignment="1" applyProtection="1">
      <alignment horizontal="left" vertical="center" wrapText="1"/>
    </xf>
    <xf numFmtId="1" fontId="2" fillId="0" borderId="33" xfId="0" applyNumberFormat="1" applyFont="1" applyFill="1" applyBorder="1" applyAlignment="1" applyProtection="1">
      <alignment horizontal="left" vertical="center" wrapText="1"/>
    </xf>
    <xf numFmtId="1" fontId="2" fillId="0" borderId="25" xfId="0" applyNumberFormat="1" applyFont="1" applyFill="1" applyBorder="1" applyAlignment="1" applyProtection="1"/>
    <xf numFmtId="1" fontId="2" fillId="3" borderId="61" xfId="0" applyNumberFormat="1" applyFont="1" applyFill="1" applyBorder="1" applyAlignment="1" applyProtection="1">
      <protection locked="0"/>
    </xf>
    <xf numFmtId="1" fontId="2" fillId="3" borderId="64" xfId="0" applyNumberFormat="1" applyFont="1" applyFill="1" applyBorder="1" applyAlignment="1" applyProtection="1">
      <protection locked="0"/>
    </xf>
    <xf numFmtId="1" fontId="2" fillId="0" borderId="78" xfId="0" applyNumberFormat="1" applyFont="1" applyBorder="1" applyAlignment="1" applyProtection="1">
      <alignment horizontal="left" wrapText="1"/>
    </xf>
    <xf numFmtId="1" fontId="2" fillId="4" borderId="28" xfId="0" applyNumberFormat="1" applyFont="1" applyFill="1" applyBorder="1" applyAlignment="1" applyProtection="1"/>
    <xf numFmtId="1" fontId="2" fillId="3" borderId="77" xfId="0" applyNumberFormat="1" applyFont="1" applyFill="1" applyBorder="1" applyAlignment="1" applyProtection="1">
      <protection locked="0"/>
    </xf>
    <xf numFmtId="1" fontId="2" fillId="4" borderId="79" xfId="0" applyNumberFormat="1" applyFont="1" applyFill="1" applyBorder="1" applyAlignment="1" applyProtection="1"/>
    <xf numFmtId="1" fontId="2" fillId="4" borderId="31" xfId="0" applyNumberFormat="1" applyFont="1" applyFill="1" applyBorder="1" applyAlignment="1" applyProtection="1"/>
    <xf numFmtId="1" fontId="2" fillId="2" borderId="80" xfId="0" applyNumberFormat="1" applyFont="1" applyFill="1" applyBorder="1" applyAlignment="1" applyProtection="1">
      <alignment horizontal="left" wrapText="1"/>
    </xf>
    <xf numFmtId="1" fontId="2" fillId="4" borderId="57" xfId="0" applyNumberFormat="1" applyFont="1" applyFill="1" applyBorder="1" applyAlignment="1" applyProtection="1"/>
    <xf numFmtId="1" fontId="2" fillId="4" borderId="38" xfId="0" applyNumberFormat="1" applyFont="1" applyFill="1" applyBorder="1" applyAlignment="1" applyProtection="1"/>
    <xf numFmtId="1" fontId="2" fillId="0" borderId="81" xfId="0" applyNumberFormat="1" applyFont="1" applyBorder="1" applyAlignment="1" applyProtection="1">
      <alignment horizontal="left" wrapText="1"/>
    </xf>
    <xf numFmtId="1" fontId="2" fillId="4" borderId="70" xfId="0" applyNumberFormat="1" applyFont="1" applyFill="1" applyBorder="1" applyAlignment="1" applyProtection="1"/>
    <xf numFmtId="1" fontId="2" fillId="4" borderId="41" xfId="0" applyNumberFormat="1" applyFont="1" applyFill="1" applyBorder="1" applyAlignment="1" applyProtection="1"/>
    <xf numFmtId="1" fontId="2" fillId="3" borderId="74" xfId="0" applyNumberFormat="1" applyFont="1" applyFill="1" applyBorder="1" applyAlignment="1" applyProtection="1">
      <protection locked="0"/>
    </xf>
    <xf numFmtId="1" fontId="2" fillId="2" borderId="6" xfId="0" applyNumberFormat="1" applyFont="1" applyFill="1" applyBorder="1" applyAlignment="1" applyProtection="1">
      <alignment horizontal="left" wrapText="1"/>
    </xf>
    <xf numFmtId="1" fontId="2" fillId="2" borderId="8" xfId="0" applyNumberFormat="1" applyFont="1" applyFill="1" applyBorder="1" applyAlignment="1" applyProtection="1">
      <alignment horizontal="left" wrapText="1"/>
    </xf>
    <xf numFmtId="1" fontId="2" fillId="3" borderId="82" xfId="0" applyNumberFormat="1" applyFont="1" applyFill="1" applyBorder="1" applyAlignment="1" applyProtection="1">
      <protection locked="0"/>
    </xf>
    <xf numFmtId="1" fontId="2" fillId="4" borderId="83" xfId="0" applyNumberFormat="1" applyFont="1" applyFill="1" applyBorder="1" applyAlignment="1" applyProtection="1"/>
    <xf numFmtId="1" fontId="2" fillId="4" borderId="45" xfId="0" applyNumberFormat="1" applyFont="1" applyFill="1" applyBorder="1" applyAlignment="1" applyProtection="1"/>
    <xf numFmtId="1" fontId="2" fillId="4" borderId="12" xfId="0" applyNumberFormat="1" applyFont="1" applyFill="1" applyBorder="1" applyAlignment="1" applyProtection="1"/>
    <xf numFmtId="1" fontId="2" fillId="0" borderId="13" xfId="0" applyNumberFormat="1" applyFont="1" applyFill="1" applyBorder="1" applyAlignment="1" applyProtection="1">
      <alignment horizontal="center" vertical="center" textRotation="90"/>
    </xf>
    <xf numFmtId="1" fontId="2" fillId="0" borderId="84" xfId="0" applyNumberFormat="1" applyFont="1" applyFill="1" applyBorder="1" applyAlignment="1" applyProtection="1">
      <alignment horizontal="center" wrapText="1"/>
    </xf>
    <xf numFmtId="1" fontId="2" fillId="0" borderId="85" xfId="0" applyNumberFormat="1" applyFont="1" applyBorder="1" applyAlignment="1" applyProtection="1">
      <alignment horizontal="center" wrapText="1"/>
    </xf>
    <xf numFmtId="1" fontId="2" fillId="0" borderId="86" xfId="0" applyNumberFormat="1" applyFont="1" applyFill="1" applyBorder="1" applyAlignment="1" applyProtection="1"/>
    <xf numFmtId="1" fontId="2" fillId="0" borderId="84" xfId="0" applyNumberFormat="1" applyFont="1" applyFill="1" applyBorder="1" applyAlignment="1" applyProtection="1"/>
    <xf numFmtId="1" fontId="2" fillId="0" borderId="16" xfId="0" applyNumberFormat="1" applyFont="1" applyFill="1" applyBorder="1" applyAlignment="1" applyProtection="1"/>
    <xf numFmtId="1" fontId="2" fillId="0" borderId="8" xfId="0" applyNumberFormat="1" applyFont="1" applyFill="1" applyBorder="1" applyAlignment="1" applyProtection="1"/>
    <xf numFmtId="1" fontId="2" fillId="0" borderId="87" xfId="0" applyNumberFormat="1" applyFont="1" applyFill="1" applyBorder="1" applyAlignment="1" applyProtection="1"/>
    <xf numFmtId="1" fontId="2" fillId="0" borderId="85" xfId="0" applyNumberFormat="1" applyFont="1" applyFill="1" applyBorder="1" applyAlignment="1" applyProtection="1"/>
    <xf numFmtId="1" fontId="2" fillId="0" borderId="20" xfId="0" applyNumberFormat="1" applyFont="1" applyFill="1" applyBorder="1" applyAlignment="1" applyProtection="1"/>
    <xf numFmtId="1" fontId="2" fillId="0" borderId="21" xfId="0" applyNumberFormat="1" applyFont="1" applyFill="1" applyBorder="1" applyAlignment="1" applyProtection="1"/>
    <xf numFmtId="1" fontId="6" fillId="2" borderId="1" xfId="0" applyNumberFormat="1" applyFont="1" applyFill="1" applyBorder="1" applyAlignment="1" applyProtection="1">
      <alignment horizontal="left"/>
    </xf>
    <xf numFmtId="1" fontId="3" fillId="2" borderId="1" xfId="0" applyNumberFormat="1" applyFont="1" applyFill="1" applyBorder="1" applyAlignment="1" applyProtection="1">
      <alignment horizontal="left"/>
    </xf>
    <xf numFmtId="1" fontId="8" fillId="2" borderId="1" xfId="0" applyNumberFormat="1" applyFont="1" applyFill="1" applyBorder="1" applyProtection="1"/>
    <xf numFmtId="1" fontId="5" fillId="2" borderId="0" xfId="0" applyNumberFormat="1" applyFont="1" applyFill="1" applyProtection="1"/>
    <xf numFmtId="1" fontId="8" fillId="2" borderId="0" xfId="0" applyNumberFormat="1" applyFont="1" applyFill="1" applyProtection="1"/>
    <xf numFmtId="1" fontId="2" fillId="0" borderId="6"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1" fontId="2" fillId="0" borderId="8" xfId="0" applyNumberFormat="1" applyFont="1" applyFill="1" applyBorder="1" applyAlignment="1" applyProtection="1">
      <alignment horizontal="center" vertical="center" wrapText="1"/>
    </xf>
    <xf numFmtId="1" fontId="2" fillId="0" borderId="86" xfId="0" applyNumberFormat="1" applyFont="1" applyFill="1" applyBorder="1" applyAlignment="1" applyProtection="1">
      <alignment horizontal="center" vertical="center" wrapText="1"/>
    </xf>
    <xf numFmtId="1" fontId="2" fillId="0" borderId="14"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1" fontId="2" fillId="0" borderId="93" xfId="0" applyNumberFormat="1" applyFont="1" applyFill="1" applyBorder="1" applyAlignment="1" applyProtection="1">
      <alignment horizontal="center" vertical="center" wrapText="1"/>
    </xf>
    <xf numFmtId="1" fontId="2" fillId="3" borderId="23" xfId="0" applyNumberFormat="1" applyFont="1" applyFill="1" applyBorder="1" applyAlignment="1" applyProtection="1">
      <protection locked="0"/>
    </xf>
    <xf numFmtId="1" fontId="2" fillId="3" borderId="94" xfId="0" applyNumberFormat="1" applyFont="1" applyFill="1" applyBorder="1" applyAlignment="1" applyProtection="1">
      <protection locked="0"/>
    </xf>
    <xf numFmtId="1" fontId="2" fillId="3" borderId="95" xfId="0" applyNumberFormat="1" applyFont="1" applyFill="1" applyBorder="1" applyAlignment="1" applyProtection="1">
      <protection locked="0"/>
    </xf>
    <xf numFmtId="1" fontId="2" fillId="3" borderId="96" xfId="0" applyNumberFormat="1" applyFont="1" applyFill="1" applyBorder="1" applyAlignment="1" applyProtection="1">
      <protection locked="0"/>
    </xf>
    <xf numFmtId="1" fontId="2" fillId="3" borderId="97" xfId="0" applyNumberFormat="1" applyFont="1" applyFill="1" applyBorder="1" applyAlignment="1" applyProtection="1">
      <protection locked="0"/>
    </xf>
    <xf numFmtId="1" fontId="2" fillId="3" borderId="98" xfId="0" applyNumberFormat="1" applyFont="1" applyFill="1" applyBorder="1" applyAlignment="1" applyProtection="1">
      <protection locked="0"/>
    </xf>
    <xf numFmtId="1" fontId="2" fillId="3" borderId="99" xfId="0" applyNumberFormat="1" applyFont="1" applyFill="1" applyBorder="1" applyAlignment="1" applyProtection="1">
      <protection locked="0"/>
    </xf>
    <xf numFmtId="1" fontId="2" fillId="2" borderId="52" xfId="0" applyNumberFormat="1" applyFont="1" applyFill="1" applyBorder="1" applyAlignment="1" applyProtection="1">
      <alignment horizontal="left" vertical="center"/>
    </xf>
    <xf numFmtId="1" fontId="2" fillId="2" borderId="33" xfId="0" applyNumberFormat="1" applyFont="1" applyFill="1" applyBorder="1" applyAlignment="1" applyProtection="1">
      <alignment horizontal="left" vertical="center"/>
    </xf>
    <xf numFmtId="1" fontId="2" fillId="0" borderId="80" xfId="0" applyNumberFormat="1" applyFont="1" applyBorder="1" applyAlignment="1" applyProtection="1">
      <alignment horizontal="left" wrapText="1"/>
    </xf>
    <xf numFmtId="1" fontId="2" fillId="2" borderId="6" xfId="0" applyNumberFormat="1" applyFont="1" applyFill="1" applyBorder="1" applyAlignment="1" applyProtection="1">
      <alignment horizontal="left" vertical="center" wrapText="1"/>
    </xf>
    <xf numFmtId="1" fontId="2" fillId="2" borderId="8" xfId="0" applyNumberFormat="1" applyFont="1" applyFill="1" applyBorder="1" applyAlignment="1" applyProtection="1">
      <alignment horizontal="left" vertical="center" wrapText="1"/>
    </xf>
    <xf numFmtId="1" fontId="2" fillId="3" borderId="84" xfId="0" applyNumberFormat="1" applyFont="1" applyFill="1" applyBorder="1" applyAlignment="1" applyProtection="1">
      <protection locked="0"/>
    </xf>
    <xf numFmtId="1" fontId="2" fillId="3" borderId="16" xfId="0" applyNumberFormat="1" applyFont="1" applyFill="1" applyBorder="1" applyAlignment="1" applyProtection="1">
      <protection locked="0"/>
    </xf>
    <xf numFmtId="1" fontId="2" fillId="3" borderId="85" xfId="0" applyNumberFormat="1" applyFont="1" applyFill="1" applyBorder="1" applyAlignment="1" applyProtection="1">
      <protection locked="0"/>
    </xf>
    <xf numFmtId="1" fontId="2" fillId="3" borderId="93" xfId="0" applyNumberFormat="1" applyFont="1" applyFill="1" applyBorder="1" applyAlignment="1" applyProtection="1">
      <protection locked="0"/>
    </xf>
    <xf numFmtId="1" fontId="2" fillId="0" borderId="6" xfId="0" applyNumberFormat="1" applyFont="1" applyFill="1" applyBorder="1" applyAlignment="1" applyProtection="1"/>
    <xf numFmtId="1" fontId="2" fillId="0" borderId="93" xfId="0" applyNumberFormat="1" applyFont="1" applyFill="1" applyBorder="1" applyAlignment="1" applyProtection="1"/>
    <xf numFmtId="1" fontId="8" fillId="2" borderId="0" xfId="0" applyNumberFormat="1" applyFont="1" applyFill="1" applyBorder="1" applyProtection="1"/>
    <xf numFmtId="1" fontId="2" fillId="0" borderId="6" xfId="0" applyNumberFormat="1" applyFont="1" applyFill="1" applyBorder="1" applyAlignment="1" applyProtection="1">
      <alignment horizontal="center" vertical="center" wrapText="1"/>
    </xf>
    <xf numFmtId="1" fontId="2" fillId="0" borderId="84" xfId="0" applyNumberFormat="1" applyFont="1" applyFill="1" applyBorder="1" applyAlignment="1" applyProtection="1">
      <alignment horizontal="center" vertical="center" wrapText="1"/>
    </xf>
    <xf numFmtId="1" fontId="2" fillId="0" borderId="17" xfId="0" applyNumberFormat="1" applyFont="1" applyFill="1" applyBorder="1" applyAlignment="1" applyProtection="1">
      <alignment horizontal="center" vertical="center" wrapText="1"/>
    </xf>
    <xf numFmtId="1" fontId="5" fillId="2" borderId="89" xfId="0" applyNumberFormat="1" applyFont="1" applyFill="1" applyBorder="1" applyProtection="1"/>
    <xf numFmtId="1" fontId="5" fillId="2" borderId="0" xfId="0" applyNumberFormat="1" applyFont="1" applyFill="1" applyBorder="1" applyProtection="1"/>
    <xf numFmtId="1" fontId="2" fillId="0" borderId="28" xfId="0" applyNumberFormat="1" applyFont="1" applyFill="1" applyBorder="1" applyAlignment="1" applyProtection="1">
      <alignment horizontal="left"/>
    </xf>
    <xf numFmtId="1" fontId="2" fillId="0" borderId="29" xfId="0" applyNumberFormat="1" applyFont="1" applyFill="1" applyBorder="1" applyAlignment="1" applyProtection="1">
      <alignment horizontal="left"/>
    </xf>
    <xf numFmtId="1" fontId="2" fillId="0" borderId="30" xfId="0" applyNumberFormat="1" applyFont="1" applyFill="1" applyBorder="1" applyAlignment="1" applyProtection="1">
      <alignment horizontal="left"/>
    </xf>
    <xf numFmtId="1" fontId="2" fillId="0" borderId="52" xfId="0" applyNumberFormat="1" applyFont="1" applyFill="1" applyBorder="1" applyAlignment="1" applyProtection="1"/>
    <xf numFmtId="1" fontId="2" fillId="0" borderId="35" xfId="0" applyNumberFormat="1" applyFont="1" applyFill="1" applyBorder="1" applyAlignment="1" applyProtection="1">
      <alignment horizontal="left"/>
    </xf>
    <xf numFmtId="1" fontId="2" fillId="0" borderId="36" xfId="0" applyNumberFormat="1" applyFont="1" applyFill="1" applyBorder="1" applyAlignment="1" applyProtection="1">
      <alignment horizontal="left"/>
    </xf>
    <xf numFmtId="1" fontId="2" fillId="0" borderId="49" xfId="0" applyNumberFormat="1" applyFont="1" applyFill="1" applyBorder="1" applyAlignment="1" applyProtection="1">
      <alignment horizontal="left"/>
    </xf>
    <xf numFmtId="1" fontId="2" fillId="0" borderId="53" xfId="0" applyNumberFormat="1" applyFont="1" applyFill="1" applyBorder="1" applyAlignment="1" applyProtection="1">
      <alignment horizontal="left"/>
    </xf>
    <xf numFmtId="1" fontId="2" fillId="0" borderId="54" xfId="0" applyNumberFormat="1" applyFont="1" applyFill="1" applyBorder="1" applyAlignment="1" applyProtection="1">
      <alignment horizontal="left"/>
    </xf>
    <xf numFmtId="1" fontId="2" fillId="0" borderId="56" xfId="0" applyNumberFormat="1" applyFont="1" applyFill="1" applyBorder="1" applyAlignment="1" applyProtection="1">
      <alignment horizontal="left"/>
    </xf>
    <xf numFmtId="1" fontId="2" fillId="3" borderId="88" xfId="0" applyNumberFormat="1" applyFont="1" applyFill="1" applyBorder="1" applyAlignment="1" applyProtection="1">
      <protection locked="0"/>
    </xf>
    <xf numFmtId="1" fontId="2" fillId="0" borderId="61" xfId="0" applyNumberFormat="1" applyFont="1" applyFill="1" applyBorder="1" applyAlignment="1" applyProtection="1">
      <alignment horizontal="left"/>
    </xf>
    <xf numFmtId="1" fontId="2" fillId="0" borderId="62" xfId="0" applyNumberFormat="1" applyFont="1" applyFill="1" applyBorder="1" applyAlignment="1" applyProtection="1">
      <alignment horizontal="left"/>
    </xf>
    <xf numFmtId="1" fontId="2" fillId="0" borderId="64" xfId="0" applyNumberFormat="1" applyFont="1" applyFill="1" applyBorder="1" applyAlignment="1" applyProtection="1">
      <alignment horizontal="left"/>
    </xf>
    <xf numFmtId="1" fontId="2" fillId="0" borderId="47" xfId="0" applyNumberFormat="1" applyFont="1" applyFill="1" applyBorder="1" applyAlignment="1" applyProtection="1"/>
    <xf numFmtId="1" fontId="2" fillId="3" borderId="68" xfId="0" applyNumberFormat="1" applyFont="1" applyFill="1" applyBorder="1" applyAlignment="1" applyProtection="1">
      <protection locked="0"/>
    </xf>
    <xf numFmtId="1" fontId="2" fillId="0" borderId="16" xfId="0" applyNumberFormat="1" applyFont="1" applyFill="1" applyBorder="1" applyAlignment="1" applyProtection="1">
      <alignment horizontal="center" wrapText="1"/>
    </xf>
    <xf numFmtId="1" fontId="2" fillId="0" borderId="85" xfId="0" applyNumberFormat="1" applyFont="1" applyFill="1" applyBorder="1" applyAlignment="1" applyProtection="1">
      <alignment horizontal="center" wrapText="1"/>
    </xf>
    <xf numFmtId="1" fontId="2" fillId="0" borderId="17" xfId="0" applyNumberFormat="1" applyFont="1" applyFill="1" applyBorder="1" applyAlignment="1" applyProtection="1"/>
    <xf numFmtId="1" fontId="8" fillId="2" borderId="0" xfId="0" applyNumberFormat="1" applyFont="1" applyFill="1" applyBorder="1" applyAlignment="1" applyProtection="1">
      <alignment horizontal="left" wrapText="1"/>
    </xf>
    <xf numFmtId="1" fontId="9" fillId="2" borderId="0" xfId="0" applyNumberFormat="1" applyFont="1" applyFill="1" applyBorder="1" applyAlignment="1" applyProtection="1"/>
    <xf numFmtId="1" fontId="5" fillId="2" borderId="0" xfId="0" applyNumberFormat="1" applyFont="1" applyFill="1" applyBorder="1" applyAlignment="1" applyProtection="1">
      <alignment horizontal="left"/>
    </xf>
    <xf numFmtId="1" fontId="5" fillId="2" borderId="0" xfId="0" applyNumberFormat="1" applyFont="1" applyFill="1" applyBorder="1" applyAlignment="1" applyProtection="1"/>
    <xf numFmtId="1" fontId="2" fillId="0" borderId="84"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1" fontId="5" fillId="2" borderId="0" xfId="0" applyNumberFormat="1" applyFont="1" applyFill="1" applyBorder="1" applyAlignment="1" applyProtection="1">
      <alignment horizontal="center"/>
    </xf>
    <xf numFmtId="1" fontId="2" fillId="0" borderId="35" xfId="0" applyNumberFormat="1" applyFont="1" applyFill="1" applyBorder="1" applyAlignment="1" applyProtection="1"/>
    <xf numFmtId="1" fontId="2" fillId="0" borderId="36" xfId="0" applyNumberFormat="1" applyFont="1" applyFill="1" applyBorder="1" applyAlignment="1" applyProtection="1"/>
    <xf numFmtId="1" fontId="2" fillId="0" borderId="49" xfId="0" applyNumberFormat="1" applyFont="1" applyFill="1" applyBorder="1" applyAlignment="1" applyProtection="1"/>
    <xf numFmtId="1" fontId="5" fillId="3" borderId="48" xfId="0" applyNumberFormat="1" applyFont="1" applyFill="1" applyBorder="1" applyAlignment="1" applyProtection="1">
      <protection locked="0"/>
    </xf>
    <xf numFmtId="1" fontId="5" fillId="2" borderId="0" xfId="0" applyNumberFormat="1" applyFont="1" applyFill="1" applyBorder="1" applyAlignment="1" applyProtection="1">
      <alignment horizontal="center"/>
      <protection locked="0"/>
    </xf>
    <xf numFmtId="1" fontId="2" fillId="0" borderId="70" xfId="0" applyNumberFormat="1" applyFont="1" applyFill="1" applyBorder="1" applyAlignment="1" applyProtection="1">
      <alignment horizontal="left"/>
    </xf>
    <xf numFmtId="1" fontId="2" fillId="0" borderId="73" xfId="0" applyNumberFormat="1" applyFont="1" applyFill="1" applyBorder="1" applyAlignment="1" applyProtection="1">
      <alignment horizontal="left"/>
    </xf>
    <xf numFmtId="1" fontId="2" fillId="0" borderId="72" xfId="0" applyNumberFormat="1" applyFont="1" applyFill="1" applyBorder="1" applyAlignment="1" applyProtection="1">
      <alignment horizontal="left"/>
    </xf>
    <xf numFmtId="1" fontId="5" fillId="3" borderId="69" xfId="0" applyNumberFormat="1" applyFont="1" applyFill="1" applyBorder="1" applyAlignment="1" applyProtection="1">
      <protection locked="0"/>
    </xf>
    <xf numFmtId="1" fontId="5" fillId="2" borderId="0" xfId="0" applyNumberFormat="1" applyFont="1" applyFill="1" applyAlignment="1" applyProtection="1">
      <protection locked="0"/>
    </xf>
    <xf numFmtId="1" fontId="6" fillId="2" borderId="7" xfId="0" applyNumberFormat="1" applyFont="1" applyFill="1" applyBorder="1" applyAlignment="1">
      <alignment vertical="center"/>
    </xf>
    <xf numFmtId="1" fontId="3" fillId="2" borderId="7" xfId="0" applyNumberFormat="1" applyFont="1" applyFill="1" applyBorder="1" applyAlignment="1">
      <alignment vertical="center"/>
    </xf>
    <xf numFmtId="1" fontId="10" fillId="0" borderId="0" xfId="0" applyNumberFormat="1" applyFont="1" applyAlignment="1">
      <alignment vertical="center" wrapText="1"/>
    </xf>
    <xf numFmtId="1" fontId="8" fillId="0" borderId="0" xfId="0" applyNumberFormat="1" applyFont="1" applyFill="1" applyBorder="1" applyAlignment="1" applyProtection="1">
      <alignment horizontal="left" wrapText="1"/>
    </xf>
    <xf numFmtId="1" fontId="2" fillId="0" borderId="86" xfId="0" applyNumberFormat="1" applyFont="1" applyFill="1" applyBorder="1" applyAlignment="1">
      <alignment horizontal="center" vertical="center"/>
    </xf>
    <xf numFmtId="1" fontId="2" fillId="0" borderId="86" xfId="0" applyNumberFormat="1" applyFont="1" applyBorder="1" applyAlignment="1">
      <alignment horizontal="center" vertical="center" wrapText="1"/>
    </xf>
    <xf numFmtId="1" fontId="2" fillId="0" borderId="90" xfId="0" applyNumberFormat="1" applyFont="1" applyBorder="1" applyAlignment="1">
      <alignment horizontal="left" vertical="center" wrapText="1"/>
    </xf>
    <xf numFmtId="1" fontId="2" fillId="0" borderId="78" xfId="0" applyNumberFormat="1" applyFont="1" applyBorder="1" applyAlignment="1">
      <alignment horizontal="left" vertical="center" wrapText="1"/>
    </xf>
    <xf numFmtId="1" fontId="2" fillId="0" borderId="26" xfId="0" applyNumberFormat="1" applyFont="1" applyBorder="1" applyAlignment="1">
      <alignment horizontal="left" vertical="center" wrapText="1"/>
    </xf>
    <xf numFmtId="1" fontId="2" fillId="3" borderId="28" xfId="0" applyNumberFormat="1" applyFont="1" applyFill="1" applyBorder="1" applyAlignment="1" applyProtection="1">
      <alignment vertical="center"/>
      <protection locked="0"/>
    </xf>
    <xf numFmtId="1" fontId="2" fillId="3" borderId="30" xfId="0" applyNumberFormat="1" applyFont="1" applyFill="1" applyBorder="1" applyAlignment="1" applyProtection="1">
      <alignment vertical="center"/>
      <protection locked="0"/>
    </xf>
    <xf numFmtId="1" fontId="2" fillId="0" borderId="53" xfId="0" applyNumberFormat="1" applyFont="1" applyBorder="1" applyAlignment="1">
      <alignment horizontal="left" vertical="center" wrapText="1"/>
    </xf>
    <xf numFmtId="1" fontId="2" fillId="0" borderId="54" xfId="0" applyNumberFormat="1" applyFont="1" applyBorder="1" applyAlignment="1">
      <alignment horizontal="left" vertical="center" wrapText="1"/>
    </xf>
    <xf numFmtId="1" fontId="2" fillId="0" borderId="88" xfId="0" applyNumberFormat="1" applyFont="1" applyBorder="1" applyAlignment="1">
      <alignment horizontal="left" vertical="center" wrapText="1"/>
    </xf>
    <xf numFmtId="1" fontId="2" fillId="3" borderId="53" xfId="0" applyNumberFormat="1" applyFont="1" applyFill="1" applyBorder="1" applyAlignment="1" applyProtection="1">
      <alignment vertical="center"/>
      <protection locked="0"/>
    </xf>
    <xf numFmtId="1" fontId="2" fillId="3" borderId="88" xfId="0" applyNumberFormat="1" applyFont="1" applyFill="1" applyBorder="1" applyAlignment="1" applyProtection="1">
      <alignment vertical="center"/>
      <protection locked="0"/>
    </xf>
    <xf numFmtId="1" fontId="2" fillId="0" borderId="91" xfId="0" applyNumberFormat="1" applyFont="1" applyBorder="1" applyAlignment="1">
      <alignment horizontal="left" vertical="center"/>
    </xf>
    <xf numFmtId="1" fontId="2" fillId="0" borderId="81" xfId="0" applyNumberFormat="1" applyFont="1" applyBorder="1" applyAlignment="1">
      <alignment horizontal="left" vertical="center"/>
    </xf>
    <xf numFmtId="1" fontId="2" fillId="0" borderId="41" xfId="0" applyNumberFormat="1" applyFont="1" applyBorder="1" applyAlignment="1">
      <alignment horizontal="left" vertical="center"/>
    </xf>
    <xf numFmtId="1" fontId="2" fillId="3" borderId="70" xfId="0" applyNumberFormat="1" applyFont="1" applyFill="1" applyBorder="1" applyAlignment="1" applyProtection="1">
      <alignment vertical="center"/>
      <protection locked="0"/>
    </xf>
    <xf numFmtId="1" fontId="2" fillId="3" borderId="72" xfId="0" applyNumberFormat="1" applyFont="1" applyFill="1" applyBorder="1" applyAlignment="1" applyProtection="1">
      <alignment vertical="center"/>
      <protection locked="0"/>
    </xf>
    <xf numFmtId="1" fontId="2" fillId="0" borderId="90" xfId="0" applyNumberFormat="1" applyFont="1" applyBorder="1" applyAlignment="1">
      <alignment horizontal="left" vertical="center"/>
    </xf>
    <xf numFmtId="1" fontId="2" fillId="0" borderId="78" xfId="0" applyNumberFormat="1" applyFont="1" applyBorder="1" applyAlignment="1">
      <alignment horizontal="left" vertical="center"/>
    </xf>
    <xf numFmtId="1" fontId="2" fillId="0" borderId="26" xfId="0" applyNumberFormat="1" applyFont="1" applyBorder="1" applyAlignment="1">
      <alignment horizontal="left" vertical="center"/>
    </xf>
    <xf numFmtId="1" fontId="2" fillId="0" borderId="70" xfId="0" applyNumberFormat="1" applyFont="1" applyBorder="1" applyAlignment="1">
      <alignment horizontal="left" vertical="center" wrapText="1"/>
    </xf>
    <xf numFmtId="1" fontId="2" fillId="0" borderId="73" xfId="0" applyNumberFormat="1" applyFont="1" applyBorder="1" applyAlignment="1">
      <alignment horizontal="left" vertical="center" wrapText="1"/>
    </xf>
    <xf numFmtId="1" fontId="2" fillId="0" borderId="72" xfId="0" applyNumberFormat="1" applyFont="1" applyBorder="1" applyAlignment="1">
      <alignment horizontal="left" vertical="center" wrapText="1"/>
    </xf>
    <xf numFmtId="1" fontId="5" fillId="0" borderId="0" xfId="0" applyNumberFormat="1" applyFont="1" applyFill="1" applyBorder="1" applyAlignment="1" applyProtection="1"/>
    <xf numFmtId="1" fontId="0" fillId="0" borderId="3" xfId="0" applyNumberFormat="1" applyFill="1" applyBorder="1" applyAlignment="1">
      <alignment horizontal="center" vertical="center"/>
    </xf>
    <xf numFmtId="1" fontId="0" fillId="0" borderId="4" xfId="0" applyNumberFormat="1" applyFill="1" applyBorder="1" applyAlignment="1">
      <alignment horizontal="center" vertical="center"/>
    </xf>
    <xf numFmtId="1" fontId="2" fillId="0" borderId="6" xfId="0" applyNumberFormat="1" applyFont="1" applyFill="1" applyBorder="1" applyAlignment="1" applyProtection="1">
      <alignment horizontal="center" vertical="center"/>
    </xf>
    <xf numFmtId="1" fontId="2" fillId="0" borderId="8" xfId="0" applyNumberFormat="1" applyFont="1" applyFill="1" applyBorder="1" applyAlignment="1" applyProtection="1">
      <alignment horizontal="center" vertical="center"/>
    </xf>
    <xf numFmtId="1" fontId="0" fillId="0" borderId="1" xfId="0" applyNumberFormat="1" applyFill="1" applyBorder="1" applyAlignment="1">
      <alignment horizontal="center" vertical="center"/>
    </xf>
    <xf numFmtId="1" fontId="0" fillId="0" borderId="12" xfId="0" applyNumberFormat="1" applyFill="1" applyBorder="1" applyAlignment="1">
      <alignment horizontal="center" vertical="center"/>
    </xf>
    <xf numFmtId="1" fontId="2" fillId="0" borderId="87"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1" fontId="2" fillId="0" borderId="2" xfId="0" applyNumberFormat="1" applyFont="1" applyBorder="1" applyAlignment="1">
      <alignment horizontal="center" vertical="center" wrapText="1"/>
    </xf>
    <xf numFmtId="1" fontId="2" fillId="0" borderId="4" xfId="0" applyNumberFormat="1" applyFont="1" applyBorder="1" applyAlignment="1">
      <alignment horizontal="center" vertical="center"/>
    </xf>
    <xf numFmtId="1" fontId="2" fillId="0" borderId="27" xfId="0" applyNumberFormat="1" applyFont="1" applyBorder="1" applyAlignment="1">
      <alignment vertical="center"/>
    </xf>
    <xf numFmtId="1" fontId="2" fillId="0" borderId="27" xfId="0" applyNumberFormat="1" applyFont="1" applyFill="1" applyBorder="1" applyAlignment="1" applyProtection="1">
      <alignment vertical="center"/>
    </xf>
    <xf numFmtId="1" fontId="2" fillId="3" borderId="27" xfId="0" applyNumberFormat="1" applyFont="1" applyFill="1" applyBorder="1" applyAlignment="1" applyProtection="1">
      <protection locked="0"/>
    </xf>
    <xf numFmtId="1" fontId="13" fillId="2" borderId="0" xfId="0" applyNumberFormat="1" applyFont="1" applyFill="1" applyProtection="1">
      <protection locked="0"/>
    </xf>
    <xf numFmtId="1" fontId="2" fillId="0" borderId="89" xfId="0" applyNumberFormat="1" applyFont="1" applyBorder="1" applyAlignment="1">
      <alignment horizontal="center" vertical="center"/>
    </xf>
    <xf numFmtId="1" fontId="2" fillId="0" borderId="92" xfId="0" applyNumberFormat="1" applyFont="1" applyBorder="1" applyAlignment="1">
      <alignment horizontal="center" vertical="center"/>
    </xf>
    <xf numFmtId="1" fontId="2" fillId="0" borderId="34" xfId="0" applyNumberFormat="1" applyFont="1" applyBorder="1" applyAlignment="1">
      <alignment vertical="center"/>
    </xf>
    <xf numFmtId="1" fontId="2" fillId="0" borderId="34" xfId="0" applyNumberFormat="1" applyFont="1" applyFill="1" applyBorder="1" applyAlignment="1" applyProtection="1">
      <alignment vertical="center"/>
    </xf>
    <xf numFmtId="1" fontId="2" fillId="3" borderId="34" xfId="0" applyNumberFormat="1" applyFont="1" applyFill="1" applyBorder="1" applyAlignment="1" applyProtection="1">
      <protection locked="0"/>
    </xf>
    <xf numFmtId="1" fontId="2" fillId="0" borderId="69" xfId="0" applyNumberFormat="1" applyFont="1" applyFill="1" applyBorder="1" applyAlignment="1" applyProtection="1">
      <alignment vertical="center"/>
    </xf>
    <xf numFmtId="1" fontId="2" fillId="3" borderId="69" xfId="0" applyNumberFormat="1" applyFont="1" applyFill="1" applyBorder="1" applyAlignment="1" applyProtection="1">
      <protection locked="0"/>
    </xf>
    <xf numFmtId="1" fontId="2" fillId="3" borderId="48" xfId="0" applyNumberFormat="1" applyFont="1" applyFill="1" applyBorder="1" applyAlignment="1" applyProtection="1">
      <protection locked="0"/>
    </xf>
    <xf numFmtId="1" fontId="2" fillId="3" borderId="60" xfId="0" applyNumberFormat="1" applyFont="1" applyFill="1" applyBorder="1" applyAlignment="1" applyProtection="1">
      <protection locked="0"/>
    </xf>
    <xf numFmtId="1" fontId="2" fillId="0" borderId="4" xfId="0" applyNumberFormat="1" applyFont="1" applyBorder="1" applyAlignment="1">
      <alignment horizontal="center" vertical="center" wrapText="1"/>
    </xf>
    <xf numFmtId="1" fontId="2" fillId="0" borderId="89" xfId="0" applyNumberFormat="1" applyFont="1" applyBorder="1" applyAlignment="1">
      <alignment horizontal="center" vertical="center" wrapText="1"/>
    </xf>
    <xf numFmtId="1" fontId="2" fillId="0" borderId="92" xfId="0" applyNumberFormat="1" applyFont="1" applyBorder="1" applyAlignment="1">
      <alignment horizontal="center" vertical="center" wrapText="1"/>
    </xf>
    <xf numFmtId="1" fontId="2" fillId="0" borderId="11" xfId="0" applyNumberFormat="1" applyFont="1" applyBorder="1" applyAlignment="1">
      <alignment horizontal="center" vertical="center" wrapText="1"/>
    </xf>
    <xf numFmtId="1" fontId="2" fillId="0" borderId="12" xfId="0" applyNumberFormat="1" applyFont="1" applyBorder="1" applyAlignment="1">
      <alignment horizontal="center" vertical="center" wrapText="1"/>
    </xf>
    <xf numFmtId="1" fontId="2" fillId="0" borderId="69" xfId="0" applyNumberFormat="1" applyFont="1" applyBorder="1" applyAlignment="1">
      <alignment vertic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nunez\Desktop\Carolina\2017\ENERO\116108SA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nunez\Desktop\Carolina\2017\FEBRERO\116108SA0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nunez\Desktop\Carolina\2017\MARZO\116108SA_0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ioestadisticahl\Desktop\Nueva%20carpeta\116108SA_0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bioestadisticahl\Desktop\Nueva%20carpeta\116108_SA_0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bioestadisticahl\Desktop\Nueva%20carpeta\116108SA_0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ABRIL</v>
          </cell>
          <cell r="C6">
            <v>0</v>
          </cell>
          <cell r="D6">
            <v>4</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E15" sqref="E15"/>
    </sheetView>
  </sheetViews>
  <sheetFormatPr baseColWidth="10" defaultRowHeight="15" x14ac:dyDescent="0.25"/>
  <cols>
    <col min="1" max="2" width="26.7109375" style="252" customWidth="1"/>
    <col min="3" max="3" width="37.28515625" style="252" customWidth="1"/>
    <col min="4" max="4" width="11.42578125" style="252"/>
    <col min="5" max="5" width="12.7109375" style="252" customWidth="1"/>
    <col min="6" max="6" width="11.42578125" style="252"/>
    <col min="7" max="7" width="14.5703125" style="252" customWidth="1"/>
    <col min="8" max="8" width="13.5703125" style="252" customWidth="1"/>
    <col min="9" max="9" width="15.7109375" style="252" customWidth="1"/>
    <col min="10" max="26" width="11.42578125" style="252"/>
    <col min="27" max="27" width="13.140625" style="252" customWidth="1"/>
    <col min="28" max="28" width="13.42578125" style="252" customWidth="1"/>
    <col min="29" max="76" width="11.42578125" style="252"/>
    <col min="77" max="96" width="0" style="253" hidden="1" customWidth="1"/>
    <col min="97" max="98" width="11.42578125" style="253"/>
    <col min="99" max="16384" width="11.42578125" style="252"/>
  </cols>
  <sheetData>
    <row r="1" spans="1:98" s="250" customFormat="1" ht="14.25" customHeight="1" x14ac:dyDescent="0.15">
      <c r="A1" s="250" t="s">
        <v>0</v>
      </c>
      <c r="BY1" s="251"/>
      <c r="BZ1" s="251"/>
      <c r="CA1" s="251"/>
      <c r="CB1" s="251"/>
      <c r="CC1" s="251"/>
      <c r="CD1" s="251"/>
      <c r="CE1" s="251"/>
      <c r="CF1" s="251"/>
      <c r="CG1" s="251"/>
      <c r="CH1" s="251"/>
      <c r="CI1" s="251"/>
      <c r="CJ1" s="251"/>
      <c r="CK1" s="251"/>
      <c r="CL1" s="251"/>
      <c r="CM1" s="251"/>
      <c r="CN1" s="251"/>
      <c r="CO1" s="251"/>
      <c r="CP1" s="251"/>
      <c r="CQ1" s="251"/>
      <c r="CR1" s="251"/>
      <c r="CS1" s="251"/>
      <c r="CT1" s="251"/>
    </row>
    <row r="2" spans="1:98" s="250" customFormat="1" ht="14.25" customHeight="1" x14ac:dyDescent="0.15">
      <c r="A2" s="250" t="str">
        <f>CONCATENATE("COMUNA: ",[1]NOMBRE!B2," - ","( ",[1]NOMBRE!C2,[1]NOMBRE!D2,[1]NOMBRE!E2,[1]NOMBRE!F2,[1]NOMBRE!G2," )")</f>
        <v>COMUNA: Linares - ( 07401 )</v>
      </c>
      <c r="BY2" s="251"/>
      <c r="BZ2" s="251"/>
      <c r="CA2" s="251"/>
      <c r="CB2" s="251"/>
      <c r="CC2" s="251"/>
      <c r="CD2" s="251"/>
      <c r="CE2" s="251"/>
      <c r="CF2" s="251"/>
      <c r="CG2" s="251"/>
      <c r="CH2" s="251"/>
      <c r="CI2" s="251"/>
      <c r="CJ2" s="251"/>
      <c r="CK2" s="251"/>
      <c r="CL2" s="251"/>
      <c r="CM2" s="251"/>
      <c r="CN2" s="251"/>
      <c r="CO2" s="251"/>
      <c r="CP2" s="251"/>
      <c r="CQ2" s="251"/>
      <c r="CR2" s="251"/>
      <c r="CS2" s="251"/>
      <c r="CT2" s="251"/>
    </row>
    <row r="3" spans="1:98" s="250" customFormat="1" ht="14.25" customHeight="1" x14ac:dyDescent="0.15">
      <c r="A3" s="250" t="str">
        <f>CONCATENATE("ESTABLECIMIENTO/ESTRATEGIA: ",[1]NOMBRE!B3," - ","( ",[1]NOMBRE!C3,[1]NOMBRE!D3,[1]NOMBRE!E3,[1]NOMBRE!F3,[1]NOMBRE!G3,[1]NOMBRE!H3," )")</f>
        <v>ESTABLECIMIENTO/ESTRATEGIA: Hospital Presidente Carlos Ibáñez del Campo - ( 116108 )</v>
      </c>
      <c r="BY3" s="251"/>
      <c r="BZ3" s="251"/>
      <c r="CA3" s="251"/>
      <c r="CB3" s="251"/>
      <c r="CC3" s="251"/>
      <c r="CD3" s="251"/>
      <c r="CE3" s="251"/>
      <c r="CF3" s="251"/>
      <c r="CG3" s="251"/>
      <c r="CH3" s="251"/>
      <c r="CI3" s="251"/>
      <c r="CJ3" s="251"/>
      <c r="CK3" s="251"/>
      <c r="CL3" s="251"/>
      <c r="CM3" s="251"/>
      <c r="CN3" s="251"/>
      <c r="CO3" s="251"/>
      <c r="CP3" s="251"/>
      <c r="CQ3" s="251"/>
      <c r="CR3" s="251"/>
      <c r="CS3" s="251"/>
      <c r="CT3" s="251"/>
    </row>
    <row r="4" spans="1:98" s="250" customFormat="1" ht="14.25" customHeight="1" x14ac:dyDescent="0.15">
      <c r="BY4" s="251"/>
      <c r="BZ4" s="251"/>
      <c r="CA4" s="251"/>
      <c r="CB4" s="251"/>
      <c r="CC4" s="251"/>
      <c r="CD4" s="251"/>
      <c r="CE4" s="251"/>
      <c r="CF4" s="251"/>
      <c r="CG4" s="251"/>
      <c r="CH4" s="251"/>
      <c r="CI4" s="251"/>
      <c r="CJ4" s="251"/>
      <c r="CK4" s="251"/>
      <c r="CL4" s="251"/>
      <c r="CM4" s="251"/>
      <c r="CN4" s="251"/>
      <c r="CO4" s="251"/>
      <c r="CP4" s="251"/>
      <c r="CQ4" s="251"/>
      <c r="CR4" s="251"/>
      <c r="CS4" s="251"/>
      <c r="CT4" s="251"/>
    </row>
    <row r="5" spans="1:98" s="250" customFormat="1" ht="14.25" customHeight="1" x14ac:dyDescent="0.15">
      <c r="A5" s="250" t="str">
        <f>CONCATENATE("AÑO: ",[1]NOMBRE!B7)</f>
        <v>AÑO: 2017</v>
      </c>
      <c r="BY5" s="251"/>
      <c r="BZ5" s="251"/>
      <c r="CA5" s="251"/>
      <c r="CB5" s="251"/>
      <c r="CC5" s="251"/>
      <c r="CD5" s="251"/>
      <c r="CE5" s="251"/>
      <c r="CF5" s="251"/>
      <c r="CG5" s="251"/>
      <c r="CH5" s="251"/>
      <c r="CI5" s="251"/>
      <c r="CJ5" s="251"/>
      <c r="CK5" s="251"/>
      <c r="CL5" s="251"/>
      <c r="CM5" s="251"/>
      <c r="CN5" s="251"/>
      <c r="CO5" s="251"/>
      <c r="CP5" s="251"/>
      <c r="CQ5" s="251"/>
      <c r="CR5" s="251"/>
      <c r="CS5" s="251"/>
      <c r="CT5" s="251"/>
    </row>
    <row r="6" spans="1:98" ht="15.75" x14ac:dyDescent="0.25">
      <c r="A6" s="373" t="s">
        <v>1</v>
      </c>
      <c r="B6" s="373"/>
      <c r="C6" s="373"/>
      <c r="D6" s="373"/>
      <c r="E6" s="373"/>
      <c r="F6" s="373"/>
      <c r="G6" s="373"/>
      <c r="H6" s="373"/>
      <c r="I6" s="373"/>
      <c r="J6" s="373"/>
      <c r="K6" s="373"/>
      <c r="L6" s="373"/>
      <c r="M6" s="373"/>
      <c r="N6" s="373"/>
      <c r="O6" s="373"/>
      <c r="P6" s="6"/>
      <c r="Q6" s="7"/>
      <c r="R6" s="8"/>
      <c r="S6" s="8"/>
      <c r="T6" s="8"/>
      <c r="U6" s="8"/>
      <c r="V6" s="8"/>
      <c r="W6" s="8"/>
      <c r="X6" s="8"/>
      <c r="Y6" s="8"/>
      <c r="Z6" s="8"/>
      <c r="AA6" s="8"/>
      <c r="AB6" s="8"/>
      <c r="AC6" s="8"/>
    </row>
    <row r="7" spans="1:98" ht="15.75" x14ac:dyDescent="0.25">
      <c r="A7" s="239"/>
      <c r="B7" s="239"/>
      <c r="C7" s="239"/>
      <c r="D7" s="239"/>
      <c r="E7" s="239"/>
      <c r="F7" s="239"/>
      <c r="G7" s="239"/>
      <c r="H7" s="239"/>
      <c r="I7" s="239"/>
      <c r="J7" s="239"/>
      <c r="K7" s="239"/>
      <c r="L7" s="239"/>
      <c r="M7" s="239"/>
      <c r="N7" s="239"/>
      <c r="O7" s="239"/>
      <c r="P7" s="6"/>
      <c r="Q7" s="7"/>
      <c r="R7" s="8"/>
      <c r="S7" s="8"/>
      <c r="T7" s="8"/>
      <c r="U7" s="8"/>
      <c r="V7" s="8"/>
      <c r="W7" s="8"/>
      <c r="X7" s="8"/>
      <c r="Y7" s="8"/>
      <c r="Z7" s="8"/>
      <c r="AA7" s="8"/>
      <c r="AB7" s="8"/>
      <c r="AC7" s="8"/>
    </row>
    <row r="8" spans="1:98" x14ac:dyDescent="0.25">
      <c r="A8" s="9" t="s">
        <v>2</v>
      </c>
      <c r="B8" s="10"/>
      <c r="C8" s="10"/>
      <c r="D8" s="10"/>
      <c r="E8" s="10"/>
      <c r="F8" s="10"/>
      <c r="G8" s="10"/>
      <c r="H8" s="10"/>
      <c r="I8" s="10"/>
      <c r="J8" s="10"/>
      <c r="K8" s="10"/>
      <c r="L8" s="10"/>
      <c r="M8" s="10"/>
      <c r="N8" s="10"/>
      <c r="O8" s="10"/>
      <c r="P8" s="11"/>
      <c r="Q8" s="8"/>
      <c r="R8" s="8"/>
      <c r="S8" s="8"/>
      <c r="T8" s="8"/>
      <c r="U8" s="8"/>
      <c r="V8" s="8"/>
      <c r="W8" s="8"/>
      <c r="X8" s="8"/>
      <c r="Y8" s="8"/>
      <c r="Z8" s="8"/>
      <c r="AA8" s="8"/>
      <c r="AB8" s="8"/>
      <c r="AC8" s="8"/>
    </row>
    <row r="9" spans="1:98" ht="15" customHeight="1" x14ac:dyDescent="0.25">
      <c r="A9" s="345" t="s">
        <v>3</v>
      </c>
      <c r="B9" s="346"/>
      <c r="C9" s="374"/>
      <c r="D9" s="319" t="s">
        <v>4</v>
      </c>
      <c r="E9" s="378" t="s">
        <v>99</v>
      </c>
      <c r="F9" s="379"/>
      <c r="G9" s="379"/>
      <c r="H9" s="379"/>
      <c r="I9" s="380"/>
      <c r="J9" s="381" t="s">
        <v>100</v>
      </c>
      <c r="K9" s="382"/>
      <c r="L9" s="382"/>
      <c r="M9" s="382"/>
      <c r="N9" s="382"/>
      <c r="O9" s="382"/>
      <c r="P9" s="382"/>
      <c r="Q9" s="382"/>
      <c r="R9" s="382"/>
      <c r="S9" s="382"/>
      <c r="T9" s="382"/>
      <c r="U9" s="382"/>
      <c r="V9" s="382"/>
      <c r="W9" s="382"/>
      <c r="X9" s="383"/>
      <c r="Y9" s="384" t="s">
        <v>101</v>
      </c>
      <c r="Z9" s="385"/>
      <c r="AA9" s="386" t="s">
        <v>102</v>
      </c>
      <c r="AB9" s="319" t="s">
        <v>103</v>
      </c>
      <c r="AC9" s="388" t="s">
        <v>104</v>
      </c>
    </row>
    <row r="10" spans="1:98" ht="33" customHeight="1" x14ac:dyDescent="0.25">
      <c r="A10" s="375"/>
      <c r="B10" s="376"/>
      <c r="C10" s="377"/>
      <c r="D10" s="321"/>
      <c r="E10" s="13" t="s">
        <v>5</v>
      </c>
      <c r="F10" s="14" t="s">
        <v>6</v>
      </c>
      <c r="G10" s="14" t="s">
        <v>7</v>
      </c>
      <c r="H10" s="15" t="s">
        <v>8</v>
      </c>
      <c r="I10" s="16" t="s">
        <v>9</v>
      </c>
      <c r="J10" s="17" t="s">
        <v>10</v>
      </c>
      <c r="K10" s="14" t="s">
        <v>11</v>
      </c>
      <c r="L10" s="14" t="s">
        <v>12</v>
      </c>
      <c r="M10" s="14" t="s">
        <v>13</v>
      </c>
      <c r="N10" s="14" t="s">
        <v>14</v>
      </c>
      <c r="O10" s="14" t="s">
        <v>15</v>
      </c>
      <c r="P10" s="14" t="s">
        <v>16</v>
      </c>
      <c r="Q10" s="14" t="s">
        <v>17</v>
      </c>
      <c r="R10" s="14" t="s">
        <v>18</v>
      </c>
      <c r="S10" s="14" t="s">
        <v>19</v>
      </c>
      <c r="T10" s="14" t="s">
        <v>20</v>
      </c>
      <c r="U10" s="14" t="s">
        <v>21</v>
      </c>
      <c r="V10" s="14" t="s">
        <v>22</v>
      </c>
      <c r="W10" s="14" t="s">
        <v>23</v>
      </c>
      <c r="X10" s="18" t="s">
        <v>24</v>
      </c>
      <c r="Y10" s="19" t="s">
        <v>25</v>
      </c>
      <c r="Z10" s="20" t="s">
        <v>105</v>
      </c>
      <c r="AA10" s="387"/>
      <c r="AB10" s="321"/>
      <c r="AC10" s="389"/>
    </row>
    <row r="11" spans="1:98" x14ac:dyDescent="0.25">
      <c r="A11" s="391" t="s">
        <v>26</v>
      </c>
      <c r="B11" s="324" t="s">
        <v>27</v>
      </c>
      <c r="C11" s="325"/>
      <c r="D11" s="254">
        <f>SUM(E11:G11)</f>
        <v>456</v>
      </c>
      <c r="E11" s="22">
        <f>+Enero!E11+Febrero!E11+'Marzo '!E11</f>
        <v>456</v>
      </c>
      <c r="F11" s="22">
        <f>+Enero!F11+Febrero!F11+'Marzo '!F11</f>
        <v>0</v>
      </c>
      <c r="G11" s="22">
        <f>+Enero!G11+Febrero!G11+'Marzo '!G11</f>
        <v>0</v>
      </c>
      <c r="H11" s="22">
        <f>+Enero!H11+Febrero!H11+'Marzo '!H11</f>
        <v>0</v>
      </c>
      <c r="I11" s="22">
        <f>+Enero!I11+Febrero!I11+'Marzo '!I11</f>
        <v>0</v>
      </c>
      <c r="J11" s="22">
        <f>+Enero!J11+Febrero!J11+'Marzo '!J11</f>
        <v>0</v>
      </c>
      <c r="K11" s="22">
        <f>+Enero!K11+Febrero!K11+'Marzo '!K11</f>
        <v>0</v>
      </c>
      <c r="L11" s="22">
        <f>+Enero!L11+Febrero!L11+'Marzo '!L11</f>
        <v>0</v>
      </c>
      <c r="M11" s="22">
        <f>+Enero!M11+Febrero!M11+'Marzo '!M11</f>
        <v>0</v>
      </c>
      <c r="N11" s="22">
        <f>+Enero!N11+Febrero!N11+'Marzo '!N11</f>
        <v>0</v>
      </c>
      <c r="O11" s="22">
        <f>+Enero!O11+Febrero!O11+'Marzo '!O11</f>
        <v>0</v>
      </c>
      <c r="P11" s="22">
        <f>+Enero!P11+Febrero!P11+'Marzo '!P11</f>
        <v>0</v>
      </c>
      <c r="Q11" s="22">
        <f>+Enero!Q11+Febrero!Q11+'Marzo '!Q11</f>
        <v>0</v>
      </c>
      <c r="R11" s="22">
        <f>+Enero!R11+Febrero!R11+'Marzo '!R11</f>
        <v>0</v>
      </c>
      <c r="S11" s="22">
        <f>+Enero!S11+Febrero!S11+'Marzo '!S11</f>
        <v>0</v>
      </c>
      <c r="T11" s="22">
        <f>+Enero!T11+Febrero!T11+'Marzo '!T11</f>
        <v>0</v>
      </c>
      <c r="U11" s="22">
        <f>+Enero!U11+Febrero!U11+'Marzo '!U11</f>
        <v>0</v>
      </c>
      <c r="V11" s="22">
        <f>+Enero!V11+Febrero!V11+'Marzo '!V11</f>
        <v>0</v>
      </c>
      <c r="W11" s="22">
        <f>+Enero!W11+Febrero!W11+'Marzo '!W11</f>
        <v>0</v>
      </c>
      <c r="X11" s="22">
        <f>+Enero!X11+Febrero!X11+'Marzo '!X11</f>
        <v>0</v>
      </c>
      <c r="Y11" s="22">
        <f>+Enero!Y11+Febrero!Y11+'Marzo '!Y11</f>
        <v>0</v>
      </c>
      <c r="Z11" s="22">
        <f>+Enero!Z11+Febrero!Z11+'Marzo '!Z11</f>
        <v>0</v>
      </c>
      <c r="AA11" s="22">
        <f>+Enero!AA11+Febrero!AA11+'Marzo '!AA11</f>
        <v>0</v>
      </c>
      <c r="AB11" s="22">
        <f>+Enero!AB11+Febrero!AB11+'Marzo '!AB11</f>
        <v>0</v>
      </c>
      <c r="AC11" s="22">
        <f>+Enero!AC11+Febrero!AC11+'Marzo '!AC11</f>
        <v>0</v>
      </c>
      <c r="AD11" s="255"/>
    </row>
    <row r="12" spans="1:98" x14ac:dyDescent="0.25">
      <c r="A12" s="392"/>
      <c r="B12" s="326" t="s">
        <v>28</v>
      </c>
      <c r="C12" s="31" t="s">
        <v>29</v>
      </c>
      <c r="D12" s="256">
        <f t="shared" ref="D12:D19" si="0">SUM(E12:X12)</f>
        <v>400</v>
      </c>
      <c r="E12" s="22">
        <f>+Enero!E12+Febrero!E12+'Marzo '!E12</f>
        <v>261</v>
      </c>
      <c r="F12" s="22">
        <f>+Enero!F12+Febrero!F12+'Marzo '!F12</f>
        <v>8</v>
      </c>
      <c r="G12" s="22">
        <f>+Enero!G12+Febrero!G12+'Marzo '!G12</f>
        <v>34</v>
      </c>
      <c r="H12" s="22">
        <f>+Enero!H12+Febrero!H12+'Marzo '!H12</f>
        <v>38</v>
      </c>
      <c r="I12" s="22">
        <f>+Enero!I12+Febrero!I12+'Marzo '!I12</f>
        <v>22</v>
      </c>
      <c r="J12" s="22">
        <f>+Enero!J12+Febrero!J12+'Marzo '!J12</f>
        <v>0</v>
      </c>
      <c r="K12" s="22">
        <f>+Enero!K12+Febrero!K12+'Marzo '!K12</f>
        <v>0</v>
      </c>
      <c r="L12" s="22">
        <f>+Enero!L12+Febrero!L12+'Marzo '!L12</f>
        <v>7</v>
      </c>
      <c r="M12" s="22">
        <f>+Enero!M12+Febrero!M12+'Marzo '!M12</f>
        <v>2</v>
      </c>
      <c r="N12" s="22">
        <f>+Enero!N12+Febrero!N12+'Marzo '!N12</f>
        <v>11</v>
      </c>
      <c r="O12" s="22">
        <f>+Enero!O12+Febrero!O12+'Marzo '!O12</f>
        <v>7</v>
      </c>
      <c r="P12" s="22">
        <f>+Enero!P12+Febrero!P12+'Marzo '!P12</f>
        <v>0</v>
      </c>
      <c r="Q12" s="22">
        <f>+Enero!Q12+Febrero!Q12+'Marzo '!Q12</f>
        <v>9</v>
      </c>
      <c r="R12" s="22">
        <f>+Enero!R12+Febrero!R12+'Marzo '!R12</f>
        <v>1</v>
      </c>
      <c r="S12" s="22">
        <f>+Enero!S12+Febrero!S12+'Marzo '!S12</f>
        <v>0</v>
      </c>
      <c r="T12" s="22">
        <f>+Enero!T12+Febrero!T12+'Marzo '!T12</f>
        <v>0</v>
      </c>
      <c r="U12" s="22">
        <f>+Enero!U12+Febrero!U12+'Marzo '!U12</f>
        <v>0</v>
      </c>
      <c r="V12" s="22">
        <f>+Enero!V12+Febrero!V12+'Marzo '!V12</f>
        <v>0</v>
      </c>
      <c r="W12" s="22">
        <f>+Enero!W12+Febrero!W12+'Marzo '!W12</f>
        <v>0</v>
      </c>
      <c r="X12" s="22">
        <f>+Enero!X12+Febrero!X12+'Marzo '!X12</f>
        <v>0</v>
      </c>
      <c r="Y12" s="22">
        <f>+Enero!Y12+Febrero!Y12+'Marzo '!Y12</f>
        <v>0</v>
      </c>
      <c r="Z12" s="22">
        <f>+Enero!Z12+Febrero!Z12+'Marzo '!Z12</f>
        <v>0</v>
      </c>
      <c r="AA12" s="22">
        <f>+Enero!AA12+Febrero!AA12+'Marzo '!AA12</f>
        <v>0</v>
      </c>
      <c r="AB12" s="22">
        <f>+Enero!AB12+Febrero!AB12+'Marzo '!AB12</f>
        <v>0</v>
      </c>
      <c r="AC12" s="22">
        <f>+Enero!AC12+Febrero!AC12+'Marzo '!AC12</f>
        <v>0</v>
      </c>
      <c r="AD12" s="257"/>
      <c r="CA12" s="253" t="str">
        <f t="shared" ref="CA12:CA39" si="1">IF(D12&lt;SUM(Y12:AC12),"Total por edad no puede ser menor que la suma de los subgrupos","")</f>
        <v/>
      </c>
      <c r="CG12" s="253">
        <f t="shared" ref="CG12:CG39" si="2">IF(D12&lt;SUM(Y12:AC12),1,0)</f>
        <v>0</v>
      </c>
    </row>
    <row r="13" spans="1:98" x14ac:dyDescent="0.25">
      <c r="A13" s="392"/>
      <c r="B13" s="327"/>
      <c r="C13" s="236" t="s">
        <v>30</v>
      </c>
      <c r="D13" s="258">
        <f t="shared" si="0"/>
        <v>143</v>
      </c>
      <c r="E13" s="22">
        <f>+Enero!E13+Febrero!E13+'Marzo '!E13</f>
        <v>57</v>
      </c>
      <c r="F13" s="22">
        <f>+Enero!F13+Febrero!F13+'Marzo '!F13</f>
        <v>2</v>
      </c>
      <c r="G13" s="22">
        <f>+Enero!G13+Febrero!G13+'Marzo '!G13</f>
        <v>10</v>
      </c>
      <c r="H13" s="22">
        <f>+Enero!H13+Febrero!H13+'Marzo '!H13</f>
        <v>16</v>
      </c>
      <c r="I13" s="22">
        <f>+Enero!I13+Febrero!I13+'Marzo '!I13</f>
        <v>4</v>
      </c>
      <c r="J13" s="22">
        <f>+Enero!J13+Febrero!J13+'Marzo '!J13</f>
        <v>0</v>
      </c>
      <c r="K13" s="22">
        <f>+Enero!K13+Febrero!K13+'Marzo '!K13</f>
        <v>0</v>
      </c>
      <c r="L13" s="22">
        <f>+Enero!L13+Febrero!L13+'Marzo '!L13</f>
        <v>2</v>
      </c>
      <c r="M13" s="22">
        <f>+Enero!M13+Febrero!M13+'Marzo '!M13</f>
        <v>6</v>
      </c>
      <c r="N13" s="22">
        <f>+Enero!N13+Febrero!N13+'Marzo '!N13</f>
        <v>3</v>
      </c>
      <c r="O13" s="22">
        <f>+Enero!O13+Febrero!O13+'Marzo '!O13</f>
        <v>12</v>
      </c>
      <c r="P13" s="22">
        <f>+Enero!P13+Febrero!P13+'Marzo '!P13</f>
        <v>11</v>
      </c>
      <c r="Q13" s="22">
        <f>+Enero!Q13+Febrero!Q13+'Marzo '!Q13</f>
        <v>6</v>
      </c>
      <c r="R13" s="22">
        <f>+Enero!R13+Febrero!R13+'Marzo '!R13</f>
        <v>7</v>
      </c>
      <c r="S13" s="22">
        <f>+Enero!S13+Febrero!S13+'Marzo '!S13</f>
        <v>1</v>
      </c>
      <c r="T13" s="22">
        <f>+Enero!T13+Febrero!T13+'Marzo '!T13</f>
        <v>6</v>
      </c>
      <c r="U13" s="22">
        <f>+Enero!U13+Febrero!U13+'Marzo '!U13</f>
        <v>0</v>
      </c>
      <c r="V13" s="22">
        <f>+Enero!V13+Febrero!V13+'Marzo '!V13</f>
        <v>0</v>
      </c>
      <c r="W13" s="22">
        <f>+Enero!W13+Febrero!W13+'Marzo '!W13</f>
        <v>0</v>
      </c>
      <c r="X13" s="22">
        <f>+Enero!X13+Febrero!X13+'Marzo '!X13</f>
        <v>0</v>
      </c>
      <c r="Y13" s="22">
        <f>+Enero!Y13+Febrero!Y13+'Marzo '!Y13</f>
        <v>0</v>
      </c>
      <c r="Z13" s="22">
        <f>+Enero!Z13+Febrero!Z13+'Marzo '!Z13</f>
        <v>0</v>
      </c>
      <c r="AA13" s="22">
        <f>+Enero!AA13+Febrero!AA13+'Marzo '!AA13</f>
        <v>0</v>
      </c>
      <c r="AB13" s="22">
        <f>+Enero!AB13+Febrero!AB13+'Marzo '!AB13</f>
        <v>0</v>
      </c>
      <c r="AC13" s="22">
        <f>+Enero!AC13+Febrero!AC13+'Marzo '!AC13</f>
        <v>0</v>
      </c>
      <c r="AD13" s="257"/>
      <c r="CA13" s="253" t="str">
        <f t="shared" si="1"/>
        <v/>
      </c>
      <c r="CG13" s="253">
        <f t="shared" si="2"/>
        <v>0</v>
      </c>
    </row>
    <row r="14" spans="1:98" x14ac:dyDescent="0.25">
      <c r="A14" s="392"/>
      <c r="B14" s="328"/>
      <c r="C14" s="47" t="s">
        <v>31</v>
      </c>
      <c r="D14" s="259">
        <f t="shared" si="0"/>
        <v>86</v>
      </c>
      <c r="E14" s="22">
        <f>+Enero!E14+Febrero!E14+'Marzo '!E14</f>
        <v>40</v>
      </c>
      <c r="F14" s="22">
        <f>+Enero!F14+Febrero!F14+'Marzo '!F14</f>
        <v>0</v>
      </c>
      <c r="G14" s="22">
        <f>+Enero!G14+Febrero!G14+'Marzo '!G14</f>
        <v>0</v>
      </c>
      <c r="H14" s="22">
        <f>+Enero!H14+Febrero!H14+'Marzo '!H14</f>
        <v>0</v>
      </c>
      <c r="I14" s="22">
        <f>+Enero!I14+Febrero!I14+'Marzo '!I14</f>
        <v>0</v>
      </c>
      <c r="J14" s="22">
        <f>+Enero!J14+Febrero!J14+'Marzo '!J14</f>
        <v>0</v>
      </c>
      <c r="K14" s="22">
        <f>+Enero!K14+Febrero!K14+'Marzo '!K14</f>
        <v>0</v>
      </c>
      <c r="L14" s="22">
        <f>+Enero!L14+Febrero!L14+'Marzo '!L14</f>
        <v>0</v>
      </c>
      <c r="M14" s="22">
        <f>+Enero!M14+Febrero!M14+'Marzo '!M14</f>
        <v>1</v>
      </c>
      <c r="N14" s="22">
        <f>+Enero!N14+Febrero!N14+'Marzo '!N14</f>
        <v>0</v>
      </c>
      <c r="O14" s="22">
        <f>+Enero!O14+Febrero!O14+'Marzo '!O14</f>
        <v>0</v>
      </c>
      <c r="P14" s="22">
        <f>+Enero!P14+Febrero!P14+'Marzo '!P14</f>
        <v>1</v>
      </c>
      <c r="Q14" s="22">
        <f>+Enero!Q14+Febrero!Q14+'Marzo '!Q14</f>
        <v>0</v>
      </c>
      <c r="R14" s="22">
        <f>+Enero!R14+Febrero!R14+'Marzo '!R14</f>
        <v>1</v>
      </c>
      <c r="S14" s="22">
        <f>+Enero!S14+Febrero!S14+'Marzo '!S14</f>
        <v>0</v>
      </c>
      <c r="T14" s="22">
        <f>+Enero!T14+Febrero!T14+'Marzo '!T14</f>
        <v>1</v>
      </c>
      <c r="U14" s="22">
        <f>+Enero!U14+Febrero!U14+'Marzo '!U14</f>
        <v>0</v>
      </c>
      <c r="V14" s="22">
        <f>+Enero!V14+Febrero!V14+'Marzo '!V14</f>
        <v>24</v>
      </c>
      <c r="W14" s="22">
        <f>+Enero!W14+Febrero!W14+'Marzo '!W14</f>
        <v>14</v>
      </c>
      <c r="X14" s="22">
        <f>+Enero!X14+Febrero!X14+'Marzo '!X14</f>
        <v>4</v>
      </c>
      <c r="Y14" s="22">
        <f>+Enero!Y14+Febrero!Y14+'Marzo '!Y14</f>
        <v>0</v>
      </c>
      <c r="Z14" s="22">
        <f>+Enero!Z14+Febrero!Z14+'Marzo '!Z14</f>
        <v>0</v>
      </c>
      <c r="AA14" s="22">
        <f>+Enero!AA14+Febrero!AA14+'Marzo '!AA14</f>
        <v>0</v>
      </c>
      <c r="AB14" s="22">
        <f>+Enero!AB14+Febrero!AB14+'Marzo '!AB14</f>
        <v>0</v>
      </c>
      <c r="AC14" s="22">
        <f>+Enero!AC14+Febrero!AC14+'Marzo '!AC14</f>
        <v>0</v>
      </c>
      <c r="AD14" s="257"/>
      <c r="CA14" s="253" t="str">
        <f t="shared" si="1"/>
        <v/>
      </c>
      <c r="CG14" s="253">
        <f t="shared" si="2"/>
        <v>0</v>
      </c>
    </row>
    <row r="15" spans="1:98" x14ac:dyDescent="0.25">
      <c r="A15" s="392"/>
      <c r="B15" s="353" t="s">
        <v>32</v>
      </c>
      <c r="C15" s="354"/>
      <c r="D15" s="260">
        <f t="shared" si="0"/>
        <v>342</v>
      </c>
      <c r="E15" s="22">
        <f>+Enero!E15+Febrero!E15+'Marzo '!E15</f>
        <v>342</v>
      </c>
      <c r="F15" s="22">
        <f>+Enero!F15+Febrero!F15+'Marzo '!F15</f>
        <v>0</v>
      </c>
      <c r="G15" s="22">
        <f>+Enero!G15+Febrero!G15+'Marzo '!G15</f>
        <v>0</v>
      </c>
      <c r="H15" s="22">
        <f>+Enero!H15+Febrero!H15+'Marzo '!H15</f>
        <v>0</v>
      </c>
      <c r="I15" s="22">
        <f>+Enero!I15+Febrero!I15+'Marzo '!I15</f>
        <v>0</v>
      </c>
      <c r="J15" s="22">
        <f>+Enero!J15+Febrero!J15+'Marzo '!J15</f>
        <v>0</v>
      </c>
      <c r="K15" s="22">
        <f>+Enero!K15+Febrero!K15+'Marzo '!K15</f>
        <v>0</v>
      </c>
      <c r="L15" s="22">
        <f>+Enero!L15+Febrero!L15+'Marzo '!L15</f>
        <v>0</v>
      </c>
      <c r="M15" s="22">
        <f>+Enero!M15+Febrero!M15+'Marzo '!M15</f>
        <v>0</v>
      </c>
      <c r="N15" s="22">
        <f>+Enero!N15+Febrero!N15+'Marzo '!N15</f>
        <v>0</v>
      </c>
      <c r="O15" s="22">
        <f>+Enero!O15+Febrero!O15+'Marzo '!O15</f>
        <v>0</v>
      </c>
      <c r="P15" s="22">
        <f>+Enero!P15+Febrero!P15+'Marzo '!P15</f>
        <v>0</v>
      </c>
      <c r="Q15" s="22">
        <f>+Enero!Q15+Febrero!Q15+'Marzo '!Q15</f>
        <v>0</v>
      </c>
      <c r="R15" s="22">
        <f>+Enero!R15+Febrero!R15+'Marzo '!R15</f>
        <v>0</v>
      </c>
      <c r="S15" s="22">
        <f>+Enero!S15+Febrero!S15+'Marzo '!S15</f>
        <v>0</v>
      </c>
      <c r="T15" s="22">
        <f>+Enero!T15+Febrero!T15+'Marzo '!T15</f>
        <v>0</v>
      </c>
      <c r="U15" s="22">
        <f>+Enero!U15+Febrero!U15+'Marzo '!U15</f>
        <v>0</v>
      </c>
      <c r="V15" s="22">
        <f>+Enero!V15+Febrero!V15+'Marzo '!V15</f>
        <v>0</v>
      </c>
      <c r="W15" s="22">
        <f>+Enero!W15+Febrero!W15+'Marzo '!W15</f>
        <v>0</v>
      </c>
      <c r="X15" s="22">
        <f>+Enero!X15+Febrero!X15+'Marzo '!X15</f>
        <v>0</v>
      </c>
      <c r="Y15" s="22">
        <f>+Enero!Y15+Febrero!Y15+'Marzo '!Y15</f>
        <v>0</v>
      </c>
      <c r="Z15" s="22">
        <f>+Enero!Z15+Febrero!Z15+'Marzo '!Z15</f>
        <v>0</v>
      </c>
      <c r="AA15" s="22">
        <f>+Enero!AA15+Febrero!AA15+'Marzo '!AA15</f>
        <v>0</v>
      </c>
      <c r="AB15" s="22">
        <f>+Enero!AB15+Febrero!AB15+'Marzo '!AB15</f>
        <v>0</v>
      </c>
      <c r="AC15" s="22">
        <f>+Enero!AC15+Febrero!AC15+'Marzo '!AC15</f>
        <v>0</v>
      </c>
      <c r="AD15" s="257"/>
      <c r="CA15" s="253" t="str">
        <f t="shared" si="1"/>
        <v/>
      </c>
      <c r="CG15" s="253">
        <f t="shared" si="2"/>
        <v>0</v>
      </c>
    </row>
    <row r="16" spans="1:98" x14ac:dyDescent="0.25">
      <c r="A16" s="392"/>
      <c r="B16" s="314" t="s">
        <v>33</v>
      </c>
      <c r="C16" s="315"/>
      <c r="D16" s="258">
        <f t="shared" si="0"/>
        <v>57</v>
      </c>
      <c r="E16" s="22">
        <f>+Enero!E16+Febrero!E16+'Marzo '!E16</f>
        <v>57</v>
      </c>
      <c r="F16" s="22">
        <f>+Enero!F16+Febrero!F16+'Marzo '!F16</f>
        <v>0</v>
      </c>
      <c r="G16" s="22">
        <f>+Enero!G16+Febrero!G16+'Marzo '!G16</f>
        <v>0</v>
      </c>
      <c r="H16" s="22">
        <f>+Enero!H16+Febrero!H16+'Marzo '!H16</f>
        <v>0</v>
      </c>
      <c r="I16" s="22">
        <f>+Enero!I16+Febrero!I16+'Marzo '!I16</f>
        <v>0</v>
      </c>
      <c r="J16" s="22">
        <f>+Enero!J16+Febrero!J16+'Marzo '!J16</f>
        <v>0</v>
      </c>
      <c r="K16" s="22">
        <f>+Enero!K16+Febrero!K16+'Marzo '!K16</f>
        <v>0</v>
      </c>
      <c r="L16" s="22">
        <f>+Enero!L16+Febrero!L16+'Marzo '!L16</f>
        <v>0</v>
      </c>
      <c r="M16" s="22">
        <f>+Enero!M16+Febrero!M16+'Marzo '!M16</f>
        <v>0</v>
      </c>
      <c r="N16" s="22">
        <f>+Enero!N16+Febrero!N16+'Marzo '!N16</f>
        <v>0</v>
      </c>
      <c r="O16" s="22">
        <f>+Enero!O16+Febrero!O16+'Marzo '!O16</f>
        <v>0</v>
      </c>
      <c r="P16" s="22">
        <f>+Enero!P16+Febrero!P16+'Marzo '!P16</f>
        <v>0</v>
      </c>
      <c r="Q16" s="22">
        <f>+Enero!Q16+Febrero!Q16+'Marzo '!Q16</f>
        <v>0</v>
      </c>
      <c r="R16" s="22">
        <f>+Enero!R16+Febrero!R16+'Marzo '!R16</f>
        <v>0</v>
      </c>
      <c r="S16" s="22">
        <f>+Enero!S16+Febrero!S16+'Marzo '!S16</f>
        <v>0</v>
      </c>
      <c r="T16" s="22">
        <f>+Enero!T16+Febrero!T16+'Marzo '!T16</f>
        <v>0</v>
      </c>
      <c r="U16" s="22">
        <f>+Enero!U16+Febrero!U16+'Marzo '!U16</f>
        <v>0</v>
      </c>
      <c r="V16" s="22">
        <f>+Enero!V16+Febrero!V16+'Marzo '!V16</f>
        <v>0</v>
      </c>
      <c r="W16" s="22">
        <f>+Enero!W16+Febrero!W16+'Marzo '!W16</f>
        <v>0</v>
      </c>
      <c r="X16" s="22">
        <f>+Enero!X16+Febrero!X16+'Marzo '!X16</f>
        <v>0</v>
      </c>
      <c r="Y16" s="22">
        <f>+Enero!Y16+Febrero!Y16+'Marzo '!Y16</f>
        <v>0</v>
      </c>
      <c r="Z16" s="22">
        <f>+Enero!Z16+Febrero!Z16+'Marzo '!Z16</f>
        <v>0</v>
      </c>
      <c r="AA16" s="22">
        <f>+Enero!AA16+Febrero!AA16+'Marzo '!AA16</f>
        <v>0</v>
      </c>
      <c r="AB16" s="22">
        <f>+Enero!AB16+Febrero!AB16+'Marzo '!AB16</f>
        <v>0</v>
      </c>
      <c r="AC16" s="22">
        <f>+Enero!AC16+Febrero!AC16+'Marzo '!AC16</f>
        <v>0</v>
      </c>
      <c r="AD16" s="257"/>
      <c r="CA16" s="253" t="str">
        <f t="shared" si="1"/>
        <v/>
      </c>
      <c r="CG16" s="253">
        <f t="shared" si="2"/>
        <v>0</v>
      </c>
    </row>
    <row r="17" spans="1:85" x14ac:dyDescent="0.25">
      <c r="A17" s="392"/>
      <c r="B17" s="314" t="s">
        <v>34</v>
      </c>
      <c r="C17" s="315"/>
      <c r="D17" s="258">
        <f t="shared" si="0"/>
        <v>0</v>
      </c>
      <c r="E17" s="22">
        <f>+Enero!E17+Febrero!E17+'Marzo '!E17</f>
        <v>0</v>
      </c>
      <c r="F17" s="22">
        <f>+Enero!F17+Febrero!F17+'Marzo '!F17</f>
        <v>0</v>
      </c>
      <c r="G17" s="22">
        <f>+Enero!G17+Febrero!G17+'Marzo '!G17</f>
        <v>0</v>
      </c>
      <c r="H17" s="22">
        <f>+Enero!H17+Febrero!H17+'Marzo '!H17</f>
        <v>0</v>
      </c>
      <c r="I17" s="22">
        <f>+Enero!I17+Febrero!I17+'Marzo '!I17</f>
        <v>0</v>
      </c>
      <c r="J17" s="22">
        <f>+Enero!J17+Febrero!J17+'Marzo '!J17</f>
        <v>0</v>
      </c>
      <c r="K17" s="22">
        <f>+Enero!K17+Febrero!K17+'Marzo '!K17</f>
        <v>0</v>
      </c>
      <c r="L17" s="22">
        <f>+Enero!L17+Febrero!L17+'Marzo '!L17</f>
        <v>0</v>
      </c>
      <c r="M17" s="22">
        <f>+Enero!M17+Febrero!M17+'Marzo '!M17</f>
        <v>0</v>
      </c>
      <c r="N17" s="22">
        <f>+Enero!N17+Febrero!N17+'Marzo '!N17</f>
        <v>0</v>
      </c>
      <c r="O17" s="22">
        <f>+Enero!O17+Febrero!O17+'Marzo '!O17</f>
        <v>0</v>
      </c>
      <c r="P17" s="22">
        <f>+Enero!P17+Febrero!P17+'Marzo '!P17</f>
        <v>0</v>
      </c>
      <c r="Q17" s="22">
        <f>+Enero!Q17+Febrero!Q17+'Marzo '!Q17</f>
        <v>0</v>
      </c>
      <c r="R17" s="22">
        <f>+Enero!R17+Febrero!R17+'Marzo '!R17</f>
        <v>0</v>
      </c>
      <c r="S17" s="22">
        <f>+Enero!S17+Febrero!S17+'Marzo '!S17</f>
        <v>0</v>
      </c>
      <c r="T17" s="22">
        <f>+Enero!T17+Febrero!T17+'Marzo '!T17</f>
        <v>0</v>
      </c>
      <c r="U17" s="22">
        <f>+Enero!U17+Febrero!U17+'Marzo '!U17</f>
        <v>0</v>
      </c>
      <c r="V17" s="22">
        <f>+Enero!V17+Febrero!V17+'Marzo '!V17</f>
        <v>0</v>
      </c>
      <c r="W17" s="22">
        <f>+Enero!W17+Febrero!W17+'Marzo '!W17</f>
        <v>0</v>
      </c>
      <c r="X17" s="22">
        <f>+Enero!X17+Febrero!X17+'Marzo '!X17</f>
        <v>0</v>
      </c>
      <c r="Y17" s="22">
        <f>+Enero!Y17+Febrero!Y17+'Marzo '!Y17</f>
        <v>0</v>
      </c>
      <c r="Z17" s="22">
        <f>+Enero!Z17+Febrero!Z17+'Marzo '!Z17</f>
        <v>0</v>
      </c>
      <c r="AA17" s="22">
        <f>+Enero!AA17+Febrero!AA17+'Marzo '!AA17</f>
        <v>0</v>
      </c>
      <c r="AB17" s="22">
        <f>+Enero!AB17+Febrero!AB17+'Marzo '!AB17</f>
        <v>0</v>
      </c>
      <c r="AC17" s="22">
        <f>+Enero!AC17+Febrero!AC17+'Marzo '!AC17</f>
        <v>0</v>
      </c>
      <c r="AD17" s="257"/>
      <c r="CA17" s="253" t="str">
        <f t="shared" si="1"/>
        <v/>
      </c>
      <c r="CG17" s="253">
        <f t="shared" si="2"/>
        <v>0</v>
      </c>
    </row>
    <row r="18" spans="1:85" x14ac:dyDescent="0.25">
      <c r="A18" s="392"/>
      <c r="B18" s="314" t="s">
        <v>79</v>
      </c>
      <c r="C18" s="315"/>
      <c r="D18" s="258">
        <f t="shared" si="0"/>
        <v>0</v>
      </c>
      <c r="E18" s="22">
        <f>+Enero!E18+Febrero!E18+'Marzo '!E18</f>
        <v>0</v>
      </c>
      <c r="F18" s="22">
        <f>+Enero!F18+Febrero!F18+'Marzo '!F18</f>
        <v>0</v>
      </c>
      <c r="G18" s="22">
        <f>+Enero!G18+Febrero!G18+'Marzo '!G18</f>
        <v>0</v>
      </c>
      <c r="H18" s="22">
        <f>+Enero!H18+Febrero!H18+'Marzo '!H18</f>
        <v>0</v>
      </c>
      <c r="I18" s="22">
        <f>+Enero!I18+Febrero!I18+'Marzo '!I18</f>
        <v>0</v>
      </c>
      <c r="J18" s="22">
        <f>+Enero!J18+Febrero!J18+'Marzo '!J18</f>
        <v>0</v>
      </c>
      <c r="K18" s="22">
        <f>+Enero!K18+Febrero!K18+'Marzo '!K18</f>
        <v>0</v>
      </c>
      <c r="L18" s="22">
        <f>+Enero!L18+Febrero!L18+'Marzo '!L18</f>
        <v>0</v>
      </c>
      <c r="M18" s="22">
        <f>+Enero!M18+Febrero!M18+'Marzo '!M18</f>
        <v>0</v>
      </c>
      <c r="N18" s="22">
        <f>+Enero!N18+Febrero!N18+'Marzo '!N18</f>
        <v>0</v>
      </c>
      <c r="O18" s="22">
        <f>+Enero!O18+Febrero!O18+'Marzo '!O18</f>
        <v>0</v>
      </c>
      <c r="P18" s="22">
        <f>+Enero!P18+Febrero!P18+'Marzo '!P18</f>
        <v>0</v>
      </c>
      <c r="Q18" s="22">
        <f>+Enero!Q18+Febrero!Q18+'Marzo '!Q18</f>
        <v>0</v>
      </c>
      <c r="R18" s="22">
        <f>+Enero!R18+Febrero!R18+'Marzo '!R18</f>
        <v>0</v>
      </c>
      <c r="S18" s="22">
        <f>+Enero!S18+Febrero!S18+'Marzo '!S18</f>
        <v>0</v>
      </c>
      <c r="T18" s="22">
        <f>+Enero!T18+Febrero!T18+'Marzo '!T18</f>
        <v>0</v>
      </c>
      <c r="U18" s="22">
        <f>+Enero!U18+Febrero!U18+'Marzo '!U18</f>
        <v>0</v>
      </c>
      <c r="V18" s="22">
        <f>+Enero!V18+Febrero!V18+'Marzo '!V18</f>
        <v>0</v>
      </c>
      <c r="W18" s="22">
        <f>+Enero!W18+Febrero!W18+'Marzo '!W18</f>
        <v>0</v>
      </c>
      <c r="X18" s="22">
        <f>+Enero!X18+Febrero!X18+'Marzo '!X18</f>
        <v>0</v>
      </c>
      <c r="Y18" s="22">
        <f>+Enero!Y18+Febrero!Y18+'Marzo '!Y18</f>
        <v>0</v>
      </c>
      <c r="Z18" s="22">
        <f>+Enero!Z18+Febrero!Z18+'Marzo '!Z18</f>
        <v>0</v>
      </c>
      <c r="AA18" s="22">
        <f>+Enero!AA18+Febrero!AA18+'Marzo '!AA18</f>
        <v>0</v>
      </c>
      <c r="AB18" s="22">
        <f>+Enero!AB18+Febrero!AB18+'Marzo '!AB18</f>
        <v>0</v>
      </c>
      <c r="AC18" s="22">
        <f>+Enero!AC18+Febrero!AC18+'Marzo '!AC18</f>
        <v>0</v>
      </c>
      <c r="AD18" s="257"/>
      <c r="CA18" s="253" t="str">
        <f t="shared" si="1"/>
        <v/>
      </c>
      <c r="CG18" s="253">
        <f t="shared" si="2"/>
        <v>0</v>
      </c>
    </row>
    <row r="19" spans="1:85" x14ac:dyDescent="0.25">
      <c r="A19" s="392"/>
      <c r="B19" s="314" t="s">
        <v>35</v>
      </c>
      <c r="C19" s="315"/>
      <c r="D19" s="258">
        <f t="shared" si="0"/>
        <v>167</v>
      </c>
      <c r="E19" s="22">
        <f>+Enero!E19+Febrero!E19+'Marzo '!E19</f>
        <v>167</v>
      </c>
      <c r="F19" s="22">
        <f>+Enero!F19+Febrero!F19+'Marzo '!F19</f>
        <v>0</v>
      </c>
      <c r="G19" s="22">
        <f>+Enero!G19+Febrero!G19+'Marzo '!G19</f>
        <v>0</v>
      </c>
      <c r="H19" s="22">
        <f>+Enero!H19+Febrero!H19+'Marzo '!H19</f>
        <v>0</v>
      </c>
      <c r="I19" s="22">
        <f>+Enero!I19+Febrero!I19+'Marzo '!I19</f>
        <v>0</v>
      </c>
      <c r="J19" s="22">
        <f>+Enero!J19+Febrero!J19+'Marzo '!J19</f>
        <v>0</v>
      </c>
      <c r="K19" s="22">
        <f>+Enero!K19+Febrero!K19+'Marzo '!K19</f>
        <v>0</v>
      </c>
      <c r="L19" s="22">
        <f>+Enero!L19+Febrero!L19+'Marzo '!L19</f>
        <v>0</v>
      </c>
      <c r="M19" s="22">
        <f>+Enero!M19+Febrero!M19+'Marzo '!M19</f>
        <v>0</v>
      </c>
      <c r="N19" s="22">
        <f>+Enero!N19+Febrero!N19+'Marzo '!N19</f>
        <v>0</v>
      </c>
      <c r="O19" s="22">
        <f>+Enero!O19+Febrero!O19+'Marzo '!O19</f>
        <v>0</v>
      </c>
      <c r="P19" s="22">
        <f>+Enero!P19+Febrero!P19+'Marzo '!P19</f>
        <v>0</v>
      </c>
      <c r="Q19" s="22">
        <f>+Enero!Q19+Febrero!Q19+'Marzo '!Q19</f>
        <v>0</v>
      </c>
      <c r="R19" s="22">
        <f>+Enero!R19+Febrero!R19+'Marzo '!R19</f>
        <v>0</v>
      </c>
      <c r="S19" s="22">
        <f>+Enero!S19+Febrero!S19+'Marzo '!S19</f>
        <v>0</v>
      </c>
      <c r="T19" s="22">
        <f>+Enero!T19+Febrero!T19+'Marzo '!T19</f>
        <v>0</v>
      </c>
      <c r="U19" s="22">
        <f>+Enero!U19+Febrero!U19+'Marzo '!U19</f>
        <v>0</v>
      </c>
      <c r="V19" s="22">
        <f>+Enero!V19+Febrero!V19+'Marzo '!V19</f>
        <v>0</v>
      </c>
      <c r="W19" s="22">
        <f>+Enero!W19+Febrero!W19+'Marzo '!W19</f>
        <v>0</v>
      </c>
      <c r="X19" s="22">
        <f>+Enero!X19+Febrero!X19+'Marzo '!X19</f>
        <v>0</v>
      </c>
      <c r="Y19" s="22">
        <f>+Enero!Y19+Febrero!Y19+'Marzo '!Y19</f>
        <v>0</v>
      </c>
      <c r="Z19" s="22">
        <f>+Enero!Z19+Febrero!Z19+'Marzo '!Z19</f>
        <v>0</v>
      </c>
      <c r="AA19" s="22">
        <f>+Enero!AA19+Febrero!AA19+'Marzo '!AA19</f>
        <v>0</v>
      </c>
      <c r="AB19" s="22">
        <f>+Enero!AB19+Febrero!AB19+'Marzo '!AB19</f>
        <v>0</v>
      </c>
      <c r="AC19" s="22">
        <f>+Enero!AC19+Febrero!AC19+'Marzo '!AC19</f>
        <v>0</v>
      </c>
      <c r="AD19" s="257"/>
      <c r="CA19" s="253" t="str">
        <f t="shared" si="1"/>
        <v/>
      </c>
      <c r="CG19" s="253">
        <f t="shared" si="2"/>
        <v>0</v>
      </c>
    </row>
    <row r="20" spans="1:85" x14ac:dyDescent="0.25">
      <c r="A20" s="392"/>
      <c r="B20" s="314" t="s">
        <v>36</v>
      </c>
      <c r="C20" s="315"/>
      <c r="D20" s="258">
        <f>SUM(J20:T20)</f>
        <v>136</v>
      </c>
      <c r="E20" s="22">
        <f>+Enero!E20+Febrero!E20+'Marzo '!E20</f>
        <v>0</v>
      </c>
      <c r="F20" s="22">
        <f>+Enero!F20+Febrero!F20+'Marzo '!F20</f>
        <v>0</v>
      </c>
      <c r="G20" s="22">
        <f>+Enero!G20+Febrero!G20+'Marzo '!G20</f>
        <v>0</v>
      </c>
      <c r="H20" s="22">
        <f>+Enero!H20+Febrero!H20+'Marzo '!H20</f>
        <v>0</v>
      </c>
      <c r="I20" s="22">
        <f>+Enero!I20+Febrero!I20+'Marzo '!I20</f>
        <v>0</v>
      </c>
      <c r="J20" s="22">
        <f>+Enero!J20+Febrero!J20+'Marzo '!J20</f>
        <v>0</v>
      </c>
      <c r="K20" s="22">
        <f>+Enero!K20+Febrero!K20+'Marzo '!K20</f>
        <v>15</v>
      </c>
      <c r="L20" s="22">
        <f>+Enero!L20+Febrero!L20+'Marzo '!L20</f>
        <v>46</v>
      </c>
      <c r="M20" s="22">
        <f>+Enero!M20+Febrero!M20+'Marzo '!M20</f>
        <v>30</v>
      </c>
      <c r="N20" s="22">
        <f>+Enero!N20+Febrero!N20+'Marzo '!N20</f>
        <v>32</v>
      </c>
      <c r="O20" s="22">
        <f>+Enero!O20+Febrero!O20+'Marzo '!O20</f>
        <v>9</v>
      </c>
      <c r="P20" s="22">
        <f>+Enero!P20+Febrero!P20+'Marzo '!P20</f>
        <v>4</v>
      </c>
      <c r="Q20" s="22">
        <f>+Enero!Q20+Febrero!Q20+'Marzo '!Q20</f>
        <v>0</v>
      </c>
      <c r="R20" s="22">
        <f>+Enero!R20+Febrero!R20+'Marzo '!R20</f>
        <v>0</v>
      </c>
      <c r="S20" s="22">
        <f>+Enero!S20+Febrero!S20+'Marzo '!S20</f>
        <v>0</v>
      </c>
      <c r="T20" s="22">
        <f>+Enero!T20+Febrero!T20+'Marzo '!T20</f>
        <v>0</v>
      </c>
      <c r="U20" s="22">
        <f>+Enero!U20+Febrero!U20+'Marzo '!U20</f>
        <v>0</v>
      </c>
      <c r="V20" s="22">
        <f>+Enero!V20+Febrero!V20+'Marzo '!V20</f>
        <v>0</v>
      </c>
      <c r="W20" s="22">
        <f>+Enero!W20+Febrero!W20+'Marzo '!W20</f>
        <v>0</v>
      </c>
      <c r="X20" s="22">
        <f>+Enero!X20+Febrero!X20+'Marzo '!X20</f>
        <v>0</v>
      </c>
      <c r="Y20" s="22">
        <f>+Enero!Y20+Febrero!Y20+'Marzo '!Y20</f>
        <v>0</v>
      </c>
      <c r="Z20" s="22">
        <f>+Enero!Z20+Febrero!Z20+'Marzo '!Z20</f>
        <v>136</v>
      </c>
      <c r="AA20" s="22">
        <f>+Enero!AA20+Febrero!AA20+'Marzo '!AA20</f>
        <v>0</v>
      </c>
      <c r="AB20" s="22">
        <f>+Enero!AB20+Febrero!AB20+'Marzo '!AB20</f>
        <v>0</v>
      </c>
      <c r="AC20" s="22">
        <f>+Enero!AC20+Febrero!AC20+'Marzo '!AC20</f>
        <v>0</v>
      </c>
      <c r="AD20" s="257"/>
      <c r="CA20" s="253" t="str">
        <f t="shared" si="1"/>
        <v/>
      </c>
      <c r="CG20" s="253">
        <f t="shared" si="2"/>
        <v>0</v>
      </c>
    </row>
    <row r="21" spans="1:85" x14ac:dyDescent="0.25">
      <c r="A21" s="392"/>
      <c r="B21" s="317" t="s">
        <v>106</v>
      </c>
      <c r="C21" s="318"/>
      <c r="D21" s="261">
        <f>SUM(H21:T21)</f>
        <v>0</v>
      </c>
      <c r="E21" s="22">
        <f>+Enero!E21+Febrero!E21+'Marzo '!E21</f>
        <v>0</v>
      </c>
      <c r="F21" s="22">
        <f>+Enero!F21+Febrero!F21+'Marzo '!F21</f>
        <v>0</v>
      </c>
      <c r="G21" s="22">
        <f>+Enero!G21+Febrero!G21+'Marzo '!G21</f>
        <v>0</v>
      </c>
      <c r="H21" s="22">
        <f>+Enero!H21+Febrero!H21+'Marzo '!H21</f>
        <v>0</v>
      </c>
      <c r="I21" s="22">
        <f>+Enero!I21+Febrero!I21+'Marzo '!I21</f>
        <v>0</v>
      </c>
      <c r="J21" s="22">
        <f>+Enero!J21+Febrero!J21+'Marzo '!J21</f>
        <v>0</v>
      </c>
      <c r="K21" s="22">
        <f>+Enero!K21+Febrero!K21+'Marzo '!K21</f>
        <v>0</v>
      </c>
      <c r="L21" s="22">
        <f>+Enero!L21+Febrero!L21+'Marzo '!L21</f>
        <v>0</v>
      </c>
      <c r="M21" s="22">
        <f>+Enero!M21+Febrero!M21+'Marzo '!M21</f>
        <v>0</v>
      </c>
      <c r="N21" s="22">
        <f>+Enero!N21+Febrero!N21+'Marzo '!N21</f>
        <v>0</v>
      </c>
      <c r="O21" s="22">
        <f>+Enero!O21+Febrero!O21+'Marzo '!O21</f>
        <v>0</v>
      </c>
      <c r="P21" s="22">
        <f>+Enero!P21+Febrero!P21+'Marzo '!P21</f>
        <v>0</v>
      </c>
      <c r="Q21" s="22">
        <f>+Enero!Q21+Febrero!Q21+'Marzo '!Q21</f>
        <v>0</v>
      </c>
      <c r="R21" s="22">
        <f>+Enero!R21+Febrero!R21+'Marzo '!R21</f>
        <v>0</v>
      </c>
      <c r="S21" s="22">
        <f>+Enero!S21+Febrero!S21+'Marzo '!S21</f>
        <v>0</v>
      </c>
      <c r="T21" s="22">
        <f>+Enero!T21+Febrero!T21+'Marzo '!T21</f>
        <v>0</v>
      </c>
      <c r="U21" s="22">
        <f>+Enero!U21+Febrero!U21+'Marzo '!U21</f>
        <v>0</v>
      </c>
      <c r="V21" s="22">
        <f>+Enero!V21+Febrero!V21+'Marzo '!V21</f>
        <v>0</v>
      </c>
      <c r="W21" s="22">
        <f>+Enero!W21+Febrero!W21+'Marzo '!W21</f>
        <v>0</v>
      </c>
      <c r="X21" s="22">
        <f>+Enero!X21+Febrero!X21+'Marzo '!X21</f>
        <v>0</v>
      </c>
      <c r="Y21" s="22">
        <f>+Enero!Y21+Febrero!Y21+'Marzo '!Y21</f>
        <v>0</v>
      </c>
      <c r="Z21" s="22">
        <f>+Enero!Z21+Febrero!Z21+'Marzo '!Z21</f>
        <v>0</v>
      </c>
      <c r="AA21" s="22">
        <f>+Enero!AA21+Febrero!AA21+'Marzo '!AA21</f>
        <v>0</v>
      </c>
      <c r="AB21" s="22">
        <f>+Enero!AB21+Febrero!AB21+'Marzo '!AB21</f>
        <v>0</v>
      </c>
      <c r="AC21" s="22">
        <f>+Enero!AC21+Febrero!AC21+'Marzo '!AC21</f>
        <v>0</v>
      </c>
      <c r="AD21" s="257"/>
      <c r="CA21" s="253" t="str">
        <f t="shared" si="1"/>
        <v/>
      </c>
      <c r="CG21" s="253">
        <f t="shared" si="2"/>
        <v>0</v>
      </c>
    </row>
    <row r="22" spans="1:85" x14ac:dyDescent="0.25">
      <c r="A22" s="392"/>
      <c r="B22" s="319" t="s">
        <v>107</v>
      </c>
      <c r="C22" s="76" t="s">
        <v>37</v>
      </c>
      <c r="D22" s="254">
        <f>E22</f>
        <v>79</v>
      </c>
      <c r="E22" s="22">
        <f>+Enero!E22+Febrero!E22+'Marzo '!E22</f>
        <v>79</v>
      </c>
      <c r="F22" s="22">
        <f>+Enero!F22+Febrero!F22+'Marzo '!F22</f>
        <v>0</v>
      </c>
      <c r="G22" s="22">
        <f>+Enero!G22+Febrero!G22+'Marzo '!G22</f>
        <v>0</v>
      </c>
      <c r="H22" s="22">
        <f>+Enero!H22+Febrero!H22+'Marzo '!H22</f>
        <v>0</v>
      </c>
      <c r="I22" s="22">
        <f>+Enero!I22+Febrero!I22+'Marzo '!I22</f>
        <v>0</v>
      </c>
      <c r="J22" s="22">
        <f>+Enero!J22+Febrero!J22+'Marzo '!J22</f>
        <v>0</v>
      </c>
      <c r="K22" s="22">
        <f>+Enero!K22+Febrero!K22+'Marzo '!K22</f>
        <v>0</v>
      </c>
      <c r="L22" s="22">
        <f>+Enero!L22+Febrero!L22+'Marzo '!L22</f>
        <v>0</v>
      </c>
      <c r="M22" s="22">
        <f>+Enero!M22+Febrero!M22+'Marzo '!M22</f>
        <v>0</v>
      </c>
      <c r="N22" s="22">
        <f>+Enero!N22+Febrero!N22+'Marzo '!N22</f>
        <v>0</v>
      </c>
      <c r="O22" s="22">
        <f>+Enero!O22+Febrero!O22+'Marzo '!O22</f>
        <v>0</v>
      </c>
      <c r="P22" s="22">
        <f>+Enero!P22+Febrero!P22+'Marzo '!P22</f>
        <v>0</v>
      </c>
      <c r="Q22" s="22">
        <f>+Enero!Q22+Febrero!Q22+'Marzo '!Q22</f>
        <v>0</v>
      </c>
      <c r="R22" s="22">
        <f>+Enero!R22+Febrero!R22+'Marzo '!R22</f>
        <v>0</v>
      </c>
      <c r="S22" s="22">
        <f>+Enero!S22+Febrero!S22+'Marzo '!S22</f>
        <v>0</v>
      </c>
      <c r="T22" s="22">
        <f>+Enero!T22+Febrero!T22+'Marzo '!T22</f>
        <v>0</v>
      </c>
      <c r="U22" s="22">
        <f>+Enero!U22+Febrero!U22+'Marzo '!U22</f>
        <v>0</v>
      </c>
      <c r="V22" s="22">
        <f>+Enero!V22+Febrero!V22+'Marzo '!V22</f>
        <v>0</v>
      </c>
      <c r="W22" s="22">
        <f>+Enero!W22+Febrero!W22+'Marzo '!W22</f>
        <v>0</v>
      </c>
      <c r="X22" s="22">
        <f>+Enero!X22+Febrero!X22+'Marzo '!X22</f>
        <v>0</v>
      </c>
      <c r="Y22" s="22">
        <f>+Enero!Y22+Febrero!Y22+'Marzo '!Y22</f>
        <v>0</v>
      </c>
      <c r="Z22" s="22">
        <f>+Enero!Z22+Febrero!Z22+'Marzo '!Z22</f>
        <v>0</v>
      </c>
      <c r="AA22" s="22">
        <f>+Enero!AA22+Febrero!AA22+'Marzo '!AA22</f>
        <v>0</v>
      </c>
      <c r="AB22" s="22">
        <f>+Enero!AB22+Febrero!AB22+'Marzo '!AB22</f>
        <v>0</v>
      </c>
      <c r="AC22" s="22">
        <f>+Enero!AC22+Febrero!AC22+'Marzo '!AC22</f>
        <v>0</v>
      </c>
      <c r="AD22" s="257"/>
      <c r="CA22" s="253" t="str">
        <f t="shared" si="1"/>
        <v/>
      </c>
      <c r="CG22" s="253">
        <f t="shared" si="2"/>
        <v>0</v>
      </c>
    </row>
    <row r="23" spans="1:85" x14ac:dyDescent="0.25">
      <c r="A23" s="392"/>
      <c r="B23" s="320"/>
      <c r="C23" s="237" t="s">
        <v>38</v>
      </c>
      <c r="D23" s="261">
        <f>E23</f>
        <v>101</v>
      </c>
      <c r="E23" s="22">
        <f>+Enero!E23+Febrero!E23+'Marzo '!E23</f>
        <v>101</v>
      </c>
      <c r="F23" s="22">
        <f>+Enero!F23+Febrero!F23+'Marzo '!F23</f>
        <v>0</v>
      </c>
      <c r="G23" s="22">
        <f>+Enero!G23+Febrero!G23+'Marzo '!G23</f>
        <v>0</v>
      </c>
      <c r="H23" s="22">
        <f>+Enero!H23+Febrero!H23+'Marzo '!H23</f>
        <v>0</v>
      </c>
      <c r="I23" s="22">
        <f>+Enero!I23+Febrero!I23+'Marzo '!I23</f>
        <v>0</v>
      </c>
      <c r="J23" s="22">
        <f>+Enero!J23+Febrero!J23+'Marzo '!J23</f>
        <v>0</v>
      </c>
      <c r="K23" s="22">
        <f>+Enero!K23+Febrero!K23+'Marzo '!K23</f>
        <v>0</v>
      </c>
      <c r="L23" s="22">
        <f>+Enero!L23+Febrero!L23+'Marzo '!L23</f>
        <v>0</v>
      </c>
      <c r="M23" s="22">
        <f>+Enero!M23+Febrero!M23+'Marzo '!M23</f>
        <v>0</v>
      </c>
      <c r="N23" s="22">
        <f>+Enero!N23+Febrero!N23+'Marzo '!N23</f>
        <v>0</v>
      </c>
      <c r="O23" s="22">
        <f>+Enero!O23+Febrero!O23+'Marzo '!O23</f>
        <v>0</v>
      </c>
      <c r="P23" s="22">
        <f>+Enero!P23+Febrero!P23+'Marzo '!P23</f>
        <v>0</v>
      </c>
      <c r="Q23" s="22">
        <f>+Enero!Q23+Febrero!Q23+'Marzo '!Q23</f>
        <v>0</v>
      </c>
      <c r="R23" s="22">
        <f>+Enero!R23+Febrero!R23+'Marzo '!R23</f>
        <v>0</v>
      </c>
      <c r="S23" s="22">
        <f>+Enero!S23+Febrero!S23+'Marzo '!S23</f>
        <v>0</v>
      </c>
      <c r="T23" s="22">
        <f>+Enero!T23+Febrero!T23+'Marzo '!T23</f>
        <v>0</v>
      </c>
      <c r="U23" s="22">
        <f>+Enero!U23+Febrero!U23+'Marzo '!U23</f>
        <v>0</v>
      </c>
      <c r="V23" s="22">
        <f>+Enero!V23+Febrero!V23+'Marzo '!V23</f>
        <v>0</v>
      </c>
      <c r="W23" s="22">
        <f>+Enero!W23+Febrero!W23+'Marzo '!W23</f>
        <v>0</v>
      </c>
      <c r="X23" s="22">
        <f>+Enero!X23+Febrero!X23+'Marzo '!X23</f>
        <v>0</v>
      </c>
      <c r="Y23" s="22">
        <f>+Enero!Y23+Febrero!Y23+'Marzo '!Y23</f>
        <v>0</v>
      </c>
      <c r="Z23" s="22">
        <f>+Enero!Z23+Febrero!Z23+'Marzo '!Z23</f>
        <v>0</v>
      </c>
      <c r="AA23" s="22">
        <f>+Enero!AA23+Febrero!AA23+'Marzo '!AA23</f>
        <v>0</v>
      </c>
      <c r="AB23" s="22">
        <f>+Enero!AB23+Febrero!AB23+'Marzo '!AB23</f>
        <v>0</v>
      </c>
      <c r="AC23" s="22">
        <f>+Enero!AC23+Febrero!AC23+'Marzo '!AC23</f>
        <v>0</v>
      </c>
      <c r="AD23" s="257"/>
      <c r="CA23" s="253" t="str">
        <f t="shared" si="1"/>
        <v/>
      </c>
      <c r="CG23" s="253">
        <f t="shared" si="2"/>
        <v>0</v>
      </c>
    </row>
    <row r="24" spans="1:85" x14ac:dyDescent="0.25">
      <c r="A24" s="392"/>
      <c r="B24" s="321"/>
      <c r="C24" s="83" t="s">
        <v>39</v>
      </c>
      <c r="D24" s="262">
        <f>SUM(E24:G24)</f>
        <v>0</v>
      </c>
      <c r="E24" s="22">
        <f>+Enero!E24+Febrero!E24+'Marzo '!E24</f>
        <v>0</v>
      </c>
      <c r="F24" s="22">
        <f>+Enero!F24+Febrero!F24+'Marzo '!F24</f>
        <v>0</v>
      </c>
      <c r="G24" s="22">
        <f>+Enero!G24+Febrero!G24+'Marzo '!G24</f>
        <v>0</v>
      </c>
      <c r="H24" s="22">
        <f>+Enero!H24+Febrero!H24+'Marzo '!H24</f>
        <v>0</v>
      </c>
      <c r="I24" s="22">
        <f>+Enero!I24+Febrero!I24+'Marzo '!I24</f>
        <v>0</v>
      </c>
      <c r="J24" s="22">
        <f>+Enero!J24+Febrero!J24+'Marzo '!J24</f>
        <v>0</v>
      </c>
      <c r="K24" s="22">
        <f>+Enero!K24+Febrero!K24+'Marzo '!K24</f>
        <v>0</v>
      </c>
      <c r="L24" s="22">
        <f>+Enero!L24+Febrero!L24+'Marzo '!L24</f>
        <v>0</v>
      </c>
      <c r="M24" s="22">
        <f>+Enero!M24+Febrero!M24+'Marzo '!M24</f>
        <v>0</v>
      </c>
      <c r="N24" s="22">
        <f>+Enero!N24+Febrero!N24+'Marzo '!N24</f>
        <v>0</v>
      </c>
      <c r="O24" s="22">
        <f>+Enero!O24+Febrero!O24+'Marzo '!O24</f>
        <v>0</v>
      </c>
      <c r="P24" s="22">
        <f>+Enero!P24+Febrero!P24+'Marzo '!P24</f>
        <v>0</v>
      </c>
      <c r="Q24" s="22">
        <f>+Enero!Q24+Febrero!Q24+'Marzo '!Q24</f>
        <v>0</v>
      </c>
      <c r="R24" s="22">
        <f>+Enero!R24+Febrero!R24+'Marzo '!R24</f>
        <v>0</v>
      </c>
      <c r="S24" s="22">
        <f>+Enero!S24+Febrero!S24+'Marzo '!S24</f>
        <v>0</v>
      </c>
      <c r="T24" s="22">
        <f>+Enero!T24+Febrero!T24+'Marzo '!T24</f>
        <v>0</v>
      </c>
      <c r="U24" s="22">
        <f>+Enero!U24+Febrero!U24+'Marzo '!U24</f>
        <v>0</v>
      </c>
      <c r="V24" s="22">
        <f>+Enero!V24+Febrero!V24+'Marzo '!V24</f>
        <v>0</v>
      </c>
      <c r="W24" s="22">
        <f>+Enero!W24+Febrero!W24+'Marzo '!W24</f>
        <v>0</v>
      </c>
      <c r="X24" s="22">
        <f>+Enero!X24+Febrero!X24+'Marzo '!X24</f>
        <v>0</v>
      </c>
      <c r="Y24" s="22">
        <f>+Enero!Y24+Febrero!Y24+'Marzo '!Y24</f>
        <v>0</v>
      </c>
      <c r="Z24" s="22">
        <f>+Enero!Z24+Febrero!Z24+'Marzo '!Z24</f>
        <v>0</v>
      </c>
      <c r="AA24" s="22">
        <f>+Enero!AA24+Febrero!AA24+'Marzo '!AA24</f>
        <v>0</v>
      </c>
      <c r="AB24" s="22">
        <f>+Enero!AB24+Febrero!AB24+'Marzo '!AB24</f>
        <v>0</v>
      </c>
      <c r="AC24" s="22">
        <f>+Enero!AC24+Febrero!AC24+'Marzo '!AC24</f>
        <v>0</v>
      </c>
      <c r="AD24" s="257"/>
      <c r="CA24" s="253" t="str">
        <f t="shared" si="1"/>
        <v/>
      </c>
      <c r="CG24" s="253">
        <f t="shared" si="2"/>
        <v>0</v>
      </c>
    </row>
    <row r="25" spans="1:85" x14ac:dyDescent="0.25">
      <c r="A25" s="392"/>
      <c r="B25" s="329" t="s">
        <v>40</v>
      </c>
      <c r="C25" s="179" t="s">
        <v>41</v>
      </c>
      <c r="D25" s="256">
        <f>SUM(E25:G25)</f>
        <v>0</v>
      </c>
      <c r="E25" s="22">
        <f>+Enero!E25+Febrero!E25+'Marzo '!E25</f>
        <v>0</v>
      </c>
      <c r="F25" s="22">
        <f>+Enero!F25+Febrero!F25+'Marzo '!F25</f>
        <v>0</v>
      </c>
      <c r="G25" s="22">
        <f>+Enero!G25+Febrero!G25+'Marzo '!G25</f>
        <v>0</v>
      </c>
      <c r="H25" s="22">
        <f>+Enero!H25+Febrero!H25+'Marzo '!H25</f>
        <v>0</v>
      </c>
      <c r="I25" s="22">
        <f>+Enero!I25+Febrero!I25+'Marzo '!I25</f>
        <v>0</v>
      </c>
      <c r="J25" s="22">
        <f>+Enero!J25+Febrero!J25+'Marzo '!J25</f>
        <v>0</v>
      </c>
      <c r="K25" s="22">
        <f>+Enero!K25+Febrero!K25+'Marzo '!K25</f>
        <v>0</v>
      </c>
      <c r="L25" s="22">
        <f>+Enero!L25+Febrero!L25+'Marzo '!L25</f>
        <v>0</v>
      </c>
      <c r="M25" s="22">
        <f>+Enero!M25+Febrero!M25+'Marzo '!M25</f>
        <v>0</v>
      </c>
      <c r="N25" s="22">
        <f>+Enero!N25+Febrero!N25+'Marzo '!N25</f>
        <v>0</v>
      </c>
      <c r="O25" s="22">
        <f>+Enero!O25+Febrero!O25+'Marzo '!O25</f>
        <v>0</v>
      </c>
      <c r="P25" s="22">
        <f>+Enero!P25+Febrero!P25+'Marzo '!P25</f>
        <v>0</v>
      </c>
      <c r="Q25" s="22">
        <f>+Enero!Q25+Febrero!Q25+'Marzo '!Q25</f>
        <v>0</v>
      </c>
      <c r="R25" s="22">
        <f>+Enero!R25+Febrero!R25+'Marzo '!R25</f>
        <v>0</v>
      </c>
      <c r="S25" s="22">
        <f>+Enero!S25+Febrero!S25+'Marzo '!S25</f>
        <v>0</v>
      </c>
      <c r="T25" s="22">
        <f>+Enero!T25+Febrero!T25+'Marzo '!T25</f>
        <v>0</v>
      </c>
      <c r="U25" s="22">
        <f>+Enero!U25+Febrero!U25+'Marzo '!U25</f>
        <v>0</v>
      </c>
      <c r="V25" s="22">
        <f>+Enero!V25+Febrero!V25+'Marzo '!V25</f>
        <v>0</v>
      </c>
      <c r="W25" s="22">
        <f>+Enero!W25+Febrero!W25+'Marzo '!W25</f>
        <v>0</v>
      </c>
      <c r="X25" s="22">
        <f>+Enero!X25+Febrero!X25+'Marzo '!X25</f>
        <v>0</v>
      </c>
      <c r="Y25" s="22">
        <f>+Enero!Y25+Febrero!Y25+'Marzo '!Y25</f>
        <v>0</v>
      </c>
      <c r="Z25" s="22">
        <f>+Enero!Z25+Febrero!Z25+'Marzo '!Z25</f>
        <v>0</v>
      </c>
      <c r="AA25" s="22">
        <f>+Enero!AA25+Febrero!AA25+'Marzo '!AA25</f>
        <v>0</v>
      </c>
      <c r="AB25" s="22">
        <f>+Enero!AB25+Febrero!AB25+'Marzo '!AB25</f>
        <v>0</v>
      </c>
      <c r="AC25" s="22">
        <f>+Enero!AC25+Febrero!AC25+'Marzo '!AC25</f>
        <v>0</v>
      </c>
      <c r="AD25" s="257"/>
      <c r="CA25" s="253" t="str">
        <f t="shared" si="1"/>
        <v/>
      </c>
      <c r="CG25" s="253">
        <f t="shared" si="2"/>
        <v>0</v>
      </c>
    </row>
    <row r="26" spans="1:85" x14ac:dyDescent="0.25">
      <c r="A26" s="392"/>
      <c r="B26" s="330"/>
      <c r="C26" s="180" t="s">
        <v>42</v>
      </c>
      <c r="D26" s="258">
        <f>SUM(E26:I26)</f>
        <v>0</v>
      </c>
      <c r="E26" s="22">
        <f>+Enero!E26+Febrero!E26+'Marzo '!E26</f>
        <v>0</v>
      </c>
      <c r="F26" s="22">
        <f>+Enero!F26+Febrero!F26+'Marzo '!F26</f>
        <v>0</v>
      </c>
      <c r="G26" s="22">
        <f>+Enero!G26+Febrero!G26+'Marzo '!G26</f>
        <v>0</v>
      </c>
      <c r="H26" s="22">
        <f>+Enero!H26+Febrero!H26+'Marzo '!H26</f>
        <v>0</v>
      </c>
      <c r="I26" s="22">
        <f>+Enero!I26+Febrero!I26+'Marzo '!I26</f>
        <v>0</v>
      </c>
      <c r="J26" s="22">
        <f>+Enero!J26+Febrero!J26+'Marzo '!J26</f>
        <v>0</v>
      </c>
      <c r="K26" s="22">
        <f>+Enero!K26+Febrero!K26+'Marzo '!K26</f>
        <v>0</v>
      </c>
      <c r="L26" s="22">
        <f>+Enero!L26+Febrero!L26+'Marzo '!L26</f>
        <v>0</v>
      </c>
      <c r="M26" s="22">
        <f>+Enero!M26+Febrero!M26+'Marzo '!M26</f>
        <v>0</v>
      </c>
      <c r="N26" s="22">
        <f>+Enero!N26+Febrero!N26+'Marzo '!N26</f>
        <v>0</v>
      </c>
      <c r="O26" s="22">
        <f>+Enero!O26+Febrero!O26+'Marzo '!O26</f>
        <v>0</v>
      </c>
      <c r="P26" s="22">
        <f>+Enero!P26+Febrero!P26+'Marzo '!P26</f>
        <v>0</v>
      </c>
      <c r="Q26" s="22">
        <f>+Enero!Q26+Febrero!Q26+'Marzo '!Q26</f>
        <v>0</v>
      </c>
      <c r="R26" s="22">
        <f>+Enero!R26+Febrero!R26+'Marzo '!R26</f>
        <v>0</v>
      </c>
      <c r="S26" s="22">
        <f>+Enero!S26+Febrero!S26+'Marzo '!S26</f>
        <v>0</v>
      </c>
      <c r="T26" s="22">
        <f>+Enero!T26+Febrero!T26+'Marzo '!T26</f>
        <v>0</v>
      </c>
      <c r="U26" s="22">
        <f>+Enero!U26+Febrero!U26+'Marzo '!U26</f>
        <v>0</v>
      </c>
      <c r="V26" s="22">
        <f>+Enero!V26+Febrero!V26+'Marzo '!V26</f>
        <v>0</v>
      </c>
      <c r="W26" s="22">
        <f>+Enero!W26+Febrero!W26+'Marzo '!W26</f>
        <v>0</v>
      </c>
      <c r="X26" s="22">
        <f>+Enero!X26+Febrero!X26+'Marzo '!X26</f>
        <v>0</v>
      </c>
      <c r="Y26" s="22">
        <f>+Enero!Y26+Febrero!Y26+'Marzo '!Y26</f>
        <v>0</v>
      </c>
      <c r="Z26" s="22">
        <f>+Enero!Z26+Febrero!Z26+'Marzo '!Z26</f>
        <v>0</v>
      </c>
      <c r="AA26" s="22">
        <f>+Enero!AA26+Febrero!AA26+'Marzo '!AA26</f>
        <v>0</v>
      </c>
      <c r="AB26" s="22">
        <f>+Enero!AB26+Febrero!AB26+'Marzo '!AB26</f>
        <v>0</v>
      </c>
      <c r="AC26" s="22">
        <f>+Enero!AC26+Febrero!AC26+'Marzo '!AC26</f>
        <v>0</v>
      </c>
      <c r="AD26" s="257"/>
      <c r="CA26" s="253" t="str">
        <f t="shared" si="1"/>
        <v/>
      </c>
      <c r="CG26" s="253">
        <f t="shared" si="2"/>
        <v>0</v>
      </c>
    </row>
    <row r="27" spans="1:85" x14ac:dyDescent="0.25">
      <c r="A27" s="392"/>
      <c r="B27" s="331"/>
      <c r="C27" s="83" t="s">
        <v>39</v>
      </c>
      <c r="D27" s="262">
        <f>SUM(E27:I27)</f>
        <v>0</v>
      </c>
      <c r="E27" s="22">
        <f>+Enero!E27+Febrero!E27+'Marzo '!E27</f>
        <v>0</v>
      </c>
      <c r="F27" s="22">
        <f>+Enero!F27+Febrero!F27+'Marzo '!F27</f>
        <v>0</v>
      </c>
      <c r="G27" s="22">
        <f>+Enero!G27+Febrero!G27+'Marzo '!G27</f>
        <v>0</v>
      </c>
      <c r="H27" s="22">
        <f>+Enero!H27+Febrero!H27+'Marzo '!H27</f>
        <v>0</v>
      </c>
      <c r="I27" s="22">
        <f>+Enero!I27+Febrero!I27+'Marzo '!I27</f>
        <v>0</v>
      </c>
      <c r="J27" s="22">
        <f>+Enero!J27+Febrero!J27+'Marzo '!J27</f>
        <v>0</v>
      </c>
      <c r="K27" s="22">
        <f>+Enero!K27+Febrero!K27+'Marzo '!K27</f>
        <v>0</v>
      </c>
      <c r="L27" s="22">
        <f>+Enero!L27+Febrero!L27+'Marzo '!L27</f>
        <v>0</v>
      </c>
      <c r="M27" s="22">
        <f>+Enero!M27+Febrero!M27+'Marzo '!M27</f>
        <v>0</v>
      </c>
      <c r="N27" s="22">
        <f>+Enero!N27+Febrero!N27+'Marzo '!N27</f>
        <v>0</v>
      </c>
      <c r="O27" s="22">
        <f>+Enero!O27+Febrero!O27+'Marzo '!O27</f>
        <v>0</v>
      </c>
      <c r="P27" s="22">
        <f>+Enero!P27+Febrero!P27+'Marzo '!P27</f>
        <v>0</v>
      </c>
      <c r="Q27" s="22">
        <f>+Enero!Q27+Febrero!Q27+'Marzo '!Q27</f>
        <v>0</v>
      </c>
      <c r="R27" s="22">
        <f>+Enero!R27+Febrero!R27+'Marzo '!R27</f>
        <v>0</v>
      </c>
      <c r="S27" s="22">
        <f>+Enero!S27+Febrero!S27+'Marzo '!S27</f>
        <v>0</v>
      </c>
      <c r="T27" s="22">
        <f>+Enero!T27+Febrero!T27+'Marzo '!T27</f>
        <v>0</v>
      </c>
      <c r="U27" s="22">
        <f>+Enero!U27+Febrero!U27+'Marzo '!U27</f>
        <v>0</v>
      </c>
      <c r="V27" s="22">
        <f>+Enero!V27+Febrero!V27+'Marzo '!V27</f>
        <v>0</v>
      </c>
      <c r="W27" s="22">
        <f>+Enero!W27+Febrero!W27+'Marzo '!W27</f>
        <v>0</v>
      </c>
      <c r="X27" s="22">
        <f>+Enero!X27+Febrero!X27+'Marzo '!X27</f>
        <v>0</v>
      </c>
      <c r="Y27" s="22">
        <f>+Enero!Y27+Febrero!Y27+'Marzo '!Y27</f>
        <v>0</v>
      </c>
      <c r="Z27" s="22">
        <f>+Enero!Z27+Febrero!Z27+'Marzo '!Z27</f>
        <v>0</v>
      </c>
      <c r="AA27" s="22">
        <f>+Enero!AA27+Febrero!AA27+'Marzo '!AA27</f>
        <v>0</v>
      </c>
      <c r="AB27" s="22">
        <f>+Enero!AB27+Febrero!AB27+'Marzo '!AB27</f>
        <v>0</v>
      </c>
      <c r="AC27" s="22">
        <f>+Enero!AC27+Febrero!AC27+'Marzo '!AC27</f>
        <v>0</v>
      </c>
      <c r="AD27" s="257"/>
      <c r="CA27" s="253" t="str">
        <f t="shared" si="1"/>
        <v/>
      </c>
      <c r="CG27" s="253">
        <f t="shared" si="2"/>
        <v>0</v>
      </c>
    </row>
    <row r="28" spans="1:85" x14ac:dyDescent="0.25">
      <c r="A28" s="392"/>
      <c r="B28" s="353" t="s">
        <v>43</v>
      </c>
      <c r="C28" s="354"/>
      <c r="D28" s="260">
        <f t="shared" ref="D28:D33" si="3">SUM(E28:X28)</f>
        <v>565</v>
      </c>
      <c r="E28" s="22">
        <f>+Enero!E28+Febrero!E28+'Marzo '!E28</f>
        <v>430</v>
      </c>
      <c r="F28" s="22">
        <f>+Enero!F28+Febrero!F28+'Marzo '!F28</f>
        <v>0</v>
      </c>
      <c r="G28" s="22">
        <f>+Enero!G28+Febrero!G28+'Marzo '!G28</f>
        <v>1</v>
      </c>
      <c r="H28" s="22">
        <f>+Enero!H28+Febrero!H28+'Marzo '!H28</f>
        <v>0</v>
      </c>
      <c r="I28" s="22">
        <f>+Enero!I28+Febrero!I28+'Marzo '!I28</f>
        <v>0</v>
      </c>
      <c r="J28" s="22">
        <f>+Enero!J28+Febrero!J28+'Marzo '!J28</f>
        <v>1</v>
      </c>
      <c r="K28" s="22">
        <f>+Enero!K28+Febrero!K28+'Marzo '!K28</f>
        <v>7</v>
      </c>
      <c r="L28" s="22">
        <f>+Enero!L28+Febrero!L28+'Marzo '!L28</f>
        <v>2</v>
      </c>
      <c r="M28" s="22">
        <f>+Enero!M28+Febrero!M28+'Marzo '!M28</f>
        <v>3</v>
      </c>
      <c r="N28" s="22">
        <f>+Enero!N28+Febrero!N28+'Marzo '!N28</f>
        <v>0</v>
      </c>
      <c r="O28" s="22">
        <f>+Enero!O28+Febrero!O28+'Marzo '!O28</f>
        <v>5</v>
      </c>
      <c r="P28" s="22">
        <f>+Enero!P28+Febrero!P28+'Marzo '!P28</f>
        <v>5</v>
      </c>
      <c r="Q28" s="22">
        <f>+Enero!Q28+Febrero!Q28+'Marzo '!Q28</f>
        <v>15</v>
      </c>
      <c r="R28" s="22">
        <f>+Enero!R28+Febrero!R28+'Marzo '!R28</f>
        <v>9</v>
      </c>
      <c r="S28" s="22">
        <f>+Enero!S28+Febrero!S28+'Marzo '!S28</f>
        <v>20</v>
      </c>
      <c r="T28" s="22">
        <f>+Enero!T28+Febrero!T28+'Marzo '!T28</f>
        <v>8</v>
      </c>
      <c r="U28" s="22">
        <f>+Enero!U28+Febrero!U28+'Marzo '!U28</f>
        <v>12</v>
      </c>
      <c r="V28" s="22">
        <f>+Enero!V28+Febrero!V28+'Marzo '!V28</f>
        <v>9</v>
      </c>
      <c r="W28" s="22">
        <f>+Enero!W28+Febrero!W28+'Marzo '!W28</f>
        <v>12</v>
      </c>
      <c r="X28" s="22">
        <f>+Enero!X28+Febrero!X28+'Marzo '!X28</f>
        <v>26</v>
      </c>
      <c r="Y28" s="22">
        <f>+Enero!Y28+Febrero!Y28+'Marzo '!Y28</f>
        <v>0</v>
      </c>
      <c r="Z28" s="22">
        <f>+Enero!Z28+Febrero!Z28+'Marzo '!Z28</f>
        <v>0</v>
      </c>
      <c r="AA28" s="22">
        <f>+Enero!AA28+Febrero!AA28+'Marzo '!AA28</f>
        <v>0</v>
      </c>
      <c r="AB28" s="22">
        <f>+Enero!AB28+Febrero!AB28+'Marzo '!AB28</f>
        <v>0</v>
      </c>
      <c r="AC28" s="22">
        <f>+Enero!AC28+Febrero!AC28+'Marzo '!AC28</f>
        <v>0</v>
      </c>
      <c r="AD28" s="257"/>
      <c r="CA28" s="253" t="str">
        <f t="shared" si="1"/>
        <v/>
      </c>
      <c r="CG28" s="253">
        <f t="shared" si="2"/>
        <v>0</v>
      </c>
    </row>
    <row r="29" spans="1:85" x14ac:dyDescent="0.25">
      <c r="A29" s="392"/>
      <c r="B29" s="314" t="s">
        <v>44</v>
      </c>
      <c r="C29" s="315"/>
      <c r="D29" s="258">
        <f t="shared" si="3"/>
        <v>776</v>
      </c>
      <c r="E29" s="22">
        <f>+Enero!E29+Febrero!E29+'Marzo '!E29</f>
        <v>776</v>
      </c>
      <c r="F29" s="22">
        <f>+Enero!F29+Febrero!F29+'Marzo '!F29</f>
        <v>0</v>
      </c>
      <c r="G29" s="22">
        <f>+Enero!G29+Febrero!G29+'Marzo '!G29</f>
        <v>0</v>
      </c>
      <c r="H29" s="22">
        <f>+Enero!H29+Febrero!H29+'Marzo '!H29</f>
        <v>0</v>
      </c>
      <c r="I29" s="22">
        <f>+Enero!I29+Febrero!I29+'Marzo '!I29</f>
        <v>0</v>
      </c>
      <c r="J29" s="22">
        <f>+Enero!J29+Febrero!J29+'Marzo '!J29</f>
        <v>0</v>
      </c>
      <c r="K29" s="22">
        <f>+Enero!K29+Febrero!K29+'Marzo '!K29</f>
        <v>0</v>
      </c>
      <c r="L29" s="22">
        <f>+Enero!L29+Febrero!L29+'Marzo '!L29</f>
        <v>0</v>
      </c>
      <c r="M29" s="22">
        <f>+Enero!M29+Febrero!M29+'Marzo '!M29</f>
        <v>0</v>
      </c>
      <c r="N29" s="22">
        <f>+Enero!N29+Febrero!N29+'Marzo '!N29</f>
        <v>0</v>
      </c>
      <c r="O29" s="22">
        <f>+Enero!O29+Febrero!O29+'Marzo '!O29</f>
        <v>0</v>
      </c>
      <c r="P29" s="22">
        <f>+Enero!P29+Febrero!P29+'Marzo '!P29</f>
        <v>0</v>
      </c>
      <c r="Q29" s="22">
        <f>+Enero!Q29+Febrero!Q29+'Marzo '!Q29</f>
        <v>0</v>
      </c>
      <c r="R29" s="22">
        <f>+Enero!R29+Febrero!R29+'Marzo '!R29</f>
        <v>0</v>
      </c>
      <c r="S29" s="22">
        <f>+Enero!S29+Febrero!S29+'Marzo '!S29</f>
        <v>0</v>
      </c>
      <c r="T29" s="22">
        <f>+Enero!T29+Febrero!T29+'Marzo '!T29</f>
        <v>0</v>
      </c>
      <c r="U29" s="22">
        <f>+Enero!U29+Febrero!U29+'Marzo '!U29</f>
        <v>0</v>
      </c>
      <c r="V29" s="22">
        <f>+Enero!V29+Febrero!V29+'Marzo '!V29</f>
        <v>0</v>
      </c>
      <c r="W29" s="22">
        <f>+Enero!W29+Febrero!W29+'Marzo '!W29</f>
        <v>0</v>
      </c>
      <c r="X29" s="22">
        <f>+Enero!X29+Febrero!X29+'Marzo '!X29</f>
        <v>0</v>
      </c>
      <c r="Y29" s="22">
        <f>+Enero!Y29+Febrero!Y29+'Marzo '!Y29</f>
        <v>0</v>
      </c>
      <c r="Z29" s="22">
        <f>+Enero!Z29+Febrero!Z29+'Marzo '!Z29</f>
        <v>0</v>
      </c>
      <c r="AA29" s="22">
        <f>+Enero!AA29+Febrero!AA29+'Marzo '!AA29</f>
        <v>0</v>
      </c>
      <c r="AB29" s="22">
        <f>+Enero!AB29+Febrero!AB29+'Marzo '!AB29</f>
        <v>0</v>
      </c>
      <c r="AC29" s="22">
        <f>+Enero!AC29+Febrero!AC29+'Marzo '!AC29</f>
        <v>0</v>
      </c>
      <c r="AD29" s="257"/>
      <c r="CA29" s="253" t="str">
        <f t="shared" si="1"/>
        <v/>
      </c>
      <c r="CG29" s="253">
        <f t="shared" si="2"/>
        <v>0</v>
      </c>
    </row>
    <row r="30" spans="1:85" x14ac:dyDescent="0.25">
      <c r="A30" s="392"/>
      <c r="B30" s="316" t="s">
        <v>80</v>
      </c>
      <c r="C30" s="181" t="s">
        <v>108</v>
      </c>
      <c r="D30" s="258">
        <f t="shared" si="3"/>
        <v>0</v>
      </c>
      <c r="E30" s="22">
        <f>+Enero!E30+Febrero!E30+'Marzo '!E30</f>
        <v>0</v>
      </c>
      <c r="F30" s="22">
        <f>+Enero!F30+Febrero!F30+'Marzo '!F30</f>
        <v>0</v>
      </c>
      <c r="G30" s="22">
        <f>+Enero!G30+Febrero!G30+'Marzo '!G30</f>
        <v>0</v>
      </c>
      <c r="H30" s="22">
        <f>+Enero!H30+Febrero!H30+'Marzo '!H30</f>
        <v>0</v>
      </c>
      <c r="I30" s="22">
        <f>+Enero!I30+Febrero!I30+'Marzo '!I30</f>
        <v>0</v>
      </c>
      <c r="J30" s="22">
        <f>+Enero!J30+Febrero!J30+'Marzo '!J30</f>
        <v>0</v>
      </c>
      <c r="K30" s="22">
        <f>+Enero!K30+Febrero!K30+'Marzo '!K30</f>
        <v>0</v>
      </c>
      <c r="L30" s="22">
        <f>+Enero!L30+Febrero!L30+'Marzo '!L30</f>
        <v>0</v>
      </c>
      <c r="M30" s="22">
        <f>+Enero!M30+Febrero!M30+'Marzo '!M30</f>
        <v>0</v>
      </c>
      <c r="N30" s="22">
        <f>+Enero!N30+Febrero!N30+'Marzo '!N30</f>
        <v>0</v>
      </c>
      <c r="O30" s="22">
        <f>+Enero!O30+Febrero!O30+'Marzo '!O30</f>
        <v>0</v>
      </c>
      <c r="P30" s="22">
        <f>+Enero!P30+Febrero!P30+'Marzo '!P30</f>
        <v>0</v>
      </c>
      <c r="Q30" s="22">
        <f>+Enero!Q30+Febrero!Q30+'Marzo '!Q30</f>
        <v>0</v>
      </c>
      <c r="R30" s="22">
        <f>+Enero!R30+Febrero!R30+'Marzo '!R30</f>
        <v>0</v>
      </c>
      <c r="S30" s="22">
        <f>+Enero!S30+Febrero!S30+'Marzo '!S30</f>
        <v>0</v>
      </c>
      <c r="T30" s="22">
        <f>+Enero!T30+Febrero!T30+'Marzo '!T30</f>
        <v>0</v>
      </c>
      <c r="U30" s="22">
        <f>+Enero!U30+Febrero!U30+'Marzo '!U30</f>
        <v>0</v>
      </c>
      <c r="V30" s="22">
        <f>+Enero!V30+Febrero!V30+'Marzo '!V30</f>
        <v>0</v>
      </c>
      <c r="W30" s="22">
        <f>+Enero!W30+Febrero!W30+'Marzo '!W30</f>
        <v>0</v>
      </c>
      <c r="X30" s="22">
        <f>+Enero!X30+Febrero!X30+'Marzo '!X30</f>
        <v>0</v>
      </c>
      <c r="Y30" s="22">
        <f>+Enero!Y30+Febrero!Y30+'Marzo '!Y30</f>
        <v>0</v>
      </c>
      <c r="Z30" s="22">
        <f>+Enero!Z30+Febrero!Z30+'Marzo '!Z30</f>
        <v>0</v>
      </c>
      <c r="AA30" s="22">
        <f>+Enero!AA30+Febrero!AA30+'Marzo '!AA30</f>
        <v>0</v>
      </c>
      <c r="AB30" s="22">
        <f>+Enero!AB30+Febrero!AB30+'Marzo '!AB30</f>
        <v>0</v>
      </c>
      <c r="AC30" s="22">
        <f>+Enero!AC30+Febrero!AC30+'Marzo '!AC30</f>
        <v>0</v>
      </c>
      <c r="AD30" s="257"/>
      <c r="CA30" s="253" t="str">
        <f t="shared" si="1"/>
        <v/>
      </c>
      <c r="CG30" s="253">
        <f t="shared" si="2"/>
        <v>0</v>
      </c>
    </row>
    <row r="31" spans="1:85" x14ac:dyDescent="0.25">
      <c r="A31" s="392"/>
      <c r="B31" s="316"/>
      <c r="C31" s="181" t="s">
        <v>109</v>
      </c>
      <c r="D31" s="258">
        <f t="shared" si="3"/>
        <v>26</v>
      </c>
      <c r="E31" s="22">
        <f>+Enero!E31+Febrero!E31+'Marzo '!E31</f>
        <v>0</v>
      </c>
      <c r="F31" s="22">
        <f>+Enero!F31+Febrero!F31+'Marzo '!F31</f>
        <v>0</v>
      </c>
      <c r="G31" s="22">
        <f>+Enero!G31+Febrero!G31+'Marzo '!G31</f>
        <v>0</v>
      </c>
      <c r="H31" s="22">
        <f>+Enero!H31+Febrero!H31+'Marzo '!H31</f>
        <v>0</v>
      </c>
      <c r="I31" s="22">
        <f>+Enero!I31+Febrero!I31+'Marzo '!I31</f>
        <v>0</v>
      </c>
      <c r="J31" s="22">
        <f>+Enero!J31+Febrero!J31+'Marzo '!J31</f>
        <v>0</v>
      </c>
      <c r="K31" s="22">
        <f>+Enero!K31+Febrero!K31+'Marzo '!K31</f>
        <v>2</v>
      </c>
      <c r="L31" s="22">
        <f>+Enero!L31+Febrero!L31+'Marzo '!L31</f>
        <v>3</v>
      </c>
      <c r="M31" s="22">
        <f>+Enero!M31+Febrero!M31+'Marzo '!M31</f>
        <v>3</v>
      </c>
      <c r="N31" s="22">
        <f>+Enero!N31+Febrero!N31+'Marzo '!N31</f>
        <v>6</v>
      </c>
      <c r="O31" s="22">
        <f>+Enero!O31+Febrero!O31+'Marzo '!O31</f>
        <v>6</v>
      </c>
      <c r="P31" s="22">
        <f>+Enero!P31+Febrero!P31+'Marzo '!P31</f>
        <v>3</v>
      </c>
      <c r="Q31" s="22">
        <f>+Enero!Q31+Febrero!Q31+'Marzo '!Q31</f>
        <v>1</v>
      </c>
      <c r="R31" s="22">
        <f>+Enero!R31+Febrero!R31+'Marzo '!R31</f>
        <v>0</v>
      </c>
      <c r="S31" s="22">
        <f>+Enero!S31+Febrero!S31+'Marzo '!S31</f>
        <v>1</v>
      </c>
      <c r="T31" s="22">
        <f>+Enero!T31+Febrero!T31+'Marzo '!T31</f>
        <v>0</v>
      </c>
      <c r="U31" s="22">
        <f>+Enero!U31+Febrero!U31+'Marzo '!U31</f>
        <v>1</v>
      </c>
      <c r="V31" s="22">
        <f>+Enero!V31+Febrero!V31+'Marzo '!V31</f>
        <v>0</v>
      </c>
      <c r="W31" s="22">
        <f>+Enero!W31+Febrero!W31+'Marzo '!W31</f>
        <v>0</v>
      </c>
      <c r="X31" s="22">
        <f>+Enero!X31+Febrero!X31+'Marzo '!X31</f>
        <v>0</v>
      </c>
      <c r="Y31" s="22">
        <f>+Enero!Y31+Febrero!Y31+'Marzo '!Y31</f>
        <v>0</v>
      </c>
      <c r="Z31" s="22">
        <f>+Enero!Z31+Febrero!Z31+'Marzo '!Z31</f>
        <v>0</v>
      </c>
      <c r="AA31" s="22">
        <f>+Enero!AA31+Febrero!AA31+'Marzo '!AA31</f>
        <v>0</v>
      </c>
      <c r="AB31" s="22">
        <f>+Enero!AB31+Febrero!AB31+'Marzo '!AB31</f>
        <v>0</v>
      </c>
      <c r="AC31" s="22">
        <f>+Enero!AC31+Febrero!AC31+'Marzo '!AC31</f>
        <v>0</v>
      </c>
      <c r="AD31" s="257"/>
      <c r="CA31" s="253" t="str">
        <f t="shared" si="1"/>
        <v/>
      </c>
      <c r="CG31" s="253">
        <f t="shared" si="2"/>
        <v>0</v>
      </c>
    </row>
    <row r="32" spans="1:85" x14ac:dyDescent="0.25">
      <c r="A32" s="392"/>
      <c r="B32" s="390" t="s">
        <v>81</v>
      </c>
      <c r="C32" s="390"/>
      <c r="D32" s="258">
        <f t="shared" si="3"/>
        <v>0</v>
      </c>
      <c r="E32" s="22">
        <f>+Enero!E32+Febrero!E32+'Marzo '!E32</f>
        <v>0</v>
      </c>
      <c r="F32" s="22">
        <f>+Enero!F32+Febrero!F32+'Marzo '!F32</f>
        <v>0</v>
      </c>
      <c r="G32" s="22">
        <f>+Enero!G32+Febrero!G32+'Marzo '!G32</f>
        <v>0</v>
      </c>
      <c r="H32" s="22">
        <f>+Enero!H32+Febrero!H32+'Marzo '!H32</f>
        <v>0</v>
      </c>
      <c r="I32" s="22">
        <f>+Enero!I32+Febrero!I32+'Marzo '!I32</f>
        <v>0</v>
      </c>
      <c r="J32" s="22">
        <f>+Enero!J32+Febrero!J32+'Marzo '!J32</f>
        <v>0</v>
      </c>
      <c r="K32" s="22">
        <f>+Enero!K32+Febrero!K32+'Marzo '!K32</f>
        <v>0</v>
      </c>
      <c r="L32" s="22">
        <f>+Enero!L32+Febrero!L32+'Marzo '!L32</f>
        <v>0</v>
      </c>
      <c r="M32" s="22">
        <f>+Enero!M32+Febrero!M32+'Marzo '!M32</f>
        <v>0</v>
      </c>
      <c r="N32" s="22">
        <f>+Enero!N32+Febrero!N32+'Marzo '!N32</f>
        <v>0</v>
      </c>
      <c r="O32" s="22">
        <f>+Enero!O32+Febrero!O32+'Marzo '!O32</f>
        <v>0</v>
      </c>
      <c r="P32" s="22">
        <f>+Enero!P32+Febrero!P32+'Marzo '!P32</f>
        <v>0</v>
      </c>
      <c r="Q32" s="22">
        <f>+Enero!Q32+Febrero!Q32+'Marzo '!Q32</f>
        <v>0</v>
      </c>
      <c r="R32" s="22">
        <f>+Enero!R32+Febrero!R32+'Marzo '!R32</f>
        <v>0</v>
      </c>
      <c r="S32" s="22">
        <f>+Enero!S32+Febrero!S32+'Marzo '!S32</f>
        <v>0</v>
      </c>
      <c r="T32" s="22">
        <f>+Enero!T32+Febrero!T32+'Marzo '!T32</f>
        <v>0</v>
      </c>
      <c r="U32" s="22">
        <f>+Enero!U32+Febrero!U32+'Marzo '!U32</f>
        <v>0</v>
      </c>
      <c r="V32" s="22">
        <f>+Enero!V32+Febrero!V32+'Marzo '!V32</f>
        <v>0</v>
      </c>
      <c r="W32" s="22">
        <f>+Enero!W32+Febrero!W32+'Marzo '!W32</f>
        <v>0</v>
      </c>
      <c r="X32" s="22">
        <f>+Enero!X32+Febrero!X32+'Marzo '!X32</f>
        <v>0</v>
      </c>
      <c r="Y32" s="22">
        <f>+Enero!Y32+Febrero!Y32+'Marzo '!Y32</f>
        <v>0</v>
      </c>
      <c r="Z32" s="22">
        <f>+Enero!Z32+Febrero!Z32+'Marzo '!Z32</f>
        <v>0</v>
      </c>
      <c r="AA32" s="22">
        <f>+Enero!AA32+Febrero!AA32+'Marzo '!AA32</f>
        <v>0</v>
      </c>
      <c r="AB32" s="22">
        <f>+Enero!AB32+Febrero!AB32+'Marzo '!AB32</f>
        <v>0</v>
      </c>
      <c r="AC32" s="22">
        <f>+Enero!AC32+Febrero!AC32+'Marzo '!AC32</f>
        <v>0</v>
      </c>
      <c r="AD32" s="257"/>
      <c r="CA32" s="253" t="str">
        <f t="shared" si="1"/>
        <v/>
      </c>
      <c r="CG32" s="253">
        <f t="shared" si="2"/>
        <v>0</v>
      </c>
    </row>
    <row r="33" spans="1:85" x14ac:dyDescent="0.25">
      <c r="A33" s="392"/>
      <c r="B33" s="314" t="s">
        <v>45</v>
      </c>
      <c r="C33" s="315"/>
      <c r="D33" s="258">
        <f t="shared" si="3"/>
        <v>0</v>
      </c>
      <c r="E33" s="22">
        <f>+Enero!E33+Febrero!E33+'Marzo '!E33</f>
        <v>0</v>
      </c>
      <c r="F33" s="22">
        <f>+Enero!F33+Febrero!F33+'Marzo '!F33</f>
        <v>0</v>
      </c>
      <c r="G33" s="22">
        <f>+Enero!G33+Febrero!G33+'Marzo '!G33</f>
        <v>0</v>
      </c>
      <c r="H33" s="22">
        <f>+Enero!H33+Febrero!H33+'Marzo '!H33</f>
        <v>0</v>
      </c>
      <c r="I33" s="22">
        <f>+Enero!I33+Febrero!I33+'Marzo '!I33</f>
        <v>0</v>
      </c>
      <c r="J33" s="22">
        <f>+Enero!J33+Febrero!J33+'Marzo '!J33</f>
        <v>0</v>
      </c>
      <c r="K33" s="22">
        <f>+Enero!K33+Febrero!K33+'Marzo '!K33</f>
        <v>0</v>
      </c>
      <c r="L33" s="22">
        <f>+Enero!L33+Febrero!L33+'Marzo '!L33</f>
        <v>0</v>
      </c>
      <c r="M33" s="22">
        <f>+Enero!M33+Febrero!M33+'Marzo '!M33</f>
        <v>0</v>
      </c>
      <c r="N33" s="22">
        <f>+Enero!N33+Febrero!N33+'Marzo '!N33</f>
        <v>0</v>
      </c>
      <c r="O33" s="22">
        <f>+Enero!O33+Febrero!O33+'Marzo '!O33</f>
        <v>0</v>
      </c>
      <c r="P33" s="22">
        <f>+Enero!P33+Febrero!P33+'Marzo '!P33</f>
        <v>0</v>
      </c>
      <c r="Q33" s="22">
        <f>+Enero!Q33+Febrero!Q33+'Marzo '!Q33</f>
        <v>0</v>
      </c>
      <c r="R33" s="22">
        <f>+Enero!R33+Febrero!R33+'Marzo '!R33</f>
        <v>0</v>
      </c>
      <c r="S33" s="22">
        <f>+Enero!S33+Febrero!S33+'Marzo '!S33</f>
        <v>0</v>
      </c>
      <c r="T33" s="22">
        <f>+Enero!T33+Febrero!T33+'Marzo '!T33</f>
        <v>0</v>
      </c>
      <c r="U33" s="22">
        <f>+Enero!U33+Febrero!U33+'Marzo '!U33</f>
        <v>0</v>
      </c>
      <c r="V33" s="22">
        <f>+Enero!V33+Febrero!V33+'Marzo '!V33</f>
        <v>0</v>
      </c>
      <c r="W33" s="22">
        <f>+Enero!W33+Febrero!W33+'Marzo '!W33</f>
        <v>0</v>
      </c>
      <c r="X33" s="22">
        <f>+Enero!X33+Febrero!X33+'Marzo '!X33</f>
        <v>0</v>
      </c>
      <c r="Y33" s="22">
        <f>+Enero!Y33+Febrero!Y33+'Marzo '!Y33</f>
        <v>0</v>
      </c>
      <c r="Z33" s="22">
        <f>+Enero!Z33+Febrero!Z33+'Marzo '!Z33</f>
        <v>0</v>
      </c>
      <c r="AA33" s="22">
        <f>+Enero!AA33+Febrero!AA33+'Marzo '!AA33</f>
        <v>0</v>
      </c>
      <c r="AB33" s="22">
        <f>+Enero!AB33+Febrero!AB33+'Marzo '!AB33</f>
        <v>0</v>
      </c>
      <c r="AC33" s="22">
        <f>+Enero!AC33+Febrero!AC33+'Marzo '!AC33</f>
        <v>0</v>
      </c>
      <c r="AD33" s="257"/>
      <c r="CA33" s="253" t="str">
        <f t="shared" si="1"/>
        <v/>
      </c>
      <c r="CG33" s="253">
        <f t="shared" si="2"/>
        <v>0</v>
      </c>
    </row>
    <row r="34" spans="1:85" x14ac:dyDescent="0.25">
      <c r="A34" s="392"/>
      <c r="B34" s="355" t="s">
        <v>110</v>
      </c>
      <c r="C34" s="356"/>
      <c r="D34" s="263">
        <f>SUM(J34:T34)</f>
        <v>0</v>
      </c>
      <c r="E34" s="22">
        <f>+Enero!E34+Febrero!E34+'Marzo '!E34</f>
        <v>0</v>
      </c>
      <c r="F34" s="22">
        <f>+Enero!F34+Febrero!F34+'Marzo '!F34</f>
        <v>0</v>
      </c>
      <c r="G34" s="22">
        <f>+Enero!G34+Febrero!G34+'Marzo '!G34</f>
        <v>0</v>
      </c>
      <c r="H34" s="22">
        <f>+Enero!H34+Febrero!H34+'Marzo '!H34</f>
        <v>0</v>
      </c>
      <c r="I34" s="22">
        <f>+Enero!I34+Febrero!I34+'Marzo '!I34</f>
        <v>0</v>
      </c>
      <c r="J34" s="22">
        <f>+Enero!J34+Febrero!J34+'Marzo '!J34</f>
        <v>0</v>
      </c>
      <c r="K34" s="22">
        <f>+Enero!K34+Febrero!K34+'Marzo '!K34</f>
        <v>0</v>
      </c>
      <c r="L34" s="22">
        <f>+Enero!L34+Febrero!L34+'Marzo '!L34</f>
        <v>0</v>
      </c>
      <c r="M34" s="22">
        <f>+Enero!M34+Febrero!M34+'Marzo '!M34</f>
        <v>0</v>
      </c>
      <c r="N34" s="22">
        <f>+Enero!N34+Febrero!N34+'Marzo '!N34</f>
        <v>0</v>
      </c>
      <c r="O34" s="22">
        <f>+Enero!O34+Febrero!O34+'Marzo '!O34</f>
        <v>0</v>
      </c>
      <c r="P34" s="22">
        <f>+Enero!P34+Febrero!P34+'Marzo '!P34</f>
        <v>0</v>
      </c>
      <c r="Q34" s="22">
        <f>+Enero!Q34+Febrero!Q34+'Marzo '!Q34</f>
        <v>0</v>
      </c>
      <c r="R34" s="22">
        <f>+Enero!R34+Febrero!R34+'Marzo '!R34</f>
        <v>0</v>
      </c>
      <c r="S34" s="22">
        <f>+Enero!S34+Febrero!S34+'Marzo '!S34</f>
        <v>0</v>
      </c>
      <c r="T34" s="22">
        <f>+Enero!T34+Febrero!T34+'Marzo '!T34</f>
        <v>0</v>
      </c>
      <c r="U34" s="22">
        <f>+Enero!U34+Febrero!U34+'Marzo '!U34</f>
        <v>0</v>
      </c>
      <c r="V34" s="22">
        <f>+Enero!V34+Febrero!V34+'Marzo '!V34</f>
        <v>0</v>
      </c>
      <c r="W34" s="22">
        <f>+Enero!W34+Febrero!W34+'Marzo '!W34</f>
        <v>0</v>
      </c>
      <c r="X34" s="22">
        <f>+Enero!X34+Febrero!X34+'Marzo '!X34</f>
        <v>0</v>
      </c>
      <c r="Y34" s="22">
        <f>+Enero!Y34+Febrero!Y34+'Marzo '!Y34</f>
        <v>0</v>
      </c>
      <c r="Z34" s="22">
        <f>+Enero!Z34+Febrero!Z34+'Marzo '!Z34</f>
        <v>0</v>
      </c>
      <c r="AA34" s="22">
        <f>+Enero!AA34+Febrero!AA34+'Marzo '!AA34</f>
        <v>0</v>
      </c>
      <c r="AB34" s="22">
        <f>+Enero!AB34+Febrero!AB34+'Marzo '!AB34</f>
        <v>0</v>
      </c>
      <c r="AC34" s="22">
        <f>+Enero!AC34+Febrero!AC34+'Marzo '!AC34</f>
        <v>0</v>
      </c>
      <c r="AD34" s="257"/>
      <c r="CA34" s="253" t="str">
        <f t="shared" si="1"/>
        <v/>
      </c>
      <c r="CG34" s="253">
        <f t="shared" si="2"/>
        <v>0</v>
      </c>
    </row>
    <row r="35" spans="1:85" x14ac:dyDescent="0.25">
      <c r="A35" s="392"/>
      <c r="B35" s="317" t="s">
        <v>47</v>
      </c>
      <c r="C35" s="318"/>
      <c r="D35" s="261">
        <f>SUM(E35:X35)</f>
        <v>1537</v>
      </c>
      <c r="E35" s="22">
        <f>+Enero!E35+Febrero!E35+'Marzo '!E35</f>
        <v>535</v>
      </c>
      <c r="F35" s="22">
        <f>+Enero!F35+Febrero!F35+'Marzo '!F35</f>
        <v>0</v>
      </c>
      <c r="G35" s="22">
        <f>+Enero!G35+Febrero!G35+'Marzo '!G35</f>
        <v>8</v>
      </c>
      <c r="H35" s="22">
        <f>+Enero!H35+Febrero!H35+'Marzo '!H35</f>
        <v>10</v>
      </c>
      <c r="I35" s="22">
        <f>+Enero!I35+Febrero!I35+'Marzo '!I35</f>
        <v>8</v>
      </c>
      <c r="J35" s="22">
        <f>+Enero!J35+Febrero!J35+'Marzo '!J35</f>
        <v>0</v>
      </c>
      <c r="K35" s="22">
        <f>+Enero!K35+Febrero!K35+'Marzo '!K35</f>
        <v>38</v>
      </c>
      <c r="L35" s="22">
        <f>+Enero!L35+Febrero!L35+'Marzo '!L35</f>
        <v>37</v>
      </c>
      <c r="M35" s="22">
        <f>+Enero!M35+Febrero!M35+'Marzo '!M35</f>
        <v>46</v>
      </c>
      <c r="N35" s="22">
        <f>+Enero!N35+Febrero!N35+'Marzo '!N35</f>
        <v>38</v>
      </c>
      <c r="O35" s="22">
        <f>+Enero!O35+Febrero!O35+'Marzo '!O35</f>
        <v>43</v>
      </c>
      <c r="P35" s="22">
        <f>+Enero!P35+Febrero!P35+'Marzo '!P35</f>
        <v>55</v>
      </c>
      <c r="Q35" s="22">
        <f>+Enero!Q35+Febrero!Q35+'Marzo '!Q35</f>
        <v>66</v>
      </c>
      <c r="R35" s="22">
        <f>+Enero!R35+Febrero!R35+'Marzo '!R35</f>
        <v>72</v>
      </c>
      <c r="S35" s="22">
        <f>+Enero!S35+Febrero!S35+'Marzo '!S35</f>
        <v>89</v>
      </c>
      <c r="T35" s="22">
        <f>+Enero!T35+Febrero!T35+'Marzo '!T35</f>
        <v>101</v>
      </c>
      <c r="U35" s="22">
        <f>+Enero!U35+Febrero!U35+'Marzo '!U35</f>
        <v>85</v>
      </c>
      <c r="V35" s="22">
        <f>+Enero!V35+Febrero!V35+'Marzo '!V35</f>
        <v>87</v>
      </c>
      <c r="W35" s="22">
        <f>+Enero!W35+Febrero!W35+'Marzo '!W35</f>
        <v>84</v>
      </c>
      <c r="X35" s="22">
        <f>+Enero!X35+Febrero!X35+'Marzo '!X35</f>
        <v>135</v>
      </c>
      <c r="Y35" s="22">
        <f>+Enero!Y35+Febrero!Y35+'Marzo '!Y35</f>
        <v>0</v>
      </c>
      <c r="Z35" s="22">
        <f>+Enero!Z35+Febrero!Z35+'Marzo '!Z35</f>
        <v>0</v>
      </c>
      <c r="AA35" s="22">
        <f>+Enero!AA35+Febrero!AA35+'Marzo '!AA35</f>
        <v>0</v>
      </c>
      <c r="AB35" s="22">
        <f>+Enero!AB35+Febrero!AB35+'Marzo '!AB35</f>
        <v>0</v>
      </c>
      <c r="AC35" s="22">
        <f>+Enero!AC35+Febrero!AC35+'Marzo '!AC35</f>
        <v>0</v>
      </c>
      <c r="AD35" s="257"/>
      <c r="CA35" s="253" t="str">
        <f t="shared" si="1"/>
        <v/>
      </c>
      <c r="CG35" s="253">
        <f t="shared" si="2"/>
        <v>0</v>
      </c>
    </row>
    <row r="36" spans="1:85" x14ac:dyDescent="0.25">
      <c r="A36" s="392"/>
      <c r="B36" s="319" t="s">
        <v>48</v>
      </c>
      <c r="C36" s="102" t="s">
        <v>49</v>
      </c>
      <c r="D36" s="256">
        <f>SUM(U36:X36)</f>
        <v>0</v>
      </c>
      <c r="E36" s="22">
        <f>+Enero!E36+Febrero!E36+'Marzo '!E36</f>
        <v>0</v>
      </c>
      <c r="F36" s="22">
        <f>+Enero!F36+Febrero!F36+'Marzo '!F36</f>
        <v>0</v>
      </c>
      <c r="G36" s="22">
        <f>+Enero!G36+Febrero!G36+'Marzo '!G36</f>
        <v>0</v>
      </c>
      <c r="H36" s="22">
        <f>+Enero!H36+Febrero!H36+'Marzo '!H36</f>
        <v>0</v>
      </c>
      <c r="I36" s="22">
        <f>+Enero!I36+Febrero!I36+'Marzo '!I36</f>
        <v>0</v>
      </c>
      <c r="J36" s="22">
        <f>+Enero!J36+Febrero!J36+'Marzo '!J36</f>
        <v>0</v>
      </c>
      <c r="K36" s="22">
        <f>+Enero!K36+Febrero!K36+'Marzo '!K36</f>
        <v>0</v>
      </c>
      <c r="L36" s="22">
        <f>+Enero!L36+Febrero!L36+'Marzo '!L36</f>
        <v>0</v>
      </c>
      <c r="M36" s="22">
        <f>+Enero!M36+Febrero!M36+'Marzo '!M36</f>
        <v>0</v>
      </c>
      <c r="N36" s="22">
        <f>+Enero!N36+Febrero!N36+'Marzo '!N36</f>
        <v>0</v>
      </c>
      <c r="O36" s="22">
        <f>+Enero!O36+Febrero!O36+'Marzo '!O36</f>
        <v>0</v>
      </c>
      <c r="P36" s="22">
        <f>+Enero!P36+Febrero!P36+'Marzo '!P36</f>
        <v>0</v>
      </c>
      <c r="Q36" s="22">
        <f>+Enero!Q36+Febrero!Q36+'Marzo '!Q36</f>
        <v>0</v>
      </c>
      <c r="R36" s="22">
        <f>+Enero!R36+Febrero!R36+'Marzo '!R36</f>
        <v>0</v>
      </c>
      <c r="S36" s="22">
        <f>+Enero!S36+Febrero!S36+'Marzo '!S36</f>
        <v>0</v>
      </c>
      <c r="T36" s="22">
        <f>+Enero!T36+Febrero!T36+'Marzo '!T36</f>
        <v>0</v>
      </c>
      <c r="U36" s="22">
        <f>+Enero!U36+Febrero!U36+'Marzo '!U36</f>
        <v>0</v>
      </c>
      <c r="V36" s="22">
        <f>+Enero!V36+Febrero!V36+'Marzo '!V36</f>
        <v>0</v>
      </c>
      <c r="W36" s="22">
        <f>+Enero!W36+Febrero!W36+'Marzo '!W36</f>
        <v>0</v>
      </c>
      <c r="X36" s="22">
        <f>+Enero!X36+Febrero!X36+'Marzo '!X36</f>
        <v>0</v>
      </c>
      <c r="Y36" s="22">
        <f>+Enero!Y36+Febrero!Y36+'Marzo '!Y36</f>
        <v>0</v>
      </c>
      <c r="Z36" s="22">
        <f>+Enero!Z36+Febrero!Z36+'Marzo '!Z36</f>
        <v>0</v>
      </c>
      <c r="AA36" s="22">
        <f>+Enero!AA36+Febrero!AA36+'Marzo '!AA36</f>
        <v>0</v>
      </c>
      <c r="AB36" s="22">
        <f>+Enero!AB36+Febrero!AB36+'Marzo '!AB36</f>
        <v>0</v>
      </c>
      <c r="AC36" s="22">
        <f>+Enero!AC36+Febrero!AC36+'Marzo '!AC36</f>
        <v>0</v>
      </c>
      <c r="AD36" s="257"/>
      <c r="CA36" s="253" t="str">
        <f t="shared" si="1"/>
        <v/>
      </c>
      <c r="CG36" s="253">
        <f t="shared" si="2"/>
        <v>0</v>
      </c>
    </row>
    <row r="37" spans="1:85" x14ac:dyDescent="0.25">
      <c r="A37" s="392"/>
      <c r="B37" s="320"/>
      <c r="C37" s="182" t="s">
        <v>50</v>
      </c>
      <c r="D37" s="258">
        <f>SUM(U37:X37)</f>
        <v>346</v>
      </c>
      <c r="E37" s="22">
        <f>+Enero!E37+Febrero!E37+'Marzo '!E37</f>
        <v>0</v>
      </c>
      <c r="F37" s="22">
        <f>+Enero!F37+Febrero!F37+'Marzo '!F37</f>
        <v>0</v>
      </c>
      <c r="G37" s="22">
        <f>+Enero!G37+Febrero!G37+'Marzo '!G37</f>
        <v>0</v>
      </c>
      <c r="H37" s="22">
        <f>+Enero!H37+Febrero!H37+'Marzo '!H37</f>
        <v>0</v>
      </c>
      <c r="I37" s="22">
        <f>+Enero!I37+Febrero!I37+'Marzo '!I37</f>
        <v>0</v>
      </c>
      <c r="J37" s="22">
        <f>+Enero!J37+Febrero!J37+'Marzo '!J37</f>
        <v>0</v>
      </c>
      <c r="K37" s="22">
        <f>+Enero!K37+Febrero!K37+'Marzo '!K37</f>
        <v>0</v>
      </c>
      <c r="L37" s="22">
        <f>+Enero!L37+Febrero!L37+'Marzo '!L37</f>
        <v>0</v>
      </c>
      <c r="M37" s="22">
        <f>+Enero!M37+Febrero!M37+'Marzo '!M37</f>
        <v>0</v>
      </c>
      <c r="N37" s="22">
        <f>+Enero!N37+Febrero!N37+'Marzo '!N37</f>
        <v>0</v>
      </c>
      <c r="O37" s="22">
        <f>+Enero!O37+Febrero!O37+'Marzo '!O37</f>
        <v>0</v>
      </c>
      <c r="P37" s="22">
        <f>+Enero!P37+Febrero!P37+'Marzo '!P37</f>
        <v>0</v>
      </c>
      <c r="Q37" s="22">
        <f>+Enero!Q37+Febrero!Q37+'Marzo '!Q37</f>
        <v>0</v>
      </c>
      <c r="R37" s="22">
        <f>+Enero!R37+Febrero!R37+'Marzo '!R37</f>
        <v>0</v>
      </c>
      <c r="S37" s="22">
        <f>+Enero!S37+Febrero!S37+'Marzo '!S37</f>
        <v>0</v>
      </c>
      <c r="T37" s="22">
        <f>+Enero!T37+Febrero!T37+'Marzo '!T37</f>
        <v>0</v>
      </c>
      <c r="U37" s="22">
        <f>+Enero!U37+Febrero!U37+'Marzo '!U37</f>
        <v>79</v>
      </c>
      <c r="V37" s="22">
        <f>+Enero!V37+Febrero!V37+'Marzo '!V37</f>
        <v>82</v>
      </c>
      <c r="W37" s="22">
        <f>+Enero!W37+Febrero!W37+'Marzo '!W37</f>
        <v>74</v>
      </c>
      <c r="X37" s="22">
        <f>+Enero!X37+Febrero!X37+'Marzo '!X37</f>
        <v>111</v>
      </c>
      <c r="Y37" s="22">
        <f>+Enero!Y37+Febrero!Y37+'Marzo '!Y37</f>
        <v>0</v>
      </c>
      <c r="Z37" s="22">
        <f>+Enero!Z37+Febrero!Z37+'Marzo '!Z37</f>
        <v>0</v>
      </c>
      <c r="AA37" s="22">
        <f>+Enero!AA37+Febrero!AA37+'Marzo '!AA37</f>
        <v>0</v>
      </c>
      <c r="AB37" s="22">
        <f>+Enero!AB37+Febrero!AB37+'Marzo '!AB37</f>
        <v>0</v>
      </c>
      <c r="AC37" s="22">
        <f>+Enero!AC37+Febrero!AC37+'Marzo '!AC37</f>
        <v>0</v>
      </c>
      <c r="AD37" s="257"/>
      <c r="CA37" s="253" t="str">
        <f t="shared" si="1"/>
        <v/>
      </c>
      <c r="CG37" s="253">
        <f t="shared" si="2"/>
        <v>0</v>
      </c>
    </row>
    <row r="38" spans="1:85" x14ac:dyDescent="0.25">
      <c r="A38" s="392"/>
      <c r="B38" s="321"/>
      <c r="C38" s="109" t="s">
        <v>51</v>
      </c>
      <c r="D38" s="262">
        <f>SUM(U38:X38)</f>
        <v>0</v>
      </c>
      <c r="E38" s="22">
        <f>+Enero!E38+Febrero!E38+'Marzo '!E38</f>
        <v>0</v>
      </c>
      <c r="F38" s="22">
        <f>+Enero!F38+Febrero!F38+'Marzo '!F38</f>
        <v>0</v>
      </c>
      <c r="G38" s="22">
        <f>+Enero!G38+Febrero!G38+'Marzo '!G38</f>
        <v>0</v>
      </c>
      <c r="H38" s="22">
        <f>+Enero!H38+Febrero!H38+'Marzo '!H38</f>
        <v>0</v>
      </c>
      <c r="I38" s="22">
        <f>+Enero!I38+Febrero!I38+'Marzo '!I38</f>
        <v>0</v>
      </c>
      <c r="J38" s="22">
        <f>+Enero!J38+Febrero!J38+'Marzo '!J38</f>
        <v>0</v>
      </c>
      <c r="K38" s="22">
        <f>+Enero!K38+Febrero!K38+'Marzo '!K38</f>
        <v>0</v>
      </c>
      <c r="L38" s="22">
        <f>+Enero!L38+Febrero!L38+'Marzo '!L38</f>
        <v>0</v>
      </c>
      <c r="M38" s="22">
        <f>+Enero!M38+Febrero!M38+'Marzo '!M38</f>
        <v>0</v>
      </c>
      <c r="N38" s="22">
        <f>+Enero!N38+Febrero!N38+'Marzo '!N38</f>
        <v>0</v>
      </c>
      <c r="O38" s="22">
        <f>+Enero!O38+Febrero!O38+'Marzo '!O38</f>
        <v>0</v>
      </c>
      <c r="P38" s="22">
        <f>+Enero!P38+Febrero!P38+'Marzo '!P38</f>
        <v>0</v>
      </c>
      <c r="Q38" s="22">
        <f>+Enero!Q38+Febrero!Q38+'Marzo '!Q38</f>
        <v>0</v>
      </c>
      <c r="R38" s="22">
        <f>+Enero!R38+Febrero!R38+'Marzo '!R38</f>
        <v>0</v>
      </c>
      <c r="S38" s="22">
        <f>+Enero!S38+Febrero!S38+'Marzo '!S38</f>
        <v>0</v>
      </c>
      <c r="T38" s="22">
        <f>+Enero!T38+Febrero!T38+'Marzo '!T38</f>
        <v>0</v>
      </c>
      <c r="U38" s="22">
        <f>+Enero!U38+Febrero!U38+'Marzo '!U38</f>
        <v>0</v>
      </c>
      <c r="V38" s="22">
        <f>+Enero!V38+Febrero!V38+'Marzo '!V38</f>
        <v>0</v>
      </c>
      <c r="W38" s="22">
        <f>+Enero!W38+Febrero!W38+'Marzo '!W38</f>
        <v>0</v>
      </c>
      <c r="X38" s="22">
        <f>+Enero!X38+Febrero!X38+'Marzo '!X38</f>
        <v>0</v>
      </c>
      <c r="Y38" s="22">
        <f>+Enero!Y38+Febrero!Y38+'Marzo '!Y38</f>
        <v>0</v>
      </c>
      <c r="Z38" s="22">
        <f>+Enero!Z38+Febrero!Z38+'Marzo '!Z38</f>
        <v>0</v>
      </c>
      <c r="AA38" s="22">
        <f>+Enero!AA38+Febrero!AA38+'Marzo '!AA38</f>
        <v>0</v>
      </c>
      <c r="AB38" s="22">
        <f>+Enero!AB38+Febrero!AB38+'Marzo '!AB38</f>
        <v>0</v>
      </c>
      <c r="AC38" s="22">
        <f>+Enero!AC38+Febrero!AC38+'Marzo '!AC38</f>
        <v>0</v>
      </c>
      <c r="AD38" s="257"/>
      <c r="CA38" s="253" t="str">
        <f t="shared" si="1"/>
        <v/>
      </c>
      <c r="CG38" s="253">
        <f t="shared" si="2"/>
        <v>0</v>
      </c>
    </row>
    <row r="39" spans="1:85" x14ac:dyDescent="0.25">
      <c r="A39" s="392"/>
      <c r="B39" s="394" t="s">
        <v>52</v>
      </c>
      <c r="C39" s="395"/>
      <c r="D39" s="259">
        <f>SUM(E39:X39)</f>
        <v>0</v>
      </c>
      <c r="E39" s="22">
        <f>+Enero!E39+Febrero!E39+'Marzo '!E39</f>
        <v>0</v>
      </c>
      <c r="F39" s="22">
        <f>+Enero!F39+Febrero!F39+'Marzo '!F39</f>
        <v>0</v>
      </c>
      <c r="G39" s="22">
        <f>+Enero!G39+Febrero!G39+'Marzo '!G39</f>
        <v>0</v>
      </c>
      <c r="H39" s="22">
        <f>+Enero!H39+Febrero!H39+'Marzo '!H39</f>
        <v>0</v>
      </c>
      <c r="I39" s="22">
        <f>+Enero!I39+Febrero!I39+'Marzo '!I39</f>
        <v>0</v>
      </c>
      <c r="J39" s="22">
        <f>+Enero!J39+Febrero!J39+'Marzo '!J39</f>
        <v>0</v>
      </c>
      <c r="K39" s="22">
        <f>+Enero!K39+Febrero!K39+'Marzo '!K39</f>
        <v>0</v>
      </c>
      <c r="L39" s="22">
        <f>+Enero!L39+Febrero!L39+'Marzo '!L39</f>
        <v>0</v>
      </c>
      <c r="M39" s="22">
        <f>+Enero!M39+Febrero!M39+'Marzo '!M39</f>
        <v>0</v>
      </c>
      <c r="N39" s="22">
        <f>+Enero!N39+Febrero!N39+'Marzo '!N39</f>
        <v>0</v>
      </c>
      <c r="O39" s="22">
        <f>+Enero!O39+Febrero!O39+'Marzo '!O39</f>
        <v>0</v>
      </c>
      <c r="P39" s="22">
        <f>+Enero!P39+Febrero!P39+'Marzo '!P39</f>
        <v>0</v>
      </c>
      <c r="Q39" s="22">
        <f>+Enero!Q39+Febrero!Q39+'Marzo '!Q39</f>
        <v>0</v>
      </c>
      <c r="R39" s="22">
        <f>+Enero!R39+Febrero!R39+'Marzo '!R39</f>
        <v>0</v>
      </c>
      <c r="S39" s="22">
        <f>+Enero!S39+Febrero!S39+'Marzo '!S39</f>
        <v>0</v>
      </c>
      <c r="T39" s="22">
        <f>+Enero!T39+Febrero!T39+'Marzo '!T39</f>
        <v>0</v>
      </c>
      <c r="U39" s="22">
        <f>+Enero!U39+Febrero!U39+'Marzo '!U39</f>
        <v>0</v>
      </c>
      <c r="V39" s="22">
        <f>+Enero!V39+Febrero!V39+'Marzo '!V39</f>
        <v>0</v>
      </c>
      <c r="W39" s="22">
        <f>+Enero!W39+Febrero!W39+'Marzo '!W39</f>
        <v>0</v>
      </c>
      <c r="X39" s="22">
        <f>+Enero!X39+Febrero!X39+'Marzo '!X39</f>
        <v>0</v>
      </c>
      <c r="Y39" s="22">
        <f>+Enero!Y39+Febrero!Y39+'Marzo '!Y39</f>
        <v>0</v>
      </c>
      <c r="Z39" s="22">
        <f>+Enero!Z39+Febrero!Z39+'Marzo '!Z39</f>
        <v>0</v>
      </c>
      <c r="AA39" s="22">
        <f>+Enero!AA39+Febrero!AA39+'Marzo '!AA39</f>
        <v>0</v>
      </c>
      <c r="AB39" s="22">
        <f>+Enero!AB39+Febrero!AB39+'Marzo '!AB39</f>
        <v>0</v>
      </c>
      <c r="AC39" s="22">
        <f>+Enero!AC39+Febrero!AC39+'Marzo '!AC39</f>
        <v>0</v>
      </c>
      <c r="AD39" s="257"/>
      <c r="CA39" s="253" t="str">
        <f t="shared" si="1"/>
        <v/>
      </c>
      <c r="CG39" s="253">
        <f t="shared" si="2"/>
        <v>0</v>
      </c>
    </row>
    <row r="40" spans="1:85" x14ac:dyDescent="0.25">
      <c r="A40" s="393"/>
      <c r="B40" s="322" t="s">
        <v>4</v>
      </c>
      <c r="C40" s="323"/>
      <c r="D40" s="264">
        <f>SUM(E40:X40)</f>
        <v>5217</v>
      </c>
      <c r="E40" s="265">
        <f t="shared" ref="E40:AC40" si="4">SUM(E11:E39)</f>
        <v>3301</v>
      </c>
      <c r="F40" s="266">
        <f t="shared" si="4"/>
        <v>10</v>
      </c>
      <c r="G40" s="266">
        <f t="shared" si="4"/>
        <v>53</v>
      </c>
      <c r="H40" s="266">
        <f t="shared" si="4"/>
        <v>64</v>
      </c>
      <c r="I40" s="267">
        <f t="shared" si="4"/>
        <v>34</v>
      </c>
      <c r="J40" s="268">
        <f t="shared" si="4"/>
        <v>1</v>
      </c>
      <c r="K40" s="266">
        <f t="shared" si="4"/>
        <v>62</v>
      </c>
      <c r="L40" s="266">
        <f t="shared" si="4"/>
        <v>97</v>
      </c>
      <c r="M40" s="269">
        <f t="shared" si="4"/>
        <v>91</v>
      </c>
      <c r="N40" s="269">
        <f t="shared" si="4"/>
        <v>90</v>
      </c>
      <c r="O40" s="269">
        <f t="shared" si="4"/>
        <v>82</v>
      </c>
      <c r="P40" s="269">
        <f t="shared" si="4"/>
        <v>79</v>
      </c>
      <c r="Q40" s="269">
        <f t="shared" si="4"/>
        <v>97</v>
      </c>
      <c r="R40" s="269">
        <f t="shared" si="4"/>
        <v>90</v>
      </c>
      <c r="S40" s="269">
        <f t="shared" si="4"/>
        <v>111</v>
      </c>
      <c r="T40" s="269">
        <f t="shared" si="4"/>
        <v>116</v>
      </c>
      <c r="U40" s="269">
        <f t="shared" si="4"/>
        <v>177</v>
      </c>
      <c r="V40" s="269">
        <f t="shared" si="4"/>
        <v>202</v>
      </c>
      <c r="W40" s="269">
        <f t="shared" si="4"/>
        <v>184</v>
      </c>
      <c r="X40" s="269">
        <f t="shared" si="4"/>
        <v>276</v>
      </c>
      <c r="Y40" s="270">
        <f t="shared" si="4"/>
        <v>0</v>
      </c>
      <c r="Z40" s="271">
        <f t="shared" si="4"/>
        <v>136</v>
      </c>
      <c r="AA40" s="267">
        <f t="shared" si="4"/>
        <v>0</v>
      </c>
      <c r="AB40" s="267">
        <f t="shared" si="4"/>
        <v>0</v>
      </c>
      <c r="AC40" s="267">
        <f t="shared" si="4"/>
        <v>0</v>
      </c>
      <c r="AD40" s="255"/>
    </row>
    <row r="41" spans="1:85" x14ac:dyDescent="0.25">
      <c r="A41" s="272" t="s">
        <v>53</v>
      </c>
      <c r="B41" s="125"/>
      <c r="C41" s="125"/>
      <c r="D41" s="125"/>
      <c r="E41" s="125"/>
      <c r="F41" s="125"/>
      <c r="G41" s="126"/>
      <c r="H41" s="126"/>
      <c r="I41" s="127"/>
      <c r="J41" s="127"/>
      <c r="K41" s="127"/>
      <c r="L41" s="127"/>
      <c r="M41" s="127"/>
      <c r="N41" s="127"/>
      <c r="O41" s="128"/>
      <c r="P41" s="127"/>
      <c r="Q41" s="7"/>
      <c r="R41" s="8"/>
      <c r="S41" s="8"/>
      <c r="T41" s="8"/>
      <c r="U41" s="8"/>
      <c r="V41" s="8"/>
      <c r="W41" s="8"/>
      <c r="X41" s="8"/>
      <c r="Y41" s="8"/>
      <c r="Z41" s="8"/>
      <c r="AA41" s="8"/>
      <c r="AB41" s="8"/>
      <c r="AC41" s="8"/>
    </row>
    <row r="42" spans="1:85" ht="42" x14ac:dyDescent="0.25">
      <c r="A42" s="396" t="s">
        <v>3</v>
      </c>
      <c r="B42" s="397"/>
      <c r="C42" s="398"/>
      <c r="D42" s="238" t="s">
        <v>4</v>
      </c>
      <c r="E42" s="129" t="s">
        <v>54</v>
      </c>
      <c r="F42" s="242" t="s">
        <v>111</v>
      </c>
      <c r="G42" s="242" t="s">
        <v>55</v>
      </c>
      <c r="H42" s="130" t="s">
        <v>56</v>
      </c>
      <c r="I42" s="130" t="s">
        <v>112</v>
      </c>
      <c r="J42" s="127"/>
      <c r="K42" s="127"/>
      <c r="L42" s="127"/>
      <c r="M42" s="127"/>
      <c r="N42" s="127"/>
      <c r="O42" s="127"/>
      <c r="P42" s="127"/>
      <c r="Q42" s="7"/>
      <c r="R42" s="8"/>
      <c r="S42" s="8"/>
      <c r="T42" s="8"/>
      <c r="U42" s="8"/>
      <c r="V42" s="8"/>
      <c r="W42" s="8"/>
      <c r="X42" s="8"/>
      <c r="Y42" s="8"/>
      <c r="Z42" s="8"/>
      <c r="AA42" s="8"/>
      <c r="AB42" s="8"/>
      <c r="AC42" s="8"/>
    </row>
    <row r="43" spans="1:85" x14ac:dyDescent="0.25">
      <c r="A43" s="391" t="s">
        <v>26</v>
      </c>
      <c r="B43" s="324" t="s">
        <v>27</v>
      </c>
      <c r="C43" s="325"/>
      <c r="D43" s="254">
        <f t="shared" ref="D43:D71" si="5">SUM(E43:H43)</f>
        <v>421</v>
      </c>
      <c r="E43" s="22">
        <f>+Enero!E43+Febrero!E43+'Marzo '!E43</f>
        <v>156</v>
      </c>
      <c r="F43" s="23">
        <f>+Enero!F43+Febrero!F43+'Marzo '!F43</f>
        <v>40</v>
      </c>
      <c r="G43" s="23">
        <f>+Enero!G43+Febrero!G43+'Marzo '!G43</f>
        <v>0</v>
      </c>
      <c r="H43" s="131">
        <f>+Enero!H43+Febrero!H43+'Marzo '!H43</f>
        <v>225</v>
      </c>
      <c r="I43" s="131">
        <f>+Enero!I43+Febrero!I43+'Marzo '!I43</f>
        <v>0</v>
      </c>
      <c r="J43" s="257"/>
      <c r="K43" s="127"/>
      <c r="L43" s="127"/>
      <c r="M43" s="127"/>
      <c r="N43" s="127"/>
      <c r="O43" s="127"/>
      <c r="P43" s="127"/>
      <c r="Q43" s="7"/>
      <c r="R43" s="8"/>
      <c r="S43" s="8"/>
      <c r="T43" s="8"/>
      <c r="U43" s="8"/>
      <c r="V43" s="8"/>
      <c r="W43" s="8"/>
      <c r="X43" s="8"/>
      <c r="Y43" s="8"/>
      <c r="Z43" s="8"/>
      <c r="AA43" s="8"/>
      <c r="AB43" s="8"/>
      <c r="AC43" s="8"/>
      <c r="CA43" s="253" t="str">
        <f t="shared" ref="CA43:CA71" si="6">IF(AND(D43=0,D11&gt;0),"En esta área en Sección A,  se consignan personas pero falta registrar la Sesión","")</f>
        <v/>
      </c>
      <c r="CG43" s="253">
        <f t="shared" ref="CG43:CG71" si="7">IF(AND(D43=0,D11&gt;0),1,0)</f>
        <v>0</v>
      </c>
    </row>
    <row r="44" spans="1:85" x14ac:dyDescent="0.25">
      <c r="A44" s="392"/>
      <c r="B44" s="326" t="s">
        <v>28</v>
      </c>
      <c r="C44" s="31" t="s">
        <v>29</v>
      </c>
      <c r="D44" s="254">
        <f t="shared" si="5"/>
        <v>289</v>
      </c>
      <c r="E44" s="33">
        <f>+Enero!E44+Febrero!E44+'Marzo '!E44</f>
        <v>118</v>
      </c>
      <c r="F44" s="34">
        <f>+Enero!F44+Febrero!F44+'Marzo '!F44</f>
        <v>24</v>
      </c>
      <c r="G44" s="34">
        <f>+Enero!G44+Febrero!G44+'Marzo '!G44</f>
        <v>0</v>
      </c>
      <c r="H44" s="35">
        <f>+Enero!H44+Febrero!H44+'Marzo '!H44</f>
        <v>147</v>
      </c>
      <c r="I44" s="35">
        <f>+Enero!I44+Febrero!I44+'Marzo '!I44</f>
        <v>0</v>
      </c>
      <c r="J44" s="257"/>
      <c r="K44" s="127"/>
      <c r="L44" s="127"/>
      <c r="M44" s="127"/>
      <c r="N44" s="127"/>
      <c r="O44" s="127"/>
      <c r="P44" s="127"/>
      <c r="Q44" s="7"/>
      <c r="R44" s="8"/>
      <c r="S44" s="8"/>
      <c r="T44" s="8"/>
      <c r="U44" s="8"/>
      <c r="V44" s="8"/>
      <c r="W44" s="8"/>
      <c r="X44" s="8"/>
      <c r="Y44" s="8"/>
      <c r="Z44" s="8"/>
      <c r="AA44" s="8"/>
      <c r="AB44" s="8"/>
      <c r="AC44" s="8"/>
      <c r="CA44" s="253" t="str">
        <f t="shared" si="6"/>
        <v/>
      </c>
      <c r="CG44" s="253">
        <f t="shared" si="7"/>
        <v>0</v>
      </c>
    </row>
    <row r="45" spans="1:85" x14ac:dyDescent="0.25">
      <c r="A45" s="392"/>
      <c r="B45" s="327"/>
      <c r="C45" s="236" t="s">
        <v>30</v>
      </c>
      <c r="D45" s="261">
        <f t="shared" si="5"/>
        <v>47</v>
      </c>
      <c r="E45" s="59">
        <f>+Enero!E45+Febrero!E45+'Marzo '!E45</f>
        <v>30</v>
      </c>
      <c r="F45" s="60">
        <f>+Enero!F45+Febrero!F45+'Marzo '!F45</f>
        <v>0</v>
      </c>
      <c r="G45" s="60">
        <f>+Enero!G45+Febrero!G45+'Marzo '!G45</f>
        <v>0</v>
      </c>
      <c r="H45" s="133">
        <f>+Enero!H45+Febrero!H45+'Marzo '!H45</f>
        <v>17</v>
      </c>
      <c r="I45" s="133">
        <f>+Enero!I45+Febrero!I45+'Marzo '!I45</f>
        <v>0</v>
      </c>
      <c r="J45" s="257"/>
      <c r="K45" s="127"/>
      <c r="L45" s="127"/>
      <c r="M45" s="127"/>
      <c r="N45" s="127"/>
      <c r="O45" s="127"/>
      <c r="P45" s="127"/>
      <c r="Q45" s="7"/>
      <c r="R45" s="8"/>
      <c r="S45" s="8"/>
      <c r="T45" s="8"/>
      <c r="U45" s="8"/>
      <c r="V45" s="8"/>
      <c r="W45" s="8"/>
      <c r="X45" s="8"/>
      <c r="Y45" s="8"/>
      <c r="Z45" s="8"/>
      <c r="AA45" s="8"/>
      <c r="AB45" s="8"/>
      <c r="AC45" s="8"/>
      <c r="CA45" s="253" t="str">
        <f t="shared" si="6"/>
        <v/>
      </c>
      <c r="CG45" s="253">
        <f t="shared" si="7"/>
        <v>0</v>
      </c>
    </row>
    <row r="46" spans="1:85" x14ac:dyDescent="0.25">
      <c r="A46" s="392"/>
      <c r="B46" s="328"/>
      <c r="C46" s="47" t="s">
        <v>31</v>
      </c>
      <c r="D46" s="262">
        <f t="shared" si="5"/>
        <v>171</v>
      </c>
      <c r="E46" s="85">
        <f>+Enero!E46+Febrero!E46+'Marzo '!E46</f>
        <v>51</v>
      </c>
      <c r="F46" s="98">
        <f>+Enero!F46+Febrero!F46+'Marzo '!F46</f>
        <v>28</v>
      </c>
      <c r="G46" s="98">
        <f>+Enero!G46+Febrero!G46+'Marzo '!G46</f>
        <v>0</v>
      </c>
      <c r="H46" s="134">
        <f>+Enero!H46+Febrero!H46+'Marzo '!H46</f>
        <v>92</v>
      </c>
      <c r="I46" s="134">
        <f>+Enero!I46+Febrero!I46+'Marzo '!I46</f>
        <v>0</v>
      </c>
      <c r="J46" s="257"/>
      <c r="K46" s="127"/>
      <c r="L46" s="127"/>
      <c r="M46" s="127"/>
      <c r="N46" s="127"/>
      <c r="O46" s="127"/>
      <c r="P46" s="127"/>
      <c r="Q46" s="7"/>
      <c r="R46" s="8"/>
      <c r="S46" s="8"/>
      <c r="T46" s="8"/>
      <c r="U46" s="8"/>
      <c r="V46" s="8"/>
      <c r="W46" s="8"/>
      <c r="X46" s="8"/>
      <c r="Y46" s="8"/>
      <c r="Z46" s="8"/>
      <c r="AA46" s="8"/>
      <c r="AB46" s="8"/>
      <c r="AC46" s="8"/>
      <c r="CA46" s="253" t="str">
        <f t="shared" si="6"/>
        <v/>
      </c>
      <c r="CG46" s="253">
        <f t="shared" si="7"/>
        <v>0</v>
      </c>
    </row>
    <row r="47" spans="1:85" x14ac:dyDescent="0.25">
      <c r="A47" s="392"/>
      <c r="B47" s="353" t="s">
        <v>32</v>
      </c>
      <c r="C47" s="354"/>
      <c r="D47" s="263">
        <f t="shared" si="5"/>
        <v>325</v>
      </c>
      <c r="E47" s="40">
        <f>+Enero!E47+Febrero!E47+'Marzo '!E47</f>
        <v>113</v>
      </c>
      <c r="F47" s="41">
        <f>+Enero!F47+Febrero!F47+'Marzo '!F47</f>
        <v>40</v>
      </c>
      <c r="G47" s="41">
        <f>+Enero!G47+Febrero!G47+'Marzo '!G47</f>
        <v>0</v>
      </c>
      <c r="H47" s="42">
        <f>+Enero!H47+Febrero!H47+'Marzo '!H47</f>
        <v>172</v>
      </c>
      <c r="I47" s="42">
        <f>+Enero!I47+Febrero!I47+'Marzo '!I47</f>
        <v>0</v>
      </c>
      <c r="J47" s="257"/>
      <c r="K47" s="127"/>
      <c r="L47" s="127"/>
      <c r="M47" s="127"/>
      <c r="N47" s="127"/>
      <c r="O47" s="127"/>
      <c r="P47" s="127"/>
      <c r="Q47" s="7"/>
      <c r="R47" s="8"/>
      <c r="S47" s="8"/>
      <c r="T47" s="8"/>
      <c r="U47" s="8"/>
      <c r="V47" s="8"/>
      <c r="W47" s="8"/>
      <c r="X47" s="8"/>
      <c r="Y47" s="8"/>
      <c r="Z47" s="8"/>
      <c r="AA47" s="8"/>
      <c r="AB47" s="8"/>
      <c r="AC47" s="8"/>
      <c r="CA47" s="253" t="str">
        <f t="shared" si="6"/>
        <v/>
      </c>
      <c r="CG47" s="253">
        <f t="shared" si="7"/>
        <v>0</v>
      </c>
    </row>
    <row r="48" spans="1:85" x14ac:dyDescent="0.25">
      <c r="A48" s="392"/>
      <c r="B48" s="314" t="s">
        <v>33</v>
      </c>
      <c r="C48" s="315"/>
      <c r="D48" s="261">
        <f t="shared" si="5"/>
        <v>158</v>
      </c>
      <c r="E48" s="59">
        <f>+Enero!E48+Febrero!E48+'Marzo '!E48</f>
        <v>77</v>
      </c>
      <c r="F48" s="60">
        <f>+Enero!F48+Febrero!F48+'Marzo '!F48</f>
        <v>28</v>
      </c>
      <c r="G48" s="60">
        <f>+Enero!G48+Febrero!G48+'Marzo '!G48</f>
        <v>0</v>
      </c>
      <c r="H48" s="133">
        <f>+Enero!H48+Febrero!H48+'Marzo '!H48</f>
        <v>53</v>
      </c>
      <c r="I48" s="133">
        <f>+Enero!I48+Febrero!I48+'Marzo '!I48</f>
        <v>0</v>
      </c>
      <c r="J48" s="257"/>
      <c r="K48" s="127"/>
      <c r="L48" s="127"/>
      <c r="M48" s="127"/>
      <c r="N48" s="127"/>
      <c r="O48" s="127"/>
      <c r="P48" s="127"/>
      <c r="Q48" s="7"/>
      <c r="R48" s="8"/>
      <c r="S48" s="8"/>
      <c r="T48" s="8"/>
      <c r="U48" s="8"/>
      <c r="V48" s="8"/>
      <c r="W48" s="8"/>
      <c r="X48" s="8"/>
      <c r="Y48" s="8"/>
      <c r="Z48" s="8"/>
      <c r="AA48" s="8"/>
      <c r="AB48" s="8"/>
      <c r="AC48" s="8"/>
      <c r="CA48" s="253" t="str">
        <f t="shared" si="6"/>
        <v/>
      </c>
      <c r="CG48" s="253">
        <f t="shared" si="7"/>
        <v>0</v>
      </c>
    </row>
    <row r="49" spans="1:85" x14ac:dyDescent="0.25">
      <c r="A49" s="392"/>
      <c r="B49" s="314" t="s">
        <v>34</v>
      </c>
      <c r="C49" s="315"/>
      <c r="D49" s="261">
        <f t="shared" si="5"/>
        <v>0</v>
      </c>
      <c r="E49" s="59">
        <f>+Enero!E49+Febrero!E49+'Marzo '!E49</f>
        <v>0</v>
      </c>
      <c r="F49" s="60">
        <f>+Enero!F49+Febrero!F49+'Marzo '!F49</f>
        <v>0</v>
      </c>
      <c r="G49" s="60">
        <f>+Enero!G49+Febrero!G49+'Marzo '!G49</f>
        <v>0</v>
      </c>
      <c r="H49" s="133">
        <f>+Enero!H49+Febrero!H49+'Marzo '!H49</f>
        <v>0</v>
      </c>
      <c r="I49" s="133">
        <f>+Enero!I49+Febrero!I49+'Marzo '!I49</f>
        <v>0</v>
      </c>
      <c r="J49" s="257"/>
      <c r="K49" s="127"/>
      <c r="L49" s="127"/>
      <c r="M49" s="127"/>
      <c r="N49" s="127"/>
      <c r="O49" s="127"/>
      <c r="P49" s="127"/>
      <c r="Q49" s="7"/>
      <c r="R49" s="8"/>
      <c r="S49" s="8"/>
      <c r="T49" s="8"/>
      <c r="U49" s="8"/>
      <c r="V49" s="8"/>
      <c r="W49" s="8"/>
      <c r="X49" s="8"/>
      <c r="Y49" s="8"/>
      <c r="Z49" s="8"/>
      <c r="AA49" s="8"/>
      <c r="AB49" s="8"/>
      <c r="AC49" s="8"/>
      <c r="CA49" s="253" t="str">
        <f t="shared" si="6"/>
        <v/>
      </c>
      <c r="CG49" s="253">
        <f t="shared" si="7"/>
        <v>0</v>
      </c>
    </row>
    <row r="50" spans="1:85" x14ac:dyDescent="0.25">
      <c r="A50" s="392"/>
      <c r="B50" s="314" t="s">
        <v>79</v>
      </c>
      <c r="C50" s="315"/>
      <c r="D50" s="261">
        <f t="shared" si="5"/>
        <v>0</v>
      </c>
      <c r="E50" s="59">
        <f>+Enero!E50+Febrero!E50+'Marzo '!E50</f>
        <v>0</v>
      </c>
      <c r="F50" s="60">
        <f>+Enero!F50+Febrero!F50+'Marzo '!F50</f>
        <v>0</v>
      </c>
      <c r="G50" s="60">
        <f>+Enero!G50+Febrero!G50+'Marzo '!G50</f>
        <v>0</v>
      </c>
      <c r="H50" s="133">
        <f>+Enero!H50+Febrero!H50+'Marzo '!H50</f>
        <v>0</v>
      </c>
      <c r="I50" s="133">
        <f>+Enero!I50+Febrero!I50+'Marzo '!I50</f>
        <v>0</v>
      </c>
      <c r="J50" s="257"/>
      <c r="K50" s="127"/>
      <c r="L50" s="127"/>
      <c r="M50" s="127"/>
      <c r="N50" s="127"/>
      <c r="O50" s="127"/>
      <c r="P50" s="127"/>
      <c r="Q50" s="7"/>
      <c r="R50" s="8"/>
      <c r="S50" s="8"/>
      <c r="T50" s="8"/>
      <c r="U50" s="8"/>
      <c r="V50" s="8"/>
      <c r="W50" s="8"/>
      <c r="X50" s="8"/>
      <c r="Y50" s="8"/>
      <c r="Z50" s="8"/>
      <c r="AA50" s="8"/>
      <c r="AB50" s="8"/>
      <c r="AC50" s="8"/>
      <c r="CA50" s="253" t="str">
        <f t="shared" si="6"/>
        <v/>
      </c>
      <c r="CG50" s="253">
        <f t="shared" si="7"/>
        <v>0</v>
      </c>
    </row>
    <row r="51" spans="1:85" x14ac:dyDescent="0.25">
      <c r="A51" s="392"/>
      <c r="B51" s="314" t="s">
        <v>35</v>
      </c>
      <c r="C51" s="315"/>
      <c r="D51" s="261">
        <f t="shared" si="5"/>
        <v>86</v>
      </c>
      <c r="E51" s="59">
        <f>+Enero!E51+Febrero!E51+'Marzo '!E51</f>
        <v>29</v>
      </c>
      <c r="F51" s="60">
        <f>+Enero!F51+Febrero!F51+'Marzo '!F51</f>
        <v>0</v>
      </c>
      <c r="G51" s="60">
        <f>+Enero!G51+Febrero!G51+'Marzo '!G51</f>
        <v>0</v>
      </c>
      <c r="H51" s="133">
        <f>+Enero!H51+Febrero!H51+'Marzo '!H51</f>
        <v>57</v>
      </c>
      <c r="I51" s="133">
        <f>+Enero!I51+Febrero!I51+'Marzo '!I51</f>
        <v>0</v>
      </c>
      <c r="J51" s="257"/>
      <c r="K51" s="127"/>
      <c r="L51" s="127"/>
      <c r="M51" s="127"/>
      <c r="N51" s="127"/>
      <c r="O51" s="127"/>
      <c r="P51" s="127"/>
      <c r="Q51" s="7"/>
      <c r="R51" s="8"/>
      <c r="S51" s="8"/>
      <c r="T51" s="8"/>
      <c r="U51" s="8"/>
      <c r="V51" s="8"/>
      <c r="W51" s="8"/>
      <c r="X51" s="8"/>
      <c r="Y51" s="8"/>
      <c r="Z51" s="8"/>
      <c r="AA51" s="8"/>
      <c r="AB51" s="8"/>
      <c r="AC51" s="8"/>
      <c r="CA51" s="253" t="str">
        <f t="shared" si="6"/>
        <v/>
      </c>
      <c r="CG51" s="253">
        <f t="shared" si="7"/>
        <v>0</v>
      </c>
    </row>
    <row r="52" spans="1:85" x14ac:dyDescent="0.25">
      <c r="A52" s="392"/>
      <c r="B52" s="314" t="s">
        <v>36</v>
      </c>
      <c r="C52" s="315"/>
      <c r="D52" s="261">
        <f t="shared" si="5"/>
        <v>46</v>
      </c>
      <c r="E52" s="100">
        <f>+Enero!E52+Febrero!E52+'Marzo '!E52</f>
        <v>10</v>
      </c>
      <c r="F52" s="70">
        <f>+Enero!F52+Febrero!F52+'Marzo '!F52</f>
        <v>36</v>
      </c>
      <c r="G52" s="70">
        <f>+Enero!G52+Febrero!G52+'Marzo '!G52</f>
        <v>0</v>
      </c>
      <c r="H52" s="135">
        <f>+Enero!H52+Febrero!H52+'Marzo '!H52</f>
        <v>0</v>
      </c>
      <c r="I52" s="135">
        <f>+Enero!I52+Febrero!I52+'Marzo '!I52</f>
        <v>0</v>
      </c>
      <c r="J52" s="257"/>
      <c r="K52" s="127"/>
      <c r="L52" s="127"/>
      <c r="M52" s="127"/>
      <c r="N52" s="127"/>
      <c r="O52" s="127"/>
      <c r="P52" s="127"/>
      <c r="Q52" s="7"/>
      <c r="R52" s="8"/>
      <c r="S52" s="8"/>
      <c r="T52" s="8"/>
      <c r="U52" s="8"/>
      <c r="V52" s="8"/>
      <c r="W52" s="8"/>
      <c r="X52" s="8"/>
      <c r="Y52" s="8"/>
      <c r="Z52" s="8"/>
      <c r="AA52" s="8"/>
      <c r="AB52" s="8"/>
      <c r="AC52" s="8"/>
      <c r="CA52" s="253" t="str">
        <f t="shared" si="6"/>
        <v/>
      </c>
      <c r="CG52" s="253">
        <f t="shared" si="7"/>
        <v>0</v>
      </c>
    </row>
    <row r="53" spans="1:85" x14ac:dyDescent="0.25">
      <c r="A53" s="392"/>
      <c r="B53" s="317" t="s">
        <v>106</v>
      </c>
      <c r="C53" s="318"/>
      <c r="D53" s="261">
        <f t="shared" si="5"/>
        <v>0</v>
      </c>
      <c r="E53" s="100">
        <f>+Enero!E53+Febrero!E53+'Marzo '!E53</f>
        <v>0</v>
      </c>
      <c r="F53" s="70">
        <f>+Enero!F53+Febrero!F53+'Marzo '!F53</f>
        <v>0</v>
      </c>
      <c r="G53" s="70">
        <f>+Enero!G53+Febrero!G53+'Marzo '!G53</f>
        <v>0</v>
      </c>
      <c r="H53" s="135">
        <f>+Enero!H53+Febrero!H53+'Marzo '!H53</f>
        <v>0</v>
      </c>
      <c r="I53" s="135">
        <f>+Enero!I53+Febrero!I53+'Marzo '!I53</f>
        <v>0</v>
      </c>
      <c r="J53" s="257"/>
      <c r="K53" s="127"/>
      <c r="L53" s="127"/>
      <c r="M53" s="127"/>
      <c r="N53" s="127"/>
      <c r="O53" s="127"/>
      <c r="P53" s="127"/>
      <c r="Q53" s="7"/>
      <c r="R53" s="8"/>
      <c r="S53" s="8"/>
      <c r="T53" s="8"/>
      <c r="U53" s="8"/>
      <c r="V53" s="8"/>
      <c r="W53" s="8"/>
      <c r="X53" s="8"/>
      <c r="Y53" s="8"/>
      <c r="Z53" s="8"/>
      <c r="AA53" s="8"/>
      <c r="AB53" s="8"/>
      <c r="AC53" s="8"/>
      <c r="CA53" s="253" t="str">
        <f t="shared" si="6"/>
        <v/>
      </c>
      <c r="CG53" s="253">
        <f t="shared" si="7"/>
        <v>0</v>
      </c>
    </row>
    <row r="54" spans="1:85" x14ac:dyDescent="0.25">
      <c r="A54" s="392"/>
      <c r="B54" s="319" t="s">
        <v>107</v>
      </c>
      <c r="C54" s="76" t="s">
        <v>37</v>
      </c>
      <c r="D54" s="256">
        <f t="shared" si="5"/>
        <v>50</v>
      </c>
      <c r="E54" s="37">
        <f>+Enero!E54+Febrero!E54+'Marzo '!E54</f>
        <v>30</v>
      </c>
      <c r="F54" s="34">
        <f>+Enero!F54+Febrero!F54+'Marzo '!F54</f>
        <v>16</v>
      </c>
      <c r="G54" s="34">
        <f>+Enero!G54+Febrero!G54+'Marzo '!G54</f>
        <v>0</v>
      </c>
      <c r="H54" s="35">
        <f>+Enero!H54+Febrero!H54+'Marzo '!H54</f>
        <v>4</v>
      </c>
      <c r="I54" s="35">
        <f>+Enero!I54+Febrero!I54+'Marzo '!I54</f>
        <v>0</v>
      </c>
      <c r="J54" s="257"/>
      <c r="K54" s="127"/>
      <c r="L54" s="127"/>
      <c r="M54" s="127"/>
      <c r="N54" s="127"/>
      <c r="O54" s="127"/>
      <c r="P54" s="127"/>
      <c r="Q54" s="7"/>
      <c r="R54" s="8"/>
      <c r="S54" s="8"/>
      <c r="T54" s="8"/>
      <c r="U54" s="8"/>
      <c r="V54" s="8"/>
      <c r="W54" s="8"/>
      <c r="X54" s="8"/>
      <c r="Y54" s="8"/>
      <c r="Z54" s="8"/>
      <c r="AA54" s="8"/>
      <c r="AB54" s="8"/>
      <c r="AC54" s="8"/>
      <c r="CA54" s="253" t="str">
        <f t="shared" si="6"/>
        <v/>
      </c>
      <c r="CG54" s="253">
        <f t="shared" si="7"/>
        <v>0</v>
      </c>
    </row>
    <row r="55" spans="1:85" x14ac:dyDescent="0.25">
      <c r="A55" s="392"/>
      <c r="B55" s="320"/>
      <c r="C55" s="237" t="s">
        <v>38</v>
      </c>
      <c r="D55" s="258">
        <f t="shared" si="5"/>
        <v>150</v>
      </c>
      <c r="E55" s="61">
        <f>+Enero!E55+Febrero!E55+'Marzo '!E55</f>
        <v>81</v>
      </c>
      <c r="F55" s="60">
        <f>+Enero!F55+Febrero!F55+'Marzo '!F55</f>
        <v>33</v>
      </c>
      <c r="G55" s="60">
        <f>+Enero!G55+Febrero!G55+'Marzo '!G55</f>
        <v>0</v>
      </c>
      <c r="H55" s="133">
        <f>+Enero!H55+Febrero!H55+'Marzo '!H55</f>
        <v>36</v>
      </c>
      <c r="I55" s="133">
        <f>+Enero!I55+Febrero!I55+'Marzo '!I55</f>
        <v>0</v>
      </c>
      <c r="J55" s="257"/>
      <c r="K55" s="127"/>
      <c r="L55" s="127"/>
      <c r="M55" s="127"/>
      <c r="N55" s="127"/>
      <c r="O55" s="127"/>
      <c r="P55" s="127"/>
      <c r="Q55" s="7"/>
      <c r="R55" s="8"/>
      <c r="S55" s="8"/>
      <c r="T55" s="8"/>
      <c r="U55" s="8"/>
      <c r="V55" s="8"/>
      <c r="W55" s="8"/>
      <c r="X55" s="8"/>
      <c r="Y55" s="8"/>
      <c r="Z55" s="8"/>
      <c r="AA55" s="8"/>
      <c r="AB55" s="8"/>
      <c r="AC55" s="8"/>
      <c r="CA55" s="253" t="str">
        <f t="shared" si="6"/>
        <v/>
      </c>
      <c r="CG55" s="253">
        <f t="shared" si="7"/>
        <v>0</v>
      </c>
    </row>
    <row r="56" spans="1:85" x14ac:dyDescent="0.25">
      <c r="A56" s="392"/>
      <c r="B56" s="321"/>
      <c r="C56" s="83" t="s">
        <v>39</v>
      </c>
      <c r="D56" s="262">
        <f t="shared" si="5"/>
        <v>0</v>
      </c>
      <c r="E56" s="136">
        <f>+Enero!E56+Febrero!E56+'Marzo '!E56</f>
        <v>0</v>
      </c>
      <c r="F56" s="98">
        <f>+Enero!F56+Febrero!F56+'Marzo '!F56</f>
        <v>0</v>
      </c>
      <c r="G56" s="98">
        <f>+Enero!G56+Febrero!G56+'Marzo '!G56</f>
        <v>0</v>
      </c>
      <c r="H56" s="134">
        <f>+Enero!H56+Febrero!H56+'Marzo '!H56</f>
        <v>0</v>
      </c>
      <c r="I56" s="134">
        <f>+Enero!I56+Febrero!I56+'Marzo '!I56</f>
        <v>0</v>
      </c>
      <c r="J56" s="257"/>
      <c r="K56" s="127"/>
      <c r="L56" s="127"/>
      <c r="M56" s="127"/>
      <c r="N56" s="127"/>
      <c r="O56" s="127"/>
      <c r="P56" s="127"/>
      <c r="Q56" s="7"/>
      <c r="R56" s="8"/>
      <c r="S56" s="8"/>
      <c r="T56" s="8"/>
      <c r="U56" s="8"/>
      <c r="V56" s="8"/>
      <c r="W56" s="8"/>
      <c r="X56" s="8"/>
      <c r="Y56" s="8"/>
      <c r="Z56" s="8"/>
      <c r="AA56" s="8"/>
      <c r="AB56" s="8"/>
      <c r="AC56" s="8"/>
      <c r="CA56" s="253" t="str">
        <f t="shared" si="6"/>
        <v/>
      </c>
      <c r="CG56" s="253">
        <f t="shared" si="7"/>
        <v>0</v>
      </c>
    </row>
    <row r="57" spans="1:85" x14ac:dyDescent="0.25">
      <c r="A57" s="392"/>
      <c r="B57" s="329" t="s">
        <v>40</v>
      </c>
      <c r="C57" s="179" t="s">
        <v>41</v>
      </c>
      <c r="D57" s="254">
        <f t="shared" si="5"/>
        <v>0</v>
      </c>
      <c r="E57" s="33">
        <f>+Enero!E57+Febrero!E57+'Marzo '!E57</f>
        <v>0</v>
      </c>
      <c r="F57" s="34">
        <f>+Enero!F57+Febrero!F57+'Marzo '!F57</f>
        <v>0</v>
      </c>
      <c r="G57" s="34">
        <f>+Enero!G57+Febrero!G57+'Marzo '!G57</f>
        <v>0</v>
      </c>
      <c r="H57" s="35">
        <f>+Enero!H57+Febrero!H57+'Marzo '!H57</f>
        <v>0</v>
      </c>
      <c r="I57" s="35">
        <f>+Enero!I57+Febrero!I57+'Marzo '!I57</f>
        <v>0</v>
      </c>
      <c r="J57" s="257"/>
      <c r="K57" s="127"/>
      <c r="L57" s="127"/>
      <c r="M57" s="127"/>
      <c r="N57" s="127"/>
      <c r="O57" s="127"/>
      <c r="P57" s="127"/>
      <c r="Q57" s="7"/>
      <c r="R57" s="8"/>
      <c r="S57" s="8"/>
      <c r="T57" s="8"/>
      <c r="U57" s="8"/>
      <c r="V57" s="8"/>
      <c r="W57" s="8"/>
      <c r="X57" s="8"/>
      <c r="Y57" s="8"/>
      <c r="Z57" s="8"/>
      <c r="AA57" s="8"/>
      <c r="AB57" s="8"/>
      <c r="AC57" s="8"/>
      <c r="CA57" s="253" t="str">
        <f t="shared" si="6"/>
        <v/>
      </c>
      <c r="CG57" s="253">
        <f t="shared" si="7"/>
        <v>0</v>
      </c>
    </row>
    <row r="58" spans="1:85" x14ac:dyDescent="0.25">
      <c r="A58" s="392"/>
      <c r="B58" s="330"/>
      <c r="C58" s="180" t="s">
        <v>42</v>
      </c>
      <c r="D58" s="261">
        <f t="shared" si="5"/>
        <v>0</v>
      </c>
      <c r="E58" s="59">
        <f>+Enero!E58+Febrero!E58+'Marzo '!E58</f>
        <v>0</v>
      </c>
      <c r="F58" s="60">
        <f>+Enero!F58+Febrero!F58+'Marzo '!F58</f>
        <v>0</v>
      </c>
      <c r="G58" s="60">
        <f>+Enero!G58+Febrero!G58+'Marzo '!G58</f>
        <v>0</v>
      </c>
      <c r="H58" s="133">
        <f>+Enero!H58+Febrero!H58+'Marzo '!H58</f>
        <v>0</v>
      </c>
      <c r="I58" s="133">
        <f>+Enero!I58+Febrero!I58+'Marzo '!I58</f>
        <v>0</v>
      </c>
      <c r="J58" s="257"/>
      <c r="K58" s="127"/>
      <c r="L58" s="127"/>
      <c r="M58" s="127"/>
      <c r="N58" s="127"/>
      <c r="O58" s="127"/>
      <c r="P58" s="127"/>
      <c r="Q58" s="7"/>
      <c r="R58" s="8"/>
      <c r="S58" s="8"/>
      <c r="T58" s="8"/>
      <c r="U58" s="8"/>
      <c r="V58" s="8"/>
      <c r="W58" s="8"/>
      <c r="X58" s="8"/>
      <c r="Y58" s="8"/>
      <c r="Z58" s="8"/>
      <c r="AA58" s="8"/>
      <c r="AB58" s="8"/>
      <c r="AC58" s="8"/>
      <c r="CA58" s="253" t="str">
        <f t="shared" si="6"/>
        <v/>
      </c>
      <c r="CG58" s="253">
        <f t="shared" si="7"/>
        <v>0</v>
      </c>
    </row>
    <row r="59" spans="1:85" x14ac:dyDescent="0.25">
      <c r="A59" s="392"/>
      <c r="B59" s="331"/>
      <c r="C59" s="83" t="s">
        <v>39</v>
      </c>
      <c r="D59" s="262">
        <f t="shared" si="5"/>
        <v>59</v>
      </c>
      <c r="E59" s="85">
        <f>+Enero!E59+Febrero!E59+'Marzo '!E59</f>
        <v>35</v>
      </c>
      <c r="F59" s="98">
        <f>+Enero!F59+Febrero!F59+'Marzo '!F59</f>
        <v>20</v>
      </c>
      <c r="G59" s="98">
        <f>+Enero!G59+Febrero!G59+'Marzo '!G59</f>
        <v>0</v>
      </c>
      <c r="H59" s="134">
        <f>+Enero!H59+Febrero!H59+'Marzo '!H59</f>
        <v>4</v>
      </c>
      <c r="I59" s="134">
        <f>+Enero!I59+Febrero!I59+'Marzo '!I59</f>
        <v>0</v>
      </c>
      <c r="J59" s="257"/>
      <c r="K59" s="127"/>
      <c r="L59" s="127"/>
      <c r="M59" s="127"/>
      <c r="N59" s="127"/>
      <c r="O59" s="127"/>
      <c r="P59" s="127"/>
      <c r="Q59" s="7"/>
      <c r="R59" s="8"/>
      <c r="S59" s="8"/>
      <c r="T59" s="8"/>
      <c r="U59" s="8"/>
      <c r="V59" s="8"/>
      <c r="W59" s="8"/>
      <c r="X59" s="8"/>
      <c r="Y59" s="8"/>
      <c r="Z59" s="8"/>
      <c r="AA59" s="8"/>
      <c r="AB59" s="8"/>
      <c r="AC59" s="8"/>
      <c r="CA59" s="253" t="str">
        <f t="shared" si="6"/>
        <v/>
      </c>
      <c r="CG59" s="253">
        <f t="shared" si="7"/>
        <v>0</v>
      </c>
    </row>
    <row r="60" spans="1:85" x14ac:dyDescent="0.25">
      <c r="A60" s="392"/>
      <c r="B60" s="353" t="s">
        <v>43</v>
      </c>
      <c r="C60" s="354"/>
      <c r="D60" s="263">
        <f t="shared" si="5"/>
        <v>506</v>
      </c>
      <c r="E60" s="40">
        <f>+Enero!E60+Febrero!E60+'Marzo '!E60</f>
        <v>321</v>
      </c>
      <c r="F60" s="41">
        <f>+Enero!F60+Febrero!F60+'Marzo '!F60</f>
        <v>78</v>
      </c>
      <c r="G60" s="41">
        <f>+Enero!G60+Febrero!G60+'Marzo '!G60</f>
        <v>62</v>
      </c>
      <c r="H60" s="42">
        <f>+Enero!H60+Febrero!H60+'Marzo '!H60</f>
        <v>45</v>
      </c>
      <c r="I60" s="42">
        <f>+Enero!I60+Febrero!I60+'Marzo '!I60</f>
        <v>0</v>
      </c>
      <c r="J60" s="257"/>
      <c r="K60" s="127"/>
      <c r="L60" s="127"/>
      <c r="M60" s="127"/>
      <c r="N60" s="127"/>
      <c r="O60" s="127"/>
      <c r="P60" s="127"/>
      <c r="Q60" s="7"/>
      <c r="R60" s="8"/>
      <c r="S60" s="8"/>
      <c r="T60" s="8"/>
      <c r="U60" s="8"/>
      <c r="V60" s="8"/>
      <c r="W60" s="8"/>
      <c r="X60" s="8"/>
      <c r="Y60" s="8"/>
      <c r="Z60" s="8"/>
      <c r="AA60" s="8"/>
      <c r="AB60" s="8"/>
      <c r="AC60" s="8"/>
      <c r="CA60" s="253" t="str">
        <f t="shared" si="6"/>
        <v/>
      </c>
      <c r="CG60" s="253">
        <f t="shared" si="7"/>
        <v>0</v>
      </c>
    </row>
    <row r="61" spans="1:85" x14ac:dyDescent="0.25">
      <c r="A61" s="392"/>
      <c r="B61" s="314" t="s">
        <v>44</v>
      </c>
      <c r="C61" s="315"/>
      <c r="D61" s="261">
        <f t="shared" si="5"/>
        <v>462</v>
      </c>
      <c r="E61" s="59">
        <f>+Enero!E61+Febrero!E61+'Marzo '!E61</f>
        <v>180</v>
      </c>
      <c r="F61" s="60">
        <f>+Enero!F61+Febrero!F61+'Marzo '!F61</f>
        <v>0</v>
      </c>
      <c r="G61" s="60">
        <f>+Enero!G61+Febrero!G61+'Marzo '!G61</f>
        <v>0</v>
      </c>
      <c r="H61" s="133">
        <f>+Enero!H61+Febrero!H61+'Marzo '!H61</f>
        <v>282</v>
      </c>
      <c r="I61" s="133">
        <f>+Enero!I61+Febrero!I61+'Marzo '!I61</f>
        <v>0</v>
      </c>
      <c r="J61" s="257"/>
      <c r="K61" s="127"/>
      <c r="L61" s="127"/>
      <c r="M61" s="127"/>
      <c r="N61" s="127"/>
      <c r="O61" s="127"/>
      <c r="P61" s="127"/>
      <c r="Q61" s="7"/>
      <c r="R61" s="8"/>
      <c r="S61" s="8"/>
      <c r="T61" s="8"/>
      <c r="U61" s="8"/>
      <c r="V61" s="8"/>
      <c r="W61" s="8"/>
      <c r="X61" s="8"/>
      <c r="Y61" s="8"/>
      <c r="Z61" s="8"/>
      <c r="AA61" s="8"/>
      <c r="AB61" s="8"/>
      <c r="AC61" s="8"/>
      <c r="CA61" s="253" t="str">
        <f t="shared" si="6"/>
        <v/>
      </c>
      <c r="CG61" s="253">
        <f t="shared" si="7"/>
        <v>0</v>
      </c>
    </row>
    <row r="62" spans="1:85" x14ac:dyDescent="0.25">
      <c r="A62" s="392"/>
      <c r="B62" s="316" t="s">
        <v>80</v>
      </c>
      <c r="C62" s="181" t="s">
        <v>108</v>
      </c>
      <c r="D62" s="261">
        <f t="shared" si="5"/>
        <v>0</v>
      </c>
      <c r="E62" s="59">
        <f>+Enero!E62+Febrero!E62+'Marzo '!E62</f>
        <v>0</v>
      </c>
      <c r="F62" s="60">
        <f>+Enero!F62+Febrero!F62+'Marzo '!F62</f>
        <v>0</v>
      </c>
      <c r="G62" s="60">
        <f>+Enero!G62+Febrero!G62+'Marzo '!G62</f>
        <v>0</v>
      </c>
      <c r="H62" s="133">
        <f>+Enero!H62+Febrero!H62+'Marzo '!H62</f>
        <v>0</v>
      </c>
      <c r="I62" s="133">
        <f>+Enero!I62+Febrero!I62+'Marzo '!I62</f>
        <v>0</v>
      </c>
      <c r="J62" s="257"/>
      <c r="K62" s="127"/>
      <c r="L62" s="127"/>
      <c r="M62" s="127"/>
      <c r="N62" s="127"/>
      <c r="O62" s="127"/>
      <c r="P62" s="127"/>
      <c r="Q62" s="7"/>
      <c r="R62" s="8"/>
      <c r="S62" s="8"/>
      <c r="T62" s="8"/>
      <c r="U62" s="8"/>
      <c r="V62" s="8"/>
      <c r="W62" s="8"/>
      <c r="X62" s="8"/>
      <c r="Y62" s="8"/>
      <c r="Z62" s="8"/>
      <c r="AA62" s="8"/>
      <c r="AB62" s="8"/>
      <c r="AC62" s="8"/>
      <c r="CA62" s="253" t="str">
        <f t="shared" si="6"/>
        <v/>
      </c>
      <c r="CG62" s="253">
        <f t="shared" si="7"/>
        <v>0</v>
      </c>
    </row>
    <row r="63" spans="1:85" x14ac:dyDescent="0.25">
      <c r="A63" s="392"/>
      <c r="B63" s="316"/>
      <c r="C63" s="181" t="s">
        <v>109</v>
      </c>
      <c r="D63" s="261">
        <f t="shared" si="5"/>
        <v>26</v>
      </c>
      <c r="E63" s="59">
        <f>+Enero!E63+Febrero!E63+'Marzo '!E63</f>
        <v>26</v>
      </c>
      <c r="F63" s="60">
        <f>+Enero!F63+Febrero!F63+'Marzo '!F63</f>
        <v>0</v>
      </c>
      <c r="G63" s="60">
        <f>+Enero!G63+Febrero!G63+'Marzo '!G63</f>
        <v>0</v>
      </c>
      <c r="H63" s="133">
        <f>+Enero!H63+Febrero!H63+'Marzo '!H63</f>
        <v>0</v>
      </c>
      <c r="I63" s="133">
        <f>+Enero!I63+Febrero!I63+'Marzo '!I63</f>
        <v>0</v>
      </c>
      <c r="J63" s="257"/>
      <c r="K63" s="127"/>
      <c r="L63" s="127"/>
      <c r="M63" s="127"/>
      <c r="N63" s="127"/>
      <c r="O63" s="127"/>
      <c r="P63" s="127"/>
      <c r="Q63" s="7"/>
      <c r="R63" s="8"/>
      <c r="S63" s="8"/>
      <c r="T63" s="8"/>
      <c r="U63" s="8"/>
      <c r="V63" s="8"/>
      <c r="W63" s="8"/>
      <c r="X63" s="8"/>
      <c r="Y63" s="8"/>
      <c r="Z63" s="8"/>
      <c r="AA63" s="8"/>
      <c r="AB63" s="8"/>
      <c r="AC63" s="8"/>
      <c r="CA63" s="253" t="str">
        <f t="shared" si="6"/>
        <v/>
      </c>
      <c r="CG63" s="253">
        <f t="shared" si="7"/>
        <v>0</v>
      </c>
    </row>
    <row r="64" spans="1:85" x14ac:dyDescent="0.25">
      <c r="A64" s="392"/>
      <c r="B64" s="390" t="s">
        <v>81</v>
      </c>
      <c r="C64" s="390"/>
      <c r="D64" s="261">
        <f t="shared" si="5"/>
        <v>0</v>
      </c>
      <c r="E64" s="59">
        <f>+Enero!E64+Febrero!E64+'Marzo '!E64</f>
        <v>0</v>
      </c>
      <c r="F64" s="60">
        <f>+Enero!F64+Febrero!F64+'Marzo '!F64</f>
        <v>0</v>
      </c>
      <c r="G64" s="60">
        <f>+Enero!G64+Febrero!G64+'Marzo '!G64</f>
        <v>0</v>
      </c>
      <c r="H64" s="133">
        <f>+Enero!H64+Febrero!H64+'Marzo '!H64</f>
        <v>0</v>
      </c>
      <c r="I64" s="133">
        <f>+Enero!I64+Febrero!I64+'Marzo '!I64</f>
        <v>0</v>
      </c>
      <c r="J64" s="257"/>
      <c r="K64" s="127"/>
      <c r="L64" s="127"/>
      <c r="M64" s="127"/>
      <c r="N64" s="127"/>
      <c r="O64" s="127"/>
      <c r="P64" s="127"/>
      <c r="Q64" s="7"/>
      <c r="R64" s="8"/>
      <c r="S64" s="8"/>
      <c r="T64" s="8"/>
      <c r="U64" s="8"/>
      <c r="V64" s="8"/>
      <c r="W64" s="8"/>
      <c r="X64" s="8"/>
      <c r="Y64" s="8"/>
      <c r="Z64" s="8"/>
      <c r="AA64" s="8"/>
      <c r="AB64" s="8"/>
      <c r="AC64" s="8"/>
      <c r="CA64" s="253" t="str">
        <f t="shared" si="6"/>
        <v/>
      </c>
      <c r="CG64" s="253">
        <f t="shared" si="7"/>
        <v>0</v>
      </c>
    </row>
    <row r="65" spans="1:85" x14ac:dyDescent="0.25">
      <c r="A65" s="392"/>
      <c r="B65" s="349" t="s">
        <v>45</v>
      </c>
      <c r="C65" s="350"/>
      <c r="D65" s="261">
        <f t="shared" si="5"/>
        <v>0</v>
      </c>
      <c r="E65" s="59">
        <f>+Enero!E65+Febrero!E65+'Marzo '!E65</f>
        <v>0</v>
      </c>
      <c r="F65" s="60">
        <f>+Enero!F65+Febrero!F65+'Marzo '!F65</f>
        <v>0</v>
      </c>
      <c r="G65" s="60">
        <f>+Enero!G65+Febrero!G65+'Marzo '!G65</f>
        <v>0</v>
      </c>
      <c r="H65" s="133">
        <f>+Enero!H65+Febrero!H65+'Marzo '!H65</f>
        <v>0</v>
      </c>
      <c r="I65" s="133">
        <f>+Enero!I65+Febrero!I65+'Marzo '!I65</f>
        <v>0</v>
      </c>
      <c r="J65" s="257"/>
      <c r="K65" s="127"/>
      <c r="L65" s="127"/>
      <c r="M65" s="127"/>
      <c r="N65" s="127"/>
      <c r="O65" s="127"/>
      <c r="P65" s="127"/>
      <c r="Q65" s="7"/>
      <c r="R65" s="8"/>
      <c r="S65" s="8"/>
      <c r="T65" s="8"/>
      <c r="U65" s="8"/>
      <c r="V65" s="8"/>
      <c r="W65" s="8"/>
      <c r="X65" s="8"/>
      <c r="Y65" s="8"/>
      <c r="Z65" s="8"/>
      <c r="AA65" s="8"/>
      <c r="AB65" s="8"/>
      <c r="AC65" s="8"/>
      <c r="CA65" s="253" t="str">
        <f t="shared" si="6"/>
        <v/>
      </c>
      <c r="CG65" s="253">
        <f t="shared" si="7"/>
        <v>0</v>
      </c>
    </row>
    <row r="66" spans="1:85" x14ac:dyDescent="0.25">
      <c r="A66" s="392"/>
      <c r="B66" s="355" t="s">
        <v>46</v>
      </c>
      <c r="C66" s="356"/>
      <c r="D66" s="261">
        <f t="shared" si="5"/>
        <v>0</v>
      </c>
      <c r="E66" s="100">
        <f>+Enero!E66+Febrero!E66+'Marzo '!E66</f>
        <v>0</v>
      </c>
      <c r="F66" s="70">
        <f>+Enero!F66+Febrero!F66+'Marzo '!F66</f>
        <v>0</v>
      </c>
      <c r="G66" s="70">
        <f>+Enero!G66+Febrero!G66+'Marzo '!G66</f>
        <v>0</v>
      </c>
      <c r="H66" s="135">
        <f>+Enero!H66+Febrero!H66+'Marzo '!H66</f>
        <v>0</v>
      </c>
      <c r="I66" s="135">
        <f>+Enero!I66+Febrero!I66+'Marzo '!I66</f>
        <v>0</v>
      </c>
      <c r="J66" s="257"/>
      <c r="K66" s="127"/>
      <c r="L66" s="127"/>
      <c r="M66" s="127"/>
      <c r="N66" s="127"/>
      <c r="O66" s="127"/>
      <c r="P66" s="127"/>
      <c r="Q66" s="7"/>
      <c r="R66" s="8"/>
      <c r="S66" s="8"/>
      <c r="T66" s="8"/>
      <c r="U66" s="8"/>
      <c r="V66" s="8"/>
      <c r="W66" s="8"/>
      <c r="X66" s="8"/>
      <c r="Y66" s="8"/>
      <c r="Z66" s="8"/>
      <c r="AA66" s="8"/>
      <c r="AB66" s="8"/>
      <c r="AC66" s="8"/>
      <c r="CA66" s="253" t="str">
        <f t="shared" si="6"/>
        <v/>
      </c>
      <c r="CG66" s="253">
        <f t="shared" si="7"/>
        <v>0</v>
      </c>
    </row>
    <row r="67" spans="1:85" x14ac:dyDescent="0.25">
      <c r="A67" s="392"/>
      <c r="B67" s="317" t="s">
        <v>47</v>
      </c>
      <c r="C67" s="318"/>
      <c r="D67" s="261">
        <f t="shared" si="5"/>
        <v>348</v>
      </c>
      <c r="E67" s="100">
        <f>+Enero!E67+Febrero!E67+'Marzo '!E67</f>
        <v>163</v>
      </c>
      <c r="F67" s="70">
        <f>+Enero!F67+Febrero!F67+'Marzo '!F67</f>
        <v>78</v>
      </c>
      <c r="G67" s="70">
        <f>+Enero!G67+Febrero!G67+'Marzo '!G67</f>
        <v>62</v>
      </c>
      <c r="H67" s="135">
        <f>+Enero!H67+Febrero!H67+'Marzo '!H67</f>
        <v>45</v>
      </c>
      <c r="I67" s="135">
        <f>+Enero!I67+Febrero!I67+'Marzo '!I67</f>
        <v>0</v>
      </c>
      <c r="J67" s="257"/>
      <c r="K67" s="127"/>
      <c r="L67" s="127"/>
      <c r="M67" s="127"/>
      <c r="N67" s="127"/>
      <c r="O67" s="127"/>
      <c r="P67" s="127"/>
      <c r="Q67" s="7"/>
      <c r="R67" s="8"/>
      <c r="S67" s="8"/>
      <c r="T67" s="8"/>
      <c r="U67" s="8"/>
      <c r="V67" s="8"/>
      <c r="W67" s="8"/>
      <c r="X67" s="8"/>
      <c r="Y67" s="8"/>
      <c r="Z67" s="8"/>
      <c r="AA67" s="8"/>
      <c r="AB67" s="8"/>
      <c r="AC67" s="8"/>
      <c r="CA67" s="253" t="str">
        <f t="shared" si="6"/>
        <v/>
      </c>
      <c r="CG67" s="253">
        <f t="shared" si="7"/>
        <v>0</v>
      </c>
    </row>
    <row r="68" spans="1:85" x14ac:dyDescent="0.25">
      <c r="A68" s="392"/>
      <c r="B68" s="319" t="s">
        <v>48</v>
      </c>
      <c r="C68" s="102" t="s">
        <v>49</v>
      </c>
      <c r="D68" s="254">
        <f t="shared" si="5"/>
        <v>0</v>
      </c>
      <c r="E68" s="33">
        <f>+Enero!E68+Febrero!E68+'Marzo '!E68</f>
        <v>0</v>
      </c>
      <c r="F68" s="34">
        <f>+Enero!F68+Febrero!F68+'Marzo '!F68</f>
        <v>0</v>
      </c>
      <c r="G68" s="34">
        <f>+Enero!G68+Febrero!G68+'Marzo '!G68</f>
        <v>0</v>
      </c>
      <c r="H68" s="35">
        <f>+Enero!H68+Febrero!H68+'Marzo '!H68</f>
        <v>0</v>
      </c>
      <c r="I68" s="35">
        <f>+Enero!I68+Febrero!I68+'Marzo '!I68</f>
        <v>0</v>
      </c>
      <c r="J68" s="257"/>
      <c r="K68" s="127"/>
      <c r="L68" s="127"/>
      <c r="M68" s="127"/>
      <c r="N68" s="127"/>
      <c r="O68" s="127"/>
      <c r="P68" s="127"/>
      <c r="Q68" s="7"/>
      <c r="R68" s="8"/>
      <c r="S68" s="8"/>
      <c r="T68" s="8"/>
      <c r="U68" s="8"/>
      <c r="V68" s="8"/>
      <c r="W68" s="8"/>
      <c r="X68" s="8"/>
      <c r="Y68" s="8"/>
      <c r="Z68" s="8"/>
      <c r="AA68" s="8"/>
      <c r="AB68" s="8"/>
      <c r="AC68" s="8"/>
      <c r="CA68" s="253" t="str">
        <f t="shared" si="6"/>
        <v/>
      </c>
      <c r="CG68" s="253">
        <f t="shared" si="7"/>
        <v>0</v>
      </c>
    </row>
    <row r="69" spans="1:85" x14ac:dyDescent="0.25">
      <c r="A69" s="392"/>
      <c r="B69" s="320"/>
      <c r="C69" s="139" t="s">
        <v>50</v>
      </c>
      <c r="D69" s="261">
        <f t="shared" si="5"/>
        <v>35</v>
      </c>
      <c r="E69" s="59">
        <f>+Enero!E69+Febrero!E69+'Marzo '!E69</f>
        <v>35</v>
      </c>
      <c r="F69" s="60">
        <f>+Enero!F69+Febrero!F69+'Marzo '!F69</f>
        <v>0</v>
      </c>
      <c r="G69" s="60">
        <f>+Enero!G69+Febrero!G69+'Marzo '!G69</f>
        <v>0</v>
      </c>
      <c r="H69" s="133">
        <f>+Enero!H69+Febrero!H69+'Marzo '!H69</f>
        <v>0</v>
      </c>
      <c r="I69" s="133">
        <f>+Enero!I69+Febrero!I69+'Marzo '!I69</f>
        <v>0</v>
      </c>
      <c r="J69" s="257"/>
      <c r="K69" s="127"/>
      <c r="L69" s="127"/>
      <c r="M69" s="127"/>
      <c r="N69" s="127"/>
      <c r="O69" s="127"/>
      <c r="P69" s="127"/>
      <c r="Q69" s="7"/>
      <c r="R69" s="8"/>
      <c r="S69" s="8"/>
      <c r="T69" s="8"/>
      <c r="U69" s="8"/>
      <c r="V69" s="8"/>
      <c r="W69" s="8"/>
      <c r="X69" s="8"/>
      <c r="Y69" s="8"/>
      <c r="Z69" s="8"/>
      <c r="AA69" s="8"/>
      <c r="AB69" s="8"/>
      <c r="AC69" s="8"/>
      <c r="CA69" s="253" t="str">
        <f t="shared" si="6"/>
        <v/>
      </c>
      <c r="CG69" s="253">
        <f t="shared" si="7"/>
        <v>0</v>
      </c>
    </row>
    <row r="70" spans="1:85" x14ac:dyDescent="0.25">
      <c r="A70" s="392"/>
      <c r="B70" s="321"/>
      <c r="C70" s="109" t="s">
        <v>51</v>
      </c>
      <c r="D70" s="261">
        <f t="shared" si="5"/>
        <v>0</v>
      </c>
      <c r="E70" s="100">
        <f>+Enero!E70+Febrero!E70+'Marzo '!E70</f>
        <v>0</v>
      </c>
      <c r="F70" s="70">
        <f>+Enero!F70+Febrero!F70+'Marzo '!F70</f>
        <v>0</v>
      </c>
      <c r="G70" s="70">
        <f>+Enero!G70+Febrero!G70+'Marzo '!G70</f>
        <v>0</v>
      </c>
      <c r="H70" s="135">
        <f>+Enero!H70+Febrero!H70+'Marzo '!H70</f>
        <v>0</v>
      </c>
      <c r="I70" s="135">
        <f>+Enero!I70+Febrero!I70+'Marzo '!I70</f>
        <v>0</v>
      </c>
      <c r="J70" s="257"/>
      <c r="K70" s="127"/>
      <c r="L70" s="127"/>
      <c r="M70" s="127"/>
      <c r="N70" s="127"/>
      <c r="O70" s="127"/>
      <c r="P70" s="127"/>
      <c r="Q70" s="7"/>
      <c r="R70" s="8"/>
      <c r="S70" s="8"/>
      <c r="T70" s="8"/>
      <c r="U70" s="8"/>
      <c r="V70" s="8"/>
      <c r="W70" s="8"/>
      <c r="X70" s="8"/>
      <c r="Y70" s="8"/>
      <c r="Z70" s="8"/>
      <c r="AA70" s="8"/>
      <c r="AB70" s="8"/>
      <c r="AC70" s="8"/>
      <c r="CA70" s="253" t="str">
        <f t="shared" si="6"/>
        <v/>
      </c>
      <c r="CG70" s="253">
        <f t="shared" si="7"/>
        <v>0</v>
      </c>
    </row>
    <row r="71" spans="1:85" x14ac:dyDescent="0.25">
      <c r="A71" s="392"/>
      <c r="B71" s="351" t="s">
        <v>52</v>
      </c>
      <c r="C71" s="352"/>
      <c r="D71" s="264">
        <f t="shared" si="5"/>
        <v>0</v>
      </c>
      <c r="E71" s="140">
        <f>+Enero!E71+Febrero!E71+'Marzo '!E71</f>
        <v>0</v>
      </c>
      <c r="F71" s="141">
        <f>+Enero!F71+Febrero!F71+'Marzo '!F71</f>
        <v>0</v>
      </c>
      <c r="G71" s="141">
        <f>+Enero!G71+Febrero!G71+'Marzo '!G71</f>
        <v>0</v>
      </c>
      <c r="H71" s="142">
        <f>+Enero!H71+Febrero!H71+'Marzo '!H71</f>
        <v>0</v>
      </c>
      <c r="I71" s="142">
        <f>+Enero!I71+Febrero!I71+'Marzo '!I71</f>
        <v>0</v>
      </c>
      <c r="J71" s="257"/>
      <c r="K71" s="127"/>
      <c r="L71" s="127"/>
      <c r="M71" s="127"/>
      <c r="N71" s="127"/>
      <c r="O71" s="127"/>
      <c r="P71" s="127"/>
      <c r="Q71" s="7"/>
      <c r="R71" s="8"/>
      <c r="S71" s="8"/>
      <c r="T71" s="8"/>
      <c r="U71" s="8"/>
      <c r="V71" s="8"/>
      <c r="W71" s="8"/>
      <c r="X71" s="8"/>
      <c r="Y71" s="8"/>
      <c r="Z71" s="8"/>
      <c r="AA71" s="8"/>
      <c r="AB71" s="8"/>
      <c r="AC71" s="8"/>
      <c r="CA71" s="253" t="str">
        <f t="shared" si="6"/>
        <v/>
      </c>
      <c r="CG71" s="253">
        <f t="shared" si="7"/>
        <v>0</v>
      </c>
    </row>
    <row r="72" spans="1:85" x14ac:dyDescent="0.25">
      <c r="A72" s="393"/>
      <c r="B72" s="322" t="s">
        <v>4</v>
      </c>
      <c r="C72" s="323"/>
      <c r="D72" s="264">
        <f>SUM(E72:I72)</f>
        <v>3179</v>
      </c>
      <c r="E72" s="264">
        <f>SUM(E43:E71)</f>
        <v>1455</v>
      </c>
      <c r="F72" s="264">
        <f>SUM(F43:F71)</f>
        <v>421</v>
      </c>
      <c r="G72" s="264">
        <f>SUM(G43:G71)</f>
        <v>124</v>
      </c>
      <c r="H72" s="264">
        <f>SUM(H43:H71)</f>
        <v>1179</v>
      </c>
      <c r="I72" s="264">
        <f>SUM(I43:I71)</f>
        <v>0</v>
      </c>
      <c r="J72" s="257"/>
      <c r="K72" s="127"/>
      <c r="L72" s="127"/>
      <c r="M72" s="127"/>
      <c r="N72" s="127"/>
      <c r="O72" s="127"/>
      <c r="P72" s="127"/>
      <c r="Q72" s="7"/>
      <c r="R72" s="8"/>
      <c r="S72" s="8"/>
      <c r="T72" s="8"/>
      <c r="U72" s="8"/>
      <c r="V72" s="8"/>
      <c r="W72" s="8"/>
      <c r="X72" s="8"/>
      <c r="Y72" s="8"/>
      <c r="Z72" s="8"/>
      <c r="AA72" s="8"/>
      <c r="AB72" s="8"/>
    </row>
    <row r="73" spans="1:85" x14ac:dyDescent="0.25">
      <c r="A73" s="272" t="s">
        <v>57</v>
      </c>
      <c r="B73" s="125"/>
      <c r="C73" s="125"/>
      <c r="D73" s="125"/>
      <c r="E73" s="125"/>
      <c r="F73" s="125"/>
      <c r="G73" s="126"/>
      <c r="H73" s="126"/>
      <c r="I73" s="143"/>
      <c r="J73" s="143"/>
      <c r="K73" s="143"/>
      <c r="L73" s="143"/>
      <c r="M73" s="143"/>
      <c r="N73" s="143"/>
      <c r="O73" s="128"/>
      <c r="P73" s="127"/>
      <c r="Q73" s="7"/>
      <c r="R73" s="8"/>
      <c r="S73" s="8"/>
      <c r="T73" s="8"/>
      <c r="U73" s="8"/>
      <c r="V73" s="8"/>
      <c r="W73" s="8"/>
      <c r="X73" s="8"/>
      <c r="Y73" s="8"/>
      <c r="Z73" s="8"/>
      <c r="AA73" s="8"/>
      <c r="AB73" s="8"/>
    </row>
    <row r="74" spans="1:85" ht="31.5" x14ac:dyDescent="0.25">
      <c r="A74" s="316" t="s">
        <v>58</v>
      </c>
      <c r="B74" s="316"/>
      <c r="C74" s="316"/>
      <c r="D74" s="240" t="s">
        <v>59</v>
      </c>
      <c r="E74" s="241" t="s">
        <v>60</v>
      </c>
      <c r="F74" s="242" t="s">
        <v>113</v>
      </c>
      <c r="G74" s="242" t="s">
        <v>61</v>
      </c>
      <c r="H74" s="130" t="s">
        <v>62</v>
      </c>
      <c r="I74" s="144"/>
      <c r="J74" s="145"/>
      <c r="K74" s="145"/>
      <c r="L74" s="145"/>
      <c r="M74" s="145"/>
      <c r="N74" s="145"/>
      <c r="O74" s="145"/>
      <c r="P74" s="127"/>
      <c r="Q74" s="7"/>
      <c r="R74" s="8"/>
      <c r="S74" s="8"/>
      <c r="T74" s="8"/>
      <c r="U74" s="8"/>
      <c r="V74" s="8"/>
      <c r="W74" s="8"/>
      <c r="X74" s="8"/>
      <c r="Y74" s="8"/>
      <c r="Z74" s="8"/>
      <c r="AA74" s="8"/>
      <c r="AB74" s="8"/>
    </row>
    <row r="75" spans="1:85" x14ac:dyDescent="0.25">
      <c r="A75" s="363" t="s">
        <v>63</v>
      </c>
      <c r="B75" s="364"/>
      <c r="C75" s="365"/>
      <c r="D75" s="273">
        <f>SUM(E75:H75)</f>
        <v>0</v>
      </c>
      <c r="E75" s="33">
        <f>+Enero!E75+Febrero!E75+'Marzo '!E75</f>
        <v>0</v>
      </c>
      <c r="F75" s="34">
        <f>+Enero!F75+Febrero!F75+'Marzo '!F75</f>
        <v>0</v>
      </c>
      <c r="G75" s="34">
        <f>+Enero!G75+Febrero!G75+'Marzo '!G75</f>
        <v>0</v>
      </c>
      <c r="H75" s="35">
        <f>+Enero!H75+Febrero!H75+'Marzo '!H75</f>
        <v>0</v>
      </c>
      <c r="I75" s="257"/>
      <c r="J75" s="145"/>
      <c r="K75" s="145"/>
      <c r="L75" s="145"/>
      <c r="M75" s="145"/>
      <c r="N75" s="145"/>
      <c r="O75" s="145"/>
      <c r="P75" s="127"/>
      <c r="Q75" s="7"/>
      <c r="R75" s="8"/>
      <c r="S75" s="8"/>
      <c r="T75" s="8"/>
      <c r="U75" s="8"/>
      <c r="V75" s="8"/>
      <c r="W75" s="8"/>
      <c r="X75" s="8"/>
      <c r="Y75" s="8"/>
      <c r="Z75" s="8"/>
      <c r="AA75" s="8"/>
      <c r="AB75" s="8"/>
    </row>
    <row r="76" spans="1:85" x14ac:dyDescent="0.25">
      <c r="A76" s="357" t="s">
        <v>64</v>
      </c>
      <c r="B76" s="358"/>
      <c r="C76" s="359"/>
      <c r="D76" s="273">
        <f>SUM(E76:H76)</f>
        <v>0</v>
      </c>
      <c r="E76" s="40">
        <f>+Enero!E76+Febrero!E76+'Marzo '!E76</f>
        <v>0</v>
      </c>
      <c r="F76" s="41">
        <f>+Enero!F76+Febrero!F76+'Marzo '!F76</f>
        <v>0</v>
      </c>
      <c r="G76" s="41">
        <f>+Enero!G76+Febrero!G76+'Marzo '!G76</f>
        <v>0</v>
      </c>
      <c r="H76" s="42">
        <f>+Enero!H76+Febrero!H76+'Marzo '!H76</f>
        <v>0</v>
      </c>
      <c r="I76" s="257"/>
      <c r="J76" s="145"/>
      <c r="K76" s="145"/>
      <c r="L76" s="145"/>
      <c r="M76" s="145"/>
      <c r="N76" s="145"/>
      <c r="O76" s="145"/>
      <c r="P76" s="128"/>
      <c r="Q76" s="7"/>
      <c r="R76" s="8"/>
      <c r="S76" s="8"/>
      <c r="T76" s="8"/>
      <c r="U76" s="8"/>
      <c r="V76" s="8"/>
      <c r="W76" s="8"/>
      <c r="X76" s="8"/>
      <c r="Y76" s="8"/>
      <c r="Z76" s="8"/>
      <c r="AA76" s="8"/>
      <c r="AB76" s="8"/>
    </row>
    <row r="77" spans="1:85" x14ac:dyDescent="0.25">
      <c r="A77" s="360" t="s">
        <v>65</v>
      </c>
      <c r="B77" s="361"/>
      <c r="C77" s="362"/>
      <c r="D77" s="273">
        <f>SUM(E77:H77)</f>
        <v>0</v>
      </c>
      <c r="E77" s="59">
        <f>+Enero!E77+Febrero!E77+'Marzo '!E77</f>
        <v>0</v>
      </c>
      <c r="F77" s="60">
        <f>+Enero!F77+Febrero!F77+'Marzo '!F77</f>
        <v>0</v>
      </c>
      <c r="G77" s="60">
        <f>+Enero!G77+Febrero!G77+'Marzo '!G77</f>
        <v>0</v>
      </c>
      <c r="H77" s="133">
        <f>+Enero!H77+Febrero!H77+'Marzo '!H77</f>
        <v>0</v>
      </c>
      <c r="I77" s="257"/>
      <c r="J77" s="145"/>
      <c r="K77" s="145"/>
      <c r="L77" s="145"/>
      <c r="M77" s="145"/>
      <c r="N77" s="145"/>
      <c r="O77" s="145"/>
      <c r="P77" s="145"/>
      <c r="Q77" s="7"/>
      <c r="R77" s="8"/>
      <c r="S77" s="8"/>
      <c r="T77" s="8"/>
      <c r="U77" s="8"/>
      <c r="V77" s="8"/>
      <c r="W77" s="8"/>
      <c r="X77" s="8"/>
      <c r="Y77" s="8"/>
      <c r="Z77" s="8"/>
      <c r="AA77" s="8"/>
      <c r="AB77" s="8"/>
    </row>
    <row r="78" spans="1:85" x14ac:dyDescent="0.25">
      <c r="A78" s="366" t="s">
        <v>66</v>
      </c>
      <c r="B78" s="367"/>
      <c r="C78" s="368"/>
      <c r="D78" s="274">
        <f>SUM(E78:H78)</f>
        <v>0</v>
      </c>
      <c r="E78" s="100">
        <f>+Enero!E78+Febrero!E78+'Marzo '!E78</f>
        <v>0</v>
      </c>
      <c r="F78" s="70">
        <f>+Enero!F78+Febrero!F78+'Marzo '!F78</f>
        <v>0</v>
      </c>
      <c r="G78" s="70">
        <f>+Enero!G78+Febrero!G78+'Marzo '!G78</f>
        <v>0</v>
      </c>
      <c r="H78" s="135">
        <f>+Enero!H78+Febrero!H78+'Marzo '!H78</f>
        <v>0</v>
      </c>
      <c r="I78" s="257"/>
      <c r="J78" s="145"/>
      <c r="K78" s="145"/>
      <c r="L78" s="145"/>
      <c r="M78" s="145"/>
      <c r="N78" s="145"/>
      <c r="O78" s="145"/>
      <c r="P78" s="145"/>
      <c r="Q78" s="7"/>
      <c r="R78" s="8"/>
      <c r="S78" s="8"/>
      <c r="T78" s="8"/>
      <c r="U78" s="8"/>
      <c r="V78" s="8"/>
      <c r="W78" s="8"/>
      <c r="X78" s="8"/>
      <c r="Y78" s="8"/>
      <c r="Z78" s="8"/>
      <c r="AA78" s="8"/>
      <c r="AB78" s="8"/>
    </row>
    <row r="79" spans="1:85" x14ac:dyDescent="0.25">
      <c r="A79" s="322" t="s">
        <v>4</v>
      </c>
      <c r="B79" s="399"/>
      <c r="C79" s="400"/>
      <c r="D79" s="275">
        <f>SUM(E79:H79)</f>
        <v>0</v>
      </c>
      <c r="E79" s="265">
        <f>SUM(E75:E78)</f>
        <v>0</v>
      </c>
      <c r="F79" s="266">
        <f>SUM(F75:F78)</f>
        <v>0</v>
      </c>
      <c r="G79" s="266">
        <f>SUM(G75:G78)</f>
        <v>0</v>
      </c>
      <c r="H79" s="276">
        <f>SUM(H75:H78)</f>
        <v>0</v>
      </c>
      <c r="I79" s="257"/>
      <c r="J79" s="127"/>
      <c r="K79" s="127"/>
      <c r="L79" s="127"/>
      <c r="M79" s="127"/>
      <c r="N79" s="127"/>
      <c r="O79" s="127"/>
      <c r="P79" s="145"/>
      <c r="Q79" s="7"/>
      <c r="R79" s="8"/>
      <c r="S79" s="8"/>
      <c r="T79" s="8"/>
      <c r="U79" s="8"/>
      <c r="V79" s="8"/>
      <c r="W79" s="8"/>
      <c r="X79" s="8"/>
      <c r="Y79" s="8"/>
      <c r="Z79" s="8"/>
      <c r="AA79" s="8"/>
      <c r="AB79" s="8"/>
    </row>
    <row r="80" spans="1:85" x14ac:dyDescent="0.25">
      <c r="A80" s="277" t="s">
        <v>67</v>
      </c>
      <c r="B80" s="150"/>
      <c r="C80" s="150"/>
      <c r="D80" s="150"/>
      <c r="E80" s="151"/>
      <c r="F80" s="151"/>
      <c r="G80" s="151"/>
      <c r="H80" s="151"/>
      <c r="I80" s="151"/>
      <c r="J80" s="151"/>
      <c r="K80" s="152"/>
      <c r="L80" s="152"/>
      <c r="M80" s="152"/>
      <c r="N80" s="153"/>
      <c r="O80" s="154"/>
      <c r="P80" s="145"/>
      <c r="Q80" s="7"/>
      <c r="R80" s="8"/>
      <c r="S80" s="8"/>
      <c r="T80" s="8"/>
      <c r="U80" s="8"/>
      <c r="V80" s="8"/>
      <c r="W80" s="8"/>
      <c r="X80" s="8"/>
      <c r="Y80" s="8"/>
      <c r="Z80" s="8"/>
      <c r="AA80" s="8"/>
      <c r="AB80" s="8"/>
    </row>
    <row r="81" spans="1:28" ht="21" x14ac:dyDescent="0.25">
      <c r="A81" s="369" t="s">
        <v>68</v>
      </c>
      <c r="B81" s="370"/>
      <c r="C81" s="371"/>
      <c r="D81" s="189" t="s">
        <v>69</v>
      </c>
      <c r="E81" s="372"/>
      <c r="F81" s="372"/>
      <c r="G81" s="7"/>
      <c r="H81" s="7"/>
      <c r="I81" s="7"/>
      <c r="J81" s="7"/>
      <c r="K81" s="7"/>
      <c r="L81" s="7"/>
      <c r="M81" s="7"/>
      <c r="N81" s="7"/>
      <c r="O81" s="7"/>
      <c r="P81" s="145"/>
      <c r="Q81" s="7"/>
      <c r="R81" s="8"/>
      <c r="S81" s="8"/>
      <c r="T81" s="8"/>
      <c r="U81" s="8"/>
      <c r="V81" s="8"/>
      <c r="W81" s="8"/>
      <c r="X81" s="8"/>
      <c r="Y81" s="8"/>
      <c r="Z81" s="8"/>
      <c r="AA81" s="8"/>
      <c r="AB81" s="8"/>
    </row>
    <row r="82" spans="1:28" x14ac:dyDescent="0.25">
      <c r="A82" s="401" t="s">
        <v>70</v>
      </c>
      <c r="B82" s="402"/>
      <c r="C82" s="403"/>
      <c r="D82" s="156">
        <f>+Enero!D82+Febrero!D82+'Marzo '!D82</f>
        <v>0</v>
      </c>
      <c r="E82" s="404"/>
      <c r="F82" s="404"/>
      <c r="G82" s="7"/>
      <c r="H82" s="7"/>
      <c r="I82" s="7"/>
      <c r="J82" s="7"/>
      <c r="K82" s="7"/>
      <c r="L82" s="7"/>
      <c r="M82" s="7"/>
      <c r="N82" s="7"/>
      <c r="O82" s="7"/>
      <c r="P82" s="127"/>
      <c r="Q82" s="7"/>
      <c r="R82" s="8"/>
      <c r="S82" s="8"/>
      <c r="T82" s="8"/>
      <c r="U82" s="8"/>
      <c r="V82" s="8"/>
      <c r="W82" s="8"/>
      <c r="X82" s="8"/>
      <c r="Y82" s="8"/>
      <c r="Z82" s="8"/>
      <c r="AA82" s="8"/>
      <c r="AB82" s="8"/>
    </row>
    <row r="83" spans="1:28" x14ac:dyDescent="0.25">
      <c r="A83" s="360" t="s">
        <v>71</v>
      </c>
      <c r="B83" s="361"/>
      <c r="C83" s="362"/>
      <c r="D83" s="156">
        <f>+Enero!D83+Febrero!D83+'Marzo '!D83</f>
        <v>0</v>
      </c>
      <c r="E83" s="404"/>
      <c r="F83" s="404"/>
      <c r="G83" s="7"/>
      <c r="H83" s="7"/>
      <c r="I83" s="7"/>
      <c r="J83" s="7"/>
      <c r="K83" s="7"/>
      <c r="L83" s="7"/>
      <c r="M83" s="7"/>
      <c r="N83" s="7"/>
      <c r="O83" s="7"/>
      <c r="P83" s="7"/>
      <c r="Q83" s="7"/>
      <c r="R83" s="8"/>
      <c r="S83" s="8"/>
      <c r="T83" s="8"/>
      <c r="U83" s="8"/>
      <c r="V83" s="8"/>
      <c r="W83" s="8"/>
      <c r="X83" s="8"/>
      <c r="Y83" s="8"/>
      <c r="Z83" s="8"/>
      <c r="AA83" s="8"/>
      <c r="AB83" s="8"/>
    </row>
    <row r="84" spans="1:28" x14ac:dyDescent="0.25">
      <c r="A84" s="411" t="s">
        <v>72</v>
      </c>
      <c r="B84" s="412"/>
      <c r="C84" s="413"/>
      <c r="D84" s="157">
        <f>+Enero!D84+Febrero!D84+'Marzo '!D84</f>
        <v>0</v>
      </c>
      <c r="E84" s="278"/>
      <c r="F84" s="278"/>
      <c r="G84" s="7"/>
      <c r="H84" s="7"/>
      <c r="I84" s="7"/>
      <c r="J84" s="7"/>
      <c r="K84" s="7"/>
      <c r="L84" s="7"/>
      <c r="M84" s="7"/>
      <c r="N84" s="7"/>
      <c r="O84" s="7"/>
      <c r="P84" s="7"/>
      <c r="Q84" s="7"/>
      <c r="R84" s="8"/>
      <c r="S84" s="8"/>
      <c r="T84" s="8"/>
      <c r="U84" s="8"/>
      <c r="V84" s="8"/>
      <c r="W84" s="8"/>
      <c r="X84" s="8"/>
      <c r="Y84" s="8"/>
      <c r="Z84" s="8"/>
      <c r="AA84" s="8"/>
      <c r="AB84" s="8"/>
    </row>
    <row r="85" spans="1:28" x14ac:dyDescent="0.25">
      <c r="A85" s="279" t="s">
        <v>73</v>
      </c>
      <c r="B85" s="279"/>
      <c r="C85" s="158"/>
      <c r="D85" s="159"/>
      <c r="E85" s="160"/>
    </row>
    <row r="86" spans="1:28" x14ac:dyDescent="0.25">
      <c r="A86" s="306" t="s">
        <v>74</v>
      </c>
      <c r="B86" s="306"/>
      <c r="C86" s="306"/>
      <c r="D86" s="307" t="s">
        <v>75</v>
      </c>
      <c r="E86" s="307" t="s">
        <v>114</v>
      </c>
    </row>
    <row r="87" spans="1:28" ht="18.75" customHeight="1" x14ac:dyDescent="0.25">
      <c r="A87" s="306"/>
      <c r="B87" s="306"/>
      <c r="C87" s="306"/>
      <c r="D87" s="307"/>
      <c r="E87" s="307"/>
    </row>
    <row r="88" spans="1:28" x14ac:dyDescent="0.25">
      <c r="A88" s="408" t="s">
        <v>76</v>
      </c>
      <c r="B88" s="409"/>
      <c r="C88" s="410"/>
      <c r="D88" s="280">
        <f>+Enero!D88+Febrero!D88+'Marzo '!D88</f>
        <v>0</v>
      </c>
      <c r="E88" s="281">
        <f>+Enero!E88+Febrero!E88+'Marzo '!E88</f>
        <v>0</v>
      </c>
      <c r="F88" s="253"/>
    </row>
    <row r="89" spans="1:28" x14ac:dyDescent="0.25">
      <c r="A89" s="405" t="s">
        <v>115</v>
      </c>
      <c r="B89" s="406"/>
      <c r="C89" s="407"/>
      <c r="D89" s="282">
        <f>+Enero!D89+Febrero!D89+'Marzo '!D89</f>
        <v>0</v>
      </c>
      <c r="E89" s="283">
        <f>+Enero!E89+Febrero!E89+'Marzo '!E89</f>
        <v>0</v>
      </c>
      <c r="F89" s="253"/>
    </row>
    <row r="90" spans="1:28" x14ac:dyDescent="0.25">
      <c r="A90" s="303" t="s">
        <v>77</v>
      </c>
      <c r="B90" s="304"/>
      <c r="C90" s="305"/>
      <c r="D90" s="284">
        <f>+Enero!D90+Febrero!D90+'Marzo '!D90</f>
        <v>0</v>
      </c>
      <c r="E90" s="285">
        <f>+Enero!E90+Febrero!E90+'Marzo '!E90</f>
        <v>0</v>
      </c>
      <c r="F90" s="253"/>
    </row>
    <row r="91" spans="1:28" x14ac:dyDescent="0.25">
      <c r="A91" s="158" t="s">
        <v>78</v>
      </c>
      <c r="B91" s="279"/>
      <c r="C91" s="158"/>
      <c r="D91" s="159"/>
      <c r="E91" s="160"/>
    </row>
    <row r="92" spans="1:28" x14ac:dyDescent="0.25">
      <c r="A92" s="306" t="s">
        <v>74</v>
      </c>
      <c r="B92" s="306"/>
      <c r="C92" s="306"/>
      <c r="D92" s="307" t="s">
        <v>75</v>
      </c>
      <c r="E92" s="307" t="s">
        <v>114</v>
      </c>
    </row>
    <row r="93" spans="1:28" ht="15.75" customHeight="1" x14ac:dyDescent="0.25">
      <c r="A93" s="306"/>
      <c r="B93" s="306"/>
      <c r="C93" s="306"/>
      <c r="D93" s="307"/>
      <c r="E93" s="307"/>
      <c r="F93" s="253"/>
    </row>
    <row r="94" spans="1:28" x14ac:dyDescent="0.25">
      <c r="A94" s="311" t="s">
        <v>116</v>
      </c>
      <c r="B94" s="312"/>
      <c r="C94" s="313"/>
      <c r="D94" s="280">
        <f>+Enero!D94+Febrero!D94+'Marzo '!D94</f>
        <v>0</v>
      </c>
      <c r="E94" s="281">
        <f>+Enero!E94+Febrero!E94+'Marzo '!E94</f>
        <v>0</v>
      </c>
      <c r="F94" s="253"/>
    </row>
    <row r="95" spans="1:28" x14ac:dyDescent="0.25">
      <c r="A95" s="308" t="s">
        <v>117</v>
      </c>
      <c r="B95" s="309"/>
      <c r="C95" s="310"/>
      <c r="D95" s="284">
        <f>+Enero!D95+Febrero!D95+'Marzo '!D95</f>
        <v>0</v>
      </c>
      <c r="E95" s="285">
        <f>+Enero!E95+Febrero!E95+'Marzo '!E95</f>
        <v>0</v>
      </c>
      <c r="F95" s="253"/>
    </row>
    <row r="96" spans="1:28" x14ac:dyDescent="0.25">
      <c r="A96" s="279" t="s">
        <v>118</v>
      </c>
      <c r="B96" s="158"/>
      <c r="C96" s="158"/>
      <c r="D96" s="159"/>
      <c r="E96" s="160"/>
      <c r="F96" s="163"/>
      <c r="G96" s="163"/>
      <c r="H96" s="163"/>
    </row>
    <row r="97" spans="1:85" x14ac:dyDescent="0.25">
      <c r="A97" s="332" t="s">
        <v>119</v>
      </c>
      <c r="B97" s="332"/>
      <c r="C97" s="333"/>
      <c r="D97" s="307" t="s">
        <v>82</v>
      </c>
      <c r="E97" s="345" t="s">
        <v>83</v>
      </c>
      <c r="F97" s="346"/>
      <c r="G97" s="346"/>
      <c r="H97" s="346"/>
      <c r="I97" s="346"/>
      <c r="J97" s="346"/>
      <c r="K97" s="347" t="s">
        <v>84</v>
      </c>
      <c r="L97" s="348"/>
    </row>
    <row r="98" spans="1:85" ht="17.25" customHeight="1" x14ac:dyDescent="0.25">
      <c r="A98" s="334"/>
      <c r="B98" s="334"/>
      <c r="C98" s="335"/>
      <c r="D98" s="307"/>
      <c r="E98" s="184" t="s">
        <v>85</v>
      </c>
      <c r="F98" s="185" t="s">
        <v>86</v>
      </c>
      <c r="G98" s="186" t="s">
        <v>87</v>
      </c>
      <c r="H98" s="186" t="s">
        <v>88</v>
      </c>
      <c r="I98" s="187" t="s">
        <v>89</v>
      </c>
      <c r="J98" s="188" t="s">
        <v>90</v>
      </c>
      <c r="K98" s="189" t="s">
        <v>91</v>
      </c>
      <c r="L98" s="189" t="s">
        <v>92</v>
      </c>
    </row>
    <row r="99" spans="1:85" x14ac:dyDescent="0.25">
      <c r="A99" s="336" t="s">
        <v>93</v>
      </c>
      <c r="B99" s="337"/>
      <c r="C99" s="190" t="s">
        <v>94</v>
      </c>
      <c r="D99" s="286">
        <f>+Enero!D99+Febrero!D99+'Marzo '!D99</f>
        <v>0</v>
      </c>
      <c r="E99" s="33">
        <f>+Enero!E99+Febrero!E99+'Marzo '!E99</f>
        <v>0</v>
      </c>
      <c r="F99" s="37">
        <f>+Enero!F99+Febrero!F99+'Marzo '!F99</f>
        <v>0</v>
      </c>
      <c r="G99" s="34">
        <f>+Enero!G99+Febrero!G99+'Marzo '!G99</f>
        <v>0</v>
      </c>
      <c r="H99" s="34">
        <f>+Enero!H99+Febrero!H99+'Marzo '!H99</f>
        <v>0</v>
      </c>
      <c r="I99" s="34">
        <f>+Enero!I99+Febrero!I99+'Marzo '!I99</f>
        <v>0</v>
      </c>
      <c r="J99" s="38">
        <f>+Enero!J99+Febrero!J99+'Marzo '!J99</f>
        <v>0</v>
      </c>
      <c r="K99" s="192">
        <f>+Enero!K99+Febrero!K99+'Marzo '!K99</f>
        <v>0</v>
      </c>
      <c r="L99" s="38">
        <f>+Enero!L99+Febrero!L99+'Marzo '!L99</f>
        <v>0</v>
      </c>
      <c r="M99" s="287"/>
      <c r="CG99" s="253">
        <v>0</v>
      </c>
    </row>
    <row r="100" spans="1:85" x14ac:dyDescent="0.25">
      <c r="A100" s="338"/>
      <c r="B100" s="339"/>
      <c r="C100" s="193" t="s">
        <v>95</v>
      </c>
      <c r="D100" s="288">
        <f>+Enero!D100+Febrero!D100+'Marzo '!D100</f>
        <v>0</v>
      </c>
      <c r="E100" s="59">
        <f>+Enero!E100+Febrero!E100+'Marzo '!E100</f>
        <v>0</v>
      </c>
      <c r="F100" s="61">
        <f>+Enero!F100+Febrero!F100+'Marzo '!F100</f>
        <v>0</v>
      </c>
      <c r="G100" s="60">
        <f>+Enero!G100+Febrero!G100+'Marzo '!G100</f>
        <v>0</v>
      </c>
      <c r="H100" s="60">
        <f>+Enero!H100+Febrero!H100+'Marzo '!H100</f>
        <v>0</v>
      </c>
      <c r="I100" s="60">
        <f>+Enero!I100+Febrero!I100+'Marzo '!I100</f>
        <v>0</v>
      </c>
      <c r="J100" s="45">
        <f>+Enero!J100+Febrero!J100+'Marzo '!J100</f>
        <v>0</v>
      </c>
      <c r="K100" s="195">
        <f>+Enero!K100+Febrero!K100+'Marzo '!K100</f>
        <v>0</v>
      </c>
      <c r="L100" s="45">
        <f>+Enero!L100+Febrero!L100+'Marzo '!L100</f>
        <v>0</v>
      </c>
      <c r="M100" s="287"/>
      <c r="CG100" s="253">
        <v>0</v>
      </c>
    </row>
    <row r="101" spans="1:85" x14ac:dyDescent="0.25">
      <c r="A101" s="338"/>
      <c r="B101" s="339"/>
      <c r="C101" s="193" t="s">
        <v>96</v>
      </c>
      <c r="D101" s="289">
        <f>+Enero!D101+Febrero!D101+'Marzo '!D101</f>
        <v>0</v>
      </c>
      <c r="E101" s="85">
        <f>+Enero!E101+Febrero!E101+'Marzo '!E101</f>
        <v>0</v>
      </c>
      <c r="F101" s="136">
        <f>+Enero!F101+Febrero!F101+'Marzo '!F101</f>
        <v>0</v>
      </c>
      <c r="G101" s="98">
        <f>+Enero!G101+Febrero!G101+'Marzo '!G101</f>
        <v>0</v>
      </c>
      <c r="H101" s="98">
        <f>+Enero!H101+Febrero!H101+'Marzo '!H101</f>
        <v>0</v>
      </c>
      <c r="I101" s="98">
        <f>+Enero!I101+Febrero!I101+'Marzo '!I101</f>
        <v>0</v>
      </c>
      <c r="J101" s="92">
        <f>+Enero!J101+Febrero!J101+'Marzo '!J101</f>
        <v>0</v>
      </c>
      <c r="K101" s="197">
        <f>+Enero!K101+Febrero!K101+'Marzo '!K101</f>
        <v>0</v>
      </c>
      <c r="L101" s="92">
        <f>+Enero!L101+Febrero!L101+'Marzo '!L101</f>
        <v>0</v>
      </c>
      <c r="M101" s="287"/>
      <c r="CG101" s="253">
        <v>0</v>
      </c>
    </row>
    <row r="102" spans="1:85" x14ac:dyDescent="0.25">
      <c r="A102" s="336" t="s">
        <v>97</v>
      </c>
      <c r="B102" s="337"/>
      <c r="C102" s="190" t="s">
        <v>94</v>
      </c>
      <c r="D102" s="286">
        <f>+Enero!D102+Febrero!D102+'Marzo '!D102</f>
        <v>0</v>
      </c>
      <c r="E102" s="40">
        <f>+Enero!E102+Febrero!E102+'Marzo '!E102</f>
        <v>0</v>
      </c>
      <c r="F102" s="44">
        <f>+Enero!F102+Febrero!F102+'Marzo '!F102</f>
        <v>0</v>
      </c>
      <c r="G102" s="41">
        <f>+Enero!G102+Febrero!G102+'Marzo '!G102</f>
        <v>0</v>
      </c>
      <c r="H102" s="41">
        <f>+Enero!H102+Febrero!H102+'Marzo '!H102</f>
        <v>0</v>
      </c>
      <c r="I102" s="41">
        <f>+Enero!I102+Febrero!I102+'Marzo '!I102</f>
        <v>0</v>
      </c>
      <c r="J102" s="46">
        <f>+Enero!J102+Febrero!J102+'Marzo '!J102</f>
        <v>0</v>
      </c>
      <c r="K102" s="198">
        <f>+Enero!K102+Febrero!K102+'Marzo '!K102</f>
        <v>0</v>
      </c>
      <c r="L102" s="46">
        <f>+Enero!L102+Febrero!L102+'Marzo '!L102</f>
        <v>0</v>
      </c>
      <c r="M102" s="287"/>
      <c r="CG102" s="253">
        <v>0</v>
      </c>
    </row>
    <row r="103" spans="1:85" x14ac:dyDescent="0.25">
      <c r="A103" s="338"/>
      <c r="B103" s="339"/>
      <c r="C103" s="193" t="s">
        <v>95</v>
      </c>
      <c r="D103" s="288">
        <f>+Enero!D103+Febrero!D103+'Marzo '!D103</f>
        <v>0</v>
      </c>
      <c r="E103" s="100">
        <f>+Enero!E103+Febrero!E103+'Marzo '!E103</f>
        <v>0</v>
      </c>
      <c r="F103" s="69">
        <f>+Enero!F103+Febrero!F103+'Marzo '!F103</f>
        <v>0</v>
      </c>
      <c r="G103" s="70">
        <f>+Enero!G103+Febrero!G103+'Marzo '!G103</f>
        <v>0</v>
      </c>
      <c r="H103" s="70">
        <f>+Enero!H103+Febrero!H103+'Marzo '!H103</f>
        <v>0</v>
      </c>
      <c r="I103" s="70">
        <f>+Enero!I103+Febrero!I103+'Marzo '!I103</f>
        <v>0</v>
      </c>
      <c r="J103" s="74">
        <f>+Enero!J103+Febrero!J103+'Marzo '!J103</f>
        <v>0</v>
      </c>
      <c r="K103" s="199">
        <f>+Enero!K103+Febrero!K103+'Marzo '!K103</f>
        <v>0</v>
      </c>
      <c r="L103" s="74">
        <f>+Enero!L103+Febrero!L103+'Marzo '!L103</f>
        <v>0</v>
      </c>
      <c r="M103" s="287"/>
      <c r="CG103" s="253">
        <v>0</v>
      </c>
    </row>
    <row r="104" spans="1:85" x14ac:dyDescent="0.25">
      <c r="A104" s="338"/>
      <c r="B104" s="339"/>
      <c r="C104" s="193" t="s">
        <v>96</v>
      </c>
      <c r="D104" s="289">
        <f>+Enero!D104+Febrero!D104+'Marzo '!D104</f>
        <v>0</v>
      </c>
      <c r="E104" s="100">
        <f>+Enero!E104+Febrero!E104+'Marzo '!E104</f>
        <v>0</v>
      </c>
      <c r="F104" s="69">
        <f>+Enero!F104+Febrero!F104+'Marzo '!F104</f>
        <v>0</v>
      </c>
      <c r="G104" s="70">
        <f>+Enero!G104+Febrero!G104+'Marzo '!G104</f>
        <v>0</v>
      </c>
      <c r="H104" s="70">
        <f>+Enero!H104+Febrero!H104+'Marzo '!H104</f>
        <v>0</v>
      </c>
      <c r="I104" s="70">
        <f>+Enero!I104+Febrero!I104+'Marzo '!I104</f>
        <v>0</v>
      </c>
      <c r="J104" s="74">
        <f>+Enero!J104+Febrero!J104+'Marzo '!J104</f>
        <v>0</v>
      </c>
      <c r="K104" s="199">
        <f>+Enero!K104+Febrero!K104+'Marzo '!K104</f>
        <v>0</v>
      </c>
      <c r="L104" s="74">
        <f>+Enero!L104+Febrero!L104+'Marzo '!L104</f>
        <v>0</v>
      </c>
      <c r="M104" s="287"/>
      <c r="CG104" s="253">
        <v>0</v>
      </c>
    </row>
    <row r="105" spans="1:85" x14ac:dyDescent="0.25">
      <c r="A105" s="336" t="s">
        <v>98</v>
      </c>
      <c r="B105" s="340"/>
      <c r="C105" s="190" t="s">
        <v>94</v>
      </c>
      <c r="D105" s="286">
        <f>+Enero!D105+Febrero!D105+'Marzo '!D105</f>
        <v>0</v>
      </c>
      <c r="E105" s="33">
        <f>+Enero!E105+Febrero!E105+'Marzo '!E105</f>
        <v>0</v>
      </c>
      <c r="F105" s="37">
        <f>+Enero!F105+Febrero!F105+'Marzo '!F105</f>
        <v>0</v>
      </c>
      <c r="G105" s="34">
        <f>+Enero!G105+Febrero!G105+'Marzo '!G105</f>
        <v>0</v>
      </c>
      <c r="H105" s="34">
        <f>+Enero!H105+Febrero!H105+'Marzo '!H105</f>
        <v>0</v>
      </c>
      <c r="I105" s="34">
        <f>+Enero!I105+Febrero!I105+'Marzo '!I105</f>
        <v>0</v>
      </c>
      <c r="J105" s="38">
        <f>+Enero!J105+Febrero!J105+'Marzo '!J105</f>
        <v>0</v>
      </c>
      <c r="K105" s="192">
        <f>+Enero!K105+Febrero!K105+'Marzo '!K105</f>
        <v>0</v>
      </c>
      <c r="L105" s="38">
        <f>+Enero!L105+Febrero!L105+'Marzo '!L105</f>
        <v>0</v>
      </c>
      <c r="M105" s="287"/>
      <c r="CG105" s="253">
        <v>0</v>
      </c>
    </row>
    <row r="106" spans="1:85" x14ac:dyDescent="0.25">
      <c r="A106" s="341"/>
      <c r="B106" s="342"/>
      <c r="C106" s="193" t="s">
        <v>95</v>
      </c>
      <c r="D106" s="288">
        <f>+Enero!D106+Febrero!D106+'Marzo '!D106</f>
        <v>0</v>
      </c>
      <c r="E106" s="59">
        <f>+Enero!E106+Febrero!E106+'Marzo '!E106</f>
        <v>0</v>
      </c>
      <c r="F106" s="61">
        <f>+Enero!F106+Febrero!F106+'Marzo '!F106</f>
        <v>0</v>
      </c>
      <c r="G106" s="60">
        <f>+Enero!G106+Febrero!G106+'Marzo '!G106</f>
        <v>0</v>
      </c>
      <c r="H106" s="60">
        <f>+Enero!H106+Febrero!H106+'Marzo '!H106</f>
        <v>0</v>
      </c>
      <c r="I106" s="60">
        <f>+Enero!I106+Febrero!I106+'Marzo '!I106</f>
        <v>0</v>
      </c>
      <c r="J106" s="45">
        <f>+Enero!J106+Febrero!J106+'Marzo '!J106</f>
        <v>0</v>
      </c>
      <c r="K106" s="195">
        <f>+Enero!K106+Febrero!K106+'Marzo '!K106</f>
        <v>0</v>
      </c>
      <c r="L106" s="45">
        <f>+Enero!L106+Febrero!L106+'Marzo '!L106</f>
        <v>0</v>
      </c>
      <c r="M106" s="287"/>
      <c r="CG106" s="253">
        <v>0</v>
      </c>
    </row>
    <row r="107" spans="1:85" x14ac:dyDescent="0.25">
      <c r="A107" s="343"/>
      <c r="B107" s="344"/>
      <c r="C107" s="290" t="s">
        <v>96</v>
      </c>
      <c r="D107" s="289">
        <f>+Enero!D107+Febrero!D107+'Marzo '!D107</f>
        <v>0</v>
      </c>
      <c r="E107" s="85">
        <f>+Enero!E107+Febrero!E107+'Marzo '!E107</f>
        <v>0</v>
      </c>
      <c r="F107" s="136">
        <f>+Enero!F107+Febrero!F107+'Marzo '!F107</f>
        <v>0</v>
      </c>
      <c r="G107" s="98">
        <f>+Enero!G107+Febrero!G107+'Marzo '!G107</f>
        <v>0</v>
      </c>
      <c r="H107" s="98">
        <f>+Enero!H107+Febrero!H107+'Marzo '!H107</f>
        <v>0</v>
      </c>
      <c r="I107" s="98">
        <f>+Enero!I107+Febrero!I107+'Marzo '!I107</f>
        <v>0</v>
      </c>
      <c r="J107" s="92">
        <f>+Enero!J107+Febrero!J107+'Marzo '!J107</f>
        <v>0</v>
      </c>
      <c r="K107" s="197">
        <f>+Enero!K107+Febrero!K107+'Marzo '!K107</f>
        <v>0</v>
      </c>
      <c r="L107" s="92">
        <f>+Enero!L107+Febrero!L107+'Marzo '!L107</f>
        <v>0</v>
      </c>
      <c r="M107" s="287"/>
      <c r="CG107" s="253">
        <v>0</v>
      </c>
    </row>
    <row r="195" spans="1:2" hidden="1" x14ac:dyDescent="0.25">
      <c r="A195" s="291">
        <f>SUM(D40,D72,D79,D82:D84,D88:D90,D94:D95,D99:L107)</f>
        <v>8396</v>
      </c>
      <c r="B195" s="252">
        <f>SUM(CG8:CO108)</f>
        <v>0</v>
      </c>
    </row>
  </sheetData>
  <mergeCells count="85">
    <mergeCell ref="A79:C79"/>
    <mergeCell ref="A82:C82"/>
    <mergeCell ref="E82:F82"/>
    <mergeCell ref="A89:C89"/>
    <mergeCell ref="A83:C83"/>
    <mergeCell ref="A88:C88"/>
    <mergeCell ref="E83:F83"/>
    <mergeCell ref="A84:C84"/>
    <mergeCell ref="A86:C87"/>
    <mergeCell ref="D86:D87"/>
    <mergeCell ref="E86:E87"/>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A6:O6"/>
    <mergeCell ref="A9:C10"/>
    <mergeCell ref="D9:D10"/>
    <mergeCell ref="E9:I9"/>
    <mergeCell ref="J9:X9"/>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97:C98"/>
    <mergeCell ref="A99:B101"/>
    <mergeCell ref="A102:B104"/>
    <mergeCell ref="A105:B107"/>
    <mergeCell ref="D97:D98"/>
    <mergeCell ref="B43:C43"/>
    <mergeCell ref="B44:B46"/>
    <mergeCell ref="B53:C53"/>
    <mergeCell ref="B54:B56"/>
    <mergeCell ref="B57:B59"/>
    <mergeCell ref="B61:C61"/>
    <mergeCell ref="B62:B63"/>
    <mergeCell ref="B67:C67"/>
    <mergeCell ref="B68:B70"/>
    <mergeCell ref="B72:C72"/>
    <mergeCell ref="A90:C90"/>
    <mergeCell ref="A92:C93"/>
    <mergeCell ref="D92:D93"/>
    <mergeCell ref="E92:E93"/>
    <mergeCell ref="A95:C95"/>
    <mergeCell ref="A94:C94"/>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22"/>
  <sheetViews>
    <sheetView workbookViewId="0">
      <selection activeCell="G24" sqref="G24"/>
    </sheetView>
  </sheetViews>
  <sheetFormatPr baseColWidth="10" defaultRowHeight="11.25" x14ac:dyDescent="0.15"/>
  <cols>
    <col min="1" max="1" width="5.85546875" style="163" customWidth="1"/>
    <col min="2" max="2" width="15.42578125" style="163" customWidth="1"/>
    <col min="3" max="3" width="34.140625" style="163" customWidth="1"/>
    <col min="4" max="4" width="11.42578125" style="163"/>
    <col min="5" max="5" width="13.28515625" style="163" customWidth="1"/>
    <col min="6" max="7" width="15.7109375" style="163" customWidth="1"/>
    <col min="8" max="14" width="13.28515625" style="163" customWidth="1"/>
    <col min="15" max="15" width="13.28515625" style="171" customWidth="1"/>
    <col min="16" max="17" width="12.7109375" style="171" customWidth="1"/>
    <col min="18" max="18" width="13.42578125" style="138" customWidth="1"/>
    <col min="19" max="19" width="8.5703125" style="138" customWidth="1"/>
    <col min="20" max="24" width="11.42578125" style="138"/>
    <col min="25" max="25" width="9.42578125" style="138" customWidth="1"/>
    <col min="26" max="27" width="11.42578125" style="138"/>
    <col min="28" max="28" width="14.140625" style="138" customWidth="1"/>
    <col min="29" max="29" width="17.140625" style="138" customWidth="1"/>
    <col min="30" max="31" width="12.5703125" style="138" customWidth="1"/>
    <col min="32" max="47" width="8.140625" style="138" customWidth="1"/>
    <col min="48" max="52" width="12" style="138" customWidth="1"/>
    <col min="53" max="53" width="13.140625" style="138" customWidth="1"/>
    <col min="54" max="56" width="13.140625" style="138" hidden="1" customWidth="1"/>
    <col min="57" max="58" width="12" style="138" hidden="1" customWidth="1"/>
    <col min="59" max="91" width="12" style="138" customWidth="1"/>
    <col min="92" max="92" width="10.85546875" style="138" customWidth="1"/>
    <col min="93" max="256" width="11.42578125" style="138"/>
    <col min="257" max="257" width="5.85546875" style="138" customWidth="1"/>
    <col min="258" max="258" width="15.42578125" style="138" customWidth="1"/>
    <col min="259" max="259" width="34.140625" style="138" customWidth="1"/>
    <col min="260" max="260" width="11.42578125" style="138"/>
    <col min="261" max="261" width="13.28515625" style="138" customWidth="1"/>
    <col min="262" max="263" width="15.7109375" style="138" customWidth="1"/>
    <col min="264" max="271" width="13.28515625" style="138" customWidth="1"/>
    <col min="272" max="273" width="12.7109375" style="138" customWidth="1"/>
    <col min="274" max="274" width="13.42578125" style="138" customWidth="1"/>
    <col min="275" max="275" width="8.5703125" style="138" customWidth="1"/>
    <col min="276" max="280" width="11.42578125" style="138"/>
    <col min="281" max="281" width="9.42578125" style="138" customWidth="1"/>
    <col min="282" max="283" width="11.42578125" style="138"/>
    <col min="284" max="284" width="14.140625" style="138" customWidth="1"/>
    <col min="285" max="285" width="17.140625" style="138" customWidth="1"/>
    <col min="286" max="287" width="12.5703125" style="138" customWidth="1"/>
    <col min="288" max="303" width="8.140625" style="138" customWidth="1"/>
    <col min="304" max="308" width="12" style="138" customWidth="1"/>
    <col min="309" max="309" width="13.140625" style="138" customWidth="1"/>
    <col min="310" max="314" width="0" style="138" hidden="1" customWidth="1"/>
    <col min="315" max="347" width="12" style="138" customWidth="1"/>
    <col min="348" max="348" width="10.85546875" style="138" customWidth="1"/>
    <col min="349" max="512" width="11.42578125" style="138"/>
    <col min="513" max="513" width="5.85546875" style="138" customWidth="1"/>
    <col min="514" max="514" width="15.42578125" style="138" customWidth="1"/>
    <col min="515" max="515" width="34.140625" style="138" customWidth="1"/>
    <col min="516" max="516" width="11.42578125" style="138"/>
    <col min="517" max="517" width="13.28515625" style="138" customWidth="1"/>
    <col min="518" max="519" width="15.7109375" style="138" customWidth="1"/>
    <col min="520" max="527" width="13.28515625" style="138" customWidth="1"/>
    <col min="528" max="529" width="12.7109375" style="138" customWidth="1"/>
    <col min="530" max="530" width="13.42578125" style="138" customWidth="1"/>
    <col min="531" max="531" width="8.5703125" style="138" customWidth="1"/>
    <col min="532" max="536" width="11.42578125" style="138"/>
    <col min="537" max="537" width="9.42578125" style="138" customWidth="1"/>
    <col min="538" max="539" width="11.42578125" style="138"/>
    <col min="540" max="540" width="14.140625" style="138" customWidth="1"/>
    <col min="541" max="541" width="17.140625" style="138" customWidth="1"/>
    <col min="542" max="543" width="12.5703125" style="138" customWidth="1"/>
    <col min="544" max="559" width="8.140625" style="138" customWidth="1"/>
    <col min="560" max="564" width="12" style="138" customWidth="1"/>
    <col min="565" max="565" width="13.140625" style="138" customWidth="1"/>
    <col min="566" max="570" width="0" style="138" hidden="1" customWidth="1"/>
    <col min="571" max="603" width="12" style="138" customWidth="1"/>
    <col min="604" max="604" width="10.85546875" style="138" customWidth="1"/>
    <col min="605" max="768" width="11.42578125" style="138"/>
    <col min="769" max="769" width="5.85546875" style="138" customWidth="1"/>
    <col min="770" max="770" width="15.42578125" style="138" customWidth="1"/>
    <col min="771" max="771" width="34.140625" style="138" customWidth="1"/>
    <col min="772" max="772" width="11.42578125" style="138"/>
    <col min="773" max="773" width="13.28515625" style="138" customWidth="1"/>
    <col min="774" max="775" width="15.7109375" style="138" customWidth="1"/>
    <col min="776" max="783" width="13.28515625" style="138" customWidth="1"/>
    <col min="784" max="785" width="12.7109375" style="138" customWidth="1"/>
    <col min="786" max="786" width="13.42578125" style="138" customWidth="1"/>
    <col min="787" max="787" width="8.5703125" style="138" customWidth="1"/>
    <col min="788" max="792" width="11.42578125" style="138"/>
    <col min="793" max="793" width="9.42578125" style="138" customWidth="1"/>
    <col min="794" max="795" width="11.42578125" style="138"/>
    <col min="796" max="796" width="14.140625" style="138" customWidth="1"/>
    <col min="797" max="797" width="17.140625" style="138" customWidth="1"/>
    <col min="798" max="799" width="12.5703125" style="138" customWidth="1"/>
    <col min="800" max="815" width="8.140625" style="138" customWidth="1"/>
    <col min="816" max="820" width="12" style="138" customWidth="1"/>
    <col min="821" max="821" width="13.140625" style="138" customWidth="1"/>
    <col min="822" max="826" width="0" style="138" hidden="1" customWidth="1"/>
    <col min="827" max="859" width="12" style="138" customWidth="1"/>
    <col min="860" max="860" width="10.85546875" style="138" customWidth="1"/>
    <col min="861" max="1024" width="11.42578125" style="138"/>
    <col min="1025" max="1025" width="5.85546875" style="138" customWidth="1"/>
    <col min="1026" max="1026" width="15.42578125" style="138" customWidth="1"/>
    <col min="1027" max="1027" width="34.140625" style="138" customWidth="1"/>
    <col min="1028" max="1028" width="11.42578125" style="138"/>
    <col min="1029" max="1029" width="13.28515625" style="138" customWidth="1"/>
    <col min="1030" max="1031" width="15.7109375" style="138" customWidth="1"/>
    <col min="1032" max="1039" width="13.28515625" style="138" customWidth="1"/>
    <col min="1040" max="1041" width="12.7109375" style="138" customWidth="1"/>
    <col min="1042" max="1042" width="13.42578125" style="138" customWidth="1"/>
    <col min="1043" max="1043" width="8.5703125" style="138" customWidth="1"/>
    <col min="1044" max="1048" width="11.42578125" style="138"/>
    <col min="1049" max="1049" width="9.42578125" style="138" customWidth="1"/>
    <col min="1050" max="1051" width="11.42578125" style="138"/>
    <col min="1052" max="1052" width="14.140625" style="138" customWidth="1"/>
    <col min="1053" max="1053" width="17.140625" style="138" customWidth="1"/>
    <col min="1054" max="1055" width="12.5703125" style="138" customWidth="1"/>
    <col min="1056" max="1071" width="8.140625" style="138" customWidth="1"/>
    <col min="1072" max="1076" width="12" style="138" customWidth="1"/>
    <col min="1077" max="1077" width="13.140625" style="138" customWidth="1"/>
    <col min="1078" max="1082" width="0" style="138" hidden="1" customWidth="1"/>
    <col min="1083" max="1115" width="12" style="138" customWidth="1"/>
    <col min="1116" max="1116" width="10.85546875" style="138" customWidth="1"/>
    <col min="1117" max="1280" width="11.42578125" style="138"/>
    <col min="1281" max="1281" width="5.85546875" style="138" customWidth="1"/>
    <col min="1282" max="1282" width="15.42578125" style="138" customWidth="1"/>
    <col min="1283" max="1283" width="34.140625" style="138" customWidth="1"/>
    <col min="1284" max="1284" width="11.42578125" style="138"/>
    <col min="1285" max="1285" width="13.28515625" style="138" customWidth="1"/>
    <col min="1286" max="1287" width="15.7109375" style="138" customWidth="1"/>
    <col min="1288" max="1295" width="13.28515625" style="138" customWidth="1"/>
    <col min="1296" max="1297" width="12.7109375" style="138" customWidth="1"/>
    <col min="1298" max="1298" width="13.42578125" style="138" customWidth="1"/>
    <col min="1299" max="1299" width="8.5703125" style="138" customWidth="1"/>
    <col min="1300" max="1304" width="11.42578125" style="138"/>
    <col min="1305" max="1305" width="9.42578125" style="138" customWidth="1"/>
    <col min="1306" max="1307" width="11.42578125" style="138"/>
    <col min="1308" max="1308" width="14.140625" style="138" customWidth="1"/>
    <col min="1309" max="1309" width="17.140625" style="138" customWidth="1"/>
    <col min="1310" max="1311" width="12.5703125" style="138" customWidth="1"/>
    <col min="1312" max="1327" width="8.140625" style="138" customWidth="1"/>
    <col min="1328" max="1332" width="12" style="138" customWidth="1"/>
    <col min="1333" max="1333" width="13.140625" style="138" customWidth="1"/>
    <col min="1334" max="1338" width="0" style="138" hidden="1" customWidth="1"/>
    <col min="1339" max="1371" width="12" style="138" customWidth="1"/>
    <col min="1372" max="1372" width="10.85546875" style="138" customWidth="1"/>
    <col min="1373" max="1536" width="11.42578125" style="138"/>
    <col min="1537" max="1537" width="5.85546875" style="138" customWidth="1"/>
    <col min="1538" max="1538" width="15.42578125" style="138" customWidth="1"/>
    <col min="1539" max="1539" width="34.140625" style="138" customWidth="1"/>
    <col min="1540" max="1540" width="11.42578125" style="138"/>
    <col min="1541" max="1541" width="13.28515625" style="138" customWidth="1"/>
    <col min="1542" max="1543" width="15.7109375" style="138" customWidth="1"/>
    <col min="1544" max="1551" width="13.28515625" style="138" customWidth="1"/>
    <col min="1552" max="1553" width="12.7109375" style="138" customWidth="1"/>
    <col min="1554" max="1554" width="13.42578125" style="138" customWidth="1"/>
    <col min="1555" max="1555" width="8.5703125" style="138" customWidth="1"/>
    <col min="1556" max="1560" width="11.42578125" style="138"/>
    <col min="1561" max="1561" width="9.42578125" style="138" customWidth="1"/>
    <col min="1562" max="1563" width="11.42578125" style="138"/>
    <col min="1564" max="1564" width="14.140625" style="138" customWidth="1"/>
    <col min="1565" max="1565" width="17.140625" style="138" customWidth="1"/>
    <col min="1566" max="1567" width="12.5703125" style="138" customWidth="1"/>
    <col min="1568" max="1583" width="8.140625" style="138" customWidth="1"/>
    <col min="1584" max="1588" width="12" style="138" customWidth="1"/>
    <col min="1589" max="1589" width="13.140625" style="138" customWidth="1"/>
    <col min="1590" max="1594" width="0" style="138" hidden="1" customWidth="1"/>
    <col min="1595" max="1627" width="12" style="138" customWidth="1"/>
    <col min="1628" max="1628" width="10.85546875" style="138" customWidth="1"/>
    <col min="1629" max="1792" width="11.42578125" style="138"/>
    <col min="1793" max="1793" width="5.85546875" style="138" customWidth="1"/>
    <col min="1794" max="1794" width="15.42578125" style="138" customWidth="1"/>
    <col min="1795" max="1795" width="34.140625" style="138" customWidth="1"/>
    <col min="1796" max="1796" width="11.42578125" style="138"/>
    <col min="1797" max="1797" width="13.28515625" style="138" customWidth="1"/>
    <col min="1798" max="1799" width="15.7109375" style="138" customWidth="1"/>
    <col min="1800" max="1807" width="13.28515625" style="138" customWidth="1"/>
    <col min="1808" max="1809" width="12.7109375" style="138" customWidth="1"/>
    <col min="1810" max="1810" width="13.42578125" style="138" customWidth="1"/>
    <col min="1811" max="1811" width="8.5703125" style="138" customWidth="1"/>
    <col min="1812" max="1816" width="11.42578125" style="138"/>
    <col min="1817" max="1817" width="9.42578125" style="138" customWidth="1"/>
    <col min="1818" max="1819" width="11.42578125" style="138"/>
    <col min="1820" max="1820" width="14.140625" style="138" customWidth="1"/>
    <col min="1821" max="1821" width="17.140625" style="138" customWidth="1"/>
    <col min="1822" max="1823" width="12.5703125" style="138" customWidth="1"/>
    <col min="1824" max="1839" width="8.140625" style="138" customWidth="1"/>
    <col min="1840" max="1844" width="12" style="138" customWidth="1"/>
    <col min="1845" max="1845" width="13.140625" style="138" customWidth="1"/>
    <col min="1846" max="1850" width="0" style="138" hidden="1" customWidth="1"/>
    <col min="1851" max="1883" width="12" style="138" customWidth="1"/>
    <col min="1884" max="1884" width="10.85546875" style="138" customWidth="1"/>
    <col min="1885" max="2048" width="11.42578125" style="138"/>
    <col min="2049" max="2049" width="5.85546875" style="138" customWidth="1"/>
    <col min="2050" max="2050" width="15.42578125" style="138" customWidth="1"/>
    <col min="2051" max="2051" width="34.140625" style="138" customWidth="1"/>
    <col min="2052" max="2052" width="11.42578125" style="138"/>
    <col min="2053" max="2053" width="13.28515625" style="138" customWidth="1"/>
    <col min="2054" max="2055" width="15.7109375" style="138" customWidth="1"/>
    <col min="2056" max="2063" width="13.28515625" style="138" customWidth="1"/>
    <col min="2064" max="2065" width="12.7109375" style="138" customWidth="1"/>
    <col min="2066" max="2066" width="13.42578125" style="138" customWidth="1"/>
    <col min="2067" max="2067" width="8.5703125" style="138" customWidth="1"/>
    <col min="2068" max="2072" width="11.42578125" style="138"/>
    <col min="2073" max="2073" width="9.42578125" style="138" customWidth="1"/>
    <col min="2074" max="2075" width="11.42578125" style="138"/>
    <col min="2076" max="2076" width="14.140625" style="138" customWidth="1"/>
    <col min="2077" max="2077" width="17.140625" style="138" customWidth="1"/>
    <col min="2078" max="2079" width="12.5703125" style="138" customWidth="1"/>
    <col min="2080" max="2095" width="8.140625" style="138" customWidth="1"/>
    <col min="2096" max="2100" width="12" style="138" customWidth="1"/>
    <col min="2101" max="2101" width="13.140625" style="138" customWidth="1"/>
    <col min="2102" max="2106" width="0" style="138" hidden="1" customWidth="1"/>
    <col min="2107" max="2139" width="12" style="138" customWidth="1"/>
    <col min="2140" max="2140" width="10.85546875" style="138" customWidth="1"/>
    <col min="2141" max="2304" width="11.42578125" style="138"/>
    <col min="2305" max="2305" width="5.85546875" style="138" customWidth="1"/>
    <col min="2306" max="2306" width="15.42578125" style="138" customWidth="1"/>
    <col min="2307" max="2307" width="34.140625" style="138" customWidth="1"/>
    <col min="2308" max="2308" width="11.42578125" style="138"/>
    <col min="2309" max="2309" width="13.28515625" style="138" customWidth="1"/>
    <col min="2310" max="2311" width="15.7109375" style="138" customWidth="1"/>
    <col min="2312" max="2319" width="13.28515625" style="138" customWidth="1"/>
    <col min="2320" max="2321" width="12.7109375" style="138" customWidth="1"/>
    <col min="2322" max="2322" width="13.42578125" style="138" customWidth="1"/>
    <col min="2323" max="2323" width="8.5703125" style="138" customWidth="1"/>
    <col min="2324" max="2328" width="11.42578125" style="138"/>
    <col min="2329" max="2329" width="9.42578125" style="138" customWidth="1"/>
    <col min="2330" max="2331" width="11.42578125" style="138"/>
    <col min="2332" max="2332" width="14.140625" style="138" customWidth="1"/>
    <col min="2333" max="2333" width="17.140625" style="138" customWidth="1"/>
    <col min="2334" max="2335" width="12.5703125" style="138" customWidth="1"/>
    <col min="2336" max="2351" width="8.140625" style="138" customWidth="1"/>
    <col min="2352" max="2356" width="12" style="138" customWidth="1"/>
    <col min="2357" max="2357" width="13.140625" style="138" customWidth="1"/>
    <col min="2358" max="2362" width="0" style="138" hidden="1" customWidth="1"/>
    <col min="2363" max="2395" width="12" style="138" customWidth="1"/>
    <col min="2396" max="2396" width="10.85546875" style="138" customWidth="1"/>
    <col min="2397" max="2560" width="11.42578125" style="138"/>
    <col min="2561" max="2561" width="5.85546875" style="138" customWidth="1"/>
    <col min="2562" max="2562" width="15.42578125" style="138" customWidth="1"/>
    <col min="2563" max="2563" width="34.140625" style="138" customWidth="1"/>
    <col min="2564" max="2564" width="11.42578125" style="138"/>
    <col min="2565" max="2565" width="13.28515625" style="138" customWidth="1"/>
    <col min="2566" max="2567" width="15.7109375" style="138" customWidth="1"/>
    <col min="2568" max="2575" width="13.28515625" style="138" customWidth="1"/>
    <col min="2576" max="2577" width="12.7109375" style="138" customWidth="1"/>
    <col min="2578" max="2578" width="13.42578125" style="138" customWidth="1"/>
    <col min="2579" max="2579" width="8.5703125" style="138" customWidth="1"/>
    <col min="2580" max="2584" width="11.42578125" style="138"/>
    <col min="2585" max="2585" width="9.42578125" style="138" customWidth="1"/>
    <col min="2586" max="2587" width="11.42578125" style="138"/>
    <col min="2588" max="2588" width="14.140625" style="138" customWidth="1"/>
    <col min="2589" max="2589" width="17.140625" style="138" customWidth="1"/>
    <col min="2590" max="2591" width="12.5703125" style="138" customWidth="1"/>
    <col min="2592" max="2607" width="8.140625" style="138" customWidth="1"/>
    <col min="2608" max="2612" width="12" style="138" customWidth="1"/>
    <col min="2613" max="2613" width="13.140625" style="138" customWidth="1"/>
    <col min="2614" max="2618" width="0" style="138" hidden="1" customWidth="1"/>
    <col min="2619" max="2651" width="12" style="138" customWidth="1"/>
    <col min="2652" max="2652" width="10.85546875" style="138" customWidth="1"/>
    <col min="2653" max="2816" width="11.42578125" style="138"/>
    <col min="2817" max="2817" width="5.85546875" style="138" customWidth="1"/>
    <col min="2818" max="2818" width="15.42578125" style="138" customWidth="1"/>
    <col min="2819" max="2819" width="34.140625" style="138" customWidth="1"/>
    <col min="2820" max="2820" width="11.42578125" style="138"/>
    <col min="2821" max="2821" width="13.28515625" style="138" customWidth="1"/>
    <col min="2822" max="2823" width="15.7109375" style="138" customWidth="1"/>
    <col min="2824" max="2831" width="13.28515625" style="138" customWidth="1"/>
    <col min="2832" max="2833" width="12.7109375" style="138" customWidth="1"/>
    <col min="2834" max="2834" width="13.42578125" style="138" customWidth="1"/>
    <col min="2835" max="2835" width="8.5703125" style="138" customWidth="1"/>
    <col min="2836" max="2840" width="11.42578125" style="138"/>
    <col min="2841" max="2841" width="9.42578125" style="138" customWidth="1"/>
    <col min="2842" max="2843" width="11.42578125" style="138"/>
    <col min="2844" max="2844" width="14.140625" style="138" customWidth="1"/>
    <col min="2845" max="2845" width="17.140625" style="138" customWidth="1"/>
    <col min="2846" max="2847" width="12.5703125" style="138" customWidth="1"/>
    <col min="2848" max="2863" width="8.140625" style="138" customWidth="1"/>
    <col min="2864" max="2868" width="12" style="138" customWidth="1"/>
    <col min="2869" max="2869" width="13.140625" style="138" customWidth="1"/>
    <col min="2870" max="2874" width="0" style="138" hidden="1" customWidth="1"/>
    <col min="2875" max="2907" width="12" style="138" customWidth="1"/>
    <col min="2908" max="2908" width="10.85546875" style="138" customWidth="1"/>
    <col min="2909" max="3072" width="11.42578125" style="138"/>
    <col min="3073" max="3073" width="5.85546875" style="138" customWidth="1"/>
    <col min="3074" max="3074" width="15.42578125" style="138" customWidth="1"/>
    <col min="3075" max="3075" width="34.140625" style="138" customWidth="1"/>
    <col min="3076" max="3076" width="11.42578125" style="138"/>
    <col min="3077" max="3077" width="13.28515625" style="138" customWidth="1"/>
    <col min="3078" max="3079" width="15.7109375" style="138" customWidth="1"/>
    <col min="3080" max="3087" width="13.28515625" style="138" customWidth="1"/>
    <col min="3088" max="3089" width="12.7109375" style="138" customWidth="1"/>
    <col min="3090" max="3090" width="13.42578125" style="138" customWidth="1"/>
    <col min="3091" max="3091" width="8.5703125" style="138" customWidth="1"/>
    <col min="3092" max="3096" width="11.42578125" style="138"/>
    <col min="3097" max="3097" width="9.42578125" style="138" customWidth="1"/>
    <col min="3098" max="3099" width="11.42578125" style="138"/>
    <col min="3100" max="3100" width="14.140625" style="138" customWidth="1"/>
    <col min="3101" max="3101" width="17.140625" style="138" customWidth="1"/>
    <col min="3102" max="3103" width="12.5703125" style="138" customWidth="1"/>
    <col min="3104" max="3119" width="8.140625" style="138" customWidth="1"/>
    <col min="3120" max="3124" width="12" style="138" customWidth="1"/>
    <col min="3125" max="3125" width="13.140625" style="138" customWidth="1"/>
    <col min="3126" max="3130" width="0" style="138" hidden="1" customWidth="1"/>
    <col min="3131" max="3163" width="12" style="138" customWidth="1"/>
    <col min="3164" max="3164" width="10.85546875" style="138" customWidth="1"/>
    <col min="3165" max="3328" width="11.42578125" style="138"/>
    <col min="3329" max="3329" width="5.85546875" style="138" customWidth="1"/>
    <col min="3330" max="3330" width="15.42578125" style="138" customWidth="1"/>
    <col min="3331" max="3331" width="34.140625" style="138" customWidth="1"/>
    <col min="3332" max="3332" width="11.42578125" style="138"/>
    <col min="3333" max="3333" width="13.28515625" style="138" customWidth="1"/>
    <col min="3334" max="3335" width="15.7109375" style="138" customWidth="1"/>
    <col min="3336" max="3343" width="13.28515625" style="138" customWidth="1"/>
    <col min="3344" max="3345" width="12.7109375" style="138" customWidth="1"/>
    <col min="3346" max="3346" width="13.42578125" style="138" customWidth="1"/>
    <col min="3347" max="3347" width="8.5703125" style="138" customWidth="1"/>
    <col min="3348" max="3352" width="11.42578125" style="138"/>
    <col min="3353" max="3353" width="9.42578125" style="138" customWidth="1"/>
    <col min="3354" max="3355" width="11.42578125" style="138"/>
    <col min="3356" max="3356" width="14.140625" style="138" customWidth="1"/>
    <col min="3357" max="3357" width="17.140625" style="138" customWidth="1"/>
    <col min="3358" max="3359" width="12.5703125" style="138" customWidth="1"/>
    <col min="3360" max="3375" width="8.140625" style="138" customWidth="1"/>
    <col min="3376" max="3380" width="12" style="138" customWidth="1"/>
    <col min="3381" max="3381" width="13.140625" style="138" customWidth="1"/>
    <col min="3382" max="3386" width="0" style="138" hidden="1" customWidth="1"/>
    <col min="3387" max="3419" width="12" style="138" customWidth="1"/>
    <col min="3420" max="3420" width="10.85546875" style="138" customWidth="1"/>
    <col min="3421" max="3584" width="11.42578125" style="138"/>
    <col min="3585" max="3585" width="5.85546875" style="138" customWidth="1"/>
    <col min="3586" max="3586" width="15.42578125" style="138" customWidth="1"/>
    <col min="3587" max="3587" width="34.140625" style="138" customWidth="1"/>
    <col min="3588" max="3588" width="11.42578125" style="138"/>
    <col min="3589" max="3589" width="13.28515625" style="138" customWidth="1"/>
    <col min="3590" max="3591" width="15.7109375" style="138" customWidth="1"/>
    <col min="3592" max="3599" width="13.28515625" style="138" customWidth="1"/>
    <col min="3600" max="3601" width="12.7109375" style="138" customWidth="1"/>
    <col min="3602" max="3602" width="13.42578125" style="138" customWidth="1"/>
    <col min="3603" max="3603" width="8.5703125" style="138" customWidth="1"/>
    <col min="3604" max="3608" width="11.42578125" style="138"/>
    <col min="3609" max="3609" width="9.42578125" style="138" customWidth="1"/>
    <col min="3610" max="3611" width="11.42578125" style="138"/>
    <col min="3612" max="3612" width="14.140625" style="138" customWidth="1"/>
    <col min="3613" max="3613" width="17.140625" style="138" customWidth="1"/>
    <col min="3614" max="3615" width="12.5703125" style="138" customWidth="1"/>
    <col min="3616" max="3631" width="8.140625" style="138" customWidth="1"/>
    <col min="3632" max="3636" width="12" style="138" customWidth="1"/>
    <col min="3637" max="3637" width="13.140625" style="138" customWidth="1"/>
    <col min="3638" max="3642" width="0" style="138" hidden="1" customWidth="1"/>
    <col min="3643" max="3675" width="12" style="138" customWidth="1"/>
    <col min="3676" max="3676" width="10.85546875" style="138" customWidth="1"/>
    <col min="3677" max="3840" width="11.42578125" style="138"/>
    <col min="3841" max="3841" width="5.85546875" style="138" customWidth="1"/>
    <col min="3842" max="3842" width="15.42578125" style="138" customWidth="1"/>
    <col min="3843" max="3843" width="34.140625" style="138" customWidth="1"/>
    <col min="3844" max="3844" width="11.42578125" style="138"/>
    <col min="3845" max="3845" width="13.28515625" style="138" customWidth="1"/>
    <col min="3846" max="3847" width="15.7109375" style="138" customWidth="1"/>
    <col min="3848" max="3855" width="13.28515625" style="138" customWidth="1"/>
    <col min="3856" max="3857" width="12.7109375" style="138" customWidth="1"/>
    <col min="3858" max="3858" width="13.42578125" style="138" customWidth="1"/>
    <col min="3859" max="3859" width="8.5703125" style="138" customWidth="1"/>
    <col min="3860" max="3864" width="11.42578125" style="138"/>
    <col min="3865" max="3865" width="9.42578125" style="138" customWidth="1"/>
    <col min="3866" max="3867" width="11.42578125" style="138"/>
    <col min="3868" max="3868" width="14.140625" style="138" customWidth="1"/>
    <col min="3869" max="3869" width="17.140625" style="138" customWidth="1"/>
    <col min="3870" max="3871" width="12.5703125" style="138" customWidth="1"/>
    <col min="3872" max="3887" width="8.140625" style="138" customWidth="1"/>
    <col min="3888" max="3892" width="12" style="138" customWidth="1"/>
    <col min="3893" max="3893" width="13.140625" style="138" customWidth="1"/>
    <col min="3894" max="3898" width="0" style="138" hidden="1" customWidth="1"/>
    <col min="3899" max="3931" width="12" style="138" customWidth="1"/>
    <col min="3932" max="3932" width="10.85546875" style="138" customWidth="1"/>
    <col min="3933" max="4096" width="11.42578125" style="138"/>
    <col min="4097" max="4097" width="5.85546875" style="138" customWidth="1"/>
    <col min="4098" max="4098" width="15.42578125" style="138" customWidth="1"/>
    <col min="4099" max="4099" width="34.140625" style="138" customWidth="1"/>
    <col min="4100" max="4100" width="11.42578125" style="138"/>
    <col min="4101" max="4101" width="13.28515625" style="138" customWidth="1"/>
    <col min="4102" max="4103" width="15.7109375" style="138" customWidth="1"/>
    <col min="4104" max="4111" width="13.28515625" style="138" customWidth="1"/>
    <col min="4112" max="4113" width="12.7109375" style="138" customWidth="1"/>
    <col min="4114" max="4114" width="13.42578125" style="138" customWidth="1"/>
    <col min="4115" max="4115" width="8.5703125" style="138" customWidth="1"/>
    <col min="4116" max="4120" width="11.42578125" style="138"/>
    <col min="4121" max="4121" width="9.42578125" style="138" customWidth="1"/>
    <col min="4122" max="4123" width="11.42578125" style="138"/>
    <col min="4124" max="4124" width="14.140625" style="138" customWidth="1"/>
    <col min="4125" max="4125" width="17.140625" style="138" customWidth="1"/>
    <col min="4126" max="4127" width="12.5703125" style="138" customWidth="1"/>
    <col min="4128" max="4143" width="8.140625" style="138" customWidth="1"/>
    <col min="4144" max="4148" width="12" style="138" customWidth="1"/>
    <col min="4149" max="4149" width="13.140625" style="138" customWidth="1"/>
    <col min="4150" max="4154" width="0" style="138" hidden="1" customWidth="1"/>
    <col min="4155" max="4187" width="12" style="138" customWidth="1"/>
    <col min="4188" max="4188" width="10.85546875" style="138" customWidth="1"/>
    <col min="4189" max="4352" width="11.42578125" style="138"/>
    <col min="4353" max="4353" width="5.85546875" style="138" customWidth="1"/>
    <col min="4354" max="4354" width="15.42578125" style="138" customWidth="1"/>
    <col min="4355" max="4355" width="34.140625" style="138" customWidth="1"/>
    <col min="4356" max="4356" width="11.42578125" style="138"/>
    <col min="4357" max="4357" width="13.28515625" style="138" customWidth="1"/>
    <col min="4358" max="4359" width="15.7109375" style="138" customWidth="1"/>
    <col min="4360" max="4367" width="13.28515625" style="138" customWidth="1"/>
    <col min="4368" max="4369" width="12.7109375" style="138" customWidth="1"/>
    <col min="4370" max="4370" width="13.42578125" style="138" customWidth="1"/>
    <col min="4371" max="4371" width="8.5703125" style="138" customWidth="1"/>
    <col min="4372" max="4376" width="11.42578125" style="138"/>
    <col min="4377" max="4377" width="9.42578125" style="138" customWidth="1"/>
    <col min="4378" max="4379" width="11.42578125" style="138"/>
    <col min="4380" max="4380" width="14.140625" style="138" customWidth="1"/>
    <col min="4381" max="4381" width="17.140625" style="138" customWidth="1"/>
    <col min="4382" max="4383" width="12.5703125" style="138" customWidth="1"/>
    <col min="4384" max="4399" width="8.140625" style="138" customWidth="1"/>
    <col min="4400" max="4404" width="12" style="138" customWidth="1"/>
    <col min="4405" max="4405" width="13.140625" style="138" customWidth="1"/>
    <col min="4406" max="4410" width="0" style="138" hidden="1" customWidth="1"/>
    <col min="4411" max="4443" width="12" style="138" customWidth="1"/>
    <col min="4444" max="4444" width="10.85546875" style="138" customWidth="1"/>
    <col min="4445" max="4608" width="11.42578125" style="138"/>
    <col min="4609" max="4609" width="5.85546875" style="138" customWidth="1"/>
    <col min="4610" max="4610" width="15.42578125" style="138" customWidth="1"/>
    <col min="4611" max="4611" width="34.140625" style="138" customWidth="1"/>
    <col min="4612" max="4612" width="11.42578125" style="138"/>
    <col min="4613" max="4613" width="13.28515625" style="138" customWidth="1"/>
    <col min="4614" max="4615" width="15.7109375" style="138" customWidth="1"/>
    <col min="4616" max="4623" width="13.28515625" style="138" customWidth="1"/>
    <col min="4624" max="4625" width="12.7109375" style="138" customWidth="1"/>
    <col min="4626" max="4626" width="13.42578125" style="138" customWidth="1"/>
    <col min="4627" max="4627" width="8.5703125" style="138" customWidth="1"/>
    <col min="4628" max="4632" width="11.42578125" style="138"/>
    <col min="4633" max="4633" width="9.42578125" style="138" customWidth="1"/>
    <col min="4634" max="4635" width="11.42578125" style="138"/>
    <col min="4636" max="4636" width="14.140625" style="138" customWidth="1"/>
    <col min="4637" max="4637" width="17.140625" style="138" customWidth="1"/>
    <col min="4638" max="4639" width="12.5703125" style="138" customWidth="1"/>
    <col min="4640" max="4655" width="8.140625" style="138" customWidth="1"/>
    <col min="4656" max="4660" width="12" style="138" customWidth="1"/>
    <col min="4661" max="4661" width="13.140625" style="138" customWidth="1"/>
    <col min="4662" max="4666" width="0" style="138" hidden="1" customWidth="1"/>
    <col min="4667" max="4699" width="12" style="138" customWidth="1"/>
    <col min="4700" max="4700" width="10.85546875" style="138" customWidth="1"/>
    <col min="4701" max="4864" width="11.42578125" style="138"/>
    <col min="4865" max="4865" width="5.85546875" style="138" customWidth="1"/>
    <col min="4866" max="4866" width="15.42578125" style="138" customWidth="1"/>
    <col min="4867" max="4867" width="34.140625" style="138" customWidth="1"/>
    <col min="4868" max="4868" width="11.42578125" style="138"/>
    <col min="4869" max="4869" width="13.28515625" style="138" customWidth="1"/>
    <col min="4870" max="4871" width="15.7109375" style="138" customWidth="1"/>
    <col min="4872" max="4879" width="13.28515625" style="138" customWidth="1"/>
    <col min="4880" max="4881" width="12.7109375" style="138" customWidth="1"/>
    <col min="4882" max="4882" width="13.42578125" style="138" customWidth="1"/>
    <col min="4883" max="4883" width="8.5703125" style="138" customWidth="1"/>
    <col min="4884" max="4888" width="11.42578125" style="138"/>
    <col min="4889" max="4889" width="9.42578125" style="138" customWidth="1"/>
    <col min="4890" max="4891" width="11.42578125" style="138"/>
    <col min="4892" max="4892" width="14.140625" style="138" customWidth="1"/>
    <col min="4893" max="4893" width="17.140625" style="138" customWidth="1"/>
    <col min="4894" max="4895" width="12.5703125" style="138" customWidth="1"/>
    <col min="4896" max="4911" width="8.140625" style="138" customWidth="1"/>
    <col min="4912" max="4916" width="12" style="138" customWidth="1"/>
    <col min="4917" max="4917" width="13.140625" style="138" customWidth="1"/>
    <col min="4918" max="4922" width="0" style="138" hidden="1" customWidth="1"/>
    <col min="4923" max="4955" width="12" style="138" customWidth="1"/>
    <col min="4956" max="4956" width="10.85546875" style="138" customWidth="1"/>
    <col min="4957" max="5120" width="11.42578125" style="138"/>
    <col min="5121" max="5121" width="5.85546875" style="138" customWidth="1"/>
    <col min="5122" max="5122" width="15.42578125" style="138" customWidth="1"/>
    <col min="5123" max="5123" width="34.140625" style="138" customWidth="1"/>
    <col min="5124" max="5124" width="11.42578125" style="138"/>
    <col min="5125" max="5125" width="13.28515625" style="138" customWidth="1"/>
    <col min="5126" max="5127" width="15.7109375" style="138" customWidth="1"/>
    <col min="5128" max="5135" width="13.28515625" style="138" customWidth="1"/>
    <col min="5136" max="5137" width="12.7109375" style="138" customWidth="1"/>
    <col min="5138" max="5138" width="13.42578125" style="138" customWidth="1"/>
    <col min="5139" max="5139" width="8.5703125" style="138" customWidth="1"/>
    <col min="5140" max="5144" width="11.42578125" style="138"/>
    <col min="5145" max="5145" width="9.42578125" style="138" customWidth="1"/>
    <col min="5146" max="5147" width="11.42578125" style="138"/>
    <col min="5148" max="5148" width="14.140625" style="138" customWidth="1"/>
    <col min="5149" max="5149" width="17.140625" style="138" customWidth="1"/>
    <col min="5150" max="5151" width="12.5703125" style="138" customWidth="1"/>
    <col min="5152" max="5167" width="8.140625" style="138" customWidth="1"/>
    <col min="5168" max="5172" width="12" style="138" customWidth="1"/>
    <col min="5173" max="5173" width="13.140625" style="138" customWidth="1"/>
    <col min="5174" max="5178" width="0" style="138" hidden="1" customWidth="1"/>
    <col min="5179" max="5211" width="12" style="138" customWidth="1"/>
    <col min="5212" max="5212" width="10.85546875" style="138" customWidth="1"/>
    <col min="5213" max="5376" width="11.42578125" style="138"/>
    <col min="5377" max="5377" width="5.85546875" style="138" customWidth="1"/>
    <col min="5378" max="5378" width="15.42578125" style="138" customWidth="1"/>
    <col min="5379" max="5379" width="34.140625" style="138" customWidth="1"/>
    <col min="5380" max="5380" width="11.42578125" style="138"/>
    <col min="5381" max="5381" width="13.28515625" style="138" customWidth="1"/>
    <col min="5382" max="5383" width="15.7109375" style="138" customWidth="1"/>
    <col min="5384" max="5391" width="13.28515625" style="138" customWidth="1"/>
    <col min="5392" max="5393" width="12.7109375" style="138" customWidth="1"/>
    <col min="5394" max="5394" width="13.42578125" style="138" customWidth="1"/>
    <col min="5395" max="5395" width="8.5703125" style="138" customWidth="1"/>
    <col min="5396" max="5400" width="11.42578125" style="138"/>
    <col min="5401" max="5401" width="9.42578125" style="138" customWidth="1"/>
    <col min="5402" max="5403" width="11.42578125" style="138"/>
    <col min="5404" max="5404" width="14.140625" style="138" customWidth="1"/>
    <col min="5405" max="5405" width="17.140625" style="138" customWidth="1"/>
    <col min="5406" max="5407" width="12.5703125" style="138" customWidth="1"/>
    <col min="5408" max="5423" width="8.140625" style="138" customWidth="1"/>
    <col min="5424" max="5428" width="12" style="138" customWidth="1"/>
    <col min="5429" max="5429" width="13.140625" style="138" customWidth="1"/>
    <col min="5430" max="5434" width="0" style="138" hidden="1" customWidth="1"/>
    <col min="5435" max="5467" width="12" style="138" customWidth="1"/>
    <col min="5468" max="5468" width="10.85546875" style="138" customWidth="1"/>
    <col min="5469" max="5632" width="11.42578125" style="138"/>
    <col min="5633" max="5633" width="5.85546875" style="138" customWidth="1"/>
    <col min="5634" max="5634" width="15.42578125" style="138" customWidth="1"/>
    <col min="5635" max="5635" width="34.140625" style="138" customWidth="1"/>
    <col min="5636" max="5636" width="11.42578125" style="138"/>
    <col min="5637" max="5637" width="13.28515625" style="138" customWidth="1"/>
    <col min="5638" max="5639" width="15.7109375" style="138" customWidth="1"/>
    <col min="5640" max="5647" width="13.28515625" style="138" customWidth="1"/>
    <col min="5648" max="5649" width="12.7109375" style="138" customWidth="1"/>
    <col min="5650" max="5650" width="13.42578125" style="138" customWidth="1"/>
    <col min="5651" max="5651" width="8.5703125" style="138" customWidth="1"/>
    <col min="5652" max="5656" width="11.42578125" style="138"/>
    <col min="5657" max="5657" width="9.42578125" style="138" customWidth="1"/>
    <col min="5658" max="5659" width="11.42578125" style="138"/>
    <col min="5660" max="5660" width="14.140625" style="138" customWidth="1"/>
    <col min="5661" max="5661" width="17.140625" style="138" customWidth="1"/>
    <col min="5662" max="5663" width="12.5703125" style="138" customWidth="1"/>
    <col min="5664" max="5679" width="8.140625" style="138" customWidth="1"/>
    <col min="5680" max="5684" width="12" style="138" customWidth="1"/>
    <col min="5685" max="5685" width="13.140625" style="138" customWidth="1"/>
    <col min="5686" max="5690" width="0" style="138" hidden="1" customWidth="1"/>
    <col min="5691" max="5723" width="12" style="138" customWidth="1"/>
    <col min="5724" max="5724" width="10.85546875" style="138" customWidth="1"/>
    <col min="5725" max="5888" width="11.42578125" style="138"/>
    <col min="5889" max="5889" width="5.85546875" style="138" customWidth="1"/>
    <col min="5890" max="5890" width="15.42578125" style="138" customWidth="1"/>
    <col min="5891" max="5891" width="34.140625" style="138" customWidth="1"/>
    <col min="5892" max="5892" width="11.42578125" style="138"/>
    <col min="5893" max="5893" width="13.28515625" style="138" customWidth="1"/>
    <col min="5894" max="5895" width="15.7109375" style="138" customWidth="1"/>
    <col min="5896" max="5903" width="13.28515625" style="138" customWidth="1"/>
    <col min="5904" max="5905" width="12.7109375" style="138" customWidth="1"/>
    <col min="5906" max="5906" width="13.42578125" style="138" customWidth="1"/>
    <col min="5907" max="5907" width="8.5703125" style="138" customWidth="1"/>
    <col min="5908" max="5912" width="11.42578125" style="138"/>
    <col min="5913" max="5913" width="9.42578125" style="138" customWidth="1"/>
    <col min="5914" max="5915" width="11.42578125" style="138"/>
    <col min="5916" max="5916" width="14.140625" style="138" customWidth="1"/>
    <col min="5917" max="5917" width="17.140625" style="138" customWidth="1"/>
    <col min="5918" max="5919" width="12.5703125" style="138" customWidth="1"/>
    <col min="5920" max="5935" width="8.140625" style="138" customWidth="1"/>
    <col min="5936" max="5940" width="12" style="138" customWidth="1"/>
    <col min="5941" max="5941" width="13.140625" style="138" customWidth="1"/>
    <col min="5942" max="5946" width="0" style="138" hidden="1" customWidth="1"/>
    <col min="5947" max="5979" width="12" style="138" customWidth="1"/>
    <col min="5980" max="5980" width="10.85546875" style="138" customWidth="1"/>
    <col min="5981" max="6144" width="11.42578125" style="138"/>
    <col min="6145" max="6145" width="5.85546875" style="138" customWidth="1"/>
    <col min="6146" max="6146" width="15.42578125" style="138" customWidth="1"/>
    <col min="6147" max="6147" width="34.140625" style="138" customWidth="1"/>
    <col min="6148" max="6148" width="11.42578125" style="138"/>
    <col min="6149" max="6149" width="13.28515625" style="138" customWidth="1"/>
    <col min="6150" max="6151" width="15.7109375" style="138" customWidth="1"/>
    <col min="6152" max="6159" width="13.28515625" style="138" customWidth="1"/>
    <col min="6160" max="6161" width="12.7109375" style="138" customWidth="1"/>
    <col min="6162" max="6162" width="13.42578125" style="138" customWidth="1"/>
    <col min="6163" max="6163" width="8.5703125" style="138" customWidth="1"/>
    <col min="6164" max="6168" width="11.42578125" style="138"/>
    <col min="6169" max="6169" width="9.42578125" style="138" customWidth="1"/>
    <col min="6170" max="6171" width="11.42578125" style="138"/>
    <col min="6172" max="6172" width="14.140625" style="138" customWidth="1"/>
    <col min="6173" max="6173" width="17.140625" style="138" customWidth="1"/>
    <col min="6174" max="6175" width="12.5703125" style="138" customWidth="1"/>
    <col min="6176" max="6191" width="8.140625" style="138" customWidth="1"/>
    <col min="6192" max="6196" width="12" style="138" customWidth="1"/>
    <col min="6197" max="6197" width="13.140625" style="138" customWidth="1"/>
    <col min="6198" max="6202" width="0" style="138" hidden="1" customWidth="1"/>
    <col min="6203" max="6235" width="12" style="138" customWidth="1"/>
    <col min="6236" max="6236" width="10.85546875" style="138" customWidth="1"/>
    <col min="6237" max="6400" width="11.42578125" style="138"/>
    <col min="6401" max="6401" width="5.85546875" style="138" customWidth="1"/>
    <col min="6402" max="6402" width="15.42578125" style="138" customWidth="1"/>
    <col min="6403" max="6403" width="34.140625" style="138" customWidth="1"/>
    <col min="6404" max="6404" width="11.42578125" style="138"/>
    <col min="6405" max="6405" width="13.28515625" style="138" customWidth="1"/>
    <col min="6406" max="6407" width="15.7109375" style="138" customWidth="1"/>
    <col min="6408" max="6415" width="13.28515625" style="138" customWidth="1"/>
    <col min="6416" max="6417" width="12.7109375" style="138" customWidth="1"/>
    <col min="6418" max="6418" width="13.42578125" style="138" customWidth="1"/>
    <col min="6419" max="6419" width="8.5703125" style="138" customWidth="1"/>
    <col min="6420" max="6424" width="11.42578125" style="138"/>
    <col min="6425" max="6425" width="9.42578125" style="138" customWidth="1"/>
    <col min="6426" max="6427" width="11.42578125" style="138"/>
    <col min="6428" max="6428" width="14.140625" style="138" customWidth="1"/>
    <col min="6429" max="6429" width="17.140625" style="138" customWidth="1"/>
    <col min="6430" max="6431" width="12.5703125" style="138" customWidth="1"/>
    <col min="6432" max="6447" width="8.140625" style="138" customWidth="1"/>
    <col min="6448" max="6452" width="12" style="138" customWidth="1"/>
    <col min="6453" max="6453" width="13.140625" style="138" customWidth="1"/>
    <col min="6454" max="6458" width="0" style="138" hidden="1" customWidth="1"/>
    <col min="6459" max="6491" width="12" style="138" customWidth="1"/>
    <col min="6492" max="6492" width="10.85546875" style="138" customWidth="1"/>
    <col min="6493" max="6656" width="11.42578125" style="138"/>
    <col min="6657" max="6657" width="5.85546875" style="138" customWidth="1"/>
    <col min="6658" max="6658" width="15.42578125" style="138" customWidth="1"/>
    <col min="6659" max="6659" width="34.140625" style="138" customWidth="1"/>
    <col min="6660" max="6660" width="11.42578125" style="138"/>
    <col min="6661" max="6661" width="13.28515625" style="138" customWidth="1"/>
    <col min="6662" max="6663" width="15.7109375" style="138" customWidth="1"/>
    <col min="6664" max="6671" width="13.28515625" style="138" customWidth="1"/>
    <col min="6672" max="6673" width="12.7109375" style="138" customWidth="1"/>
    <col min="6674" max="6674" width="13.42578125" style="138" customWidth="1"/>
    <col min="6675" max="6675" width="8.5703125" style="138" customWidth="1"/>
    <col min="6676" max="6680" width="11.42578125" style="138"/>
    <col min="6681" max="6681" width="9.42578125" style="138" customWidth="1"/>
    <col min="6682" max="6683" width="11.42578125" style="138"/>
    <col min="6684" max="6684" width="14.140625" style="138" customWidth="1"/>
    <col min="6685" max="6685" width="17.140625" style="138" customWidth="1"/>
    <col min="6686" max="6687" width="12.5703125" style="138" customWidth="1"/>
    <col min="6688" max="6703" width="8.140625" style="138" customWidth="1"/>
    <col min="6704" max="6708" width="12" style="138" customWidth="1"/>
    <col min="6709" max="6709" width="13.140625" style="138" customWidth="1"/>
    <col min="6710" max="6714" width="0" style="138" hidden="1" customWidth="1"/>
    <col min="6715" max="6747" width="12" style="138" customWidth="1"/>
    <col min="6748" max="6748" width="10.85546875" style="138" customWidth="1"/>
    <col min="6749" max="6912" width="11.42578125" style="138"/>
    <col min="6913" max="6913" width="5.85546875" style="138" customWidth="1"/>
    <col min="6914" max="6914" width="15.42578125" style="138" customWidth="1"/>
    <col min="6915" max="6915" width="34.140625" style="138" customWidth="1"/>
    <col min="6916" max="6916" width="11.42578125" style="138"/>
    <col min="6917" max="6917" width="13.28515625" style="138" customWidth="1"/>
    <col min="6918" max="6919" width="15.7109375" style="138" customWidth="1"/>
    <col min="6920" max="6927" width="13.28515625" style="138" customWidth="1"/>
    <col min="6928" max="6929" width="12.7109375" style="138" customWidth="1"/>
    <col min="6930" max="6930" width="13.42578125" style="138" customWidth="1"/>
    <col min="6931" max="6931" width="8.5703125" style="138" customWidth="1"/>
    <col min="6932" max="6936" width="11.42578125" style="138"/>
    <col min="6937" max="6937" width="9.42578125" style="138" customWidth="1"/>
    <col min="6938" max="6939" width="11.42578125" style="138"/>
    <col min="6940" max="6940" width="14.140625" style="138" customWidth="1"/>
    <col min="6941" max="6941" width="17.140625" style="138" customWidth="1"/>
    <col min="6942" max="6943" width="12.5703125" style="138" customWidth="1"/>
    <col min="6944" max="6959" width="8.140625" style="138" customWidth="1"/>
    <col min="6960" max="6964" width="12" style="138" customWidth="1"/>
    <col min="6965" max="6965" width="13.140625" style="138" customWidth="1"/>
    <col min="6966" max="6970" width="0" style="138" hidden="1" customWidth="1"/>
    <col min="6971" max="7003" width="12" style="138" customWidth="1"/>
    <col min="7004" max="7004" width="10.85546875" style="138" customWidth="1"/>
    <col min="7005" max="7168" width="11.42578125" style="138"/>
    <col min="7169" max="7169" width="5.85546875" style="138" customWidth="1"/>
    <col min="7170" max="7170" width="15.42578125" style="138" customWidth="1"/>
    <col min="7171" max="7171" width="34.140625" style="138" customWidth="1"/>
    <col min="7172" max="7172" width="11.42578125" style="138"/>
    <col min="7173" max="7173" width="13.28515625" style="138" customWidth="1"/>
    <col min="7174" max="7175" width="15.7109375" style="138" customWidth="1"/>
    <col min="7176" max="7183" width="13.28515625" style="138" customWidth="1"/>
    <col min="7184" max="7185" width="12.7109375" style="138" customWidth="1"/>
    <col min="7186" max="7186" width="13.42578125" style="138" customWidth="1"/>
    <col min="7187" max="7187" width="8.5703125" style="138" customWidth="1"/>
    <col min="7188" max="7192" width="11.42578125" style="138"/>
    <col min="7193" max="7193" width="9.42578125" style="138" customWidth="1"/>
    <col min="7194" max="7195" width="11.42578125" style="138"/>
    <col min="7196" max="7196" width="14.140625" style="138" customWidth="1"/>
    <col min="7197" max="7197" width="17.140625" style="138" customWidth="1"/>
    <col min="7198" max="7199" width="12.5703125" style="138" customWidth="1"/>
    <col min="7200" max="7215" width="8.140625" style="138" customWidth="1"/>
    <col min="7216" max="7220" width="12" style="138" customWidth="1"/>
    <col min="7221" max="7221" width="13.140625" style="138" customWidth="1"/>
    <col min="7222" max="7226" width="0" style="138" hidden="1" customWidth="1"/>
    <col min="7227" max="7259" width="12" style="138" customWidth="1"/>
    <col min="7260" max="7260" width="10.85546875" style="138" customWidth="1"/>
    <col min="7261" max="7424" width="11.42578125" style="138"/>
    <col min="7425" max="7425" width="5.85546875" style="138" customWidth="1"/>
    <col min="7426" max="7426" width="15.42578125" style="138" customWidth="1"/>
    <col min="7427" max="7427" width="34.140625" style="138" customWidth="1"/>
    <col min="7428" max="7428" width="11.42578125" style="138"/>
    <col min="7429" max="7429" width="13.28515625" style="138" customWidth="1"/>
    <col min="7430" max="7431" width="15.7109375" style="138" customWidth="1"/>
    <col min="7432" max="7439" width="13.28515625" style="138" customWidth="1"/>
    <col min="7440" max="7441" width="12.7109375" style="138" customWidth="1"/>
    <col min="7442" max="7442" width="13.42578125" style="138" customWidth="1"/>
    <col min="7443" max="7443" width="8.5703125" style="138" customWidth="1"/>
    <col min="7444" max="7448" width="11.42578125" style="138"/>
    <col min="7449" max="7449" width="9.42578125" style="138" customWidth="1"/>
    <col min="7450" max="7451" width="11.42578125" style="138"/>
    <col min="7452" max="7452" width="14.140625" style="138" customWidth="1"/>
    <col min="7453" max="7453" width="17.140625" style="138" customWidth="1"/>
    <col min="7454" max="7455" width="12.5703125" style="138" customWidth="1"/>
    <col min="7456" max="7471" width="8.140625" style="138" customWidth="1"/>
    <col min="7472" max="7476" width="12" style="138" customWidth="1"/>
    <col min="7477" max="7477" width="13.140625" style="138" customWidth="1"/>
    <col min="7478" max="7482" width="0" style="138" hidden="1" customWidth="1"/>
    <col min="7483" max="7515" width="12" style="138" customWidth="1"/>
    <col min="7516" max="7516" width="10.85546875" style="138" customWidth="1"/>
    <col min="7517" max="7680" width="11.42578125" style="138"/>
    <col min="7681" max="7681" width="5.85546875" style="138" customWidth="1"/>
    <col min="7682" max="7682" width="15.42578125" style="138" customWidth="1"/>
    <col min="7683" max="7683" width="34.140625" style="138" customWidth="1"/>
    <col min="7684" max="7684" width="11.42578125" style="138"/>
    <col min="7685" max="7685" width="13.28515625" style="138" customWidth="1"/>
    <col min="7686" max="7687" width="15.7109375" style="138" customWidth="1"/>
    <col min="7688" max="7695" width="13.28515625" style="138" customWidth="1"/>
    <col min="7696" max="7697" width="12.7109375" style="138" customWidth="1"/>
    <col min="7698" max="7698" width="13.42578125" style="138" customWidth="1"/>
    <col min="7699" max="7699" width="8.5703125" style="138" customWidth="1"/>
    <col min="7700" max="7704" width="11.42578125" style="138"/>
    <col min="7705" max="7705" width="9.42578125" style="138" customWidth="1"/>
    <col min="7706" max="7707" width="11.42578125" style="138"/>
    <col min="7708" max="7708" width="14.140625" style="138" customWidth="1"/>
    <col min="7709" max="7709" width="17.140625" style="138" customWidth="1"/>
    <col min="7710" max="7711" width="12.5703125" style="138" customWidth="1"/>
    <col min="7712" max="7727" width="8.140625" style="138" customWidth="1"/>
    <col min="7728" max="7732" width="12" style="138" customWidth="1"/>
    <col min="7733" max="7733" width="13.140625" style="138" customWidth="1"/>
    <col min="7734" max="7738" width="0" style="138" hidden="1" customWidth="1"/>
    <col min="7739" max="7771" width="12" style="138" customWidth="1"/>
    <col min="7772" max="7772" width="10.85546875" style="138" customWidth="1"/>
    <col min="7773" max="7936" width="11.42578125" style="138"/>
    <col min="7937" max="7937" width="5.85546875" style="138" customWidth="1"/>
    <col min="7938" max="7938" width="15.42578125" style="138" customWidth="1"/>
    <col min="7939" max="7939" width="34.140625" style="138" customWidth="1"/>
    <col min="7940" max="7940" width="11.42578125" style="138"/>
    <col min="7941" max="7941" width="13.28515625" style="138" customWidth="1"/>
    <col min="7942" max="7943" width="15.7109375" style="138" customWidth="1"/>
    <col min="7944" max="7951" width="13.28515625" style="138" customWidth="1"/>
    <col min="7952" max="7953" width="12.7109375" style="138" customWidth="1"/>
    <col min="7954" max="7954" width="13.42578125" style="138" customWidth="1"/>
    <col min="7955" max="7955" width="8.5703125" style="138" customWidth="1"/>
    <col min="7956" max="7960" width="11.42578125" style="138"/>
    <col min="7961" max="7961" width="9.42578125" style="138" customWidth="1"/>
    <col min="7962" max="7963" width="11.42578125" style="138"/>
    <col min="7964" max="7964" width="14.140625" style="138" customWidth="1"/>
    <col min="7965" max="7965" width="17.140625" style="138" customWidth="1"/>
    <col min="7966" max="7967" width="12.5703125" style="138" customWidth="1"/>
    <col min="7968" max="7983" width="8.140625" style="138" customWidth="1"/>
    <col min="7984" max="7988" width="12" style="138" customWidth="1"/>
    <col min="7989" max="7989" width="13.140625" style="138" customWidth="1"/>
    <col min="7990" max="7994" width="0" style="138" hidden="1" customWidth="1"/>
    <col min="7995" max="8027" width="12" style="138" customWidth="1"/>
    <col min="8028" max="8028" width="10.85546875" style="138" customWidth="1"/>
    <col min="8029" max="8192" width="11.42578125" style="138"/>
    <col min="8193" max="8193" width="5.85546875" style="138" customWidth="1"/>
    <col min="8194" max="8194" width="15.42578125" style="138" customWidth="1"/>
    <col min="8195" max="8195" width="34.140625" style="138" customWidth="1"/>
    <col min="8196" max="8196" width="11.42578125" style="138"/>
    <col min="8197" max="8197" width="13.28515625" style="138" customWidth="1"/>
    <col min="8198" max="8199" width="15.7109375" style="138" customWidth="1"/>
    <col min="8200" max="8207" width="13.28515625" style="138" customWidth="1"/>
    <col min="8208" max="8209" width="12.7109375" style="138" customWidth="1"/>
    <col min="8210" max="8210" width="13.42578125" style="138" customWidth="1"/>
    <col min="8211" max="8211" width="8.5703125" style="138" customWidth="1"/>
    <col min="8212" max="8216" width="11.42578125" style="138"/>
    <col min="8217" max="8217" width="9.42578125" style="138" customWidth="1"/>
    <col min="8218" max="8219" width="11.42578125" style="138"/>
    <col min="8220" max="8220" width="14.140625" style="138" customWidth="1"/>
    <col min="8221" max="8221" width="17.140625" style="138" customWidth="1"/>
    <col min="8222" max="8223" width="12.5703125" style="138" customWidth="1"/>
    <col min="8224" max="8239" width="8.140625" style="138" customWidth="1"/>
    <col min="8240" max="8244" width="12" style="138" customWidth="1"/>
    <col min="8245" max="8245" width="13.140625" style="138" customWidth="1"/>
    <col min="8246" max="8250" width="0" style="138" hidden="1" customWidth="1"/>
    <col min="8251" max="8283" width="12" style="138" customWidth="1"/>
    <col min="8284" max="8284" width="10.85546875" style="138" customWidth="1"/>
    <col min="8285" max="8448" width="11.42578125" style="138"/>
    <col min="8449" max="8449" width="5.85546875" style="138" customWidth="1"/>
    <col min="8450" max="8450" width="15.42578125" style="138" customWidth="1"/>
    <col min="8451" max="8451" width="34.140625" style="138" customWidth="1"/>
    <col min="8452" max="8452" width="11.42578125" style="138"/>
    <col min="8453" max="8453" width="13.28515625" style="138" customWidth="1"/>
    <col min="8454" max="8455" width="15.7109375" style="138" customWidth="1"/>
    <col min="8456" max="8463" width="13.28515625" style="138" customWidth="1"/>
    <col min="8464" max="8465" width="12.7109375" style="138" customWidth="1"/>
    <col min="8466" max="8466" width="13.42578125" style="138" customWidth="1"/>
    <col min="8467" max="8467" width="8.5703125" style="138" customWidth="1"/>
    <col min="8468" max="8472" width="11.42578125" style="138"/>
    <col min="8473" max="8473" width="9.42578125" style="138" customWidth="1"/>
    <col min="8474" max="8475" width="11.42578125" style="138"/>
    <col min="8476" max="8476" width="14.140625" style="138" customWidth="1"/>
    <col min="8477" max="8477" width="17.140625" style="138" customWidth="1"/>
    <col min="8478" max="8479" width="12.5703125" style="138" customWidth="1"/>
    <col min="8480" max="8495" width="8.140625" style="138" customWidth="1"/>
    <col min="8496" max="8500" width="12" style="138" customWidth="1"/>
    <col min="8501" max="8501" width="13.140625" style="138" customWidth="1"/>
    <col min="8502" max="8506" width="0" style="138" hidden="1" customWidth="1"/>
    <col min="8507" max="8539" width="12" style="138" customWidth="1"/>
    <col min="8540" max="8540" width="10.85546875" style="138" customWidth="1"/>
    <col min="8541" max="8704" width="11.42578125" style="138"/>
    <col min="8705" max="8705" width="5.85546875" style="138" customWidth="1"/>
    <col min="8706" max="8706" width="15.42578125" style="138" customWidth="1"/>
    <col min="8707" max="8707" width="34.140625" style="138" customWidth="1"/>
    <col min="8708" max="8708" width="11.42578125" style="138"/>
    <col min="8709" max="8709" width="13.28515625" style="138" customWidth="1"/>
    <col min="8710" max="8711" width="15.7109375" style="138" customWidth="1"/>
    <col min="8712" max="8719" width="13.28515625" style="138" customWidth="1"/>
    <col min="8720" max="8721" width="12.7109375" style="138" customWidth="1"/>
    <col min="8722" max="8722" width="13.42578125" style="138" customWidth="1"/>
    <col min="8723" max="8723" width="8.5703125" style="138" customWidth="1"/>
    <col min="8724" max="8728" width="11.42578125" style="138"/>
    <col min="8729" max="8729" width="9.42578125" style="138" customWidth="1"/>
    <col min="8730" max="8731" width="11.42578125" style="138"/>
    <col min="8732" max="8732" width="14.140625" style="138" customWidth="1"/>
    <col min="8733" max="8733" width="17.140625" style="138" customWidth="1"/>
    <col min="8734" max="8735" width="12.5703125" style="138" customWidth="1"/>
    <col min="8736" max="8751" width="8.140625" style="138" customWidth="1"/>
    <col min="8752" max="8756" width="12" style="138" customWidth="1"/>
    <col min="8757" max="8757" width="13.140625" style="138" customWidth="1"/>
    <col min="8758" max="8762" width="0" style="138" hidden="1" customWidth="1"/>
    <col min="8763" max="8795" width="12" style="138" customWidth="1"/>
    <col min="8796" max="8796" width="10.85546875" style="138" customWidth="1"/>
    <col min="8797" max="8960" width="11.42578125" style="138"/>
    <col min="8961" max="8961" width="5.85546875" style="138" customWidth="1"/>
    <col min="8962" max="8962" width="15.42578125" style="138" customWidth="1"/>
    <col min="8963" max="8963" width="34.140625" style="138" customWidth="1"/>
    <col min="8964" max="8964" width="11.42578125" style="138"/>
    <col min="8965" max="8965" width="13.28515625" style="138" customWidth="1"/>
    <col min="8966" max="8967" width="15.7109375" style="138" customWidth="1"/>
    <col min="8968" max="8975" width="13.28515625" style="138" customWidth="1"/>
    <col min="8976" max="8977" width="12.7109375" style="138" customWidth="1"/>
    <col min="8978" max="8978" width="13.42578125" style="138" customWidth="1"/>
    <col min="8979" max="8979" width="8.5703125" style="138" customWidth="1"/>
    <col min="8980" max="8984" width="11.42578125" style="138"/>
    <col min="8985" max="8985" width="9.42578125" style="138" customWidth="1"/>
    <col min="8986" max="8987" width="11.42578125" style="138"/>
    <col min="8988" max="8988" width="14.140625" style="138" customWidth="1"/>
    <col min="8989" max="8989" width="17.140625" style="138" customWidth="1"/>
    <col min="8990" max="8991" width="12.5703125" style="138" customWidth="1"/>
    <col min="8992" max="9007" width="8.140625" style="138" customWidth="1"/>
    <col min="9008" max="9012" width="12" style="138" customWidth="1"/>
    <col min="9013" max="9013" width="13.140625" style="138" customWidth="1"/>
    <col min="9014" max="9018" width="0" style="138" hidden="1" customWidth="1"/>
    <col min="9019" max="9051" width="12" style="138" customWidth="1"/>
    <col min="9052" max="9052" width="10.85546875" style="138" customWidth="1"/>
    <col min="9053" max="9216" width="11.42578125" style="138"/>
    <col min="9217" max="9217" width="5.85546875" style="138" customWidth="1"/>
    <col min="9218" max="9218" width="15.42578125" style="138" customWidth="1"/>
    <col min="9219" max="9219" width="34.140625" style="138" customWidth="1"/>
    <col min="9220" max="9220" width="11.42578125" style="138"/>
    <col min="9221" max="9221" width="13.28515625" style="138" customWidth="1"/>
    <col min="9222" max="9223" width="15.7109375" style="138" customWidth="1"/>
    <col min="9224" max="9231" width="13.28515625" style="138" customWidth="1"/>
    <col min="9232" max="9233" width="12.7109375" style="138" customWidth="1"/>
    <col min="9234" max="9234" width="13.42578125" style="138" customWidth="1"/>
    <col min="9235" max="9235" width="8.5703125" style="138" customWidth="1"/>
    <col min="9236" max="9240" width="11.42578125" style="138"/>
    <col min="9241" max="9241" width="9.42578125" style="138" customWidth="1"/>
    <col min="9242" max="9243" width="11.42578125" style="138"/>
    <col min="9244" max="9244" width="14.140625" style="138" customWidth="1"/>
    <col min="9245" max="9245" width="17.140625" style="138" customWidth="1"/>
    <col min="9246" max="9247" width="12.5703125" style="138" customWidth="1"/>
    <col min="9248" max="9263" width="8.140625" style="138" customWidth="1"/>
    <col min="9264" max="9268" width="12" style="138" customWidth="1"/>
    <col min="9269" max="9269" width="13.140625" style="138" customWidth="1"/>
    <col min="9270" max="9274" width="0" style="138" hidden="1" customWidth="1"/>
    <col min="9275" max="9307" width="12" style="138" customWidth="1"/>
    <col min="9308" max="9308" width="10.85546875" style="138" customWidth="1"/>
    <col min="9309" max="9472" width="11.42578125" style="138"/>
    <col min="9473" max="9473" width="5.85546875" style="138" customWidth="1"/>
    <col min="9474" max="9474" width="15.42578125" style="138" customWidth="1"/>
    <col min="9475" max="9475" width="34.140625" style="138" customWidth="1"/>
    <col min="9476" max="9476" width="11.42578125" style="138"/>
    <col min="9477" max="9477" width="13.28515625" style="138" customWidth="1"/>
    <col min="9478" max="9479" width="15.7109375" style="138" customWidth="1"/>
    <col min="9480" max="9487" width="13.28515625" style="138" customWidth="1"/>
    <col min="9488" max="9489" width="12.7109375" style="138" customWidth="1"/>
    <col min="9490" max="9490" width="13.42578125" style="138" customWidth="1"/>
    <col min="9491" max="9491" width="8.5703125" style="138" customWidth="1"/>
    <col min="9492" max="9496" width="11.42578125" style="138"/>
    <col min="9497" max="9497" width="9.42578125" style="138" customWidth="1"/>
    <col min="9498" max="9499" width="11.42578125" style="138"/>
    <col min="9500" max="9500" width="14.140625" style="138" customWidth="1"/>
    <col min="9501" max="9501" width="17.140625" style="138" customWidth="1"/>
    <col min="9502" max="9503" width="12.5703125" style="138" customWidth="1"/>
    <col min="9504" max="9519" width="8.140625" style="138" customWidth="1"/>
    <col min="9520" max="9524" width="12" style="138" customWidth="1"/>
    <col min="9525" max="9525" width="13.140625" style="138" customWidth="1"/>
    <col min="9526" max="9530" width="0" style="138" hidden="1" customWidth="1"/>
    <col min="9531" max="9563" width="12" style="138" customWidth="1"/>
    <col min="9564" max="9564" width="10.85546875" style="138" customWidth="1"/>
    <col min="9565" max="9728" width="11.42578125" style="138"/>
    <col min="9729" max="9729" width="5.85546875" style="138" customWidth="1"/>
    <col min="9730" max="9730" width="15.42578125" style="138" customWidth="1"/>
    <col min="9731" max="9731" width="34.140625" style="138" customWidth="1"/>
    <col min="9732" max="9732" width="11.42578125" style="138"/>
    <col min="9733" max="9733" width="13.28515625" style="138" customWidth="1"/>
    <col min="9734" max="9735" width="15.7109375" style="138" customWidth="1"/>
    <col min="9736" max="9743" width="13.28515625" style="138" customWidth="1"/>
    <col min="9744" max="9745" width="12.7109375" style="138" customWidth="1"/>
    <col min="9746" max="9746" width="13.42578125" style="138" customWidth="1"/>
    <col min="9747" max="9747" width="8.5703125" style="138" customWidth="1"/>
    <col min="9748" max="9752" width="11.42578125" style="138"/>
    <col min="9753" max="9753" width="9.42578125" style="138" customWidth="1"/>
    <col min="9754" max="9755" width="11.42578125" style="138"/>
    <col min="9756" max="9756" width="14.140625" style="138" customWidth="1"/>
    <col min="9757" max="9757" width="17.140625" style="138" customWidth="1"/>
    <col min="9758" max="9759" width="12.5703125" style="138" customWidth="1"/>
    <col min="9760" max="9775" width="8.140625" style="138" customWidth="1"/>
    <col min="9776" max="9780" width="12" style="138" customWidth="1"/>
    <col min="9781" max="9781" width="13.140625" style="138" customWidth="1"/>
    <col min="9782" max="9786" width="0" style="138" hidden="1" customWidth="1"/>
    <col min="9787" max="9819" width="12" style="138" customWidth="1"/>
    <col min="9820" max="9820" width="10.85546875" style="138" customWidth="1"/>
    <col min="9821" max="9984" width="11.42578125" style="138"/>
    <col min="9985" max="9985" width="5.85546875" style="138" customWidth="1"/>
    <col min="9986" max="9986" width="15.42578125" style="138" customWidth="1"/>
    <col min="9987" max="9987" width="34.140625" style="138" customWidth="1"/>
    <col min="9988" max="9988" width="11.42578125" style="138"/>
    <col min="9989" max="9989" width="13.28515625" style="138" customWidth="1"/>
    <col min="9990" max="9991" width="15.7109375" style="138" customWidth="1"/>
    <col min="9992" max="9999" width="13.28515625" style="138" customWidth="1"/>
    <col min="10000" max="10001" width="12.7109375" style="138" customWidth="1"/>
    <col min="10002" max="10002" width="13.42578125" style="138" customWidth="1"/>
    <col min="10003" max="10003" width="8.5703125" style="138" customWidth="1"/>
    <col min="10004" max="10008" width="11.42578125" style="138"/>
    <col min="10009" max="10009" width="9.42578125" style="138" customWidth="1"/>
    <col min="10010" max="10011" width="11.42578125" style="138"/>
    <col min="10012" max="10012" width="14.140625" style="138" customWidth="1"/>
    <col min="10013" max="10013" width="17.140625" style="138" customWidth="1"/>
    <col min="10014" max="10015" width="12.5703125" style="138" customWidth="1"/>
    <col min="10016" max="10031" width="8.140625" style="138" customWidth="1"/>
    <col min="10032" max="10036" width="12" style="138" customWidth="1"/>
    <col min="10037" max="10037" width="13.140625" style="138" customWidth="1"/>
    <col min="10038" max="10042" width="0" style="138" hidden="1" customWidth="1"/>
    <col min="10043" max="10075" width="12" style="138" customWidth="1"/>
    <col min="10076" max="10076" width="10.85546875" style="138" customWidth="1"/>
    <col min="10077" max="10240" width="11.42578125" style="138"/>
    <col min="10241" max="10241" width="5.85546875" style="138" customWidth="1"/>
    <col min="10242" max="10242" width="15.42578125" style="138" customWidth="1"/>
    <col min="10243" max="10243" width="34.140625" style="138" customWidth="1"/>
    <col min="10244" max="10244" width="11.42578125" style="138"/>
    <col min="10245" max="10245" width="13.28515625" style="138" customWidth="1"/>
    <col min="10246" max="10247" width="15.7109375" style="138" customWidth="1"/>
    <col min="10248" max="10255" width="13.28515625" style="138" customWidth="1"/>
    <col min="10256" max="10257" width="12.7109375" style="138" customWidth="1"/>
    <col min="10258" max="10258" width="13.42578125" style="138" customWidth="1"/>
    <col min="10259" max="10259" width="8.5703125" style="138" customWidth="1"/>
    <col min="10260" max="10264" width="11.42578125" style="138"/>
    <col min="10265" max="10265" width="9.42578125" style="138" customWidth="1"/>
    <col min="10266" max="10267" width="11.42578125" style="138"/>
    <col min="10268" max="10268" width="14.140625" style="138" customWidth="1"/>
    <col min="10269" max="10269" width="17.140625" style="138" customWidth="1"/>
    <col min="10270" max="10271" width="12.5703125" style="138" customWidth="1"/>
    <col min="10272" max="10287" width="8.140625" style="138" customWidth="1"/>
    <col min="10288" max="10292" width="12" style="138" customWidth="1"/>
    <col min="10293" max="10293" width="13.140625" style="138" customWidth="1"/>
    <col min="10294" max="10298" width="0" style="138" hidden="1" customWidth="1"/>
    <col min="10299" max="10331" width="12" style="138" customWidth="1"/>
    <col min="10332" max="10332" width="10.85546875" style="138" customWidth="1"/>
    <col min="10333" max="10496" width="11.42578125" style="138"/>
    <col min="10497" max="10497" width="5.85546875" style="138" customWidth="1"/>
    <col min="10498" max="10498" width="15.42578125" style="138" customWidth="1"/>
    <col min="10499" max="10499" width="34.140625" style="138" customWidth="1"/>
    <col min="10500" max="10500" width="11.42578125" style="138"/>
    <col min="10501" max="10501" width="13.28515625" style="138" customWidth="1"/>
    <col min="10502" max="10503" width="15.7109375" style="138" customWidth="1"/>
    <col min="10504" max="10511" width="13.28515625" style="138" customWidth="1"/>
    <col min="10512" max="10513" width="12.7109375" style="138" customWidth="1"/>
    <col min="10514" max="10514" width="13.42578125" style="138" customWidth="1"/>
    <col min="10515" max="10515" width="8.5703125" style="138" customWidth="1"/>
    <col min="10516" max="10520" width="11.42578125" style="138"/>
    <col min="10521" max="10521" width="9.42578125" style="138" customWidth="1"/>
    <col min="10522" max="10523" width="11.42578125" style="138"/>
    <col min="10524" max="10524" width="14.140625" style="138" customWidth="1"/>
    <col min="10525" max="10525" width="17.140625" style="138" customWidth="1"/>
    <col min="10526" max="10527" width="12.5703125" style="138" customWidth="1"/>
    <col min="10528" max="10543" width="8.140625" style="138" customWidth="1"/>
    <col min="10544" max="10548" width="12" style="138" customWidth="1"/>
    <col min="10549" max="10549" width="13.140625" style="138" customWidth="1"/>
    <col min="10550" max="10554" width="0" style="138" hidden="1" customWidth="1"/>
    <col min="10555" max="10587" width="12" style="138" customWidth="1"/>
    <col min="10588" max="10588" width="10.85546875" style="138" customWidth="1"/>
    <col min="10589" max="10752" width="11.42578125" style="138"/>
    <col min="10753" max="10753" width="5.85546875" style="138" customWidth="1"/>
    <col min="10754" max="10754" width="15.42578125" style="138" customWidth="1"/>
    <col min="10755" max="10755" width="34.140625" style="138" customWidth="1"/>
    <col min="10756" max="10756" width="11.42578125" style="138"/>
    <col min="10757" max="10757" width="13.28515625" style="138" customWidth="1"/>
    <col min="10758" max="10759" width="15.7109375" style="138" customWidth="1"/>
    <col min="10760" max="10767" width="13.28515625" style="138" customWidth="1"/>
    <col min="10768" max="10769" width="12.7109375" style="138" customWidth="1"/>
    <col min="10770" max="10770" width="13.42578125" style="138" customWidth="1"/>
    <col min="10771" max="10771" width="8.5703125" style="138" customWidth="1"/>
    <col min="10772" max="10776" width="11.42578125" style="138"/>
    <col min="10777" max="10777" width="9.42578125" style="138" customWidth="1"/>
    <col min="10778" max="10779" width="11.42578125" style="138"/>
    <col min="10780" max="10780" width="14.140625" style="138" customWidth="1"/>
    <col min="10781" max="10781" width="17.140625" style="138" customWidth="1"/>
    <col min="10782" max="10783" width="12.5703125" style="138" customWidth="1"/>
    <col min="10784" max="10799" width="8.140625" style="138" customWidth="1"/>
    <col min="10800" max="10804" width="12" style="138" customWidth="1"/>
    <col min="10805" max="10805" width="13.140625" style="138" customWidth="1"/>
    <col min="10806" max="10810" width="0" style="138" hidden="1" customWidth="1"/>
    <col min="10811" max="10843" width="12" style="138" customWidth="1"/>
    <col min="10844" max="10844" width="10.85546875" style="138" customWidth="1"/>
    <col min="10845" max="11008" width="11.42578125" style="138"/>
    <col min="11009" max="11009" width="5.85546875" style="138" customWidth="1"/>
    <col min="11010" max="11010" width="15.42578125" style="138" customWidth="1"/>
    <col min="11011" max="11011" width="34.140625" style="138" customWidth="1"/>
    <col min="11012" max="11012" width="11.42578125" style="138"/>
    <col min="11013" max="11013" width="13.28515625" style="138" customWidth="1"/>
    <col min="11014" max="11015" width="15.7109375" style="138" customWidth="1"/>
    <col min="11016" max="11023" width="13.28515625" style="138" customWidth="1"/>
    <col min="11024" max="11025" width="12.7109375" style="138" customWidth="1"/>
    <col min="11026" max="11026" width="13.42578125" style="138" customWidth="1"/>
    <col min="11027" max="11027" width="8.5703125" style="138" customWidth="1"/>
    <col min="11028" max="11032" width="11.42578125" style="138"/>
    <col min="11033" max="11033" width="9.42578125" style="138" customWidth="1"/>
    <col min="11034" max="11035" width="11.42578125" style="138"/>
    <col min="11036" max="11036" width="14.140625" style="138" customWidth="1"/>
    <col min="11037" max="11037" width="17.140625" style="138" customWidth="1"/>
    <col min="11038" max="11039" width="12.5703125" style="138" customWidth="1"/>
    <col min="11040" max="11055" width="8.140625" style="138" customWidth="1"/>
    <col min="11056" max="11060" width="12" style="138" customWidth="1"/>
    <col min="11061" max="11061" width="13.140625" style="138" customWidth="1"/>
    <col min="11062" max="11066" width="0" style="138" hidden="1" customWidth="1"/>
    <col min="11067" max="11099" width="12" style="138" customWidth="1"/>
    <col min="11100" max="11100" width="10.85546875" style="138" customWidth="1"/>
    <col min="11101" max="11264" width="11.42578125" style="138"/>
    <col min="11265" max="11265" width="5.85546875" style="138" customWidth="1"/>
    <col min="11266" max="11266" width="15.42578125" style="138" customWidth="1"/>
    <col min="11267" max="11267" width="34.140625" style="138" customWidth="1"/>
    <col min="11268" max="11268" width="11.42578125" style="138"/>
    <col min="11269" max="11269" width="13.28515625" style="138" customWidth="1"/>
    <col min="11270" max="11271" width="15.7109375" style="138" customWidth="1"/>
    <col min="11272" max="11279" width="13.28515625" style="138" customWidth="1"/>
    <col min="11280" max="11281" width="12.7109375" style="138" customWidth="1"/>
    <col min="11282" max="11282" width="13.42578125" style="138" customWidth="1"/>
    <col min="11283" max="11283" width="8.5703125" style="138" customWidth="1"/>
    <col min="11284" max="11288" width="11.42578125" style="138"/>
    <col min="11289" max="11289" width="9.42578125" style="138" customWidth="1"/>
    <col min="11290" max="11291" width="11.42578125" style="138"/>
    <col min="11292" max="11292" width="14.140625" style="138" customWidth="1"/>
    <col min="11293" max="11293" width="17.140625" style="138" customWidth="1"/>
    <col min="11294" max="11295" width="12.5703125" style="138" customWidth="1"/>
    <col min="11296" max="11311" width="8.140625" style="138" customWidth="1"/>
    <col min="11312" max="11316" width="12" style="138" customWidth="1"/>
    <col min="11317" max="11317" width="13.140625" style="138" customWidth="1"/>
    <col min="11318" max="11322" width="0" style="138" hidden="1" customWidth="1"/>
    <col min="11323" max="11355" width="12" style="138" customWidth="1"/>
    <col min="11356" max="11356" width="10.85546875" style="138" customWidth="1"/>
    <col min="11357" max="11520" width="11.42578125" style="138"/>
    <col min="11521" max="11521" width="5.85546875" style="138" customWidth="1"/>
    <col min="11522" max="11522" width="15.42578125" style="138" customWidth="1"/>
    <col min="11523" max="11523" width="34.140625" style="138" customWidth="1"/>
    <col min="11524" max="11524" width="11.42578125" style="138"/>
    <col min="11525" max="11525" width="13.28515625" style="138" customWidth="1"/>
    <col min="11526" max="11527" width="15.7109375" style="138" customWidth="1"/>
    <col min="11528" max="11535" width="13.28515625" style="138" customWidth="1"/>
    <col min="11536" max="11537" width="12.7109375" style="138" customWidth="1"/>
    <col min="11538" max="11538" width="13.42578125" style="138" customWidth="1"/>
    <col min="11539" max="11539" width="8.5703125" style="138" customWidth="1"/>
    <col min="11540" max="11544" width="11.42578125" style="138"/>
    <col min="11545" max="11545" width="9.42578125" style="138" customWidth="1"/>
    <col min="11546" max="11547" width="11.42578125" style="138"/>
    <col min="11548" max="11548" width="14.140625" style="138" customWidth="1"/>
    <col min="11549" max="11549" width="17.140625" style="138" customWidth="1"/>
    <col min="11550" max="11551" width="12.5703125" style="138" customWidth="1"/>
    <col min="11552" max="11567" width="8.140625" style="138" customWidth="1"/>
    <col min="11568" max="11572" width="12" style="138" customWidth="1"/>
    <col min="11573" max="11573" width="13.140625" style="138" customWidth="1"/>
    <col min="11574" max="11578" width="0" style="138" hidden="1" customWidth="1"/>
    <col min="11579" max="11611" width="12" style="138" customWidth="1"/>
    <col min="11612" max="11612" width="10.85546875" style="138" customWidth="1"/>
    <col min="11613" max="11776" width="11.42578125" style="138"/>
    <col min="11777" max="11777" width="5.85546875" style="138" customWidth="1"/>
    <col min="11778" max="11778" width="15.42578125" style="138" customWidth="1"/>
    <col min="11779" max="11779" width="34.140625" style="138" customWidth="1"/>
    <col min="11780" max="11780" width="11.42578125" style="138"/>
    <col min="11781" max="11781" width="13.28515625" style="138" customWidth="1"/>
    <col min="11782" max="11783" width="15.7109375" style="138" customWidth="1"/>
    <col min="11784" max="11791" width="13.28515625" style="138" customWidth="1"/>
    <col min="11792" max="11793" width="12.7109375" style="138" customWidth="1"/>
    <col min="11794" max="11794" width="13.42578125" style="138" customWidth="1"/>
    <col min="11795" max="11795" width="8.5703125" style="138" customWidth="1"/>
    <col min="11796" max="11800" width="11.42578125" style="138"/>
    <col min="11801" max="11801" width="9.42578125" style="138" customWidth="1"/>
    <col min="11802" max="11803" width="11.42578125" style="138"/>
    <col min="11804" max="11804" width="14.140625" style="138" customWidth="1"/>
    <col min="11805" max="11805" width="17.140625" style="138" customWidth="1"/>
    <col min="11806" max="11807" width="12.5703125" style="138" customWidth="1"/>
    <col min="11808" max="11823" width="8.140625" style="138" customWidth="1"/>
    <col min="11824" max="11828" width="12" style="138" customWidth="1"/>
    <col min="11829" max="11829" width="13.140625" style="138" customWidth="1"/>
    <col min="11830" max="11834" width="0" style="138" hidden="1" customWidth="1"/>
    <col min="11835" max="11867" width="12" style="138" customWidth="1"/>
    <col min="11868" max="11868" width="10.85546875" style="138" customWidth="1"/>
    <col min="11869" max="12032" width="11.42578125" style="138"/>
    <col min="12033" max="12033" width="5.85546875" style="138" customWidth="1"/>
    <col min="12034" max="12034" width="15.42578125" style="138" customWidth="1"/>
    <col min="12035" max="12035" width="34.140625" style="138" customWidth="1"/>
    <col min="12036" max="12036" width="11.42578125" style="138"/>
    <col min="12037" max="12037" width="13.28515625" style="138" customWidth="1"/>
    <col min="12038" max="12039" width="15.7109375" style="138" customWidth="1"/>
    <col min="12040" max="12047" width="13.28515625" style="138" customWidth="1"/>
    <col min="12048" max="12049" width="12.7109375" style="138" customWidth="1"/>
    <col min="12050" max="12050" width="13.42578125" style="138" customWidth="1"/>
    <col min="12051" max="12051" width="8.5703125" style="138" customWidth="1"/>
    <col min="12052" max="12056" width="11.42578125" style="138"/>
    <col min="12057" max="12057" width="9.42578125" style="138" customWidth="1"/>
    <col min="12058" max="12059" width="11.42578125" style="138"/>
    <col min="12060" max="12060" width="14.140625" style="138" customWidth="1"/>
    <col min="12061" max="12061" width="17.140625" style="138" customWidth="1"/>
    <col min="12062" max="12063" width="12.5703125" style="138" customWidth="1"/>
    <col min="12064" max="12079" width="8.140625" style="138" customWidth="1"/>
    <col min="12080" max="12084" width="12" style="138" customWidth="1"/>
    <col min="12085" max="12085" width="13.140625" style="138" customWidth="1"/>
    <col min="12086" max="12090" width="0" style="138" hidden="1" customWidth="1"/>
    <col min="12091" max="12123" width="12" style="138" customWidth="1"/>
    <col min="12124" max="12124" width="10.85546875" style="138" customWidth="1"/>
    <col min="12125" max="12288" width="11.42578125" style="138"/>
    <col min="12289" max="12289" width="5.85546875" style="138" customWidth="1"/>
    <col min="12290" max="12290" width="15.42578125" style="138" customWidth="1"/>
    <col min="12291" max="12291" width="34.140625" style="138" customWidth="1"/>
    <col min="12292" max="12292" width="11.42578125" style="138"/>
    <col min="12293" max="12293" width="13.28515625" style="138" customWidth="1"/>
    <col min="12294" max="12295" width="15.7109375" style="138" customWidth="1"/>
    <col min="12296" max="12303" width="13.28515625" style="138" customWidth="1"/>
    <col min="12304" max="12305" width="12.7109375" style="138" customWidth="1"/>
    <col min="12306" max="12306" width="13.42578125" style="138" customWidth="1"/>
    <col min="12307" max="12307" width="8.5703125" style="138" customWidth="1"/>
    <col min="12308" max="12312" width="11.42578125" style="138"/>
    <col min="12313" max="12313" width="9.42578125" style="138" customWidth="1"/>
    <col min="12314" max="12315" width="11.42578125" style="138"/>
    <col min="12316" max="12316" width="14.140625" style="138" customWidth="1"/>
    <col min="12317" max="12317" width="17.140625" style="138" customWidth="1"/>
    <col min="12318" max="12319" width="12.5703125" style="138" customWidth="1"/>
    <col min="12320" max="12335" width="8.140625" style="138" customWidth="1"/>
    <col min="12336" max="12340" width="12" style="138" customWidth="1"/>
    <col min="12341" max="12341" width="13.140625" style="138" customWidth="1"/>
    <col min="12342" max="12346" width="0" style="138" hidden="1" customWidth="1"/>
    <col min="12347" max="12379" width="12" style="138" customWidth="1"/>
    <col min="12380" max="12380" width="10.85546875" style="138" customWidth="1"/>
    <col min="12381" max="12544" width="11.42578125" style="138"/>
    <col min="12545" max="12545" width="5.85546875" style="138" customWidth="1"/>
    <col min="12546" max="12546" width="15.42578125" style="138" customWidth="1"/>
    <col min="12547" max="12547" width="34.140625" style="138" customWidth="1"/>
    <col min="12548" max="12548" width="11.42578125" style="138"/>
    <col min="12549" max="12549" width="13.28515625" style="138" customWidth="1"/>
    <col min="12550" max="12551" width="15.7109375" style="138" customWidth="1"/>
    <col min="12552" max="12559" width="13.28515625" style="138" customWidth="1"/>
    <col min="12560" max="12561" width="12.7109375" style="138" customWidth="1"/>
    <col min="12562" max="12562" width="13.42578125" style="138" customWidth="1"/>
    <col min="12563" max="12563" width="8.5703125" style="138" customWidth="1"/>
    <col min="12564" max="12568" width="11.42578125" style="138"/>
    <col min="12569" max="12569" width="9.42578125" style="138" customWidth="1"/>
    <col min="12570" max="12571" width="11.42578125" style="138"/>
    <col min="12572" max="12572" width="14.140625" style="138" customWidth="1"/>
    <col min="12573" max="12573" width="17.140625" style="138" customWidth="1"/>
    <col min="12574" max="12575" width="12.5703125" style="138" customWidth="1"/>
    <col min="12576" max="12591" width="8.140625" style="138" customWidth="1"/>
    <col min="12592" max="12596" width="12" style="138" customWidth="1"/>
    <col min="12597" max="12597" width="13.140625" style="138" customWidth="1"/>
    <col min="12598" max="12602" width="0" style="138" hidden="1" customWidth="1"/>
    <col min="12603" max="12635" width="12" style="138" customWidth="1"/>
    <col min="12636" max="12636" width="10.85546875" style="138" customWidth="1"/>
    <col min="12637" max="12800" width="11.42578125" style="138"/>
    <col min="12801" max="12801" width="5.85546875" style="138" customWidth="1"/>
    <col min="12802" max="12802" width="15.42578125" style="138" customWidth="1"/>
    <col min="12803" max="12803" width="34.140625" style="138" customWidth="1"/>
    <col min="12804" max="12804" width="11.42578125" style="138"/>
    <col min="12805" max="12805" width="13.28515625" style="138" customWidth="1"/>
    <col min="12806" max="12807" width="15.7109375" style="138" customWidth="1"/>
    <col min="12808" max="12815" width="13.28515625" style="138" customWidth="1"/>
    <col min="12816" max="12817" width="12.7109375" style="138" customWidth="1"/>
    <col min="12818" max="12818" width="13.42578125" style="138" customWidth="1"/>
    <col min="12819" max="12819" width="8.5703125" style="138" customWidth="1"/>
    <col min="12820" max="12824" width="11.42578125" style="138"/>
    <col min="12825" max="12825" width="9.42578125" style="138" customWidth="1"/>
    <col min="12826" max="12827" width="11.42578125" style="138"/>
    <col min="12828" max="12828" width="14.140625" style="138" customWidth="1"/>
    <col min="12829" max="12829" width="17.140625" style="138" customWidth="1"/>
    <col min="12830" max="12831" width="12.5703125" style="138" customWidth="1"/>
    <col min="12832" max="12847" width="8.140625" style="138" customWidth="1"/>
    <col min="12848" max="12852" width="12" style="138" customWidth="1"/>
    <col min="12853" max="12853" width="13.140625" style="138" customWidth="1"/>
    <col min="12854" max="12858" width="0" style="138" hidden="1" customWidth="1"/>
    <col min="12859" max="12891" width="12" style="138" customWidth="1"/>
    <col min="12892" max="12892" width="10.85546875" style="138" customWidth="1"/>
    <col min="12893" max="13056" width="11.42578125" style="138"/>
    <col min="13057" max="13057" width="5.85546875" style="138" customWidth="1"/>
    <col min="13058" max="13058" width="15.42578125" style="138" customWidth="1"/>
    <col min="13059" max="13059" width="34.140625" style="138" customWidth="1"/>
    <col min="13060" max="13060" width="11.42578125" style="138"/>
    <col min="13061" max="13061" width="13.28515625" style="138" customWidth="1"/>
    <col min="13062" max="13063" width="15.7109375" style="138" customWidth="1"/>
    <col min="13064" max="13071" width="13.28515625" style="138" customWidth="1"/>
    <col min="13072" max="13073" width="12.7109375" style="138" customWidth="1"/>
    <col min="13074" max="13074" width="13.42578125" style="138" customWidth="1"/>
    <col min="13075" max="13075" width="8.5703125" style="138" customWidth="1"/>
    <col min="13076" max="13080" width="11.42578125" style="138"/>
    <col min="13081" max="13081" width="9.42578125" style="138" customWidth="1"/>
    <col min="13082" max="13083" width="11.42578125" style="138"/>
    <col min="13084" max="13084" width="14.140625" style="138" customWidth="1"/>
    <col min="13085" max="13085" width="17.140625" style="138" customWidth="1"/>
    <col min="13086" max="13087" width="12.5703125" style="138" customWidth="1"/>
    <col min="13088" max="13103" width="8.140625" style="138" customWidth="1"/>
    <col min="13104" max="13108" width="12" style="138" customWidth="1"/>
    <col min="13109" max="13109" width="13.140625" style="138" customWidth="1"/>
    <col min="13110" max="13114" width="0" style="138" hidden="1" customWidth="1"/>
    <col min="13115" max="13147" width="12" style="138" customWidth="1"/>
    <col min="13148" max="13148" width="10.85546875" style="138" customWidth="1"/>
    <col min="13149" max="13312" width="11.42578125" style="138"/>
    <col min="13313" max="13313" width="5.85546875" style="138" customWidth="1"/>
    <col min="13314" max="13314" width="15.42578125" style="138" customWidth="1"/>
    <col min="13315" max="13315" width="34.140625" style="138" customWidth="1"/>
    <col min="13316" max="13316" width="11.42578125" style="138"/>
    <col min="13317" max="13317" width="13.28515625" style="138" customWidth="1"/>
    <col min="13318" max="13319" width="15.7109375" style="138" customWidth="1"/>
    <col min="13320" max="13327" width="13.28515625" style="138" customWidth="1"/>
    <col min="13328" max="13329" width="12.7109375" style="138" customWidth="1"/>
    <col min="13330" max="13330" width="13.42578125" style="138" customWidth="1"/>
    <col min="13331" max="13331" width="8.5703125" style="138" customWidth="1"/>
    <col min="13332" max="13336" width="11.42578125" style="138"/>
    <col min="13337" max="13337" width="9.42578125" style="138" customWidth="1"/>
    <col min="13338" max="13339" width="11.42578125" style="138"/>
    <col min="13340" max="13340" width="14.140625" style="138" customWidth="1"/>
    <col min="13341" max="13341" width="17.140625" style="138" customWidth="1"/>
    <col min="13342" max="13343" width="12.5703125" style="138" customWidth="1"/>
    <col min="13344" max="13359" width="8.140625" style="138" customWidth="1"/>
    <col min="13360" max="13364" width="12" style="138" customWidth="1"/>
    <col min="13365" max="13365" width="13.140625" style="138" customWidth="1"/>
    <col min="13366" max="13370" width="0" style="138" hidden="1" customWidth="1"/>
    <col min="13371" max="13403" width="12" style="138" customWidth="1"/>
    <col min="13404" max="13404" width="10.85546875" style="138" customWidth="1"/>
    <col min="13405" max="13568" width="11.42578125" style="138"/>
    <col min="13569" max="13569" width="5.85546875" style="138" customWidth="1"/>
    <col min="13570" max="13570" width="15.42578125" style="138" customWidth="1"/>
    <col min="13571" max="13571" width="34.140625" style="138" customWidth="1"/>
    <col min="13572" max="13572" width="11.42578125" style="138"/>
    <col min="13573" max="13573" width="13.28515625" style="138" customWidth="1"/>
    <col min="13574" max="13575" width="15.7109375" style="138" customWidth="1"/>
    <col min="13576" max="13583" width="13.28515625" style="138" customWidth="1"/>
    <col min="13584" max="13585" width="12.7109375" style="138" customWidth="1"/>
    <col min="13586" max="13586" width="13.42578125" style="138" customWidth="1"/>
    <col min="13587" max="13587" width="8.5703125" style="138" customWidth="1"/>
    <col min="13588" max="13592" width="11.42578125" style="138"/>
    <col min="13593" max="13593" width="9.42578125" style="138" customWidth="1"/>
    <col min="13594" max="13595" width="11.42578125" style="138"/>
    <col min="13596" max="13596" width="14.140625" style="138" customWidth="1"/>
    <col min="13597" max="13597" width="17.140625" style="138" customWidth="1"/>
    <col min="13598" max="13599" width="12.5703125" style="138" customWidth="1"/>
    <col min="13600" max="13615" width="8.140625" style="138" customWidth="1"/>
    <col min="13616" max="13620" width="12" style="138" customWidth="1"/>
    <col min="13621" max="13621" width="13.140625" style="138" customWidth="1"/>
    <col min="13622" max="13626" width="0" style="138" hidden="1" customWidth="1"/>
    <col min="13627" max="13659" width="12" style="138" customWidth="1"/>
    <col min="13660" max="13660" width="10.85546875" style="138" customWidth="1"/>
    <col min="13661" max="13824" width="11.42578125" style="138"/>
    <col min="13825" max="13825" width="5.85546875" style="138" customWidth="1"/>
    <col min="13826" max="13826" width="15.42578125" style="138" customWidth="1"/>
    <col min="13827" max="13827" width="34.140625" style="138" customWidth="1"/>
    <col min="13828" max="13828" width="11.42578125" style="138"/>
    <col min="13829" max="13829" width="13.28515625" style="138" customWidth="1"/>
    <col min="13830" max="13831" width="15.7109375" style="138" customWidth="1"/>
    <col min="13832" max="13839" width="13.28515625" style="138" customWidth="1"/>
    <col min="13840" max="13841" width="12.7109375" style="138" customWidth="1"/>
    <col min="13842" max="13842" width="13.42578125" style="138" customWidth="1"/>
    <col min="13843" max="13843" width="8.5703125" style="138" customWidth="1"/>
    <col min="13844" max="13848" width="11.42578125" style="138"/>
    <col min="13849" max="13849" width="9.42578125" style="138" customWidth="1"/>
    <col min="13850" max="13851" width="11.42578125" style="138"/>
    <col min="13852" max="13852" width="14.140625" style="138" customWidth="1"/>
    <col min="13853" max="13853" width="17.140625" style="138" customWidth="1"/>
    <col min="13854" max="13855" width="12.5703125" style="138" customWidth="1"/>
    <col min="13856" max="13871" width="8.140625" style="138" customWidth="1"/>
    <col min="13872" max="13876" width="12" style="138" customWidth="1"/>
    <col min="13877" max="13877" width="13.140625" style="138" customWidth="1"/>
    <col min="13878" max="13882" width="0" style="138" hidden="1" customWidth="1"/>
    <col min="13883" max="13915" width="12" style="138" customWidth="1"/>
    <col min="13916" max="13916" width="10.85546875" style="138" customWidth="1"/>
    <col min="13917" max="14080" width="11.42578125" style="138"/>
    <col min="14081" max="14081" width="5.85546875" style="138" customWidth="1"/>
    <col min="14082" max="14082" width="15.42578125" style="138" customWidth="1"/>
    <col min="14083" max="14083" width="34.140625" style="138" customWidth="1"/>
    <col min="14084" max="14084" width="11.42578125" style="138"/>
    <col min="14085" max="14085" width="13.28515625" style="138" customWidth="1"/>
    <col min="14086" max="14087" width="15.7109375" style="138" customWidth="1"/>
    <col min="14088" max="14095" width="13.28515625" style="138" customWidth="1"/>
    <col min="14096" max="14097" width="12.7109375" style="138" customWidth="1"/>
    <col min="14098" max="14098" width="13.42578125" style="138" customWidth="1"/>
    <col min="14099" max="14099" width="8.5703125" style="138" customWidth="1"/>
    <col min="14100" max="14104" width="11.42578125" style="138"/>
    <col min="14105" max="14105" width="9.42578125" style="138" customWidth="1"/>
    <col min="14106" max="14107" width="11.42578125" style="138"/>
    <col min="14108" max="14108" width="14.140625" style="138" customWidth="1"/>
    <col min="14109" max="14109" width="17.140625" style="138" customWidth="1"/>
    <col min="14110" max="14111" width="12.5703125" style="138" customWidth="1"/>
    <col min="14112" max="14127" width="8.140625" style="138" customWidth="1"/>
    <col min="14128" max="14132" width="12" style="138" customWidth="1"/>
    <col min="14133" max="14133" width="13.140625" style="138" customWidth="1"/>
    <col min="14134" max="14138" width="0" style="138" hidden="1" customWidth="1"/>
    <col min="14139" max="14171" width="12" style="138" customWidth="1"/>
    <col min="14172" max="14172" width="10.85546875" style="138" customWidth="1"/>
    <col min="14173" max="14336" width="11.42578125" style="138"/>
    <col min="14337" max="14337" width="5.85546875" style="138" customWidth="1"/>
    <col min="14338" max="14338" width="15.42578125" style="138" customWidth="1"/>
    <col min="14339" max="14339" width="34.140625" style="138" customWidth="1"/>
    <col min="14340" max="14340" width="11.42578125" style="138"/>
    <col min="14341" max="14341" width="13.28515625" style="138" customWidth="1"/>
    <col min="14342" max="14343" width="15.7109375" style="138" customWidth="1"/>
    <col min="14344" max="14351" width="13.28515625" style="138" customWidth="1"/>
    <col min="14352" max="14353" width="12.7109375" style="138" customWidth="1"/>
    <col min="14354" max="14354" width="13.42578125" style="138" customWidth="1"/>
    <col min="14355" max="14355" width="8.5703125" style="138" customWidth="1"/>
    <col min="14356" max="14360" width="11.42578125" style="138"/>
    <col min="14361" max="14361" width="9.42578125" style="138" customWidth="1"/>
    <col min="14362" max="14363" width="11.42578125" style="138"/>
    <col min="14364" max="14364" width="14.140625" style="138" customWidth="1"/>
    <col min="14365" max="14365" width="17.140625" style="138" customWidth="1"/>
    <col min="14366" max="14367" width="12.5703125" style="138" customWidth="1"/>
    <col min="14368" max="14383" width="8.140625" style="138" customWidth="1"/>
    <col min="14384" max="14388" width="12" style="138" customWidth="1"/>
    <col min="14389" max="14389" width="13.140625" style="138" customWidth="1"/>
    <col min="14390" max="14394" width="0" style="138" hidden="1" customWidth="1"/>
    <col min="14395" max="14427" width="12" style="138" customWidth="1"/>
    <col min="14428" max="14428" width="10.85546875" style="138" customWidth="1"/>
    <col min="14429" max="14592" width="11.42578125" style="138"/>
    <col min="14593" max="14593" width="5.85546875" style="138" customWidth="1"/>
    <col min="14594" max="14594" width="15.42578125" style="138" customWidth="1"/>
    <col min="14595" max="14595" width="34.140625" style="138" customWidth="1"/>
    <col min="14596" max="14596" width="11.42578125" style="138"/>
    <col min="14597" max="14597" width="13.28515625" style="138" customWidth="1"/>
    <col min="14598" max="14599" width="15.7109375" style="138" customWidth="1"/>
    <col min="14600" max="14607" width="13.28515625" style="138" customWidth="1"/>
    <col min="14608" max="14609" width="12.7109375" style="138" customWidth="1"/>
    <col min="14610" max="14610" width="13.42578125" style="138" customWidth="1"/>
    <col min="14611" max="14611" width="8.5703125" style="138" customWidth="1"/>
    <col min="14612" max="14616" width="11.42578125" style="138"/>
    <col min="14617" max="14617" width="9.42578125" style="138" customWidth="1"/>
    <col min="14618" max="14619" width="11.42578125" style="138"/>
    <col min="14620" max="14620" width="14.140625" style="138" customWidth="1"/>
    <col min="14621" max="14621" width="17.140625" style="138" customWidth="1"/>
    <col min="14622" max="14623" width="12.5703125" style="138" customWidth="1"/>
    <col min="14624" max="14639" width="8.140625" style="138" customWidth="1"/>
    <col min="14640" max="14644" width="12" style="138" customWidth="1"/>
    <col min="14645" max="14645" width="13.140625" style="138" customWidth="1"/>
    <col min="14646" max="14650" width="0" style="138" hidden="1" customWidth="1"/>
    <col min="14651" max="14683" width="12" style="138" customWidth="1"/>
    <col min="14684" max="14684" width="10.85546875" style="138" customWidth="1"/>
    <col min="14685" max="14848" width="11.42578125" style="138"/>
    <col min="14849" max="14849" width="5.85546875" style="138" customWidth="1"/>
    <col min="14850" max="14850" width="15.42578125" style="138" customWidth="1"/>
    <col min="14851" max="14851" width="34.140625" style="138" customWidth="1"/>
    <col min="14852" max="14852" width="11.42578125" style="138"/>
    <col min="14853" max="14853" width="13.28515625" style="138" customWidth="1"/>
    <col min="14854" max="14855" width="15.7109375" style="138" customWidth="1"/>
    <col min="14856" max="14863" width="13.28515625" style="138" customWidth="1"/>
    <col min="14864" max="14865" width="12.7109375" style="138" customWidth="1"/>
    <col min="14866" max="14866" width="13.42578125" style="138" customWidth="1"/>
    <col min="14867" max="14867" width="8.5703125" style="138" customWidth="1"/>
    <col min="14868" max="14872" width="11.42578125" style="138"/>
    <col min="14873" max="14873" width="9.42578125" style="138" customWidth="1"/>
    <col min="14874" max="14875" width="11.42578125" style="138"/>
    <col min="14876" max="14876" width="14.140625" style="138" customWidth="1"/>
    <col min="14877" max="14877" width="17.140625" style="138" customWidth="1"/>
    <col min="14878" max="14879" width="12.5703125" style="138" customWidth="1"/>
    <col min="14880" max="14895" width="8.140625" style="138" customWidth="1"/>
    <col min="14896" max="14900" width="12" style="138" customWidth="1"/>
    <col min="14901" max="14901" width="13.140625" style="138" customWidth="1"/>
    <col min="14902" max="14906" width="0" style="138" hidden="1" customWidth="1"/>
    <col min="14907" max="14939" width="12" style="138" customWidth="1"/>
    <col min="14940" max="14940" width="10.85546875" style="138" customWidth="1"/>
    <col min="14941" max="15104" width="11.42578125" style="138"/>
    <col min="15105" max="15105" width="5.85546875" style="138" customWidth="1"/>
    <col min="15106" max="15106" width="15.42578125" style="138" customWidth="1"/>
    <col min="15107" max="15107" width="34.140625" style="138" customWidth="1"/>
    <col min="15108" max="15108" width="11.42578125" style="138"/>
    <col min="15109" max="15109" width="13.28515625" style="138" customWidth="1"/>
    <col min="15110" max="15111" width="15.7109375" style="138" customWidth="1"/>
    <col min="15112" max="15119" width="13.28515625" style="138" customWidth="1"/>
    <col min="15120" max="15121" width="12.7109375" style="138" customWidth="1"/>
    <col min="15122" max="15122" width="13.42578125" style="138" customWidth="1"/>
    <col min="15123" max="15123" width="8.5703125" style="138" customWidth="1"/>
    <col min="15124" max="15128" width="11.42578125" style="138"/>
    <col min="15129" max="15129" width="9.42578125" style="138" customWidth="1"/>
    <col min="15130" max="15131" width="11.42578125" style="138"/>
    <col min="15132" max="15132" width="14.140625" style="138" customWidth="1"/>
    <col min="15133" max="15133" width="17.140625" style="138" customWidth="1"/>
    <col min="15134" max="15135" width="12.5703125" style="138" customWidth="1"/>
    <col min="15136" max="15151" width="8.140625" style="138" customWidth="1"/>
    <col min="15152" max="15156" width="12" style="138" customWidth="1"/>
    <col min="15157" max="15157" width="13.140625" style="138" customWidth="1"/>
    <col min="15158" max="15162" width="0" style="138" hidden="1" customWidth="1"/>
    <col min="15163" max="15195" width="12" style="138" customWidth="1"/>
    <col min="15196" max="15196" width="10.85546875" style="138" customWidth="1"/>
    <col min="15197" max="15360" width="11.42578125" style="138"/>
    <col min="15361" max="15361" width="5.85546875" style="138" customWidth="1"/>
    <col min="15362" max="15362" width="15.42578125" style="138" customWidth="1"/>
    <col min="15363" max="15363" width="34.140625" style="138" customWidth="1"/>
    <col min="15364" max="15364" width="11.42578125" style="138"/>
    <col min="15365" max="15365" width="13.28515625" style="138" customWidth="1"/>
    <col min="15366" max="15367" width="15.7109375" style="138" customWidth="1"/>
    <col min="15368" max="15375" width="13.28515625" style="138" customWidth="1"/>
    <col min="15376" max="15377" width="12.7109375" style="138" customWidth="1"/>
    <col min="15378" max="15378" width="13.42578125" style="138" customWidth="1"/>
    <col min="15379" max="15379" width="8.5703125" style="138" customWidth="1"/>
    <col min="15380" max="15384" width="11.42578125" style="138"/>
    <col min="15385" max="15385" width="9.42578125" style="138" customWidth="1"/>
    <col min="15386" max="15387" width="11.42578125" style="138"/>
    <col min="15388" max="15388" width="14.140625" style="138" customWidth="1"/>
    <col min="15389" max="15389" width="17.140625" style="138" customWidth="1"/>
    <col min="15390" max="15391" width="12.5703125" style="138" customWidth="1"/>
    <col min="15392" max="15407" width="8.140625" style="138" customWidth="1"/>
    <col min="15408" max="15412" width="12" style="138" customWidth="1"/>
    <col min="15413" max="15413" width="13.140625" style="138" customWidth="1"/>
    <col min="15414" max="15418" width="0" style="138" hidden="1" customWidth="1"/>
    <col min="15419" max="15451" width="12" style="138" customWidth="1"/>
    <col min="15452" max="15452" width="10.85546875" style="138" customWidth="1"/>
    <col min="15453" max="15616" width="11.42578125" style="138"/>
    <col min="15617" max="15617" width="5.85546875" style="138" customWidth="1"/>
    <col min="15618" max="15618" width="15.42578125" style="138" customWidth="1"/>
    <col min="15619" max="15619" width="34.140625" style="138" customWidth="1"/>
    <col min="15620" max="15620" width="11.42578125" style="138"/>
    <col min="15621" max="15621" width="13.28515625" style="138" customWidth="1"/>
    <col min="15622" max="15623" width="15.7109375" style="138" customWidth="1"/>
    <col min="15624" max="15631" width="13.28515625" style="138" customWidth="1"/>
    <col min="15632" max="15633" width="12.7109375" style="138" customWidth="1"/>
    <col min="15634" max="15634" width="13.42578125" style="138" customWidth="1"/>
    <col min="15635" max="15635" width="8.5703125" style="138" customWidth="1"/>
    <col min="15636" max="15640" width="11.42578125" style="138"/>
    <col min="15641" max="15641" width="9.42578125" style="138" customWidth="1"/>
    <col min="15642" max="15643" width="11.42578125" style="138"/>
    <col min="15644" max="15644" width="14.140625" style="138" customWidth="1"/>
    <col min="15645" max="15645" width="17.140625" style="138" customWidth="1"/>
    <col min="15646" max="15647" width="12.5703125" style="138" customWidth="1"/>
    <col min="15648" max="15663" width="8.140625" style="138" customWidth="1"/>
    <col min="15664" max="15668" width="12" style="138" customWidth="1"/>
    <col min="15669" max="15669" width="13.140625" style="138" customWidth="1"/>
    <col min="15670" max="15674" width="0" style="138" hidden="1" customWidth="1"/>
    <col min="15675" max="15707" width="12" style="138" customWidth="1"/>
    <col min="15708" max="15708" width="10.85546875" style="138" customWidth="1"/>
    <col min="15709" max="15872" width="11.42578125" style="138"/>
    <col min="15873" max="15873" width="5.85546875" style="138" customWidth="1"/>
    <col min="15874" max="15874" width="15.42578125" style="138" customWidth="1"/>
    <col min="15875" max="15875" width="34.140625" style="138" customWidth="1"/>
    <col min="15876" max="15876" width="11.42578125" style="138"/>
    <col min="15877" max="15877" width="13.28515625" style="138" customWidth="1"/>
    <col min="15878" max="15879" width="15.7109375" style="138" customWidth="1"/>
    <col min="15880" max="15887" width="13.28515625" style="138" customWidth="1"/>
    <col min="15888" max="15889" width="12.7109375" style="138" customWidth="1"/>
    <col min="15890" max="15890" width="13.42578125" style="138" customWidth="1"/>
    <col min="15891" max="15891" width="8.5703125" style="138" customWidth="1"/>
    <col min="15892" max="15896" width="11.42578125" style="138"/>
    <col min="15897" max="15897" width="9.42578125" style="138" customWidth="1"/>
    <col min="15898" max="15899" width="11.42578125" style="138"/>
    <col min="15900" max="15900" width="14.140625" style="138" customWidth="1"/>
    <col min="15901" max="15901" width="17.140625" style="138" customWidth="1"/>
    <col min="15902" max="15903" width="12.5703125" style="138" customWidth="1"/>
    <col min="15904" max="15919" width="8.140625" style="138" customWidth="1"/>
    <col min="15920" max="15924" width="12" style="138" customWidth="1"/>
    <col min="15925" max="15925" width="13.140625" style="138" customWidth="1"/>
    <col min="15926" max="15930" width="0" style="138" hidden="1" customWidth="1"/>
    <col min="15931" max="15963" width="12" style="138" customWidth="1"/>
    <col min="15964" max="15964" width="10.85546875" style="138" customWidth="1"/>
    <col min="15965" max="16128" width="11.42578125" style="138"/>
    <col min="16129" max="16129" width="5.85546875" style="138" customWidth="1"/>
    <col min="16130" max="16130" width="15.42578125" style="138" customWidth="1"/>
    <col min="16131" max="16131" width="34.140625" style="138" customWidth="1"/>
    <col min="16132" max="16132" width="11.42578125" style="138"/>
    <col min="16133" max="16133" width="13.28515625" style="138" customWidth="1"/>
    <col min="16134" max="16135" width="15.7109375" style="138" customWidth="1"/>
    <col min="16136" max="16143" width="13.28515625" style="138" customWidth="1"/>
    <col min="16144" max="16145" width="12.7109375" style="138" customWidth="1"/>
    <col min="16146" max="16146" width="13.42578125" style="138" customWidth="1"/>
    <col min="16147" max="16147" width="8.5703125" style="138" customWidth="1"/>
    <col min="16148" max="16152" width="11.42578125" style="138"/>
    <col min="16153" max="16153" width="9.42578125" style="138" customWidth="1"/>
    <col min="16154" max="16155" width="11.42578125" style="138"/>
    <col min="16156" max="16156" width="14.140625" style="138" customWidth="1"/>
    <col min="16157" max="16157" width="17.140625" style="138" customWidth="1"/>
    <col min="16158" max="16159" width="12.5703125" style="138" customWidth="1"/>
    <col min="16160" max="16175" width="8.140625" style="138" customWidth="1"/>
    <col min="16176" max="16180" width="12" style="138" customWidth="1"/>
    <col min="16181" max="16181" width="13.140625" style="138" customWidth="1"/>
    <col min="16182" max="16186" width="0" style="138" hidden="1" customWidth="1"/>
    <col min="16187" max="16219" width="12" style="138" customWidth="1"/>
    <col min="16220" max="16220" width="10.85546875" style="138" customWidth="1"/>
    <col min="16221" max="16384" width="11.42578125" style="138"/>
  </cols>
  <sheetData>
    <row r="1" spans="1:57" s="3" customFormat="1" ht="12.75" customHeight="1" x14ac:dyDescent="0.15">
      <c r="A1" s="1"/>
      <c r="B1" s="2"/>
      <c r="C1" s="2"/>
      <c r="D1" s="2"/>
      <c r="E1" s="2"/>
      <c r="F1" s="2"/>
      <c r="G1" s="2"/>
      <c r="H1" s="2"/>
      <c r="I1" s="2"/>
      <c r="J1" s="2"/>
    </row>
    <row r="2" spans="1:57" s="3" customFormat="1" ht="12.75" customHeight="1" x14ac:dyDescent="0.15">
      <c r="A2" s="1"/>
      <c r="B2" s="2"/>
      <c r="C2" s="2"/>
      <c r="D2" s="2"/>
      <c r="E2" s="2"/>
      <c r="F2" s="2"/>
      <c r="G2" s="2"/>
      <c r="H2" s="2"/>
      <c r="I2" s="2"/>
      <c r="J2" s="2"/>
    </row>
    <row r="3" spans="1:57" s="3" customFormat="1" ht="12.75" customHeight="1" x14ac:dyDescent="0.2">
      <c r="A3" s="1"/>
      <c r="B3" s="2"/>
      <c r="C3" s="4"/>
      <c r="D3" s="2"/>
      <c r="E3" s="2"/>
      <c r="F3" s="2"/>
      <c r="G3" s="2"/>
      <c r="H3" s="2"/>
      <c r="I3" s="2"/>
      <c r="J3" s="2"/>
    </row>
    <row r="4" spans="1:57" s="3" customFormat="1" ht="12.75" customHeight="1" x14ac:dyDescent="0.15">
      <c r="A4" s="1"/>
      <c r="B4" s="2"/>
      <c r="C4" s="2"/>
      <c r="D4" s="2"/>
      <c r="E4" s="2"/>
      <c r="F4" s="2"/>
      <c r="G4" s="2"/>
      <c r="H4" s="2"/>
      <c r="I4" s="2"/>
      <c r="J4" s="2"/>
    </row>
    <row r="5" spans="1:57" s="3" customFormat="1" ht="12.75" customHeight="1" x14ac:dyDescent="0.15">
      <c r="A5" s="5"/>
      <c r="B5" s="2"/>
      <c r="C5" s="2"/>
      <c r="D5" s="2"/>
      <c r="E5" s="2"/>
      <c r="F5" s="2"/>
      <c r="G5" s="2"/>
      <c r="H5" s="2"/>
      <c r="I5" s="2"/>
      <c r="J5" s="2"/>
    </row>
    <row r="6" spans="1:57" s="8" customFormat="1" ht="39.75" customHeight="1" x14ac:dyDescent="0.2">
      <c r="A6" s="373"/>
      <c r="B6" s="373"/>
      <c r="C6" s="373"/>
      <c r="D6" s="373"/>
      <c r="E6" s="373"/>
      <c r="F6" s="373"/>
      <c r="G6" s="373"/>
      <c r="H6" s="373"/>
      <c r="I6" s="373"/>
      <c r="J6" s="373"/>
      <c r="K6" s="373"/>
      <c r="L6" s="373"/>
      <c r="M6" s="373"/>
      <c r="N6" s="373"/>
      <c r="O6" s="373"/>
      <c r="P6" s="6"/>
      <c r="Q6" s="7"/>
    </row>
    <row r="7" spans="1:57" s="8" customFormat="1" ht="39.75" customHeight="1" x14ac:dyDescent="0.2">
      <c r="A7" s="9"/>
      <c r="B7" s="10"/>
      <c r="C7" s="10"/>
      <c r="D7" s="10"/>
      <c r="E7" s="10"/>
      <c r="F7" s="10"/>
      <c r="G7" s="10"/>
      <c r="H7" s="10"/>
      <c r="I7" s="10"/>
      <c r="J7" s="10"/>
      <c r="K7" s="10"/>
      <c r="L7" s="10"/>
      <c r="M7" s="10"/>
      <c r="N7" s="10"/>
      <c r="O7" s="10"/>
      <c r="P7" s="11"/>
    </row>
    <row r="8" spans="1:57" s="12" customFormat="1" ht="23.1" customHeight="1" x14ac:dyDescent="0.15">
      <c r="A8" s="345"/>
      <c r="B8" s="346"/>
      <c r="C8" s="374"/>
      <c r="D8" s="319"/>
      <c r="E8" s="378"/>
      <c r="F8" s="379"/>
      <c r="G8" s="379"/>
      <c r="H8" s="379"/>
      <c r="I8" s="380"/>
      <c r="J8" s="381"/>
      <c r="K8" s="382"/>
      <c r="L8" s="382"/>
      <c r="M8" s="382"/>
      <c r="N8" s="382"/>
      <c r="O8" s="382"/>
      <c r="P8" s="382"/>
      <c r="Q8" s="382"/>
      <c r="R8" s="382"/>
      <c r="S8" s="382"/>
      <c r="T8" s="382"/>
      <c r="U8" s="382"/>
      <c r="V8" s="382"/>
      <c r="W8" s="382"/>
      <c r="X8" s="383"/>
      <c r="Y8" s="384"/>
      <c r="Z8" s="385"/>
      <c r="AA8" s="386"/>
      <c r="AB8" s="319"/>
      <c r="AC8" s="388"/>
      <c r="AD8" s="8"/>
      <c r="AE8" s="8"/>
      <c r="AF8" s="8"/>
      <c r="AG8" s="8"/>
      <c r="AH8" s="8"/>
      <c r="AI8" s="8"/>
      <c r="AJ8" s="8"/>
      <c r="AK8" s="8"/>
      <c r="AL8" s="8"/>
      <c r="AM8" s="8"/>
      <c r="AN8" s="8"/>
      <c r="AO8" s="8"/>
    </row>
    <row r="9" spans="1:57" s="12" customFormat="1" ht="23.1" customHeight="1" x14ac:dyDescent="0.15">
      <c r="A9" s="375"/>
      <c r="B9" s="376"/>
      <c r="C9" s="377"/>
      <c r="D9" s="321"/>
      <c r="E9" s="13"/>
      <c r="F9" s="14"/>
      <c r="G9" s="14"/>
      <c r="H9" s="15"/>
      <c r="I9" s="16"/>
      <c r="J9" s="17"/>
      <c r="K9" s="14"/>
      <c r="L9" s="14"/>
      <c r="M9" s="14"/>
      <c r="N9" s="14"/>
      <c r="O9" s="14"/>
      <c r="P9" s="14"/>
      <c r="Q9" s="14"/>
      <c r="R9" s="14"/>
      <c r="S9" s="14"/>
      <c r="T9" s="14"/>
      <c r="U9" s="14"/>
      <c r="V9" s="14"/>
      <c r="W9" s="14"/>
      <c r="X9" s="18"/>
      <c r="Y9" s="19"/>
      <c r="Z9" s="20"/>
      <c r="AA9" s="387"/>
      <c r="AB9" s="321"/>
      <c r="AC9" s="389"/>
      <c r="AD9" s="8"/>
      <c r="AE9" s="8"/>
      <c r="AF9" s="8"/>
      <c r="AG9" s="8"/>
      <c r="AH9" s="8"/>
      <c r="AI9" s="8"/>
      <c r="AJ9" s="8"/>
      <c r="AK9" s="8"/>
      <c r="AL9" s="8"/>
      <c r="AM9" s="8"/>
      <c r="AN9" s="8"/>
      <c r="AO9" s="8"/>
      <c r="AP9" s="8"/>
    </row>
    <row r="10" spans="1:57" s="12" customFormat="1" ht="19.5" customHeight="1" x14ac:dyDescent="0.15">
      <c r="A10" s="391"/>
      <c r="B10" s="324"/>
      <c r="C10" s="325"/>
      <c r="D10" s="21"/>
      <c r="E10" s="22"/>
      <c r="F10" s="23"/>
      <c r="G10" s="23"/>
      <c r="H10" s="24"/>
      <c r="I10" s="25"/>
      <c r="J10" s="24"/>
      <c r="K10" s="26"/>
      <c r="L10" s="26"/>
      <c r="M10" s="27"/>
      <c r="N10" s="27"/>
      <c r="O10" s="27"/>
      <c r="P10" s="27"/>
      <c r="Q10" s="27"/>
      <c r="R10" s="27"/>
      <c r="S10" s="27"/>
      <c r="T10" s="27"/>
      <c r="U10" s="27"/>
      <c r="V10" s="27"/>
      <c r="W10" s="27"/>
      <c r="X10" s="27"/>
      <c r="Y10" s="28"/>
      <c r="Z10" s="29"/>
      <c r="AA10" s="30"/>
      <c r="AB10" s="30"/>
      <c r="AC10" s="30"/>
      <c r="AD10" s="175"/>
      <c r="AE10" s="8"/>
      <c r="AF10" s="8"/>
      <c r="AG10" s="8"/>
      <c r="AH10" s="8"/>
      <c r="AI10" s="8"/>
      <c r="AJ10" s="8"/>
      <c r="AK10" s="8"/>
      <c r="AL10" s="8"/>
      <c r="AM10" s="8"/>
      <c r="AN10" s="8"/>
      <c r="AO10" s="8"/>
      <c r="AP10" s="8"/>
      <c r="BB10" s="177"/>
      <c r="BE10" s="177"/>
    </row>
    <row r="11" spans="1:57" s="12" customFormat="1" ht="15" customHeight="1" x14ac:dyDescent="0.15">
      <c r="A11" s="392"/>
      <c r="B11" s="326"/>
      <c r="C11" s="31"/>
      <c r="D11" s="32"/>
      <c r="E11" s="33"/>
      <c r="F11" s="34"/>
      <c r="G11" s="34"/>
      <c r="H11" s="34"/>
      <c r="I11" s="35"/>
      <c r="J11" s="34"/>
      <c r="K11" s="34"/>
      <c r="L11" s="34"/>
      <c r="M11" s="34"/>
      <c r="N11" s="34"/>
      <c r="O11" s="34"/>
      <c r="P11" s="34"/>
      <c r="Q11" s="34"/>
      <c r="R11" s="34"/>
      <c r="S11" s="34"/>
      <c r="T11" s="34"/>
      <c r="U11" s="34"/>
      <c r="V11" s="34"/>
      <c r="W11" s="34"/>
      <c r="X11" s="36"/>
      <c r="Y11" s="37"/>
      <c r="Z11" s="36"/>
      <c r="AA11" s="38"/>
      <c r="AB11" s="38"/>
      <c r="AC11" s="38"/>
      <c r="AD11" s="175"/>
      <c r="AE11" s="8"/>
      <c r="AF11" s="8"/>
      <c r="AG11" s="8"/>
      <c r="AH11" s="8"/>
      <c r="AI11" s="8"/>
      <c r="AJ11" s="8"/>
      <c r="AK11" s="8"/>
      <c r="AL11" s="8"/>
      <c r="AM11" s="8"/>
      <c r="AN11" s="8"/>
      <c r="AO11" s="8"/>
      <c r="AP11" s="8"/>
      <c r="BB11" s="177"/>
      <c r="BE11" s="177"/>
    </row>
    <row r="12" spans="1:57" s="12" customFormat="1" ht="15" customHeight="1" x14ac:dyDescent="0.15">
      <c r="A12" s="392"/>
      <c r="B12" s="327"/>
      <c r="C12" s="215"/>
      <c r="D12" s="39"/>
      <c r="E12" s="40"/>
      <c r="F12" s="41"/>
      <c r="G12" s="41"/>
      <c r="H12" s="41"/>
      <c r="I12" s="42"/>
      <c r="J12" s="41"/>
      <c r="K12" s="41"/>
      <c r="L12" s="41"/>
      <c r="M12" s="41"/>
      <c r="N12" s="41"/>
      <c r="O12" s="41"/>
      <c r="P12" s="41"/>
      <c r="Q12" s="41"/>
      <c r="R12" s="41"/>
      <c r="S12" s="41"/>
      <c r="T12" s="41"/>
      <c r="U12" s="41"/>
      <c r="V12" s="41"/>
      <c r="W12" s="41"/>
      <c r="X12" s="43"/>
      <c r="Y12" s="44"/>
      <c r="Z12" s="43"/>
      <c r="AA12" s="45"/>
      <c r="AB12" s="45"/>
      <c r="AC12" s="46"/>
      <c r="AD12" s="175"/>
      <c r="AE12" s="8"/>
      <c r="AF12" s="8"/>
      <c r="AG12" s="8"/>
      <c r="AH12" s="8"/>
      <c r="AI12" s="8"/>
      <c r="AJ12" s="8"/>
      <c r="AK12" s="8"/>
      <c r="AL12" s="8"/>
      <c r="AM12" s="8"/>
      <c r="AN12" s="8"/>
      <c r="AO12" s="8"/>
      <c r="AP12" s="8"/>
      <c r="BB12" s="177"/>
      <c r="BE12" s="177"/>
    </row>
    <row r="13" spans="1:57" s="12" customFormat="1" ht="15" customHeight="1" x14ac:dyDescent="0.15">
      <c r="A13" s="392"/>
      <c r="B13" s="328"/>
      <c r="C13" s="47"/>
      <c r="D13" s="48"/>
      <c r="E13" s="49"/>
      <c r="F13" s="50"/>
      <c r="G13" s="50"/>
      <c r="H13" s="50"/>
      <c r="I13" s="51"/>
      <c r="J13" s="50"/>
      <c r="K13" s="50"/>
      <c r="L13" s="50"/>
      <c r="M13" s="50"/>
      <c r="N13" s="50"/>
      <c r="O13" s="50"/>
      <c r="P13" s="50"/>
      <c r="Q13" s="50"/>
      <c r="R13" s="50"/>
      <c r="S13" s="50"/>
      <c r="T13" s="50"/>
      <c r="U13" s="50"/>
      <c r="V13" s="50"/>
      <c r="W13" s="50"/>
      <c r="X13" s="52"/>
      <c r="Y13" s="53"/>
      <c r="Z13" s="52"/>
      <c r="AA13" s="54"/>
      <c r="AB13" s="54"/>
      <c r="AC13" s="54"/>
      <c r="AD13" s="175"/>
      <c r="AE13" s="8"/>
      <c r="AF13" s="8"/>
      <c r="AG13" s="8"/>
      <c r="AH13" s="8"/>
      <c r="AI13" s="8"/>
      <c r="AJ13" s="8"/>
      <c r="AK13" s="8"/>
      <c r="AL13" s="8"/>
      <c r="AM13" s="8"/>
      <c r="AN13" s="8"/>
      <c r="AO13" s="8"/>
      <c r="AP13" s="8"/>
      <c r="BB13" s="177"/>
      <c r="BE13" s="177"/>
    </row>
    <row r="14" spans="1:57" s="12" customFormat="1" ht="15" customHeight="1" x14ac:dyDescent="0.15">
      <c r="A14" s="392"/>
      <c r="B14" s="353"/>
      <c r="C14" s="354"/>
      <c r="D14" s="55"/>
      <c r="E14" s="40"/>
      <c r="F14" s="41"/>
      <c r="G14" s="41"/>
      <c r="H14" s="41"/>
      <c r="I14" s="46"/>
      <c r="J14" s="44"/>
      <c r="K14" s="41"/>
      <c r="L14" s="41"/>
      <c r="M14" s="56"/>
      <c r="N14" s="56"/>
      <c r="O14" s="56"/>
      <c r="P14" s="56"/>
      <c r="Q14" s="56"/>
      <c r="R14" s="56"/>
      <c r="S14" s="56"/>
      <c r="T14" s="56"/>
      <c r="U14" s="56"/>
      <c r="V14" s="56"/>
      <c r="W14" s="56"/>
      <c r="X14" s="56"/>
      <c r="Y14" s="57"/>
      <c r="Z14" s="58"/>
      <c r="AA14" s="46"/>
      <c r="AB14" s="46"/>
      <c r="AC14" s="46"/>
      <c r="AD14" s="175"/>
      <c r="AE14" s="8"/>
      <c r="AF14" s="8"/>
      <c r="AG14" s="8"/>
      <c r="AH14" s="8"/>
      <c r="AI14" s="8"/>
      <c r="AJ14" s="8"/>
      <c r="AK14" s="8"/>
      <c r="AL14" s="8"/>
      <c r="AM14" s="8"/>
      <c r="AN14" s="8"/>
      <c r="AO14" s="8"/>
      <c r="AP14" s="8"/>
      <c r="BB14" s="177"/>
      <c r="BE14" s="177"/>
    </row>
    <row r="15" spans="1:57" s="12" customFormat="1" ht="15" customHeight="1" x14ac:dyDescent="0.15">
      <c r="A15" s="392"/>
      <c r="B15" s="314"/>
      <c r="C15" s="315"/>
      <c r="D15" s="39"/>
      <c r="E15" s="59"/>
      <c r="F15" s="60"/>
      <c r="G15" s="60"/>
      <c r="H15" s="60"/>
      <c r="I15" s="45"/>
      <c r="J15" s="61"/>
      <c r="K15" s="60"/>
      <c r="L15" s="60"/>
      <c r="M15" s="62"/>
      <c r="N15" s="62"/>
      <c r="O15" s="62"/>
      <c r="P15" s="62"/>
      <c r="Q15" s="62"/>
      <c r="R15" s="62"/>
      <c r="S15" s="62"/>
      <c r="T15" s="62"/>
      <c r="U15" s="62"/>
      <c r="V15" s="62"/>
      <c r="W15" s="62"/>
      <c r="X15" s="62"/>
      <c r="Y15" s="63"/>
      <c r="Z15" s="43"/>
      <c r="AA15" s="45"/>
      <c r="AB15" s="45"/>
      <c r="AC15" s="45"/>
      <c r="AD15" s="175"/>
      <c r="AE15" s="8"/>
      <c r="AF15" s="8"/>
      <c r="AG15" s="8"/>
      <c r="AH15" s="8"/>
      <c r="AI15" s="8"/>
      <c r="AJ15" s="8"/>
      <c r="AK15" s="8"/>
      <c r="AL15" s="8"/>
      <c r="AM15" s="8"/>
      <c r="AN15" s="8"/>
      <c r="AO15" s="8"/>
      <c r="AP15" s="8"/>
      <c r="BB15" s="177"/>
      <c r="BE15" s="177"/>
    </row>
    <row r="16" spans="1:57" s="12" customFormat="1" ht="15" customHeight="1" x14ac:dyDescent="0.15">
      <c r="A16" s="392"/>
      <c r="B16" s="314"/>
      <c r="C16" s="315"/>
      <c r="D16" s="39"/>
      <c r="E16" s="59"/>
      <c r="F16" s="60"/>
      <c r="G16" s="60"/>
      <c r="H16" s="60"/>
      <c r="I16" s="45"/>
      <c r="J16" s="61"/>
      <c r="K16" s="60"/>
      <c r="L16" s="60"/>
      <c r="M16" s="62"/>
      <c r="N16" s="62"/>
      <c r="O16" s="62"/>
      <c r="P16" s="62"/>
      <c r="Q16" s="62"/>
      <c r="R16" s="62"/>
      <c r="S16" s="62"/>
      <c r="T16" s="62"/>
      <c r="U16" s="62"/>
      <c r="V16" s="62"/>
      <c r="W16" s="62"/>
      <c r="X16" s="62"/>
      <c r="Y16" s="63"/>
      <c r="Z16" s="43"/>
      <c r="AA16" s="45"/>
      <c r="AB16" s="45"/>
      <c r="AC16" s="45"/>
      <c r="AD16" s="175"/>
      <c r="AE16" s="8"/>
      <c r="AF16" s="8"/>
      <c r="AG16" s="8"/>
      <c r="AH16" s="8"/>
      <c r="AI16" s="8"/>
      <c r="AJ16" s="8"/>
      <c r="AK16" s="8"/>
      <c r="AL16" s="8"/>
      <c r="AM16" s="8"/>
      <c r="AN16" s="8"/>
      <c r="AO16" s="8"/>
      <c r="AP16" s="8"/>
      <c r="BB16" s="177"/>
      <c r="BE16" s="177"/>
    </row>
    <row r="17" spans="1:57" s="12" customFormat="1" ht="15" customHeight="1" x14ac:dyDescent="0.15">
      <c r="A17" s="392"/>
      <c r="B17" s="314"/>
      <c r="C17" s="315"/>
      <c r="D17" s="39"/>
      <c r="E17" s="59"/>
      <c r="F17" s="60"/>
      <c r="G17" s="60"/>
      <c r="H17" s="60"/>
      <c r="I17" s="45"/>
      <c r="J17" s="61"/>
      <c r="K17" s="60"/>
      <c r="L17" s="60"/>
      <c r="M17" s="62"/>
      <c r="N17" s="62"/>
      <c r="O17" s="62"/>
      <c r="P17" s="62"/>
      <c r="Q17" s="62"/>
      <c r="R17" s="62"/>
      <c r="S17" s="62"/>
      <c r="T17" s="62"/>
      <c r="U17" s="62"/>
      <c r="V17" s="62"/>
      <c r="W17" s="62"/>
      <c r="X17" s="62"/>
      <c r="Y17" s="63"/>
      <c r="Z17" s="43"/>
      <c r="AA17" s="45"/>
      <c r="AB17" s="45"/>
      <c r="AC17" s="45"/>
      <c r="AD17" s="175"/>
      <c r="AE17" s="8"/>
      <c r="AF17" s="8"/>
      <c r="AG17" s="8"/>
      <c r="AH17" s="8"/>
      <c r="AI17" s="8"/>
      <c r="AJ17" s="8"/>
      <c r="AK17" s="8"/>
      <c r="AL17" s="8"/>
      <c r="AM17" s="8"/>
      <c r="AN17" s="8"/>
      <c r="AO17" s="8"/>
      <c r="AP17" s="8"/>
      <c r="BB17" s="177"/>
      <c r="BE17" s="177"/>
    </row>
    <row r="18" spans="1:57" s="12" customFormat="1" ht="15" customHeight="1" x14ac:dyDescent="0.15">
      <c r="A18" s="392"/>
      <c r="B18" s="314"/>
      <c r="C18" s="315"/>
      <c r="D18" s="39"/>
      <c r="E18" s="59"/>
      <c r="F18" s="60"/>
      <c r="G18" s="60"/>
      <c r="H18" s="60"/>
      <c r="I18" s="45"/>
      <c r="J18" s="61"/>
      <c r="K18" s="60"/>
      <c r="L18" s="60"/>
      <c r="M18" s="62"/>
      <c r="N18" s="62"/>
      <c r="O18" s="62"/>
      <c r="P18" s="62"/>
      <c r="Q18" s="62"/>
      <c r="R18" s="62"/>
      <c r="S18" s="62"/>
      <c r="T18" s="62"/>
      <c r="U18" s="62"/>
      <c r="V18" s="62"/>
      <c r="W18" s="62"/>
      <c r="X18" s="62"/>
      <c r="Y18" s="63"/>
      <c r="Z18" s="43"/>
      <c r="AA18" s="45"/>
      <c r="AB18" s="45"/>
      <c r="AC18" s="45"/>
      <c r="AD18" s="175"/>
      <c r="AE18" s="8"/>
      <c r="AF18" s="8"/>
      <c r="AG18" s="8"/>
      <c r="AH18" s="8"/>
      <c r="AI18" s="8"/>
      <c r="AJ18" s="8"/>
      <c r="AK18" s="8"/>
      <c r="AL18" s="8"/>
      <c r="AM18" s="8"/>
      <c r="AN18" s="8"/>
      <c r="AO18" s="8"/>
      <c r="AP18" s="8"/>
      <c r="BB18" s="177"/>
      <c r="BE18" s="177"/>
    </row>
    <row r="19" spans="1:57" s="12" customFormat="1" ht="15" customHeight="1" x14ac:dyDescent="0.15">
      <c r="A19" s="392"/>
      <c r="B19" s="314"/>
      <c r="C19" s="315"/>
      <c r="D19" s="39"/>
      <c r="E19" s="64"/>
      <c r="F19" s="65"/>
      <c r="G19" s="65"/>
      <c r="H19" s="65"/>
      <c r="I19" s="66"/>
      <c r="J19" s="61"/>
      <c r="K19" s="60"/>
      <c r="L19" s="60"/>
      <c r="M19" s="60"/>
      <c r="N19" s="60"/>
      <c r="O19" s="60"/>
      <c r="P19" s="60"/>
      <c r="Q19" s="60"/>
      <c r="R19" s="60"/>
      <c r="S19" s="60"/>
      <c r="T19" s="60"/>
      <c r="U19" s="67"/>
      <c r="V19" s="67"/>
      <c r="W19" s="67"/>
      <c r="X19" s="67"/>
      <c r="Y19" s="63"/>
      <c r="Z19" s="43"/>
      <c r="AA19" s="45"/>
      <c r="AB19" s="66"/>
      <c r="AC19" s="66"/>
      <c r="AD19" s="175"/>
      <c r="AE19" s="8"/>
      <c r="AF19" s="8"/>
      <c r="AG19" s="8"/>
      <c r="AH19" s="8"/>
      <c r="AI19" s="8"/>
      <c r="AJ19" s="8"/>
      <c r="AK19" s="8"/>
      <c r="AL19" s="8"/>
      <c r="AM19" s="8"/>
      <c r="AN19" s="8"/>
      <c r="AO19" s="8"/>
      <c r="AP19" s="8"/>
      <c r="BB19" s="177"/>
      <c r="BE19" s="177"/>
    </row>
    <row r="20" spans="1:57" s="12" customFormat="1" ht="15" customHeight="1" x14ac:dyDescent="0.15">
      <c r="A20" s="392"/>
      <c r="B20" s="317"/>
      <c r="C20" s="318"/>
      <c r="D20" s="68"/>
      <c r="E20" s="178"/>
      <c r="F20" s="80"/>
      <c r="G20" s="80"/>
      <c r="H20" s="70"/>
      <c r="I20" s="74"/>
      <c r="J20" s="69"/>
      <c r="K20" s="70"/>
      <c r="L20" s="70"/>
      <c r="M20" s="70"/>
      <c r="N20" s="70"/>
      <c r="O20" s="70"/>
      <c r="P20" s="70"/>
      <c r="Q20" s="70"/>
      <c r="R20" s="70"/>
      <c r="S20" s="70"/>
      <c r="T20" s="70"/>
      <c r="U20" s="71"/>
      <c r="V20" s="71"/>
      <c r="W20" s="71"/>
      <c r="X20" s="71"/>
      <c r="Y20" s="72"/>
      <c r="Z20" s="73"/>
      <c r="AA20" s="74"/>
      <c r="AB20" s="75"/>
      <c r="AC20" s="75"/>
      <c r="AD20" s="175"/>
      <c r="AE20" s="8"/>
      <c r="AF20" s="8"/>
      <c r="AG20" s="8"/>
      <c r="AH20" s="8"/>
      <c r="AI20" s="8"/>
      <c r="AJ20" s="8"/>
      <c r="AK20" s="8"/>
      <c r="AL20" s="8"/>
      <c r="AM20" s="8"/>
      <c r="AN20" s="8"/>
      <c r="AO20" s="8"/>
      <c r="AP20" s="8"/>
      <c r="BB20" s="177"/>
      <c r="BE20" s="177"/>
    </row>
    <row r="21" spans="1:57" s="12" customFormat="1" ht="15" customHeight="1" x14ac:dyDescent="0.15">
      <c r="A21" s="392"/>
      <c r="B21" s="319"/>
      <c r="C21" s="76"/>
      <c r="D21" s="21"/>
      <c r="E21" s="33"/>
      <c r="F21" s="26"/>
      <c r="G21" s="26"/>
      <c r="H21" s="26"/>
      <c r="I21" s="25"/>
      <c r="J21" s="77"/>
      <c r="K21" s="78"/>
      <c r="L21" s="78"/>
      <c r="M21" s="78"/>
      <c r="N21" s="78"/>
      <c r="O21" s="78"/>
      <c r="P21" s="78"/>
      <c r="Q21" s="78"/>
      <c r="R21" s="78"/>
      <c r="S21" s="78"/>
      <c r="T21" s="78"/>
      <c r="U21" s="78"/>
      <c r="V21" s="78"/>
      <c r="W21" s="78"/>
      <c r="X21" s="27"/>
      <c r="Y21" s="95"/>
      <c r="Z21" s="29"/>
      <c r="AA21" s="79"/>
      <c r="AB21" s="30"/>
      <c r="AC21" s="30"/>
      <c r="AD21" s="175"/>
      <c r="AE21" s="8"/>
      <c r="AF21" s="8"/>
      <c r="AG21" s="8"/>
      <c r="AH21" s="8"/>
      <c r="AI21" s="8"/>
      <c r="AJ21" s="8"/>
      <c r="AK21" s="8"/>
      <c r="AL21" s="8"/>
      <c r="AM21" s="8"/>
      <c r="AN21" s="8"/>
      <c r="AO21" s="8"/>
      <c r="AP21" s="8"/>
      <c r="BB21" s="177"/>
      <c r="BE21" s="177"/>
    </row>
    <row r="22" spans="1:57" s="12" customFormat="1" ht="15" customHeight="1" x14ac:dyDescent="0.15">
      <c r="A22" s="392"/>
      <c r="B22" s="320"/>
      <c r="C22" s="217"/>
      <c r="D22" s="68"/>
      <c r="E22" s="59"/>
      <c r="F22" s="80"/>
      <c r="G22" s="80"/>
      <c r="H22" s="80"/>
      <c r="I22" s="81"/>
      <c r="J22" s="82"/>
      <c r="K22" s="65"/>
      <c r="L22" s="65"/>
      <c r="M22" s="65"/>
      <c r="N22" s="65"/>
      <c r="O22" s="65"/>
      <c r="P22" s="65"/>
      <c r="Q22" s="65"/>
      <c r="R22" s="65"/>
      <c r="S22" s="65"/>
      <c r="T22" s="65"/>
      <c r="U22" s="65"/>
      <c r="V22" s="65"/>
      <c r="W22" s="65"/>
      <c r="X22" s="71"/>
      <c r="Y22" s="96"/>
      <c r="Z22" s="97"/>
      <c r="AA22" s="74"/>
      <c r="AB22" s="75"/>
      <c r="AC22" s="75"/>
      <c r="AD22" s="175"/>
      <c r="AE22" s="8"/>
      <c r="AF22" s="8"/>
      <c r="AG22" s="8"/>
      <c r="AH22" s="8"/>
      <c r="AI22" s="8"/>
      <c r="AJ22" s="8"/>
      <c r="AK22" s="8"/>
      <c r="AL22" s="8"/>
      <c r="AM22" s="8"/>
      <c r="AN22" s="8"/>
      <c r="AO22" s="8"/>
      <c r="AP22" s="8"/>
      <c r="BB22" s="177"/>
      <c r="BE22" s="177"/>
    </row>
    <row r="23" spans="1:57" s="12" customFormat="1" ht="15" customHeight="1" x14ac:dyDescent="0.15">
      <c r="A23" s="392"/>
      <c r="B23" s="321"/>
      <c r="C23" s="83"/>
      <c r="D23" s="84"/>
      <c r="E23" s="85"/>
      <c r="F23" s="136"/>
      <c r="G23" s="136"/>
      <c r="H23" s="86"/>
      <c r="I23" s="87"/>
      <c r="J23" s="86"/>
      <c r="K23" s="88"/>
      <c r="L23" s="88"/>
      <c r="M23" s="88"/>
      <c r="N23" s="88"/>
      <c r="O23" s="88"/>
      <c r="P23" s="88"/>
      <c r="Q23" s="88"/>
      <c r="R23" s="88"/>
      <c r="S23" s="88"/>
      <c r="T23" s="88"/>
      <c r="U23" s="88"/>
      <c r="V23" s="88"/>
      <c r="W23" s="88"/>
      <c r="X23" s="89"/>
      <c r="Y23" s="90"/>
      <c r="Z23" s="91"/>
      <c r="AA23" s="92"/>
      <c r="AB23" s="92"/>
      <c r="AC23" s="92"/>
      <c r="AD23" s="175"/>
      <c r="AE23" s="8"/>
      <c r="AF23" s="8"/>
      <c r="AG23" s="8"/>
      <c r="AH23" s="8"/>
      <c r="AI23" s="8"/>
      <c r="AJ23" s="8"/>
      <c r="AK23" s="8"/>
      <c r="AL23" s="8"/>
      <c r="AM23" s="8"/>
      <c r="AN23" s="8"/>
      <c r="AO23" s="8"/>
      <c r="AP23" s="8"/>
      <c r="BB23" s="177"/>
      <c r="BE23" s="177"/>
    </row>
    <row r="24" spans="1:57" s="12" customFormat="1" ht="15" customHeight="1" x14ac:dyDescent="0.15">
      <c r="A24" s="392"/>
      <c r="B24" s="329"/>
      <c r="C24" s="179"/>
      <c r="D24" s="32"/>
      <c r="E24" s="33"/>
      <c r="F24" s="34"/>
      <c r="G24" s="34"/>
      <c r="H24" s="78"/>
      <c r="I24" s="93"/>
      <c r="J24" s="77"/>
      <c r="K24" s="78"/>
      <c r="L24" s="78"/>
      <c r="M24" s="94"/>
      <c r="N24" s="94"/>
      <c r="O24" s="94"/>
      <c r="P24" s="94"/>
      <c r="Q24" s="94"/>
      <c r="R24" s="94"/>
      <c r="S24" s="94"/>
      <c r="T24" s="94"/>
      <c r="U24" s="94"/>
      <c r="V24" s="94"/>
      <c r="W24" s="94"/>
      <c r="X24" s="94"/>
      <c r="Y24" s="95"/>
      <c r="Z24" s="29"/>
      <c r="AA24" s="79"/>
      <c r="AB24" s="38"/>
      <c r="AC24" s="38"/>
      <c r="AD24" s="175"/>
      <c r="AE24" s="8"/>
      <c r="AF24" s="8"/>
      <c r="AG24" s="8"/>
      <c r="AH24" s="8"/>
      <c r="AI24" s="8"/>
      <c r="AJ24" s="8"/>
      <c r="AK24" s="8"/>
      <c r="AL24" s="8"/>
      <c r="AM24" s="8"/>
      <c r="AN24" s="8"/>
      <c r="AO24" s="8"/>
      <c r="AP24" s="8"/>
      <c r="BB24" s="177"/>
      <c r="BE24" s="177"/>
    </row>
    <row r="25" spans="1:57" s="12" customFormat="1" ht="15" customHeight="1" x14ac:dyDescent="0.15">
      <c r="A25" s="392"/>
      <c r="B25" s="330"/>
      <c r="C25" s="180"/>
      <c r="D25" s="39"/>
      <c r="E25" s="59"/>
      <c r="F25" s="60"/>
      <c r="G25" s="60"/>
      <c r="H25" s="60"/>
      <c r="I25" s="45"/>
      <c r="J25" s="82"/>
      <c r="K25" s="65"/>
      <c r="L25" s="65"/>
      <c r="M25" s="67"/>
      <c r="N25" s="67"/>
      <c r="O25" s="67"/>
      <c r="P25" s="67"/>
      <c r="Q25" s="67"/>
      <c r="R25" s="67"/>
      <c r="S25" s="67"/>
      <c r="T25" s="67"/>
      <c r="U25" s="67"/>
      <c r="V25" s="67"/>
      <c r="W25" s="67"/>
      <c r="X25" s="67"/>
      <c r="Y25" s="96"/>
      <c r="Z25" s="97"/>
      <c r="AA25" s="74"/>
      <c r="AB25" s="45"/>
      <c r="AC25" s="45"/>
      <c r="AD25" s="175"/>
      <c r="AE25" s="8"/>
      <c r="AF25" s="8"/>
      <c r="AG25" s="8"/>
      <c r="AH25" s="8"/>
      <c r="AI25" s="8"/>
      <c r="AJ25" s="8"/>
      <c r="AK25" s="8"/>
      <c r="AL25" s="8"/>
      <c r="AM25" s="8"/>
      <c r="AN25" s="8"/>
      <c r="AO25" s="8"/>
      <c r="AP25" s="8"/>
      <c r="BB25" s="177"/>
      <c r="BE25" s="177"/>
    </row>
    <row r="26" spans="1:57" s="12" customFormat="1" ht="15" customHeight="1" x14ac:dyDescent="0.15">
      <c r="A26" s="392"/>
      <c r="B26" s="331"/>
      <c r="C26" s="83"/>
      <c r="D26" s="84"/>
      <c r="E26" s="85"/>
      <c r="F26" s="98"/>
      <c r="G26" s="98"/>
      <c r="H26" s="98"/>
      <c r="I26" s="92"/>
      <c r="J26" s="86"/>
      <c r="K26" s="88"/>
      <c r="L26" s="88"/>
      <c r="M26" s="89"/>
      <c r="N26" s="89"/>
      <c r="O26" s="89"/>
      <c r="P26" s="89"/>
      <c r="Q26" s="89"/>
      <c r="R26" s="89"/>
      <c r="S26" s="89"/>
      <c r="T26" s="89"/>
      <c r="U26" s="89"/>
      <c r="V26" s="89"/>
      <c r="W26" s="89"/>
      <c r="X26" s="89"/>
      <c r="Y26" s="90"/>
      <c r="Z26" s="91"/>
      <c r="AA26" s="92"/>
      <c r="AB26" s="92"/>
      <c r="AC26" s="92"/>
      <c r="AD26" s="175"/>
      <c r="AE26" s="8"/>
      <c r="AF26" s="8"/>
      <c r="AG26" s="8"/>
      <c r="AH26" s="8"/>
      <c r="AI26" s="8"/>
      <c r="AJ26" s="8"/>
      <c r="AK26" s="8"/>
      <c r="AL26" s="8"/>
      <c r="AM26" s="8"/>
      <c r="AN26" s="8"/>
      <c r="AO26" s="8"/>
      <c r="AP26" s="8"/>
      <c r="BB26" s="177"/>
      <c r="BE26" s="177"/>
    </row>
    <row r="27" spans="1:57" s="12" customFormat="1" ht="15" customHeight="1" x14ac:dyDescent="0.15">
      <c r="A27" s="392"/>
      <c r="B27" s="353"/>
      <c r="C27" s="354"/>
      <c r="D27" s="55"/>
      <c r="E27" s="40"/>
      <c r="F27" s="41"/>
      <c r="G27" s="41"/>
      <c r="H27" s="41"/>
      <c r="I27" s="46"/>
      <c r="J27" s="44"/>
      <c r="K27" s="41"/>
      <c r="L27" s="41"/>
      <c r="M27" s="56"/>
      <c r="N27" s="56"/>
      <c r="O27" s="56"/>
      <c r="P27" s="56"/>
      <c r="Q27" s="56"/>
      <c r="R27" s="56"/>
      <c r="S27" s="56"/>
      <c r="T27" s="56"/>
      <c r="U27" s="56"/>
      <c r="V27" s="56"/>
      <c r="W27" s="56"/>
      <c r="X27" s="56"/>
      <c r="Y27" s="57"/>
      <c r="Z27" s="58"/>
      <c r="AA27" s="46"/>
      <c r="AB27" s="46"/>
      <c r="AC27" s="46"/>
      <c r="AD27" s="175"/>
      <c r="AE27" s="8"/>
      <c r="AF27" s="8"/>
      <c r="AG27" s="8"/>
      <c r="AH27" s="8"/>
      <c r="AI27" s="8"/>
      <c r="AJ27" s="8"/>
      <c r="AK27" s="8"/>
      <c r="AL27" s="8"/>
      <c r="AM27" s="8"/>
      <c r="AN27" s="8"/>
      <c r="AO27" s="8"/>
      <c r="AP27" s="8"/>
      <c r="BB27" s="177"/>
      <c r="BE27" s="177"/>
    </row>
    <row r="28" spans="1:57" s="12" customFormat="1" ht="15" customHeight="1" x14ac:dyDescent="0.15">
      <c r="A28" s="392"/>
      <c r="B28" s="314"/>
      <c r="C28" s="315"/>
      <c r="D28" s="39"/>
      <c r="E28" s="59"/>
      <c r="F28" s="60"/>
      <c r="G28" s="60"/>
      <c r="H28" s="60"/>
      <c r="I28" s="45"/>
      <c r="J28" s="61"/>
      <c r="K28" s="60"/>
      <c r="L28" s="60"/>
      <c r="M28" s="62"/>
      <c r="N28" s="62"/>
      <c r="O28" s="62"/>
      <c r="P28" s="62"/>
      <c r="Q28" s="62"/>
      <c r="R28" s="62"/>
      <c r="S28" s="62"/>
      <c r="T28" s="62"/>
      <c r="U28" s="62"/>
      <c r="V28" s="62"/>
      <c r="W28" s="62"/>
      <c r="X28" s="62"/>
      <c r="Y28" s="63"/>
      <c r="Z28" s="43"/>
      <c r="AA28" s="45"/>
      <c r="AB28" s="74"/>
      <c r="AC28" s="45"/>
      <c r="AD28" s="175"/>
      <c r="AE28" s="8"/>
      <c r="AF28" s="8"/>
      <c r="AG28" s="8"/>
      <c r="AH28" s="8"/>
      <c r="AI28" s="8"/>
      <c r="AJ28" s="8"/>
      <c r="AK28" s="8"/>
      <c r="AL28" s="8"/>
      <c r="AM28" s="8"/>
      <c r="AN28" s="8"/>
      <c r="AO28" s="8"/>
      <c r="AP28" s="8"/>
      <c r="BB28" s="177"/>
      <c r="BE28" s="177"/>
    </row>
    <row r="29" spans="1:57" s="12" customFormat="1" ht="15" customHeight="1" x14ac:dyDescent="0.15">
      <c r="A29" s="392"/>
      <c r="B29" s="316"/>
      <c r="C29" s="181"/>
      <c r="D29" s="39"/>
      <c r="E29" s="59"/>
      <c r="F29" s="60"/>
      <c r="G29" s="60"/>
      <c r="H29" s="60"/>
      <c r="I29" s="45"/>
      <c r="J29" s="61"/>
      <c r="K29" s="60"/>
      <c r="L29" s="60"/>
      <c r="M29" s="62"/>
      <c r="N29" s="62"/>
      <c r="O29" s="62"/>
      <c r="P29" s="62"/>
      <c r="Q29" s="62"/>
      <c r="R29" s="62"/>
      <c r="S29" s="62"/>
      <c r="T29" s="62"/>
      <c r="U29" s="62"/>
      <c r="V29" s="62"/>
      <c r="W29" s="62"/>
      <c r="X29" s="62"/>
      <c r="Y29" s="63"/>
      <c r="Z29" s="43"/>
      <c r="AA29" s="45"/>
      <c r="AB29" s="45"/>
      <c r="AC29" s="45"/>
      <c r="AD29" s="175"/>
      <c r="AE29" s="8"/>
      <c r="AF29" s="8"/>
      <c r="AG29" s="8"/>
      <c r="AH29" s="8"/>
      <c r="AI29" s="8"/>
      <c r="AJ29" s="8"/>
      <c r="AK29" s="8"/>
      <c r="AL29" s="8"/>
      <c r="AM29" s="8"/>
      <c r="AN29" s="8"/>
      <c r="AO29" s="8"/>
      <c r="AP29" s="8"/>
      <c r="BB29" s="177"/>
      <c r="BE29" s="177"/>
    </row>
    <row r="30" spans="1:57" s="12" customFormat="1" ht="15" customHeight="1" x14ac:dyDescent="0.15">
      <c r="A30" s="392"/>
      <c r="B30" s="316"/>
      <c r="C30" s="181"/>
      <c r="D30" s="39"/>
      <c r="E30" s="59"/>
      <c r="F30" s="60"/>
      <c r="G30" s="60"/>
      <c r="H30" s="60"/>
      <c r="I30" s="45"/>
      <c r="J30" s="61"/>
      <c r="K30" s="60"/>
      <c r="L30" s="60"/>
      <c r="M30" s="62"/>
      <c r="N30" s="62"/>
      <c r="O30" s="62"/>
      <c r="P30" s="62"/>
      <c r="Q30" s="62"/>
      <c r="R30" s="62"/>
      <c r="S30" s="62"/>
      <c r="T30" s="62"/>
      <c r="U30" s="62"/>
      <c r="V30" s="62"/>
      <c r="W30" s="62"/>
      <c r="X30" s="62"/>
      <c r="Y30" s="63"/>
      <c r="Z30" s="43"/>
      <c r="AA30" s="45"/>
      <c r="AB30" s="45"/>
      <c r="AC30" s="45"/>
      <c r="AD30" s="175"/>
      <c r="AE30" s="8"/>
      <c r="AF30" s="8"/>
      <c r="AG30" s="8"/>
      <c r="AH30" s="8"/>
      <c r="AI30" s="8"/>
      <c r="AJ30" s="8"/>
      <c r="AK30" s="8"/>
      <c r="AL30" s="8"/>
      <c r="AM30" s="8"/>
      <c r="AN30" s="8"/>
      <c r="AO30" s="8"/>
      <c r="AP30" s="8"/>
      <c r="BB30" s="177"/>
      <c r="BE30" s="177"/>
    </row>
    <row r="31" spans="1:57" s="12" customFormat="1" ht="15" customHeight="1" x14ac:dyDescent="0.15">
      <c r="A31" s="392"/>
      <c r="B31" s="390"/>
      <c r="C31" s="390"/>
      <c r="D31" s="39"/>
      <c r="E31" s="59"/>
      <c r="F31" s="60"/>
      <c r="G31" s="60"/>
      <c r="H31" s="60"/>
      <c r="I31" s="45"/>
      <c r="J31" s="61"/>
      <c r="K31" s="60"/>
      <c r="L31" s="60"/>
      <c r="M31" s="62"/>
      <c r="N31" s="62"/>
      <c r="O31" s="62"/>
      <c r="P31" s="62"/>
      <c r="Q31" s="62"/>
      <c r="R31" s="62"/>
      <c r="S31" s="62"/>
      <c r="T31" s="62"/>
      <c r="U31" s="62"/>
      <c r="V31" s="62"/>
      <c r="W31" s="62"/>
      <c r="X31" s="62"/>
      <c r="Y31" s="63"/>
      <c r="Z31" s="43"/>
      <c r="AA31" s="45"/>
      <c r="AB31" s="45"/>
      <c r="AC31" s="45"/>
      <c r="AD31" s="175"/>
      <c r="AE31" s="8"/>
      <c r="AF31" s="8"/>
      <c r="AG31" s="8"/>
      <c r="AH31" s="8"/>
      <c r="AI31" s="8"/>
      <c r="AJ31" s="8"/>
      <c r="AK31" s="8"/>
      <c r="AL31" s="8"/>
      <c r="AM31" s="8"/>
      <c r="AN31" s="8"/>
      <c r="AO31" s="8"/>
      <c r="AP31" s="8"/>
      <c r="BB31" s="177"/>
      <c r="BE31" s="177"/>
    </row>
    <row r="32" spans="1:57" s="12" customFormat="1" ht="15" customHeight="1" x14ac:dyDescent="0.15">
      <c r="A32" s="392"/>
      <c r="B32" s="314"/>
      <c r="C32" s="315"/>
      <c r="D32" s="39"/>
      <c r="E32" s="59"/>
      <c r="F32" s="60"/>
      <c r="G32" s="60"/>
      <c r="H32" s="60"/>
      <c r="I32" s="45"/>
      <c r="J32" s="61"/>
      <c r="K32" s="60"/>
      <c r="L32" s="60"/>
      <c r="M32" s="62"/>
      <c r="N32" s="62"/>
      <c r="O32" s="62"/>
      <c r="P32" s="62"/>
      <c r="Q32" s="62"/>
      <c r="R32" s="62"/>
      <c r="S32" s="62"/>
      <c r="T32" s="62"/>
      <c r="U32" s="62"/>
      <c r="V32" s="62"/>
      <c r="W32" s="62"/>
      <c r="X32" s="62"/>
      <c r="Y32" s="63"/>
      <c r="Z32" s="43"/>
      <c r="AA32" s="45"/>
      <c r="AB32" s="45"/>
      <c r="AC32" s="45"/>
      <c r="AD32" s="175"/>
      <c r="AE32" s="8"/>
      <c r="AF32" s="8"/>
      <c r="AG32" s="8"/>
      <c r="AH32" s="8"/>
      <c r="AI32" s="8"/>
      <c r="AJ32" s="8"/>
      <c r="AK32" s="8"/>
      <c r="AL32" s="8"/>
      <c r="AM32" s="8"/>
      <c r="AN32" s="8"/>
      <c r="AO32" s="8"/>
      <c r="AP32" s="8"/>
      <c r="BB32" s="177"/>
      <c r="BE32" s="177"/>
    </row>
    <row r="33" spans="1:80" s="12" customFormat="1" ht="21" customHeight="1" x14ac:dyDescent="0.15">
      <c r="A33" s="392"/>
      <c r="B33" s="355"/>
      <c r="C33" s="356"/>
      <c r="D33" s="99"/>
      <c r="E33" s="64"/>
      <c r="F33" s="65"/>
      <c r="G33" s="65"/>
      <c r="H33" s="65"/>
      <c r="I33" s="66"/>
      <c r="J33" s="61"/>
      <c r="K33" s="60"/>
      <c r="L33" s="60"/>
      <c r="M33" s="62"/>
      <c r="N33" s="62"/>
      <c r="O33" s="62"/>
      <c r="P33" s="62"/>
      <c r="Q33" s="62"/>
      <c r="R33" s="62"/>
      <c r="S33" s="62"/>
      <c r="T33" s="62"/>
      <c r="U33" s="67"/>
      <c r="V33" s="67"/>
      <c r="W33" s="67"/>
      <c r="X33" s="67"/>
      <c r="Y33" s="63"/>
      <c r="Z33" s="43"/>
      <c r="AA33" s="45"/>
      <c r="AB33" s="45"/>
      <c r="AC33" s="66"/>
      <c r="AD33" s="175"/>
      <c r="AE33" s="8"/>
      <c r="AF33" s="8"/>
      <c r="AG33" s="8"/>
      <c r="AH33" s="8"/>
      <c r="AI33" s="8"/>
      <c r="AJ33" s="8"/>
      <c r="AK33" s="8"/>
      <c r="AL33" s="8"/>
      <c r="AM33" s="8"/>
      <c r="AN33" s="8"/>
      <c r="AO33" s="8"/>
      <c r="AP33" s="8"/>
      <c r="BB33" s="177"/>
      <c r="BE33" s="177"/>
    </row>
    <row r="34" spans="1:80" s="12" customFormat="1" ht="15" customHeight="1" x14ac:dyDescent="0.15">
      <c r="A34" s="392"/>
      <c r="B34" s="317"/>
      <c r="C34" s="318"/>
      <c r="D34" s="68"/>
      <c r="E34" s="100"/>
      <c r="F34" s="70"/>
      <c r="G34" s="70"/>
      <c r="H34" s="70"/>
      <c r="I34" s="74"/>
      <c r="J34" s="69"/>
      <c r="K34" s="70"/>
      <c r="L34" s="70"/>
      <c r="M34" s="101"/>
      <c r="N34" s="101"/>
      <c r="O34" s="101"/>
      <c r="P34" s="101"/>
      <c r="Q34" s="101"/>
      <c r="R34" s="101"/>
      <c r="S34" s="101"/>
      <c r="T34" s="101"/>
      <c r="U34" s="101"/>
      <c r="V34" s="101"/>
      <c r="W34" s="101"/>
      <c r="X34" s="101"/>
      <c r="Y34" s="72"/>
      <c r="Z34" s="73"/>
      <c r="AA34" s="74"/>
      <c r="AB34" s="45"/>
      <c r="AC34" s="74"/>
      <c r="AD34" s="175"/>
      <c r="AE34" s="8"/>
      <c r="AF34" s="8"/>
      <c r="AG34" s="8"/>
      <c r="AH34" s="8"/>
      <c r="AI34" s="8"/>
      <c r="AJ34" s="8"/>
      <c r="AK34" s="8"/>
      <c r="AL34" s="8"/>
      <c r="AM34" s="8"/>
      <c r="AN34" s="8"/>
      <c r="AO34" s="8"/>
      <c r="AP34" s="8"/>
      <c r="BB34" s="177"/>
      <c r="BE34" s="177"/>
    </row>
    <row r="35" spans="1:80" s="12" customFormat="1" ht="15" customHeight="1" x14ac:dyDescent="0.15">
      <c r="A35" s="392"/>
      <c r="B35" s="319"/>
      <c r="C35" s="102"/>
      <c r="D35" s="32"/>
      <c r="E35" s="103"/>
      <c r="F35" s="78"/>
      <c r="G35" s="78"/>
      <c r="H35" s="78"/>
      <c r="I35" s="93"/>
      <c r="J35" s="77"/>
      <c r="K35" s="78"/>
      <c r="L35" s="78"/>
      <c r="M35" s="78"/>
      <c r="N35" s="78"/>
      <c r="O35" s="78"/>
      <c r="P35" s="78"/>
      <c r="Q35" s="78"/>
      <c r="R35" s="78"/>
      <c r="S35" s="78"/>
      <c r="T35" s="78"/>
      <c r="U35" s="104"/>
      <c r="V35" s="104"/>
      <c r="W35" s="104"/>
      <c r="X35" s="104"/>
      <c r="Y35" s="105"/>
      <c r="Z35" s="106"/>
      <c r="AA35" s="93"/>
      <c r="AB35" s="93"/>
      <c r="AC35" s="93"/>
      <c r="AD35" s="175"/>
      <c r="AE35" s="8"/>
      <c r="AF35" s="8"/>
      <c r="AG35" s="8"/>
      <c r="AH35" s="8"/>
      <c r="AI35" s="8"/>
      <c r="AJ35" s="8"/>
      <c r="AK35" s="8"/>
      <c r="AL35" s="8"/>
      <c r="AM35" s="8"/>
      <c r="AN35" s="8"/>
      <c r="AO35" s="8"/>
      <c r="AP35" s="8"/>
      <c r="BB35" s="177"/>
      <c r="BE35" s="177"/>
    </row>
    <row r="36" spans="1:80" s="12" customFormat="1" ht="15" customHeight="1" x14ac:dyDescent="0.15">
      <c r="A36" s="392"/>
      <c r="B36" s="320"/>
      <c r="C36" s="182"/>
      <c r="D36" s="39"/>
      <c r="E36" s="64"/>
      <c r="F36" s="65"/>
      <c r="G36" s="65"/>
      <c r="H36" s="65"/>
      <c r="I36" s="66"/>
      <c r="J36" s="82"/>
      <c r="K36" s="65"/>
      <c r="L36" s="65"/>
      <c r="M36" s="65"/>
      <c r="N36" s="65"/>
      <c r="O36" s="65"/>
      <c r="P36" s="65"/>
      <c r="Q36" s="65"/>
      <c r="R36" s="65"/>
      <c r="S36" s="65"/>
      <c r="T36" s="65"/>
      <c r="U36" s="62"/>
      <c r="V36" s="62"/>
      <c r="W36" s="62"/>
      <c r="X36" s="62"/>
      <c r="Y36" s="107"/>
      <c r="Z36" s="108"/>
      <c r="AA36" s="66"/>
      <c r="AB36" s="66"/>
      <c r="AC36" s="66"/>
      <c r="AD36" s="175"/>
      <c r="AE36" s="8"/>
      <c r="AF36" s="8"/>
      <c r="AG36" s="8"/>
      <c r="AH36" s="8"/>
      <c r="AI36" s="8"/>
      <c r="AJ36" s="8"/>
      <c r="AK36" s="8"/>
      <c r="AL36" s="8"/>
      <c r="AM36" s="8"/>
      <c r="AN36" s="8"/>
      <c r="AO36" s="8"/>
      <c r="AP36" s="8"/>
      <c r="BB36" s="177"/>
      <c r="BE36" s="177"/>
    </row>
    <row r="37" spans="1:80" s="12" customFormat="1" ht="18" customHeight="1" x14ac:dyDescent="0.15">
      <c r="A37" s="392"/>
      <c r="B37" s="321"/>
      <c r="C37" s="109"/>
      <c r="D37" s="84"/>
      <c r="E37" s="110"/>
      <c r="F37" s="88"/>
      <c r="G37" s="88"/>
      <c r="H37" s="88"/>
      <c r="I37" s="111"/>
      <c r="J37" s="86"/>
      <c r="K37" s="88"/>
      <c r="L37" s="88"/>
      <c r="M37" s="88"/>
      <c r="N37" s="88"/>
      <c r="O37" s="88"/>
      <c r="P37" s="88"/>
      <c r="Q37" s="88"/>
      <c r="R37" s="88"/>
      <c r="S37" s="88"/>
      <c r="T37" s="88"/>
      <c r="U37" s="112"/>
      <c r="V37" s="112"/>
      <c r="W37" s="112"/>
      <c r="X37" s="112"/>
      <c r="Y37" s="90"/>
      <c r="Z37" s="91"/>
      <c r="AA37" s="111"/>
      <c r="AB37" s="111"/>
      <c r="AC37" s="111"/>
      <c r="AD37" s="175"/>
      <c r="AE37" s="8"/>
      <c r="AF37" s="8"/>
      <c r="AG37" s="8"/>
      <c r="AH37" s="8"/>
      <c r="AI37" s="8"/>
      <c r="AJ37" s="8"/>
      <c r="AK37" s="8"/>
      <c r="AL37" s="8"/>
      <c r="AM37" s="8"/>
      <c r="AN37" s="8"/>
      <c r="AO37" s="8"/>
      <c r="AP37" s="8"/>
      <c r="BB37" s="177"/>
      <c r="BE37" s="177"/>
    </row>
    <row r="38" spans="1:80" s="12" customFormat="1" ht="14.25" customHeight="1" x14ac:dyDescent="0.15">
      <c r="A38" s="392"/>
      <c r="B38" s="394"/>
      <c r="C38" s="395"/>
      <c r="D38" s="48"/>
      <c r="E38" s="49"/>
      <c r="F38" s="50"/>
      <c r="G38" s="50"/>
      <c r="H38" s="50"/>
      <c r="I38" s="54"/>
      <c r="J38" s="53"/>
      <c r="K38" s="50"/>
      <c r="L38" s="50"/>
      <c r="M38" s="113"/>
      <c r="N38" s="113"/>
      <c r="O38" s="113"/>
      <c r="P38" s="113"/>
      <c r="Q38" s="113"/>
      <c r="R38" s="113"/>
      <c r="S38" s="113"/>
      <c r="T38" s="113"/>
      <c r="U38" s="113"/>
      <c r="V38" s="113"/>
      <c r="W38" s="113"/>
      <c r="X38" s="113"/>
      <c r="Y38" s="114"/>
      <c r="Z38" s="115"/>
      <c r="AA38" s="116"/>
      <c r="AB38" s="116"/>
      <c r="AC38" s="116"/>
      <c r="AD38" s="175"/>
      <c r="AE38" s="8"/>
      <c r="AF38" s="8"/>
      <c r="AG38" s="8"/>
      <c r="AH38" s="8"/>
      <c r="AI38" s="8"/>
      <c r="AJ38" s="8"/>
      <c r="AK38" s="8"/>
      <c r="AL38" s="8"/>
      <c r="AM38" s="8"/>
      <c r="AN38" s="8"/>
      <c r="AO38" s="8"/>
      <c r="AP38" s="8"/>
      <c r="BB38" s="177"/>
      <c r="BE38" s="177"/>
    </row>
    <row r="39" spans="1:80" s="12" customFormat="1" ht="15" customHeight="1" x14ac:dyDescent="0.15">
      <c r="A39" s="393"/>
      <c r="B39" s="322"/>
      <c r="C39" s="323"/>
      <c r="D39" s="117"/>
      <c r="E39" s="118"/>
      <c r="F39" s="119"/>
      <c r="G39" s="119"/>
      <c r="H39" s="119"/>
      <c r="I39" s="120"/>
      <c r="J39" s="121"/>
      <c r="K39" s="119"/>
      <c r="L39" s="119"/>
      <c r="M39" s="122"/>
      <c r="N39" s="122"/>
      <c r="O39" s="122"/>
      <c r="P39" s="122"/>
      <c r="Q39" s="122"/>
      <c r="R39" s="122"/>
      <c r="S39" s="122"/>
      <c r="T39" s="122"/>
      <c r="U39" s="122"/>
      <c r="V39" s="122"/>
      <c r="W39" s="122"/>
      <c r="X39" s="122"/>
      <c r="Y39" s="123"/>
      <c r="Z39" s="124"/>
      <c r="AA39" s="120"/>
      <c r="AB39" s="120"/>
      <c r="AC39" s="120"/>
      <c r="AD39" s="175"/>
      <c r="AE39" s="8"/>
      <c r="AF39" s="8"/>
      <c r="AG39" s="8"/>
      <c r="AH39" s="8"/>
      <c r="AI39" s="8"/>
      <c r="AJ39" s="8"/>
      <c r="AK39" s="8"/>
      <c r="AL39" s="8"/>
      <c r="AM39" s="8"/>
      <c r="AN39" s="8"/>
      <c r="AO39" s="8"/>
      <c r="AP39" s="8"/>
      <c r="BB39" s="177"/>
      <c r="BE39" s="177"/>
    </row>
    <row r="40" spans="1:80" s="12" customFormat="1" ht="33" customHeight="1" x14ac:dyDescent="0.2">
      <c r="A40" s="125"/>
      <c r="B40" s="125"/>
      <c r="C40" s="125"/>
      <c r="D40" s="125"/>
      <c r="E40" s="125"/>
      <c r="F40" s="125"/>
      <c r="G40" s="126"/>
      <c r="H40" s="126"/>
      <c r="I40" s="127"/>
      <c r="J40" s="127"/>
      <c r="K40" s="127"/>
      <c r="L40" s="127"/>
      <c r="M40" s="127"/>
      <c r="N40" s="127"/>
      <c r="O40" s="128"/>
      <c r="P40" s="127"/>
      <c r="Q40" s="7"/>
      <c r="R40" s="8"/>
      <c r="S40" s="8"/>
      <c r="T40" s="8"/>
      <c r="U40" s="8"/>
      <c r="V40" s="8"/>
      <c r="W40" s="8"/>
      <c r="X40" s="8"/>
      <c r="Y40" s="8"/>
      <c r="Z40" s="8"/>
      <c r="AA40" s="8"/>
      <c r="AB40" s="8"/>
      <c r="AC40" s="8"/>
      <c r="AD40" s="8"/>
      <c r="AE40" s="8"/>
      <c r="AF40" s="8"/>
      <c r="AG40" s="8"/>
      <c r="AH40" s="8"/>
      <c r="AI40" s="8"/>
      <c r="AJ40" s="8"/>
      <c r="AK40" s="8"/>
      <c r="AL40" s="8"/>
      <c r="AM40" s="8"/>
      <c r="AN40" s="8"/>
    </row>
    <row r="41" spans="1:80" s="8" customFormat="1" ht="45.75" customHeight="1" x14ac:dyDescent="0.15">
      <c r="A41" s="396"/>
      <c r="B41" s="397"/>
      <c r="C41" s="398"/>
      <c r="D41" s="214"/>
      <c r="E41" s="129"/>
      <c r="F41" s="213"/>
      <c r="G41" s="213"/>
      <c r="H41" s="130"/>
      <c r="I41" s="127"/>
      <c r="J41" s="127"/>
      <c r="K41" s="127"/>
      <c r="L41" s="127"/>
      <c r="M41" s="127"/>
      <c r="N41" s="127"/>
      <c r="O41" s="127"/>
      <c r="P41" s="127"/>
      <c r="Q41" s="7"/>
    </row>
    <row r="42" spans="1:80" s="12" customFormat="1" ht="19.5" customHeight="1" x14ac:dyDescent="0.15">
      <c r="A42" s="391"/>
      <c r="B42" s="324"/>
      <c r="C42" s="325"/>
      <c r="D42" s="21"/>
      <c r="E42" s="22"/>
      <c r="F42" s="23"/>
      <c r="G42" s="23"/>
      <c r="H42" s="131"/>
      <c r="I42" s="176"/>
      <c r="J42" s="127"/>
      <c r="K42" s="127"/>
      <c r="L42" s="127"/>
      <c r="M42" s="127"/>
      <c r="N42" s="127"/>
      <c r="O42" s="127"/>
      <c r="P42" s="127"/>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32"/>
      <c r="BC42" s="183"/>
      <c r="BD42" s="127"/>
      <c r="BE42" s="132"/>
      <c r="BF42" s="183"/>
      <c r="BG42" s="8"/>
    </row>
    <row r="43" spans="1:80" s="12" customFormat="1" ht="15.75" customHeight="1" x14ac:dyDescent="0.15">
      <c r="A43" s="392"/>
      <c r="B43" s="326"/>
      <c r="C43" s="31"/>
      <c r="D43" s="21"/>
      <c r="E43" s="33"/>
      <c r="F43" s="34"/>
      <c r="G43" s="34"/>
      <c r="H43" s="35"/>
      <c r="I43" s="176"/>
      <c r="J43" s="127"/>
      <c r="K43" s="127"/>
      <c r="L43" s="127"/>
      <c r="M43" s="127"/>
      <c r="N43" s="127"/>
      <c r="O43" s="127"/>
      <c r="P43" s="127"/>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32"/>
      <c r="BC43" s="183"/>
      <c r="BD43" s="127"/>
      <c r="BE43" s="132"/>
      <c r="BF43" s="183"/>
      <c r="BG43" s="8"/>
    </row>
    <row r="44" spans="1:80" s="12" customFormat="1" ht="15.75" customHeight="1" x14ac:dyDescent="0.15">
      <c r="A44" s="392"/>
      <c r="B44" s="327"/>
      <c r="C44" s="215"/>
      <c r="D44" s="68"/>
      <c r="E44" s="59"/>
      <c r="F44" s="60"/>
      <c r="G44" s="60"/>
      <c r="H44" s="133"/>
      <c r="I44" s="176"/>
      <c r="J44" s="127"/>
      <c r="K44" s="127"/>
      <c r="L44" s="127"/>
      <c r="M44" s="127"/>
      <c r="N44" s="127"/>
      <c r="O44" s="127"/>
      <c r="P44" s="127"/>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32"/>
      <c r="BC44" s="183"/>
      <c r="BD44" s="127"/>
      <c r="BE44" s="132"/>
      <c r="BF44" s="183"/>
      <c r="BG44" s="8"/>
    </row>
    <row r="45" spans="1:80" s="12" customFormat="1" ht="15.75" customHeight="1" x14ac:dyDescent="0.15">
      <c r="A45" s="392"/>
      <c r="B45" s="328"/>
      <c r="C45" s="47"/>
      <c r="D45" s="84"/>
      <c r="E45" s="85"/>
      <c r="F45" s="98"/>
      <c r="G45" s="98"/>
      <c r="H45" s="134"/>
      <c r="I45" s="176"/>
      <c r="J45" s="127"/>
      <c r="K45" s="127"/>
      <c r="L45" s="127"/>
      <c r="M45" s="127"/>
      <c r="N45" s="127"/>
      <c r="O45" s="127"/>
      <c r="P45" s="127"/>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32"/>
      <c r="BC45" s="183"/>
      <c r="BD45" s="127"/>
      <c r="BE45" s="132"/>
      <c r="BF45" s="183"/>
      <c r="BG45" s="8"/>
    </row>
    <row r="46" spans="1:80" s="12" customFormat="1" ht="15.75" customHeight="1" x14ac:dyDescent="0.15">
      <c r="A46" s="392"/>
      <c r="B46" s="353"/>
      <c r="C46" s="354"/>
      <c r="D46" s="99"/>
      <c r="E46" s="40"/>
      <c r="F46" s="41"/>
      <c r="G46" s="41"/>
      <c r="H46" s="42"/>
      <c r="I46" s="176"/>
      <c r="J46" s="127"/>
      <c r="K46" s="127"/>
      <c r="L46" s="127"/>
      <c r="M46" s="127"/>
      <c r="N46" s="127"/>
      <c r="O46" s="127"/>
      <c r="P46" s="127"/>
      <c r="Q46" s="7"/>
      <c r="R46" s="8"/>
      <c r="S46" s="8"/>
      <c r="T46" s="8"/>
      <c r="U46" s="8"/>
      <c r="V46" s="8"/>
      <c r="W46" s="8"/>
      <c r="X46" s="8"/>
      <c r="Y46" s="8"/>
      <c r="Z46" s="8"/>
      <c r="AA46" s="8"/>
      <c r="AB46" s="8"/>
      <c r="AC46" s="8"/>
      <c r="AD46" s="8"/>
      <c r="AE46" s="8"/>
      <c r="AF46" s="8"/>
      <c r="AG46" s="8"/>
      <c r="AH46" s="8"/>
      <c r="AI46" s="8"/>
      <c r="AJ46" s="8"/>
      <c r="AK46" s="8"/>
      <c r="AL46" s="8"/>
      <c r="AM46" s="8"/>
      <c r="AN46" s="8"/>
      <c r="AZ46" s="8"/>
      <c r="BA46" s="8"/>
      <c r="BB46" s="132"/>
      <c r="BC46" s="183"/>
      <c r="BD46" s="127"/>
      <c r="BE46" s="132"/>
      <c r="BF46" s="183"/>
      <c r="BG46" s="8"/>
    </row>
    <row r="47" spans="1:80" s="12" customFormat="1" ht="15.75" customHeight="1" x14ac:dyDescent="0.15">
      <c r="A47" s="392"/>
      <c r="B47" s="314"/>
      <c r="C47" s="315"/>
      <c r="D47" s="68"/>
      <c r="E47" s="59"/>
      <c r="F47" s="60"/>
      <c r="G47" s="60"/>
      <c r="H47" s="133"/>
      <c r="I47" s="176"/>
      <c r="J47" s="127"/>
      <c r="K47" s="127"/>
      <c r="L47" s="127"/>
      <c r="M47" s="127"/>
      <c r="N47" s="127"/>
      <c r="O47" s="127"/>
      <c r="P47" s="127"/>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32"/>
      <c r="BC47" s="183"/>
      <c r="BD47" s="127"/>
      <c r="BE47" s="132"/>
      <c r="BF47" s="183"/>
      <c r="BG47" s="8"/>
    </row>
    <row r="48" spans="1:80" s="8" customFormat="1" ht="15.75" customHeight="1" x14ac:dyDescent="0.15">
      <c r="A48" s="392"/>
      <c r="B48" s="314"/>
      <c r="C48" s="315"/>
      <c r="D48" s="68"/>
      <c r="E48" s="59"/>
      <c r="F48" s="60"/>
      <c r="G48" s="60"/>
      <c r="H48" s="133"/>
      <c r="I48" s="176"/>
      <c r="J48" s="127"/>
      <c r="K48" s="127"/>
      <c r="L48" s="127"/>
      <c r="M48" s="127"/>
      <c r="N48" s="127"/>
      <c r="O48" s="127"/>
      <c r="P48" s="127"/>
      <c r="Q48" s="7"/>
      <c r="AO48" s="12"/>
      <c r="AP48" s="12"/>
      <c r="AQ48" s="12"/>
      <c r="AR48" s="12"/>
      <c r="AS48" s="12"/>
      <c r="AT48" s="12"/>
      <c r="AU48" s="12"/>
      <c r="AV48" s="12"/>
      <c r="AW48" s="12"/>
      <c r="AX48" s="12"/>
      <c r="AY48" s="12"/>
      <c r="BB48" s="132"/>
      <c r="BC48" s="183"/>
      <c r="BD48" s="127"/>
      <c r="BE48" s="132"/>
      <c r="BF48" s="183"/>
      <c r="BH48" s="12"/>
      <c r="BI48" s="12"/>
      <c r="BJ48" s="12"/>
      <c r="BK48" s="12"/>
      <c r="BL48" s="12"/>
      <c r="BM48" s="12"/>
      <c r="BN48" s="12"/>
      <c r="BO48" s="12"/>
      <c r="BP48" s="12"/>
      <c r="BQ48" s="12"/>
      <c r="BR48" s="12"/>
      <c r="BS48" s="12"/>
      <c r="BT48" s="12"/>
      <c r="BU48" s="12"/>
      <c r="BV48" s="12"/>
      <c r="BW48" s="12"/>
      <c r="BX48" s="12"/>
      <c r="BY48" s="12"/>
      <c r="BZ48" s="12"/>
      <c r="CA48" s="12"/>
      <c r="CB48" s="12"/>
    </row>
    <row r="49" spans="1:80" s="12" customFormat="1" ht="17.25" customHeight="1" x14ac:dyDescent="0.15">
      <c r="A49" s="392"/>
      <c r="B49" s="314"/>
      <c r="C49" s="315"/>
      <c r="D49" s="68"/>
      <c r="E49" s="59"/>
      <c r="F49" s="60"/>
      <c r="G49" s="60"/>
      <c r="H49" s="133"/>
      <c r="I49" s="176"/>
      <c r="J49" s="127"/>
      <c r="K49" s="127"/>
      <c r="L49" s="127"/>
      <c r="M49" s="127"/>
      <c r="N49" s="127"/>
      <c r="O49" s="127"/>
      <c r="P49" s="127"/>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32"/>
      <c r="BC49" s="183"/>
      <c r="BD49" s="127"/>
      <c r="BE49" s="132"/>
      <c r="BF49" s="183"/>
      <c r="BG49" s="8"/>
    </row>
    <row r="50" spans="1:80" s="12" customFormat="1" ht="17.25" customHeight="1" x14ac:dyDescent="0.15">
      <c r="A50" s="392"/>
      <c r="B50" s="314"/>
      <c r="C50" s="315"/>
      <c r="D50" s="68"/>
      <c r="E50" s="59"/>
      <c r="F50" s="60"/>
      <c r="G50" s="60"/>
      <c r="H50" s="133"/>
      <c r="I50" s="176"/>
      <c r="J50" s="127"/>
      <c r="K50" s="127"/>
      <c r="L50" s="127"/>
      <c r="M50" s="127"/>
      <c r="N50" s="127"/>
      <c r="O50" s="127"/>
      <c r="P50" s="127"/>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32"/>
      <c r="BC50" s="183"/>
      <c r="BD50" s="127"/>
      <c r="BE50" s="132"/>
      <c r="BF50" s="183"/>
      <c r="BG50" s="8"/>
    </row>
    <row r="51" spans="1:80" s="12" customFormat="1" ht="17.25" customHeight="1" x14ac:dyDescent="0.15">
      <c r="A51" s="392"/>
      <c r="B51" s="314"/>
      <c r="C51" s="315"/>
      <c r="D51" s="68"/>
      <c r="E51" s="100"/>
      <c r="F51" s="70"/>
      <c r="G51" s="70"/>
      <c r="H51" s="135"/>
      <c r="I51" s="176"/>
      <c r="J51" s="127"/>
      <c r="K51" s="127"/>
      <c r="L51" s="127"/>
      <c r="M51" s="127"/>
      <c r="N51" s="127"/>
      <c r="O51" s="127"/>
      <c r="P51" s="127"/>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32"/>
      <c r="BC51" s="183"/>
      <c r="BD51" s="127"/>
      <c r="BE51" s="132"/>
      <c r="BF51" s="183"/>
      <c r="BG51" s="8"/>
    </row>
    <row r="52" spans="1:80" s="12" customFormat="1" ht="17.25" customHeight="1" x14ac:dyDescent="0.15">
      <c r="A52" s="392"/>
      <c r="B52" s="317"/>
      <c r="C52" s="318"/>
      <c r="D52" s="68"/>
      <c r="E52" s="100"/>
      <c r="F52" s="70"/>
      <c r="G52" s="70"/>
      <c r="H52" s="135"/>
      <c r="I52" s="176"/>
      <c r="J52" s="127"/>
      <c r="K52" s="127"/>
      <c r="L52" s="127"/>
      <c r="M52" s="127"/>
      <c r="N52" s="127"/>
      <c r="O52" s="127"/>
      <c r="P52" s="127"/>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32"/>
      <c r="BC52" s="183"/>
      <c r="BD52" s="127"/>
      <c r="BE52" s="132"/>
      <c r="BF52" s="183"/>
      <c r="BG52" s="8"/>
    </row>
    <row r="53" spans="1:80" s="12" customFormat="1" ht="17.25" customHeight="1" x14ac:dyDescent="0.15">
      <c r="A53" s="392"/>
      <c r="B53" s="319"/>
      <c r="C53" s="76"/>
      <c r="D53" s="32"/>
      <c r="E53" s="37"/>
      <c r="F53" s="34"/>
      <c r="G53" s="34"/>
      <c r="H53" s="35"/>
      <c r="I53" s="176"/>
      <c r="J53" s="127"/>
      <c r="K53" s="127"/>
      <c r="L53" s="127"/>
      <c r="M53" s="127"/>
      <c r="N53" s="127"/>
      <c r="O53" s="127"/>
      <c r="P53" s="127"/>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32"/>
      <c r="BC53" s="183"/>
      <c r="BD53" s="127"/>
      <c r="BE53" s="132"/>
      <c r="BF53" s="183"/>
      <c r="BG53" s="8"/>
    </row>
    <row r="54" spans="1:80" s="12" customFormat="1" ht="17.25" customHeight="1" x14ac:dyDescent="0.15">
      <c r="A54" s="392"/>
      <c r="B54" s="320"/>
      <c r="C54" s="217"/>
      <c r="D54" s="39"/>
      <c r="E54" s="61"/>
      <c r="F54" s="60"/>
      <c r="G54" s="60"/>
      <c r="H54" s="133"/>
      <c r="I54" s="176"/>
      <c r="J54" s="127"/>
      <c r="K54" s="127"/>
      <c r="L54" s="127"/>
      <c r="M54" s="127"/>
      <c r="N54" s="127"/>
      <c r="O54" s="127"/>
      <c r="P54" s="127"/>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32"/>
      <c r="BC54" s="183"/>
      <c r="BD54" s="127"/>
      <c r="BE54" s="132"/>
      <c r="BF54" s="183"/>
      <c r="BG54" s="8"/>
    </row>
    <row r="55" spans="1:80" s="12" customFormat="1" ht="17.25" customHeight="1" x14ac:dyDescent="0.15">
      <c r="A55" s="392"/>
      <c r="B55" s="321"/>
      <c r="C55" s="83"/>
      <c r="D55" s="84"/>
      <c r="E55" s="136"/>
      <c r="F55" s="98"/>
      <c r="G55" s="98"/>
      <c r="H55" s="134"/>
      <c r="I55" s="176"/>
      <c r="J55" s="127"/>
      <c r="K55" s="127"/>
      <c r="L55" s="127"/>
      <c r="M55" s="127"/>
      <c r="N55" s="127"/>
      <c r="O55" s="127"/>
      <c r="P55" s="127"/>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32"/>
      <c r="BC55" s="183"/>
      <c r="BD55" s="127"/>
      <c r="BE55" s="132"/>
      <c r="BF55" s="183"/>
      <c r="BG55" s="8"/>
    </row>
    <row r="56" spans="1:80" s="12" customFormat="1" ht="15.75" customHeight="1" x14ac:dyDescent="0.15">
      <c r="A56" s="392"/>
      <c r="B56" s="329"/>
      <c r="C56" s="179"/>
      <c r="D56" s="21"/>
      <c r="E56" s="33"/>
      <c r="F56" s="34"/>
      <c r="G56" s="34"/>
      <c r="H56" s="35"/>
      <c r="I56" s="176"/>
      <c r="J56" s="127"/>
      <c r="K56" s="127"/>
      <c r="L56" s="127"/>
      <c r="M56" s="127"/>
      <c r="N56" s="127"/>
      <c r="O56" s="127"/>
      <c r="P56" s="127"/>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32"/>
      <c r="BC56" s="183"/>
      <c r="BD56" s="127"/>
      <c r="BE56" s="132"/>
      <c r="BF56" s="183"/>
      <c r="BG56" s="8"/>
    </row>
    <row r="57" spans="1:80" s="12" customFormat="1" ht="15.75" customHeight="1" x14ac:dyDescent="0.15">
      <c r="A57" s="392"/>
      <c r="B57" s="330"/>
      <c r="C57" s="180"/>
      <c r="D57" s="68"/>
      <c r="E57" s="59"/>
      <c r="F57" s="60"/>
      <c r="G57" s="60"/>
      <c r="H57" s="133"/>
      <c r="I57" s="176"/>
      <c r="J57" s="127"/>
      <c r="K57" s="127"/>
      <c r="L57" s="127"/>
      <c r="M57" s="127"/>
      <c r="N57" s="127"/>
      <c r="O57" s="127"/>
      <c r="P57" s="127"/>
      <c r="Q57" s="7"/>
      <c r="R57" s="8"/>
      <c r="S57" s="8"/>
      <c r="T57" s="8"/>
      <c r="U57" s="8"/>
      <c r="V57" s="8"/>
      <c r="W57" s="8"/>
      <c r="X57" s="8"/>
      <c r="Y57" s="8"/>
      <c r="Z57" s="8"/>
      <c r="AA57" s="8"/>
      <c r="AB57" s="8"/>
      <c r="AC57" s="8"/>
      <c r="AD57" s="8"/>
      <c r="AE57" s="8"/>
      <c r="AF57" s="8"/>
      <c r="AG57" s="8"/>
      <c r="AH57" s="8"/>
      <c r="AI57" s="8"/>
      <c r="AJ57" s="8"/>
      <c r="AK57" s="8"/>
      <c r="AL57" s="8"/>
      <c r="AM57" s="8"/>
      <c r="AN57" s="8"/>
      <c r="AZ57" s="8"/>
      <c r="BA57" s="8"/>
      <c r="BB57" s="132"/>
      <c r="BC57" s="183"/>
      <c r="BD57" s="127"/>
      <c r="BE57" s="132"/>
      <c r="BF57" s="183"/>
      <c r="BG57" s="8"/>
    </row>
    <row r="58" spans="1:80" s="12" customFormat="1" ht="15" customHeight="1" x14ac:dyDescent="0.15">
      <c r="A58" s="392"/>
      <c r="B58" s="331"/>
      <c r="C58" s="83"/>
      <c r="D58" s="84"/>
      <c r="E58" s="85"/>
      <c r="F58" s="98"/>
      <c r="G58" s="98"/>
      <c r="H58" s="134"/>
      <c r="I58" s="176"/>
      <c r="J58" s="127"/>
      <c r="K58" s="127"/>
      <c r="L58" s="127"/>
      <c r="M58" s="127"/>
      <c r="N58" s="127"/>
      <c r="O58" s="127"/>
      <c r="P58" s="127"/>
      <c r="Q58" s="7"/>
      <c r="R58" s="8"/>
      <c r="S58" s="8"/>
      <c r="T58" s="8"/>
      <c r="U58" s="8"/>
      <c r="V58" s="8"/>
      <c r="W58" s="8"/>
      <c r="X58" s="8"/>
      <c r="Y58" s="8"/>
      <c r="Z58" s="8"/>
      <c r="AA58" s="8"/>
      <c r="AB58" s="8"/>
      <c r="AC58" s="8"/>
      <c r="AD58" s="8"/>
      <c r="AE58" s="8"/>
      <c r="AF58" s="8"/>
      <c r="AG58" s="8"/>
      <c r="AH58" s="8"/>
      <c r="AI58" s="8"/>
      <c r="AJ58" s="8"/>
      <c r="AK58" s="8"/>
      <c r="AL58" s="8"/>
      <c r="AM58" s="8"/>
      <c r="AN58" s="8"/>
      <c r="AZ58" s="8"/>
      <c r="BA58" s="8"/>
      <c r="BB58" s="132"/>
      <c r="BC58" s="183"/>
      <c r="BD58" s="127"/>
      <c r="BE58" s="132"/>
      <c r="BF58" s="183"/>
      <c r="BG58" s="8"/>
    </row>
    <row r="59" spans="1:80" s="137" customFormat="1" ht="16.5" customHeight="1" x14ac:dyDescent="0.15">
      <c r="A59" s="392"/>
      <c r="B59" s="353"/>
      <c r="C59" s="354"/>
      <c r="D59" s="99"/>
      <c r="E59" s="40"/>
      <c r="F59" s="41"/>
      <c r="G59" s="41"/>
      <c r="H59" s="42"/>
      <c r="I59" s="176"/>
      <c r="J59" s="127"/>
      <c r="K59" s="127"/>
      <c r="L59" s="127"/>
      <c r="M59" s="127"/>
      <c r="N59" s="127"/>
      <c r="O59" s="127"/>
      <c r="P59" s="127"/>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32"/>
      <c r="BC59" s="183"/>
      <c r="BD59" s="127"/>
      <c r="BE59" s="132"/>
      <c r="BF59" s="183"/>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37" customFormat="1" ht="15.75" customHeight="1" x14ac:dyDescent="0.15">
      <c r="A60" s="392"/>
      <c r="B60" s="314"/>
      <c r="C60" s="315"/>
      <c r="D60" s="68"/>
      <c r="E60" s="59"/>
      <c r="F60" s="60"/>
      <c r="G60" s="60"/>
      <c r="H60" s="133"/>
      <c r="I60" s="176"/>
      <c r="J60" s="127"/>
      <c r="K60" s="127"/>
      <c r="L60" s="127"/>
      <c r="M60" s="127"/>
      <c r="N60" s="127"/>
      <c r="O60" s="127"/>
      <c r="P60" s="127"/>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32"/>
      <c r="BC60" s="183"/>
      <c r="BD60" s="127"/>
      <c r="BE60" s="132"/>
      <c r="BF60" s="183"/>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37" customFormat="1" ht="15.75" customHeight="1" x14ac:dyDescent="0.15">
      <c r="A61" s="392"/>
      <c r="B61" s="316"/>
      <c r="C61" s="181"/>
      <c r="D61" s="68"/>
      <c r="E61" s="59"/>
      <c r="F61" s="60"/>
      <c r="G61" s="60"/>
      <c r="H61" s="133"/>
      <c r="I61" s="176"/>
      <c r="J61" s="127"/>
      <c r="K61" s="127"/>
      <c r="L61" s="127"/>
      <c r="M61" s="127"/>
      <c r="N61" s="127"/>
      <c r="O61" s="127"/>
      <c r="P61" s="127"/>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32"/>
      <c r="BC61" s="183"/>
      <c r="BD61" s="127"/>
      <c r="BE61" s="132"/>
      <c r="BF61" s="183"/>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s="137" customFormat="1" ht="15.75" customHeight="1" x14ac:dyDescent="0.15">
      <c r="A62" s="392"/>
      <c r="B62" s="316"/>
      <c r="C62" s="181"/>
      <c r="D62" s="68"/>
      <c r="E62" s="59"/>
      <c r="F62" s="60"/>
      <c r="G62" s="60"/>
      <c r="H62" s="133"/>
      <c r="I62" s="176"/>
      <c r="J62" s="127"/>
      <c r="K62" s="127"/>
      <c r="L62" s="127"/>
      <c r="M62" s="127"/>
      <c r="N62" s="127"/>
      <c r="O62" s="127"/>
      <c r="P62" s="127"/>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32"/>
      <c r="BC62" s="183"/>
      <c r="BD62" s="127"/>
      <c r="BE62" s="132"/>
      <c r="BF62" s="183"/>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s="137" customFormat="1" ht="15.75" customHeight="1" x14ac:dyDescent="0.15">
      <c r="A63" s="392"/>
      <c r="B63" s="390"/>
      <c r="C63" s="390"/>
      <c r="D63" s="68"/>
      <c r="E63" s="59"/>
      <c r="F63" s="60"/>
      <c r="G63" s="60"/>
      <c r="H63" s="133"/>
      <c r="I63" s="176"/>
      <c r="J63" s="127"/>
      <c r="K63" s="127"/>
      <c r="L63" s="127"/>
      <c r="M63" s="127"/>
      <c r="N63" s="127"/>
      <c r="O63" s="127"/>
      <c r="P63" s="127"/>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32"/>
      <c r="BC63" s="183"/>
      <c r="BD63" s="127"/>
      <c r="BE63" s="132"/>
      <c r="BF63" s="183"/>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s="137" customFormat="1" ht="15.75" customHeight="1" x14ac:dyDescent="0.15">
      <c r="A64" s="392"/>
      <c r="B64" s="349"/>
      <c r="C64" s="350"/>
      <c r="D64" s="68"/>
      <c r="E64" s="59"/>
      <c r="F64" s="60"/>
      <c r="G64" s="60"/>
      <c r="H64" s="133"/>
      <c r="I64" s="176"/>
      <c r="J64" s="127"/>
      <c r="K64" s="127"/>
      <c r="L64" s="127"/>
      <c r="M64" s="127"/>
      <c r="N64" s="127"/>
      <c r="O64" s="127"/>
      <c r="P64" s="127"/>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32"/>
      <c r="BC64" s="183"/>
      <c r="BD64" s="127"/>
      <c r="BE64" s="132"/>
      <c r="BF64" s="183"/>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s="137" customFormat="1" ht="21.75" customHeight="1" x14ac:dyDescent="0.15">
      <c r="A65" s="392"/>
      <c r="B65" s="355"/>
      <c r="C65" s="356"/>
      <c r="D65" s="68"/>
      <c r="E65" s="100"/>
      <c r="F65" s="70"/>
      <c r="G65" s="70"/>
      <c r="H65" s="135"/>
      <c r="I65" s="176"/>
      <c r="J65" s="127"/>
      <c r="K65" s="127"/>
      <c r="L65" s="127"/>
      <c r="M65" s="127"/>
      <c r="N65" s="127"/>
      <c r="O65" s="127"/>
      <c r="P65" s="127"/>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32"/>
      <c r="BC65" s="183"/>
      <c r="BD65" s="127"/>
      <c r="BE65" s="132"/>
      <c r="BF65" s="183"/>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75" customHeight="1" x14ac:dyDescent="0.15">
      <c r="A66" s="392"/>
      <c r="B66" s="317"/>
      <c r="C66" s="318"/>
      <c r="D66" s="68"/>
      <c r="E66" s="100"/>
      <c r="F66" s="70"/>
      <c r="G66" s="70"/>
      <c r="H66" s="135"/>
      <c r="I66" s="176"/>
      <c r="J66" s="127"/>
      <c r="K66" s="127"/>
      <c r="L66" s="127"/>
      <c r="M66" s="127"/>
      <c r="N66" s="127"/>
      <c r="O66" s="127"/>
      <c r="P66" s="127"/>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32"/>
      <c r="BC66" s="183"/>
      <c r="BD66" s="127"/>
      <c r="BE66" s="132"/>
      <c r="BF66" s="183"/>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4.25" customHeight="1" x14ac:dyDescent="0.15">
      <c r="A67" s="392"/>
      <c r="B67" s="319"/>
      <c r="C67" s="102"/>
      <c r="D67" s="21"/>
      <c r="E67" s="33"/>
      <c r="F67" s="34"/>
      <c r="G67" s="34"/>
      <c r="H67" s="35"/>
      <c r="I67" s="176"/>
      <c r="J67" s="127"/>
      <c r="K67" s="127"/>
      <c r="L67" s="127"/>
      <c r="M67" s="127"/>
      <c r="N67" s="127"/>
      <c r="O67" s="127"/>
      <c r="P67" s="127"/>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32"/>
      <c r="BC67" s="183"/>
      <c r="BD67" s="127"/>
      <c r="BE67" s="132"/>
      <c r="BF67" s="183"/>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14.25" customHeight="1" x14ac:dyDescent="0.15">
      <c r="A68" s="392"/>
      <c r="B68" s="320"/>
      <c r="C68" s="139"/>
      <c r="D68" s="68"/>
      <c r="E68" s="59"/>
      <c r="F68" s="60"/>
      <c r="G68" s="60"/>
      <c r="H68" s="133"/>
      <c r="I68" s="176"/>
      <c r="J68" s="127"/>
      <c r="K68" s="127"/>
      <c r="L68" s="127"/>
      <c r="M68" s="127"/>
      <c r="N68" s="127"/>
      <c r="O68" s="127"/>
      <c r="P68" s="127"/>
      <c r="Q68" s="7"/>
      <c r="R68" s="8"/>
      <c r="S68" s="8"/>
      <c r="T68" s="8"/>
      <c r="U68" s="8"/>
      <c r="V68" s="8"/>
      <c r="W68" s="8"/>
      <c r="X68" s="8"/>
      <c r="Y68" s="8"/>
      <c r="Z68" s="8"/>
      <c r="AA68" s="8"/>
      <c r="AB68" s="8"/>
      <c r="AC68" s="8"/>
      <c r="AD68" s="8"/>
      <c r="AE68" s="8"/>
      <c r="AF68" s="8"/>
      <c r="AG68" s="8"/>
      <c r="AH68" s="8"/>
      <c r="AI68" s="8"/>
      <c r="AJ68" s="8"/>
      <c r="AK68" s="8"/>
      <c r="AL68" s="8"/>
      <c r="AM68" s="8"/>
      <c r="AN68" s="8"/>
      <c r="AO68" s="12"/>
      <c r="AP68" s="12"/>
      <c r="AQ68" s="12"/>
      <c r="AR68" s="12"/>
      <c r="AS68" s="12"/>
      <c r="AT68" s="12"/>
      <c r="AU68" s="12"/>
      <c r="AV68" s="12"/>
      <c r="AW68" s="12"/>
      <c r="AX68" s="12"/>
      <c r="AY68" s="12"/>
      <c r="AZ68" s="8"/>
      <c r="BA68" s="8"/>
      <c r="BB68" s="132"/>
      <c r="BC68" s="183"/>
      <c r="BD68" s="127"/>
      <c r="BE68" s="132"/>
      <c r="BF68" s="183"/>
      <c r="BG68" s="8"/>
      <c r="BH68" s="12"/>
      <c r="BI68" s="12"/>
      <c r="BJ68" s="12"/>
      <c r="BK68" s="12"/>
      <c r="BL68" s="12"/>
      <c r="BM68" s="12"/>
      <c r="BN68" s="12"/>
      <c r="BO68" s="12"/>
      <c r="BP68" s="12"/>
      <c r="BQ68" s="12"/>
      <c r="BR68" s="12"/>
      <c r="BS68" s="12"/>
      <c r="BT68" s="12"/>
      <c r="BU68" s="12"/>
      <c r="BV68" s="12"/>
      <c r="BW68" s="12"/>
      <c r="BX68" s="12"/>
      <c r="BY68" s="12"/>
      <c r="BZ68" s="12"/>
      <c r="CA68" s="12"/>
      <c r="CB68" s="12"/>
    </row>
    <row r="69" spans="1:80" ht="14.25" customHeight="1" x14ac:dyDescent="0.15">
      <c r="A69" s="392"/>
      <c r="B69" s="321"/>
      <c r="C69" s="109"/>
      <c r="D69" s="68"/>
      <c r="E69" s="100"/>
      <c r="F69" s="70"/>
      <c r="G69" s="70"/>
      <c r="H69" s="135"/>
      <c r="I69" s="176"/>
      <c r="J69" s="127"/>
      <c r="K69" s="127"/>
      <c r="L69" s="127"/>
      <c r="M69" s="127"/>
      <c r="N69" s="127"/>
      <c r="O69" s="127"/>
      <c r="P69" s="127"/>
      <c r="Q69" s="7"/>
      <c r="R69" s="8"/>
      <c r="S69" s="8"/>
      <c r="T69" s="8"/>
      <c r="U69" s="8"/>
      <c r="V69" s="8"/>
      <c r="W69" s="8"/>
      <c r="X69" s="8"/>
      <c r="Y69" s="8"/>
      <c r="Z69" s="8"/>
      <c r="AA69" s="8"/>
      <c r="AB69" s="8"/>
      <c r="AC69" s="8"/>
      <c r="AD69" s="8"/>
      <c r="AE69" s="8"/>
      <c r="AF69" s="8"/>
      <c r="AG69" s="8"/>
      <c r="AH69" s="8"/>
      <c r="AI69" s="8"/>
      <c r="AJ69" s="8"/>
      <c r="AK69" s="8"/>
      <c r="AL69" s="8"/>
      <c r="AM69" s="8"/>
      <c r="AN69" s="8"/>
      <c r="AO69" s="12"/>
      <c r="AP69" s="12"/>
      <c r="AQ69" s="12"/>
      <c r="AR69" s="12"/>
      <c r="AS69" s="12"/>
      <c r="AT69" s="12"/>
      <c r="AU69" s="12"/>
      <c r="AV69" s="12"/>
      <c r="AW69" s="12"/>
      <c r="AX69" s="12"/>
      <c r="AY69" s="12"/>
      <c r="AZ69" s="8"/>
      <c r="BA69" s="8"/>
      <c r="BB69" s="132"/>
      <c r="BC69" s="183"/>
      <c r="BD69" s="127"/>
      <c r="BE69" s="132"/>
      <c r="BF69" s="183"/>
      <c r="BG69" s="8"/>
      <c r="BH69" s="12"/>
      <c r="BI69" s="12"/>
      <c r="BJ69" s="12"/>
      <c r="BK69" s="12"/>
      <c r="BL69" s="12"/>
      <c r="BM69" s="12"/>
      <c r="BN69" s="12"/>
      <c r="BO69" s="12"/>
      <c r="BP69" s="12"/>
      <c r="BQ69" s="12"/>
      <c r="BR69" s="12"/>
      <c r="BS69" s="12"/>
      <c r="BT69" s="12"/>
      <c r="BU69" s="12"/>
      <c r="BV69" s="12"/>
      <c r="BW69" s="12"/>
      <c r="BX69" s="12"/>
      <c r="BY69" s="12"/>
      <c r="BZ69" s="12"/>
      <c r="CA69" s="12"/>
      <c r="CB69" s="12"/>
    </row>
    <row r="70" spans="1:80" ht="15" customHeight="1" x14ac:dyDescent="0.15">
      <c r="A70" s="392"/>
      <c r="B70" s="351"/>
      <c r="C70" s="352"/>
      <c r="D70" s="117"/>
      <c r="E70" s="140"/>
      <c r="F70" s="141"/>
      <c r="G70" s="141"/>
      <c r="H70" s="142"/>
      <c r="I70" s="176"/>
      <c r="J70" s="127"/>
      <c r="K70" s="127"/>
      <c r="L70" s="127"/>
      <c r="M70" s="127"/>
      <c r="N70" s="127"/>
      <c r="O70" s="127"/>
      <c r="P70" s="127"/>
      <c r="Q70" s="7"/>
      <c r="R70" s="8"/>
      <c r="S70" s="8"/>
      <c r="T70" s="8"/>
      <c r="U70" s="8"/>
      <c r="V70" s="8"/>
      <c r="W70" s="8"/>
      <c r="X70" s="8"/>
      <c r="Y70" s="8"/>
      <c r="Z70" s="8"/>
      <c r="AA70" s="8"/>
      <c r="AB70" s="8"/>
      <c r="AC70" s="8"/>
      <c r="AD70" s="8"/>
      <c r="AE70" s="8"/>
      <c r="AF70" s="8"/>
      <c r="AG70" s="8"/>
      <c r="AH70" s="8"/>
      <c r="AI70" s="8"/>
      <c r="AJ70" s="8"/>
      <c r="AK70" s="8"/>
      <c r="AL70" s="8"/>
      <c r="AM70" s="8"/>
      <c r="AN70" s="8"/>
      <c r="AO70" s="12"/>
      <c r="AP70" s="12"/>
      <c r="AQ70" s="12"/>
      <c r="AR70" s="12"/>
      <c r="AS70" s="12"/>
      <c r="AT70" s="12"/>
      <c r="AU70" s="12"/>
      <c r="AV70" s="12"/>
      <c r="AW70" s="12"/>
      <c r="AX70" s="12"/>
      <c r="AY70" s="12"/>
      <c r="AZ70" s="8"/>
      <c r="BA70" s="8"/>
      <c r="BB70" s="132"/>
      <c r="BC70" s="183"/>
      <c r="BD70" s="127"/>
      <c r="BE70" s="132"/>
      <c r="BF70" s="183"/>
      <c r="BG70" s="8"/>
      <c r="BH70" s="12"/>
      <c r="BI70" s="12"/>
      <c r="BJ70" s="12"/>
      <c r="BK70" s="12"/>
      <c r="BL70" s="12"/>
      <c r="BM70" s="12"/>
      <c r="BN70" s="12"/>
      <c r="BO70" s="12"/>
      <c r="BP70" s="12"/>
      <c r="BQ70" s="12"/>
      <c r="BR70" s="12"/>
      <c r="BS70" s="12"/>
      <c r="BT70" s="12"/>
      <c r="BU70" s="12"/>
      <c r="BV70" s="12"/>
      <c r="BW70" s="12"/>
      <c r="BX70" s="12"/>
      <c r="BY70" s="12"/>
      <c r="BZ70" s="12"/>
      <c r="CA70" s="12"/>
      <c r="CB70" s="12"/>
    </row>
    <row r="71" spans="1:80" ht="19.5" customHeight="1" x14ac:dyDescent="0.15">
      <c r="A71" s="393"/>
      <c r="B71" s="322"/>
      <c r="C71" s="323"/>
      <c r="D71" s="117"/>
      <c r="E71" s="117"/>
      <c r="F71" s="117"/>
      <c r="G71" s="117"/>
      <c r="H71" s="117"/>
      <c r="I71" s="176"/>
      <c r="J71" s="127"/>
      <c r="K71" s="127"/>
      <c r="L71" s="127"/>
      <c r="M71" s="127"/>
      <c r="N71" s="127"/>
      <c r="O71" s="127"/>
      <c r="P71" s="127"/>
      <c r="Q71" s="7"/>
      <c r="R71" s="8"/>
      <c r="S71" s="8"/>
      <c r="T71" s="8"/>
      <c r="U71" s="8"/>
      <c r="V71" s="8"/>
      <c r="W71" s="8"/>
      <c r="X71" s="8"/>
      <c r="Y71" s="8"/>
      <c r="Z71" s="8"/>
      <c r="AA71" s="8"/>
      <c r="AB71" s="8"/>
      <c r="AC71" s="8"/>
      <c r="AD71" s="8"/>
      <c r="AE71" s="8"/>
      <c r="AF71" s="8"/>
      <c r="AG71" s="8"/>
      <c r="AH71" s="8"/>
      <c r="AI71" s="8"/>
      <c r="AJ71" s="8"/>
      <c r="AK71" s="8"/>
      <c r="AL71" s="8"/>
      <c r="AM71" s="8"/>
      <c r="AN71" s="8"/>
      <c r="AO71" s="12"/>
      <c r="AP71" s="12"/>
      <c r="AQ71" s="12"/>
      <c r="AR71" s="12"/>
      <c r="AS71" s="12"/>
      <c r="AT71" s="12"/>
      <c r="AU71" s="12"/>
      <c r="AV71" s="12"/>
      <c r="AW71" s="12"/>
      <c r="AX71" s="12"/>
      <c r="AY71" s="12"/>
      <c r="AZ71" s="8"/>
      <c r="BA71" s="8"/>
      <c r="BB71" s="132"/>
      <c r="BC71" s="183"/>
      <c r="BD71" s="127"/>
      <c r="BE71" s="132"/>
      <c r="BF71" s="183"/>
      <c r="BG71" s="8"/>
      <c r="BH71" s="12"/>
      <c r="BI71" s="12"/>
      <c r="BJ71" s="12"/>
      <c r="BK71" s="12"/>
      <c r="BL71" s="12"/>
      <c r="BM71" s="12"/>
      <c r="BN71" s="12"/>
      <c r="BO71" s="12"/>
      <c r="BP71" s="12"/>
      <c r="BQ71" s="12"/>
      <c r="BR71" s="12"/>
      <c r="BS71" s="12"/>
      <c r="BT71" s="12"/>
      <c r="BU71" s="12"/>
      <c r="BV71" s="12"/>
      <c r="BW71" s="12"/>
      <c r="BX71" s="12"/>
      <c r="BY71" s="12"/>
      <c r="BZ71" s="12"/>
      <c r="CA71" s="12"/>
      <c r="CB71" s="12"/>
    </row>
    <row r="72" spans="1:80" ht="34.5" customHeight="1" x14ac:dyDescent="0.2">
      <c r="A72" s="125"/>
      <c r="B72" s="125"/>
      <c r="C72" s="125"/>
      <c r="D72" s="125"/>
      <c r="E72" s="125"/>
      <c r="F72" s="125"/>
      <c r="G72" s="126"/>
      <c r="H72" s="126"/>
      <c r="I72" s="143"/>
      <c r="J72" s="143"/>
      <c r="K72" s="143"/>
      <c r="L72" s="143"/>
      <c r="M72" s="143"/>
      <c r="N72" s="143"/>
      <c r="O72" s="128"/>
      <c r="P72" s="127"/>
      <c r="Q72" s="7"/>
      <c r="R72" s="8"/>
      <c r="S72" s="8"/>
      <c r="T72" s="8"/>
      <c r="U72" s="8"/>
      <c r="V72" s="8"/>
      <c r="W72" s="8"/>
      <c r="X72" s="8"/>
      <c r="Y72" s="8"/>
      <c r="Z72" s="8"/>
      <c r="AA72" s="8"/>
      <c r="AB72" s="8"/>
      <c r="AZ72" s="8"/>
      <c r="BA72" s="8"/>
      <c r="BB72" s="8"/>
      <c r="BC72" s="8"/>
      <c r="BD72" s="8"/>
      <c r="BE72" s="8"/>
      <c r="BF72" s="8"/>
      <c r="BG72" s="8"/>
    </row>
    <row r="73" spans="1:80" x14ac:dyDescent="0.15">
      <c r="A73" s="316"/>
      <c r="B73" s="316"/>
      <c r="C73" s="316"/>
      <c r="D73" s="216"/>
      <c r="E73" s="212"/>
      <c r="F73" s="213"/>
      <c r="G73" s="213"/>
      <c r="H73" s="130"/>
      <c r="I73" s="144"/>
      <c r="J73" s="145"/>
      <c r="K73" s="145"/>
      <c r="L73" s="145"/>
      <c r="M73" s="145"/>
      <c r="N73" s="145"/>
      <c r="O73" s="145"/>
      <c r="P73" s="127"/>
      <c r="Q73" s="7"/>
      <c r="R73" s="8"/>
      <c r="S73" s="8"/>
      <c r="T73" s="8"/>
      <c r="U73" s="8"/>
      <c r="V73" s="8"/>
      <c r="W73" s="8"/>
      <c r="X73" s="8"/>
      <c r="Y73" s="8"/>
      <c r="Z73" s="8"/>
      <c r="AA73" s="8"/>
      <c r="AB73" s="8"/>
      <c r="BA73" s="8"/>
      <c r="BB73" s="8"/>
      <c r="BC73" s="8"/>
      <c r="BD73" s="8"/>
      <c r="BE73" s="8"/>
    </row>
    <row r="74" spans="1:80" ht="15" customHeight="1" x14ac:dyDescent="0.15">
      <c r="A74" s="363"/>
      <c r="B74" s="364"/>
      <c r="C74" s="365"/>
      <c r="D74" s="146"/>
      <c r="E74" s="33"/>
      <c r="F74" s="34"/>
      <c r="G74" s="34"/>
      <c r="H74" s="35"/>
      <c r="I74" s="132"/>
      <c r="J74" s="145"/>
      <c r="K74" s="145"/>
      <c r="L74" s="145"/>
      <c r="M74" s="145"/>
      <c r="N74" s="145"/>
      <c r="O74" s="145"/>
      <c r="P74" s="127"/>
      <c r="Q74" s="7"/>
      <c r="R74" s="8"/>
      <c r="S74" s="8"/>
      <c r="T74" s="8"/>
      <c r="U74" s="8"/>
      <c r="V74" s="8"/>
      <c r="W74" s="8"/>
      <c r="X74" s="8"/>
      <c r="Y74" s="8"/>
      <c r="Z74" s="8"/>
      <c r="AA74" s="8"/>
      <c r="AB74" s="8"/>
      <c r="BA74" s="8"/>
      <c r="BB74" s="8"/>
      <c r="BC74" s="8"/>
      <c r="BD74" s="8"/>
      <c r="BE74" s="8"/>
    </row>
    <row r="75" spans="1:80" ht="15" customHeight="1" x14ac:dyDescent="0.2">
      <c r="A75" s="357"/>
      <c r="B75" s="358"/>
      <c r="C75" s="359"/>
      <c r="D75" s="146"/>
      <c r="E75" s="40"/>
      <c r="F75" s="41"/>
      <c r="G75" s="41"/>
      <c r="H75" s="42"/>
      <c r="I75" s="132"/>
      <c r="J75" s="145"/>
      <c r="K75" s="145"/>
      <c r="L75" s="145"/>
      <c r="M75" s="145"/>
      <c r="N75" s="145"/>
      <c r="O75" s="145"/>
      <c r="P75" s="128"/>
      <c r="Q75" s="7"/>
      <c r="R75" s="8"/>
      <c r="S75" s="8"/>
      <c r="T75" s="8"/>
      <c r="U75" s="8"/>
      <c r="V75" s="8"/>
      <c r="W75" s="8"/>
      <c r="X75" s="8"/>
      <c r="Y75" s="8"/>
      <c r="Z75" s="8"/>
      <c r="AA75" s="8"/>
      <c r="AB75" s="8"/>
      <c r="BA75" s="8"/>
      <c r="BB75" s="8"/>
      <c r="BC75" s="8"/>
      <c r="BD75" s="8"/>
      <c r="BE75" s="8"/>
    </row>
    <row r="76" spans="1:80" ht="15" customHeight="1" x14ac:dyDescent="0.15">
      <c r="A76" s="360"/>
      <c r="B76" s="361"/>
      <c r="C76" s="362"/>
      <c r="D76" s="146"/>
      <c r="E76" s="59"/>
      <c r="F76" s="60"/>
      <c r="G76" s="60"/>
      <c r="H76" s="133"/>
      <c r="I76" s="132"/>
      <c r="J76" s="145"/>
      <c r="K76" s="145"/>
      <c r="L76" s="145"/>
      <c r="M76" s="145"/>
      <c r="N76" s="145"/>
      <c r="O76" s="145"/>
      <c r="P76" s="145"/>
      <c r="Q76" s="7"/>
      <c r="R76" s="8"/>
      <c r="S76" s="8"/>
      <c r="T76" s="8"/>
      <c r="U76" s="8"/>
      <c r="V76" s="8"/>
      <c r="W76" s="8"/>
      <c r="X76" s="8"/>
      <c r="Y76" s="8"/>
      <c r="Z76" s="8"/>
      <c r="AA76" s="8"/>
      <c r="AB76" s="8"/>
      <c r="BA76" s="8"/>
      <c r="BB76" s="8"/>
      <c r="BC76" s="8"/>
      <c r="BD76" s="8"/>
      <c r="BE76" s="8"/>
    </row>
    <row r="77" spans="1:80" ht="15" customHeight="1" x14ac:dyDescent="0.15">
      <c r="A77" s="366"/>
      <c r="B77" s="367"/>
      <c r="C77" s="368"/>
      <c r="D77" s="147"/>
      <c r="E77" s="100"/>
      <c r="F77" s="70"/>
      <c r="G77" s="70"/>
      <c r="H77" s="135"/>
      <c r="I77" s="132"/>
      <c r="J77" s="145"/>
      <c r="K77" s="145"/>
      <c r="L77" s="145"/>
      <c r="M77" s="145"/>
      <c r="N77" s="145"/>
      <c r="O77" s="145"/>
      <c r="P77" s="145"/>
      <c r="Q77" s="7"/>
      <c r="R77" s="8"/>
      <c r="S77" s="8"/>
      <c r="T77" s="8"/>
      <c r="U77" s="8"/>
      <c r="V77" s="8"/>
      <c r="W77" s="8"/>
      <c r="X77" s="8"/>
      <c r="Y77" s="8"/>
      <c r="Z77" s="8"/>
      <c r="AA77" s="8"/>
      <c r="AB77" s="8"/>
      <c r="BA77" s="8"/>
      <c r="BB77" s="8"/>
      <c r="BC77" s="8"/>
      <c r="BD77" s="8"/>
      <c r="BE77" s="8"/>
    </row>
    <row r="78" spans="1:80" ht="22.5" customHeight="1" x14ac:dyDescent="0.15">
      <c r="A78" s="322"/>
      <c r="B78" s="399"/>
      <c r="C78" s="400"/>
      <c r="D78" s="148"/>
      <c r="E78" s="118"/>
      <c r="F78" s="119"/>
      <c r="G78" s="119"/>
      <c r="H78" s="149"/>
      <c r="I78" s="132"/>
      <c r="J78" s="127"/>
      <c r="K78" s="127"/>
      <c r="L78" s="127"/>
      <c r="M78" s="127"/>
      <c r="N78" s="127"/>
      <c r="O78" s="127"/>
      <c r="P78" s="145"/>
      <c r="Q78" s="7"/>
      <c r="R78" s="8"/>
      <c r="S78" s="8"/>
      <c r="T78" s="8"/>
      <c r="U78" s="8"/>
      <c r="V78" s="8"/>
      <c r="W78" s="8"/>
      <c r="X78" s="8"/>
      <c r="Y78" s="8"/>
      <c r="Z78" s="8"/>
      <c r="AA78" s="8"/>
      <c r="AB78" s="8"/>
      <c r="BA78" s="8"/>
      <c r="BB78" s="8"/>
      <c r="BC78" s="8"/>
      <c r="BD78" s="8"/>
      <c r="BE78" s="8"/>
    </row>
    <row r="79" spans="1:80" ht="28.5" customHeight="1" x14ac:dyDescent="0.2">
      <c r="A79" s="150"/>
      <c r="B79" s="150"/>
      <c r="C79" s="150"/>
      <c r="D79" s="150"/>
      <c r="E79" s="151"/>
      <c r="F79" s="151"/>
      <c r="G79" s="151"/>
      <c r="H79" s="151"/>
      <c r="I79" s="151"/>
      <c r="J79" s="151"/>
      <c r="K79" s="152"/>
      <c r="L79" s="152"/>
      <c r="M79" s="152"/>
      <c r="N79" s="153"/>
      <c r="O79" s="154"/>
      <c r="P79" s="145"/>
      <c r="Q79" s="7"/>
      <c r="R79" s="8"/>
      <c r="S79" s="8"/>
      <c r="T79" s="8"/>
      <c r="U79" s="8"/>
      <c r="V79" s="8"/>
      <c r="W79" s="8"/>
      <c r="X79" s="8"/>
      <c r="Y79" s="8"/>
      <c r="Z79" s="8"/>
      <c r="AA79" s="8"/>
      <c r="AB79" s="8"/>
      <c r="BA79" s="8"/>
      <c r="BB79" s="8"/>
      <c r="BC79" s="8"/>
      <c r="BD79" s="8"/>
      <c r="BE79" s="8"/>
    </row>
    <row r="80" spans="1:80" ht="30" customHeight="1" x14ac:dyDescent="0.15">
      <c r="A80" s="369"/>
      <c r="B80" s="370"/>
      <c r="C80" s="371"/>
      <c r="D80" s="155"/>
      <c r="E80" s="372"/>
      <c r="F80" s="372"/>
      <c r="G80" s="7"/>
      <c r="H80" s="7"/>
      <c r="I80" s="7"/>
      <c r="J80" s="7"/>
      <c r="K80" s="7"/>
      <c r="L80" s="7"/>
      <c r="M80" s="7"/>
      <c r="N80" s="7"/>
      <c r="O80" s="7"/>
      <c r="P80" s="145"/>
      <c r="Q80" s="7"/>
      <c r="R80" s="8"/>
      <c r="S80" s="8"/>
      <c r="T80" s="8"/>
      <c r="U80" s="8"/>
      <c r="V80" s="8"/>
      <c r="W80" s="8"/>
      <c r="X80" s="8"/>
      <c r="Y80" s="8"/>
      <c r="Z80" s="8"/>
      <c r="AA80" s="8"/>
      <c r="AB80" s="8"/>
      <c r="BA80" s="137"/>
      <c r="BB80" s="137"/>
      <c r="BC80" s="137"/>
      <c r="BD80" s="137"/>
      <c r="BE80" s="137"/>
    </row>
    <row r="81" spans="1:57" ht="15.75" customHeight="1" x14ac:dyDescent="0.15">
      <c r="A81" s="401"/>
      <c r="B81" s="402"/>
      <c r="C81" s="403"/>
      <c r="D81" s="156"/>
      <c r="E81" s="372"/>
      <c r="F81" s="372"/>
      <c r="G81" s="7"/>
      <c r="H81" s="7"/>
      <c r="I81" s="7"/>
      <c r="J81" s="7"/>
      <c r="K81" s="7"/>
      <c r="L81" s="7"/>
      <c r="M81" s="7"/>
      <c r="N81" s="7"/>
      <c r="O81" s="7"/>
      <c r="P81" s="127"/>
      <c r="Q81" s="7"/>
      <c r="R81" s="8"/>
      <c r="S81" s="8"/>
      <c r="T81" s="8"/>
      <c r="U81" s="8"/>
      <c r="V81" s="8"/>
      <c r="W81" s="8"/>
      <c r="X81" s="8"/>
      <c r="Y81" s="8"/>
      <c r="Z81" s="8"/>
      <c r="AA81" s="8"/>
      <c r="AB81" s="8"/>
      <c r="BA81" s="137"/>
      <c r="BB81" s="137"/>
      <c r="BC81" s="137"/>
      <c r="BD81" s="137"/>
      <c r="BE81" s="137"/>
    </row>
    <row r="82" spans="1:57" ht="14.25" customHeight="1" x14ac:dyDescent="0.15">
      <c r="A82" s="360"/>
      <c r="B82" s="361"/>
      <c r="C82" s="362"/>
      <c r="D82" s="156"/>
      <c r="E82" s="372"/>
      <c r="F82" s="372"/>
      <c r="G82" s="7"/>
      <c r="H82" s="7"/>
      <c r="I82" s="7"/>
      <c r="J82" s="7"/>
      <c r="K82" s="7"/>
      <c r="L82" s="7"/>
      <c r="M82" s="7"/>
      <c r="N82" s="7"/>
      <c r="O82" s="7"/>
      <c r="P82" s="7"/>
      <c r="Q82" s="7"/>
      <c r="R82" s="8"/>
      <c r="S82" s="8"/>
      <c r="T82" s="8"/>
      <c r="U82" s="8"/>
      <c r="V82" s="8"/>
      <c r="W82" s="8"/>
      <c r="X82" s="8"/>
      <c r="Y82" s="8"/>
      <c r="Z82" s="8"/>
      <c r="AA82" s="8"/>
      <c r="AB82" s="8"/>
      <c r="BA82" s="137"/>
      <c r="BB82" s="137"/>
      <c r="BC82" s="137"/>
      <c r="BD82" s="137"/>
      <c r="BE82" s="137"/>
    </row>
    <row r="83" spans="1:57" ht="15" customHeight="1" x14ac:dyDescent="0.15">
      <c r="A83" s="411"/>
      <c r="B83" s="412"/>
      <c r="C83" s="413"/>
      <c r="D83" s="157"/>
      <c r="E83" s="7"/>
      <c r="F83" s="7"/>
      <c r="G83" s="7"/>
      <c r="H83" s="7"/>
      <c r="I83" s="7"/>
      <c r="J83" s="7"/>
      <c r="K83" s="7"/>
      <c r="L83" s="7"/>
      <c r="M83" s="7"/>
      <c r="N83" s="7"/>
      <c r="O83" s="7"/>
      <c r="P83" s="7"/>
      <c r="Q83" s="7"/>
      <c r="R83" s="8"/>
      <c r="S83" s="8"/>
      <c r="T83" s="8"/>
      <c r="U83" s="8"/>
      <c r="V83" s="8"/>
      <c r="W83" s="8"/>
      <c r="X83" s="8"/>
      <c r="Y83" s="8"/>
      <c r="Z83" s="8"/>
      <c r="AA83" s="8"/>
      <c r="AB83" s="8"/>
    </row>
    <row r="84" spans="1:57" ht="27.75" customHeight="1" x14ac:dyDescent="0.2">
      <c r="A84" s="158"/>
      <c r="B84" s="158"/>
      <c r="C84" s="158"/>
      <c r="D84" s="159"/>
      <c r="E84" s="160"/>
      <c r="F84" s="160"/>
      <c r="G84" s="160"/>
      <c r="H84" s="160"/>
      <c r="I84" s="160"/>
      <c r="J84" s="160"/>
      <c r="K84" s="161"/>
      <c r="L84" s="161"/>
      <c r="M84" s="161"/>
      <c r="N84" s="162"/>
      <c r="O84" s="163"/>
      <c r="P84" s="164"/>
      <c r="Q84" s="163"/>
      <c r="R84" s="8"/>
      <c r="S84" s="137"/>
      <c r="T84" s="137"/>
      <c r="U84" s="137"/>
      <c r="V84" s="137"/>
      <c r="W84" s="137"/>
      <c r="X84" s="137"/>
      <c r="Y84" s="137"/>
      <c r="Z84" s="137"/>
      <c r="AA84" s="137"/>
      <c r="AB84" s="137"/>
    </row>
    <row r="85" spans="1:57" ht="15" customHeight="1" x14ac:dyDescent="0.15">
      <c r="A85" s="306"/>
      <c r="B85" s="306"/>
      <c r="C85" s="306"/>
      <c r="D85" s="307"/>
      <c r="E85" s="307"/>
      <c r="O85" s="163"/>
      <c r="P85" s="163"/>
      <c r="Q85" s="163"/>
      <c r="R85" s="137"/>
      <c r="S85" s="137"/>
      <c r="T85" s="137"/>
      <c r="U85" s="137"/>
      <c r="V85" s="137"/>
      <c r="W85" s="137"/>
      <c r="X85" s="137"/>
      <c r="Y85" s="137"/>
      <c r="Z85" s="137"/>
      <c r="AA85" s="137"/>
      <c r="AB85" s="137"/>
    </row>
    <row r="86" spans="1:57" ht="15.75" customHeight="1" x14ac:dyDescent="0.15">
      <c r="A86" s="306"/>
      <c r="B86" s="306"/>
      <c r="C86" s="306"/>
      <c r="D86" s="307"/>
      <c r="E86" s="307"/>
      <c r="O86" s="163"/>
      <c r="P86" s="163"/>
      <c r="Q86" s="163"/>
      <c r="R86" s="137"/>
      <c r="S86" s="137"/>
      <c r="T86" s="137"/>
      <c r="U86" s="137"/>
      <c r="V86" s="137"/>
      <c r="W86" s="137"/>
      <c r="X86" s="137"/>
      <c r="Y86" s="137"/>
      <c r="Z86" s="137"/>
      <c r="AA86" s="137"/>
      <c r="AB86" s="137"/>
    </row>
    <row r="87" spans="1:57" ht="21" customHeight="1" x14ac:dyDescent="0.15">
      <c r="A87" s="408"/>
      <c r="B87" s="409"/>
      <c r="C87" s="410"/>
      <c r="D87" s="165"/>
      <c r="E87" s="166"/>
      <c r="O87" s="163"/>
      <c r="P87" s="163"/>
      <c r="Q87" s="163"/>
      <c r="R87" s="137"/>
      <c r="S87" s="137"/>
      <c r="T87" s="137"/>
      <c r="U87" s="137"/>
      <c r="V87" s="137"/>
      <c r="W87" s="137"/>
      <c r="X87" s="137"/>
      <c r="Y87" s="137"/>
      <c r="Z87" s="137"/>
      <c r="AA87" s="137"/>
      <c r="AB87" s="137"/>
    </row>
    <row r="88" spans="1:57" ht="19.5" customHeight="1" x14ac:dyDescent="0.15">
      <c r="A88" s="405"/>
      <c r="B88" s="406"/>
      <c r="C88" s="407"/>
      <c r="D88" s="167"/>
      <c r="E88" s="168"/>
      <c r="O88" s="163"/>
      <c r="P88" s="163"/>
      <c r="Q88" s="163"/>
      <c r="R88" s="137"/>
      <c r="S88" s="137"/>
      <c r="T88" s="137"/>
      <c r="U88" s="137"/>
      <c r="V88" s="137"/>
      <c r="W88" s="137"/>
      <c r="X88" s="137"/>
      <c r="Y88" s="137"/>
      <c r="Z88" s="137"/>
      <c r="AA88" s="137"/>
      <c r="AB88" s="137"/>
    </row>
    <row r="89" spans="1:57" ht="19.5" customHeight="1" x14ac:dyDescent="0.15">
      <c r="A89" s="303"/>
      <c r="B89" s="304"/>
      <c r="C89" s="305"/>
      <c r="D89" s="169"/>
      <c r="E89" s="170"/>
      <c r="R89" s="137"/>
    </row>
    <row r="90" spans="1:57" ht="27.75" customHeight="1" x14ac:dyDescent="0.2">
      <c r="A90" s="158"/>
      <c r="B90" s="158"/>
      <c r="C90" s="158"/>
      <c r="D90" s="159"/>
      <c r="E90" s="160"/>
    </row>
    <row r="91" spans="1:57" x14ac:dyDescent="0.15">
      <c r="A91" s="306"/>
      <c r="B91" s="306"/>
      <c r="C91" s="306"/>
      <c r="D91" s="307"/>
      <c r="E91" s="307"/>
    </row>
    <row r="92" spans="1:57" ht="21" customHeight="1" x14ac:dyDescent="0.15">
      <c r="A92" s="306"/>
      <c r="B92" s="306"/>
      <c r="C92" s="306"/>
      <c r="D92" s="307"/>
      <c r="E92" s="307"/>
    </row>
    <row r="93" spans="1:57" ht="19.5" customHeight="1" x14ac:dyDescent="0.15">
      <c r="A93" s="311"/>
      <c r="B93" s="312"/>
      <c r="C93" s="313"/>
      <c r="D93" s="165"/>
      <c r="E93" s="166"/>
    </row>
    <row r="94" spans="1:57" ht="19.5" customHeight="1" x14ac:dyDescent="0.15">
      <c r="A94" s="308"/>
      <c r="B94" s="309"/>
      <c r="C94" s="310"/>
      <c r="D94" s="169"/>
      <c r="E94" s="170"/>
    </row>
    <row r="95" spans="1:57" ht="33.75" customHeight="1" x14ac:dyDescent="0.2">
      <c r="A95" s="158"/>
      <c r="B95" s="158"/>
      <c r="C95" s="158"/>
      <c r="D95" s="159"/>
      <c r="E95" s="160"/>
    </row>
    <row r="96" spans="1:57" ht="11.25" customHeight="1" x14ac:dyDescent="0.15">
      <c r="A96" s="306"/>
      <c r="B96" s="306"/>
      <c r="C96" s="306"/>
      <c r="D96" s="307"/>
      <c r="E96" s="345"/>
      <c r="F96" s="346"/>
      <c r="G96" s="346"/>
      <c r="H96" s="346"/>
      <c r="I96" s="346"/>
      <c r="J96" s="346"/>
      <c r="K96" s="347"/>
      <c r="L96" s="348"/>
      <c r="N96" s="171"/>
      <c r="Q96" s="138"/>
    </row>
    <row r="97" spans="1:17" ht="21.75" customHeight="1" x14ac:dyDescent="0.15">
      <c r="A97" s="306"/>
      <c r="B97" s="306"/>
      <c r="C97" s="306"/>
      <c r="D97" s="307"/>
      <c r="E97" s="184"/>
      <c r="F97" s="185"/>
      <c r="G97" s="186"/>
      <c r="H97" s="186"/>
      <c r="I97" s="187"/>
      <c r="J97" s="188"/>
      <c r="K97" s="189"/>
      <c r="L97" s="189"/>
      <c r="N97" s="171"/>
      <c r="Q97" s="138"/>
    </row>
    <row r="98" spans="1:17" ht="24" customHeight="1" x14ac:dyDescent="0.15">
      <c r="A98" s="336"/>
      <c r="B98" s="337"/>
      <c r="C98" s="190"/>
      <c r="D98" s="191"/>
      <c r="E98" s="33"/>
      <c r="F98" s="37"/>
      <c r="G98" s="34"/>
      <c r="H98" s="34"/>
      <c r="I98" s="34"/>
      <c r="J98" s="38"/>
      <c r="K98" s="192"/>
      <c r="L98" s="38"/>
      <c r="N98" s="171"/>
      <c r="Q98" s="138"/>
    </row>
    <row r="99" spans="1:17" ht="19.5" customHeight="1" x14ac:dyDescent="0.15">
      <c r="A99" s="338"/>
      <c r="B99" s="339"/>
      <c r="C99" s="193"/>
      <c r="D99" s="194"/>
      <c r="E99" s="59"/>
      <c r="F99" s="61"/>
      <c r="G99" s="60"/>
      <c r="H99" s="60"/>
      <c r="I99" s="60"/>
      <c r="J99" s="45"/>
      <c r="K99" s="195"/>
      <c r="L99" s="45"/>
      <c r="N99" s="171"/>
      <c r="Q99" s="138"/>
    </row>
    <row r="100" spans="1:17" ht="24.75" customHeight="1" x14ac:dyDescent="0.15">
      <c r="A100" s="338"/>
      <c r="B100" s="339"/>
      <c r="C100" s="193"/>
      <c r="D100" s="196"/>
      <c r="E100" s="85"/>
      <c r="F100" s="136"/>
      <c r="G100" s="98"/>
      <c r="H100" s="98"/>
      <c r="I100" s="98"/>
      <c r="J100" s="92"/>
      <c r="K100" s="197"/>
      <c r="L100" s="92"/>
      <c r="N100" s="171"/>
      <c r="Q100" s="138"/>
    </row>
    <row r="101" spans="1:17" ht="24.75" customHeight="1" x14ac:dyDescent="0.15">
      <c r="A101" s="336"/>
      <c r="B101" s="337"/>
      <c r="C101" s="190"/>
      <c r="D101" s="191"/>
      <c r="E101" s="40"/>
      <c r="F101" s="44"/>
      <c r="G101" s="41"/>
      <c r="H101" s="41"/>
      <c r="I101" s="41"/>
      <c r="J101" s="46"/>
      <c r="K101" s="198"/>
      <c r="L101" s="46"/>
      <c r="N101" s="171"/>
      <c r="Q101" s="138"/>
    </row>
    <row r="102" spans="1:17" ht="24.75" customHeight="1" x14ac:dyDescent="0.15">
      <c r="A102" s="338"/>
      <c r="B102" s="339"/>
      <c r="C102" s="193"/>
      <c r="D102" s="194"/>
      <c r="E102" s="100"/>
      <c r="F102" s="69"/>
      <c r="G102" s="70"/>
      <c r="H102" s="70"/>
      <c r="I102" s="70"/>
      <c r="J102" s="74"/>
      <c r="K102" s="199"/>
      <c r="L102" s="74"/>
      <c r="N102" s="171"/>
      <c r="Q102" s="138"/>
    </row>
    <row r="103" spans="1:17" ht="24.75" customHeight="1" x14ac:dyDescent="0.15">
      <c r="A103" s="338"/>
      <c r="B103" s="339"/>
      <c r="C103" s="193"/>
      <c r="D103" s="196"/>
      <c r="E103" s="100"/>
      <c r="F103" s="69"/>
      <c r="G103" s="70"/>
      <c r="H103" s="70"/>
      <c r="I103" s="70"/>
      <c r="J103" s="74"/>
      <c r="K103" s="199"/>
      <c r="L103" s="74"/>
      <c r="N103" s="171"/>
      <c r="Q103" s="138"/>
    </row>
    <row r="104" spans="1:17" ht="24.75" customHeight="1" x14ac:dyDescent="0.15">
      <c r="A104" s="336"/>
      <c r="B104" s="340"/>
      <c r="C104" s="190"/>
      <c r="D104" s="191"/>
      <c r="E104" s="33"/>
      <c r="F104" s="37"/>
      <c r="G104" s="34"/>
      <c r="H104" s="34"/>
      <c r="I104" s="34"/>
      <c r="J104" s="38"/>
      <c r="K104" s="192"/>
      <c r="L104" s="38"/>
      <c r="N104" s="171"/>
      <c r="Q104" s="138"/>
    </row>
    <row r="105" spans="1:17" ht="24.75" customHeight="1" x14ac:dyDescent="0.15">
      <c r="A105" s="341"/>
      <c r="B105" s="342"/>
      <c r="C105" s="193"/>
      <c r="D105" s="194"/>
      <c r="E105" s="59"/>
      <c r="F105" s="61"/>
      <c r="G105" s="60"/>
      <c r="H105" s="60"/>
      <c r="I105" s="60"/>
      <c r="J105" s="45"/>
      <c r="K105" s="195"/>
      <c r="L105" s="45"/>
      <c r="N105" s="171"/>
      <c r="Q105" s="138"/>
    </row>
    <row r="106" spans="1:17" ht="24.75" customHeight="1" x14ac:dyDescent="0.15">
      <c r="A106" s="343"/>
      <c r="B106" s="344"/>
      <c r="C106" s="193"/>
      <c r="D106" s="196"/>
      <c r="E106" s="85"/>
      <c r="F106" s="136"/>
      <c r="G106" s="98"/>
      <c r="H106" s="98"/>
      <c r="I106" s="98"/>
      <c r="J106" s="92"/>
      <c r="K106" s="197"/>
      <c r="L106" s="92"/>
      <c r="N106" s="171"/>
      <c r="Q106" s="138"/>
    </row>
    <row r="196" ht="18" customHeight="1" x14ac:dyDescent="0.15"/>
    <row r="197" ht="18" customHeight="1" x14ac:dyDescent="0.15"/>
    <row r="198" ht="18" customHeight="1" x14ac:dyDescent="0.15"/>
    <row r="211" spans="1:57" ht="14.25" customHeight="1" x14ac:dyDescent="0.15"/>
    <row r="212" spans="1:57" ht="14.25" customHeight="1" x14ac:dyDescent="0.15"/>
    <row r="213" spans="1:57" ht="14.25" customHeight="1" x14ac:dyDescent="0.15">
      <c r="A213" s="172"/>
      <c r="BE213" s="173"/>
    </row>
    <row r="214" spans="1:57" ht="14.25" customHeight="1" x14ac:dyDescent="0.15"/>
    <row r="215" spans="1:57" ht="14.25" customHeight="1" x14ac:dyDescent="0.15"/>
    <row r="216" spans="1:57" ht="14.25" customHeight="1" x14ac:dyDescent="0.15"/>
    <row r="222" spans="1:57" x14ac:dyDescent="0.15">
      <c r="A222" s="174"/>
    </row>
  </sheetData>
  <mergeCells count="85">
    <mergeCell ref="A101:B103"/>
    <mergeCell ref="A104:B106"/>
    <mergeCell ref="A93:C93"/>
    <mergeCell ref="A94:C94"/>
    <mergeCell ref="A96:C97"/>
    <mergeCell ref="A91:C92"/>
    <mergeCell ref="D91:D92"/>
    <mergeCell ref="E91:E92"/>
    <mergeCell ref="K96:L96"/>
    <mergeCell ref="A98:B100"/>
    <mergeCell ref="D96:D97"/>
    <mergeCell ref="E96:J96"/>
    <mergeCell ref="B65:C65"/>
    <mergeCell ref="B67:B69"/>
    <mergeCell ref="B70:C70"/>
    <mergeCell ref="B71:C71"/>
    <mergeCell ref="B47:C47"/>
    <mergeCell ref="B48:C48"/>
    <mergeCell ref="B49:C49"/>
    <mergeCell ref="B50:C50"/>
    <mergeCell ref="B59:C59"/>
    <mergeCell ref="B60:C60"/>
    <mergeCell ref="B66:C66"/>
    <mergeCell ref="A10:A39"/>
    <mergeCell ref="B29:B30"/>
    <mergeCell ref="B33:C33"/>
    <mergeCell ref="B34:C34"/>
    <mergeCell ref="B35:B37"/>
    <mergeCell ref="B38:C38"/>
    <mergeCell ref="B39:C39"/>
    <mergeCell ref="B14:C14"/>
    <mergeCell ref="B15:C15"/>
    <mergeCell ref="B16:C16"/>
    <mergeCell ref="B17:C17"/>
    <mergeCell ref="B18:C18"/>
    <mergeCell ref="B19:C19"/>
    <mergeCell ref="B20:C20"/>
    <mergeCell ref="B21:B23"/>
    <mergeCell ref="B24:B26"/>
    <mergeCell ref="A6:O6"/>
    <mergeCell ref="A8:C9"/>
    <mergeCell ref="D8:D9"/>
    <mergeCell ref="E8:I8"/>
    <mergeCell ref="J8:X8"/>
    <mergeCell ref="AA8:AA9"/>
    <mergeCell ref="AB8:AB9"/>
    <mergeCell ref="AC8:AC9"/>
    <mergeCell ref="B10:C10"/>
    <mergeCell ref="B11:B13"/>
    <mergeCell ref="Y8:Z8"/>
    <mergeCell ref="B27:C27"/>
    <mergeCell ref="B28:C28"/>
    <mergeCell ref="B31:C31"/>
    <mergeCell ref="B32:C32"/>
    <mergeCell ref="B46:C46"/>
    <mergeCell ref="A41:C41"/>
    <mergeCell ref="A42:A71"/>
    <mergeCell ref="B42:C42"/>
    <mergeCell ref="B43:B45"/>
    <mergeCell ref="B51:C51"/>
    <mergeCell ref="B52:C52"/>
    <mergeCell ref="B53:B55"/>
    <mergeCell ref="B56:B58"/>
    <mergeCell ref="B61:B62"/>
    <mergeCell ref="B63:C63"/>
    <mergeCell ref="B64:C64"/>
    <mergeCell ref="A73:C73"/>
    <mergeCell ref="A74:C74"/>
    <mergeCell ref="A76:C76"/>
    <mergeCell ref="A77:C77"/>
    <mergeCell ref="A75:C75"/>
    <mergeCell ref="A78:C78"/>
    <mergeCell ref="A80:C80"/>
    <mergeCell ref="E80:F80"/>
    <mergeCell ref="A81:C81"/>
    <mergeCell ref="E81:F81"/>
    <mergeCell ref="A82:C82"/>
    <mergeCell ref="E82:F82"/>
    <mergeCell ref="A85:C86"/>
    <mergeCell ref="D85:D86"/>
    <mergeCell ref="A89:C89"/>
    <mergeCell ref="A83:C83"/>
    <mergeCell ref="E85:E86"/>
    <mergeCell ref="A87:C87"/>
    <mergeCell ref="A88:C88"/>
  </mergeCells>
  <dataValidations count="1">
    <dataValidation type="whole" allowBlank="1" showInputMessage="1" showErrorMessage="1" errorTitle="Error" error="Por favor ingrese números enteros" sqref="E9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E97:L97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D98:L10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WBT983138:WCB983146 WLP983138:WLX983146 WVL983138:WVT983146">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A8:A39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B38:B39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C32:C37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B32:B35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B70:C70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D8:D39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B49:C49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C8:C30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B24:B29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C61:C62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J42:J70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I42:I71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 QUC983082:QUC983111 RDY983082:RDY983111 RNU983082:RNU983111 RXQ983082:RXQ983111 SHM983082:SHM983111 SRI983082:SRI983111 TBE983082:TBE983111 TLA983082:TLA983111 TUW983082:TUW983111 UES983082:UES983111 UOO983082:UOO983111 UYK983082:UYK983111 VIG983082:VIG983111 VSC983082:VSC983111 WBY983082:WBY983111 WLU983082:WLU983111 WVQ983082:WVQ983111</xm:sqref>
        </x14:dataValidation>
        <x14:dataValidation type="whole" allowBlank="1" showInputMessage="1" showErrorMessage="1" errorTitle="Error" error="Por favor ingrese números enteros">
          <x14:formula1>
            <xm:f>0</xm:f>
          </x14:formula1>
          <x14:formula2>
            <xm:f>1000000000</xm:f>
          </x14:formula2>
          <xm:sqref>B64:B67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B50:C51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B71:C83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C64:C69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B56:C60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A72:A83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D40:D83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A40:A42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J1:AC38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F9:I38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E1:E84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I39:J41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B40:C48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E95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K39:AC95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F39:H95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M96:IU106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A107:WWK65536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AD1:IV95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J71:J95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I72:I95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 PQO983112:PQO983135 QAK983112:QAK983135 QKG983112:QKG983135 QUC983112:QUC983135 RDY983112:RDY983135 RNU983112:RNU983135 RXQ983112:RXQ983135 SHM983112:SHM983135 SRI983112:SRI983135 TBE983112:TBE983135 TLA983112:TLA983135 TUW983112:TUW983135 UES983112:UES983135 UOO983112:UOO983135 UYK983112:UYK983135 VIG983112:VIG983135 VSC983112:VSC983135 WBY983112:WBY983135 WLU983112:WLU983135 WVQ983112:WVQ983135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22"/>
  <sheetViews>
    <sheetView workbookViewId="0">
      <selection activeCell="H25" sqref="H25"/>
    </sheetView>
  </sheetViews>
  <sheetFormatPr baseColWidth="10" defaultRowHeight="11.25" x14ac:dyDescent="0.15"/>
  <cols>
    <col min="1" max="1" width="5.85546875" style="163" customWidth="1"/>
    <col min="2" max="2" width="15.42578125" style="163" customWidth="1"/>
    <col min="3" max="3" width="34.140625" style="163" customWidth="1"/>
    <col min="4" max="4" width="11.42578125" style="163"/>
    <col min="5" max="5" width="13.28515625" style="163" customWidth="1"/>
    <col min="6" max="7" width="15.7109375" style="163" customWidth="1"/>
    <col min="8" max="14" width="13.28515625" style="163" customWidth="1"/>
    <col min="15" max="15" width="13.28515625" style="171" customWidth="1"/>
    <col min="16" max="17" width="12.7109375" style="171" customWidth="1"/>
    <col min="18" max="18" width="13.42578125" style="138" customWidth="1"/>
    <col min="19" max="19" width="8.5703125" style="138" customWidth="1"/>
    <col min="20" max="24" width="11.42578125" style="138"/>
    <col min="25" max="25" width="9.42578125" style="138" customWidth="1"/>
    <col min="26" max="27" width="11.42578125" style="138"/>
    <col min="28" max="28" width="14.140625" style="138" customWidth="1"/>
    <col min="29" max="29" width="17.140625" style="138" customWidth="1"/>
    <col min="30" max="31" width="12.5703125" style="138" customWidth="1"/>
    <col min="32" max="47" width="8.140625" style="138" customWidth="1"/>
    <col min="48" max="52" width="12" style="138" customWidth="1"/>
    <col min="53" max="53" width="13.140625" style="138" customWidth="1"/>
    <col min="54" max="56" width="13.140625" style="138" hidden="1" customWidth="1"/>
    <col min="57" max="58" width="12" style="138" hidden="1" customWidth="1"/>
    <col min="59" max="91" width="12" style="138" customWidth="1"/>
    <col min="92" max="92" width="10.85546875" style="138" customWidth="1"/>
    <col min="93" max="256" width="11.42578125" style="138"/>
    <col min="257" max="257" width="5.85546875" style="138" customWidth="1"/>
    <col min="258" max="258" width="15.42578125" style="138" customWidth="1"/>
    <col min="259" max="259" width="34.140625" style="138" customWidth="1"/>
    <col min="260" max="260" width="11.42578125" style="138"/>
    <col min="261" max="261" width="13.28515625" style="138" customWidth="1"/>
    <col min="262" max="263" width="15.7109375" style="138" customWidth="1"/>
    <col min="264" max="271" width="13.28515625" style="138" customWidth="1"/>
    <col min="272" max="273" width="12.7109375" style="138" customWidth="1"/>
    <col min="274" max="274" width="13.42578125" style="138" customWidth="1"/>
    <col min="275" max="275" width="8.5703125" style="138" customWidth="1"/>
    <col min="276" max="280" width="11.42578125" style="138"/>
    <col min="281" max="281" width="9.42578125" style="138" customWidth="1"/>
    <col min="282" max="283" width="11.42578125" style="138"/>
    <col min="284" max="284" width="14.140625" style="138" customWidth="1"/>
    <col min="285" max="285" width="17.140625" style="138" customWidth="1"/>
    <col min="286" max="287" width="12.5703125" style="138" customWidth="1"/>
    <col min="288" max="303" width="8.140625" style="138" customWidth="1"/>
    <col min="304" max="308" width="12" style="138" customWidth="1"/>
    <col min="309" max="309" width="13.140625" style="138" customWidth="1"/>
    <col min="310" max="314" width="0" style="138" hidden="1" customWidth="1"/>
    <col min="315" max="347" width="12" style="138" customWidth="1"/>
    <col min="348" max="348" width="10.85546875" style="138" customWidth="1"/>
    <col min="349" max="512" width="11.42578125" style="138"/>
    <col min="513" max="513" width="5.85546875" style="138" customWidth="1"/>
    <col min="514" max="514" width="15.42578125" style="138" customWidth="1"/>
    <col min="515" max="515" width="34.140625" style="138" customWidth="1"/>
    <col min="516" max="516" width="11.42578125" style="138"/>
    <col min="517" max="517" width="13.28515625" style="138" customWidth="1"/>
    <col min="518" max="519" width="15.7109375" style="138" customWidth="1"/>
    <col min="520" max="527" width="13.28515625" style="138" customWidth="1"/>
    <col min="528" max="529" width="12.7109375" style="138" customWidth="1"/>
    <col min="530" max="530" width="13.42578125" style="138" customWidth="1"/>
    <col min="531" max="531" width="8.5703125" style="138" customWidth="1"/>
    <col min="532" max="536" width="11.42578125" style="138"/>
    <col min="537" max="537" width="9.42578125" style="138" customWidth="1"/>
    <col min="538" max="539" width="11.42578125" style="138"/>
    <col min="540" max="540" width="14.140625" style="138" customWidth="1"/>
    <col min="541" max="541" width="17.140625" style="138" customWidth="1"/>
    <col min="542" max="543" width="12.5703125" style="138" customWidth="1"/>
    <col min="544" max="559" width="8.140625" style="138" customWidth="1"/>
    <col min="560" max="564" width="12" style="138" customWidth="1"/>
    <col min="565" max="565" width="13.140625" style="138" customWidth="1"/>
    <col min="566" max="570" width="0" style="138" hidden="1" customWidth="1"/>
    <col min="571" max="603" width="12" style="138" customWidth="1"/>
    <col min="604" max="604" width="10.85546875" style="138" customWidth="1"/>
    <col min="605" max="768" width="11.42578125" style="138"/>
    <col min="769" max="769" width="5.85546875" style="138" customWidth="1"/>
    <col min="770" max="770" width="15.42578125" style="138" customWidth="1"/>
    <col min="771" max="771" width="34.140625" style="138" customWidth="1"/>
    <col min="772" max="772" width="11.42578125" style="138"/>
    <col min="773" max="773" width="13.28515625" style="138" customWidth="1"/>
    <col min="774" max="775" width="15.7109375" style="138" customWidth="1"/>
    <col min="776" max="783" width="13.28515625" style="138" customWidth="1"/>
    <col min="784" max="785" width="12.7109375" style="138" customWidth="1"/>
    <col min="786" max="786" width="13.42578125" style="138" customWidth="1"/>
    <col min="787" max="787" width="8.5703125" style="138" customWidth="1"/>
    <col min="788" max="792" width="11.42578125" style="138"/>
    <col min="793" max="793" width="9.42578125" style="138" customWidth="1"/>
    <col min="794" max="795" width="11.42578125" style="138"/>
    <col min="796" max="796" width="14.140625" style="138" customWidth="1"/>
    <col min="797" max="797" width="17.140625" style="138" customWidth="1"/>
    <col min="798" max="799" width="12.5703125" style="138" customWidth="1"/>
    <col min="800" max="815" width="8.140625" style="138" customWidth="1"/>
    <col min="816" max="820" width="12" style="138" customWidth="1"/>
    <col min="821" max="821" width="13.140625" style="138" customWidth="1"/>
    <col min="822" max="826" width="0" style="138" hidden="1" customWidth="1"/>
    <col min="827" max="859" width="12" style="138" customWidth="1"/>
    <col min="860" max="860" width="10.85546875" style="138" customWidth="1"/>
    <col min="861" max="1024" width="11.42578125" style="138"/>
    <col min="1025" max="1025" width="5.85546875" style="138" customWidth="1"/>
    <col min="1026" max="1026" width="15.42578125" style="138" customWidth="1"/>
    <col min="1027" max="1027" width="34.140625" style="138" customWidth="1"/>
    <col min="1028" max="1028" width="11.42578125" style="138"/>
    <col min="1029" max="1029" width="13.28515625" style="138" customWidth="1"/>
    <col min="1030" max="1031" width="15.7109375" style="138" customWidth="1"/>
    <col min="1032" max="1039" width="13.28515625" style="138" customWidth="1"/>
    <col min="1040" max="1041" width="12.7109375" style="138" customWidth="1"/>
    <col min="1042" max="1042" width="13.42578125" style="138" customWidth="1"/>
    <col min="1043" max="1043" width="8.5703125" style="138" customWidth="1"/>
    <col min="1044" max="1048" width="11.42578125" style="138"/>
    <col min="1049" max="1049" width="9.42578125" style="138" customWidth="1"/>
    <col min="1050" max="1051" width="11.42578125" style="138"/>
    <col min="1052" max="1052" width="14.140625" style="138" customWidth="1"/>
    <col min="1053" max="1053" width="17.140625" style="138" customWidth="1"/>
    <col min="1054" max="1055" width="12.5703125" style="138" customWidth="1"/>
    <col min="1056" max="1071" width="8.140625" style="138" customWidth="1"/>
    <col min="1072" max="1076" width="12" style="138" customWidth="1"/>
    <col min="1077" max="1077" width="13.140625" style="138" customWidth="1"/>
    <col min="1078" max="1082" width="0" style="138" hidden="1" customWidth="1"/>
    <col min="1083" max="1115" width="12" style="138" customWidth="1"/>
    <col min="1116" max="1116" width="10.85546875" style="138" customWidth="1"/>
    <col min="1117" max="1280" width="11.42578125" style="138"/>
    <col min="1281" max="1281" width="5.85546875" style="138" customWidth="1"/>
    <col min="1282" max="1282" width="15.42578125" style="138" customWidth="1"/>
    <col min="1283" max="1283" width="34.140625" style="138" customWidth="1"/>
    <col min="1284" max="1284" width="11.42578125" style="138"/>
    <col min="1285" max="1285" width="13.28515625" style="138" customWidth="1"/>
    <col min="1286" max="1287" width="15.7109375" style="138" customWidth="1"/>
    <col min="1288" max="1295" width="13.28515625" style="138" customWidth="1"/>
    <col min="1296" max="1297" width="12.7109375" style="138" customWidth="1"/>
    <col min="1298" max="1298" width="13.42578125" style="138" customWidth="1"/>
    <col min="1299" max="1299" width="8.5703125" style="138" customWidth="1"/>
    <col min="1300" max="1304" width="11.42578125" style="138"/>
    <col min="1305" max="1305" width="9.42578125" style="138" customWidth="1"/>
    <col min="1306" max="1307" width="11.42578125" style="138"/>
    <col min="1308" max="1308" width="14.140625" style="138" customWidth="1"/>
    <col min="1309" max="1309" width="17.140625" style="138" customWidth="1"/>
    <col min="1310" max="1311" width="12.5703125" style="138" customWidth="1"/>
    <col min="1312" max="1327" width="8.140625" style="138" customWidth="1"/>
    <col min="1328" max="1332" width="12" style="138" customWidth="1"/>
    <col min="1333" max="1333" width="13.140625" style="138" customWidth="1"/>
    <col min="1334" max="1338" width="0" style="138" hidden="1" customWidth="1"/>
    <col min="1339" max="1371" width="12" style="138" customWidth="1"/>
    <col min="1372" max="1372" width="10.85546875" style="138" customWidth="1"/>
    <col min="1373" max="1536" width="11.42578125" style="138"/>
    <col min="1537" max="1537" width="5.85546875" style="138" customWidth="1"/>
    <col min="1538" max="1538" width="15.42578125" style="138" customWidth="1"/>
    <col min="1539" max="1539" width="34.140625" style="138" customWidth="1"/>
    <col min="1540" max="1540" width="11.42578125" style="138"/>
    <col min="1541" max="1541" width="13.28515625" style="138" customWidth="1"/>
    <col min="1542" max="1543" width="15.7109375" style="138" customWidth="1"/>
    <col min="1544" max="1551" width="13.28515625" style="138" customWidth="1"/>
    <col min="1552" max="1553" width="12.7109375" style="138" customWidth="1"/>
    <col min="1554" max="1554" width="13.42578125" style="138" customWidth="1"/>
    <col min="1555" max="1555" width="8.5703125" style="138" customWidth="1"/>
    <col min="1556" max="1560" width="11.42578125" style="138"/>
    <col min="1561" max="1561" width="9.42578125" style="138" customWidth="1"/>
    <col min="1562" max="1563" width="11.42578125" style="138"/>
    <col min="1564" max="1564" width="14.140625" style="138" customWidth="1"/>
    <col min="1565" max="1565" width="17.140625" style="138" customWidth="1"/>
    <col min="1566" max="1567" width="12.5703125" style="138" customWidth="1"/>
    <col min="1568" max="1583" width="8.140625" style="138" customWidth="1"/>
    <col min="1584" max="1588" width="12" style="138" customWidth="1"/>
    <col min="1589" max="1589" width="13.140625" style="138" customWidth="1"/>
    <col min="1590" max="1594" width="0" style="138" hidden="1" customWidth="1"/>
    <col min="1595" max="1627" width="12" style="138" customWidth="1"/>
    <col min="1628" max="1628" width="10.85546875" style="138" customWidth="1"/>
    <col min="1629" max="1792" width="11.42578125" style="138"/>
    <col min="1793" max="1793" width="5.85546875" style="138" customWidth="1"/>
    <col min="1794" max="1794" width="15.42578125" style="138" customWidth="1"/>
    <col min="1795" max="1795" width="34.140625" style="138" customWidth="1"/>
    <col min="1796" max="1796" width="11.42578125" style="138"/>
    <col min="1797" max="1797" width="13.28515625" style="138" customWidth="1"/>
    <col min="1798" max="1799" width="15.7109375" style="138" customWidth="1"/>
    <col min="1800" max="1807" width="13.28515625" style="138" customWidth="1"/>
    <col min="1808" max="1809" width="12.7109375" style="138" customWidth="1"/>
    <col min="1810" max="1810" width="13.42578125" style="138" customWidth="1"/>
    <col min="1811" max="1811" width="8.5703125" style="138" customWidth="1"/>
    <col min="1812" max="1816" width="11.42578125" style="138"/>
    <col min="1817" max="1817" width="9.42578125" style="138" customWidth="1"/>
    <col min="1818" max="1819" width="11.42578125" style="138"/>
    <col min="1820" max="1820" width="14.140625" style="138" customWidth="1"/>
    <col min="1821" max="1821" width="17.140625" style="138" customWidth="1"/>
    <col min="1822" max="1823" width="12.5703125" style="138" customWidth="1"/>
    <col min="1824" max="1839" width="8.140625" style="138" customWidth="1"/>
    <col min="1840" max="1844" width="12" style="138" customWidth="1"/>
    <col min="1845" max="1845" width="13.140625" style="138" customWidth="1"/>
    <col min="1846" max="1850" width="0" style="138" hidden="1" customWidth="1"/>
    <col min="1851" max="1883" width="12" style="138" customWidth="1"/>
    <col min="1884" max="1884" width="10.85546875" style="138" customWidth="1"/>
    <col min="1885" max="2048" width="11.42578125" style="138"/>
    <col min="2049" max="2049" width="5.85546875" style="138" customWidth="1"/>
    <col min="2050" max="2050" width="15.42578125" style="138" customWidth="1"/>
    <col min="2051" max="2051" width="34.140625" style="138" customWidth="1"/>
    <col min="2052" max="2052" width="11.42578125" style="138"/>
    <col min="2053" max="2053" width="13.28515625" style="138" customWidth="1"/>
    <col min="2054" max="2055" width="15.7109375" style="138" customWidth="1"/>
    <col min="2056" max="2063" width="13.28515625" style="138" customWidth="1"/>
    <col min="2064" max="2065" width="12.7109375" style="138" customWidth="1"/>
    <col min="2066" max="2066" width="13.42578125" style="138" customWidth="1"/>
    <col min="2067" max="2067" width="8.5703125" style="138" customWidth="1"/>
    <col min="2068" max="2072" width="11.42578125" style="138"/>
    <col min="2073" max="2073" width="9.42578125" style="138" customWidth="1"/>
    <col min="2074" max="2075" width="11.42578125" style="138"/>
    <col min="2076" max="2076" width="14.140625" style="138" customWidth="1"/>
    <col min="2077" max="2077" width="17.140625" style="138" customWidth="1"/>
    <col min="2078" max="2079" width="12.5703125" style="138" customWidth="1"/>
    <col min="2080" max="2095" width="8.140625" style="138" customWidth="1"/>
    <col min="2096" max="2100" width="12" style="138" customWidth="1"/>
    <col min="2101" max="2101" width="13.140625" style="138" customWidth="1"/>
    <col min="2102" max="2106" width="0" style="138" hidden="1" customWidth="1"/>
    <col min="2107" max="2139" width="12" style="138" customWidth="1"/>
    <col min="2140" max="2140" width="10.85546875" style="138" customWidth="1"/>
    <col min="2141" max="2304" width="11.42578125" style="138"/>
    <col min="2305" max="2305" width="5.85546875" style="138" customWidth="1"/>
    <col min="2306" max="2306" width="15.42578125" style="138" customWidth="1"/>
    <col min="2307" max="2307" width="34.140625" style="138" customWidth="1"/>
    <col min="2308" max="2308" width="11.42578125" style="138"/>
    <col min="2309" max="2309" width="13.28515625" style="138" customWidth="1"/>
    <col min="2310" max="2311" width="15.7109375" style="138" customWidth="1"/>
    <col min="2312" max="2319" width="13.28515625" style="138" customWidth="1"/>
    <col min="2320" max="2321" width="12.7109375" style="138" customWidth="1"/>
    <col min="2322" max="2322" width="13.42578125" style="138" customWidth="1"/>
    <col min="2323" max="2323" width="8.5703125" style="138" customWidth="1"/>
    <col min="2324" max="2328" width="11.42578125" style="138"/>
    <col min="2329" max="2329" width="9.42578125" style="138" customWidth="1"/>
    <col min="2330" max="2331" width="11.42578125" style="138"/>
    <col min="2332" max="2332" width="14.140625" style="138" customWidth="1"/>
    <col min="2333" max="2333" width="17.140625" style="138" customWidth="1"/>
    <col min="2334" max="2335" width="12.5703125" style="138" customWidth="1"/>
    <col min="2336" max="2351" width="8.140625" style="138" customWidth="1"/>
    <col min="2352" max="2356" width="12" style="138" customWidth="1"/>
    <col min="2357" max="2357" width="13.140625" style="138" customWidth="1"/>
    <col min="2358" max="2362" width="0" style="138" hidden="1" customWidth="1"/>
    <col min="2363" max="2395" width="12" style="138" customWidth="1"/>
    <col min="2396" max="2396" width="10.85546875" style="138" customWidth="1"/>
    <col min="2397" max="2560" width="11.42578125" style="138"/>
    <col min="2561" max="2561" width="5.85546875" style="138" customWidth="1"/>
    <col min="2562" max="2562" width="15.42578125" style="138" customWidth="1"/>
    <col min="2563" max="2563" width="34.140625" style="138" customWidth="1"/>
    <col min="2564" max="2564" width="11.42578125" style="138"/>
    <col min="2565" max="2565" width="13.28515625" style="138" customWidth="1"/>
    <col min="2566" max="2567" width="15.7109375" style="138" customWidth="1"/>
    <col min="2568" max="2575" width="13.28515625" style="138" customWidth="1"/>
    <col min="2576" max="2577" width="12.7109375" style="138" customWidth="1"/>
    <col min="2578" max="2578" width="13.42578125" style="138" customWidth="1"/>
    <col min="2579" max="2579" width="8.5703125" style="138" customWidth="1"/>
    <col min="2580" max="2584" width="11.42578125" style="138"/>
    <col min="2585" max="2585" width="9.42578125" style="138" customWidth="1"/>
    <col min="2586" max="2587" width="11.42578125" style="138"/>
    <col min="2588" max="2588" width="14.140625" style="138" customWidth="1"/>
    <col min="2589" max="2589" width="17.140625" style="138" customWidth="1"/>
    <col min="2590" max="2591" width="12.5703125" style="138" customWidth="1"/>
    <col min="2592" max="2607" width="8.140625" style="138" customWidth="1"/>
    <col min="2608" max="2612" width="12" style="138" customWidth="1"/>
    <col min="2613" max="2613" width="13.140625" style="138" customWidth="1"/>
    <col min="2614" max="2618" width="0" style="138" hidden="1" customWidth="1"/>
    <col min="2619" max="2651" width="12" style="138" customWidth="1"/>
    <col min="2652" max="2652" width="10.85546875" style="138" customWidth="1"/>
    <col min="2653" max="2816" width="11.42578125" style="138"/>
    <col min="2817" max="2817" width="5.85546875" style="138" customWidth="1"/>
    <col min="2818" max="2818" width="15.42578125" style="138" customWidth="1"/>
    <col min="2819" max="2819" width="34.140625" style="138" customWidth="1"/>
    <col min="2820" max="2820" width="11.42578125" style="138"/>
    <col min="2821" max="2821" width="13.28515625" style="138" customWidth="1"/>
    <col min="2822" max="2823" width="15.7109375" style="138" customWidth="1"/>
    <col min="2824" max="2831" width="13.28515625" style="138" customWidth="1"/>
    <col min="2832" max="2833" width="12.7109375" style="138" customWidth="1"/>
    <col min="2834" max="2834" width="13.42578125" style="138" customWidth="1"/>
    <col min="2835" max="2835" width="8.5703125" style="138" customWidth="1"/>
    <col min="2836" max="2840" width="11.42578125" style="138"/>
    <col min="2841" max="2841" width="9.42578125" style="138" customWidth="1"/>
    <col min="2842" max="2843" width="11.42578125" style="138"/>
    <col min="2844" max="2844" width="14.140625" style="138" customWidth="1"/>
    <col min="2845" max="2845" width="17.140625" style="138" customWidth="1"/>
    <col min="2846" max="2847" width="12.5703125" style="138" customWidth="1"/>
    <col min="2848" max="2863" width="8.140625" style="138" customWidth="1"/>
    <col min="2864" max="2868" width="12" style="138" customWidth="1"/>
    <col min="2869" max="2869" width="13.140625" style="138" customWidth="1"/>
    <col min="2870" max="2874" width="0" style="138" hidden="1" customWidth="1"/>
    <col min="2875" max="2907" width="12" style="138" customWidth="1"/>
    <col min="2908" max="2908" width="10.85546875" style="138" customWidth="1"/>
    <col min="2909" max="3072" width="11.42578125" style="138"/>
    <col min="3073" max="3073" width="5.85546875" style="138" customWidth="1"/>
    <col min="3074" max="3074" width="15.42578125" style="138" customWidth="1"/>
    <col min="3075" max="3075" width="34.140625" style="138" customWidth="1"/>
    <col min="3076" max="3076" width="11.42578125" style="138"/>
    <col min="3077" max="3077" width="13.28515625" style="138" customWidth="1"/>
    <col min="3078" max="3079" width="15.7109375" style="138" customWidth="1"/>
    <col min="3080" max="3087" width="13.28515625" style="138" customWidth="1"/>
    <col min="3088" max="3089" width="12.7109375" style="138" customWidth="1"/>
    <col min="3090" max="3090" width="13.42578125" style="138" customWidth="1"/>
    <col min="3091" max="3091" width="8.5703125" style="138" customWidth="1"/>
    <col min="3092" max="3096" width="11.42578125" style="138"/>
    <col min="3097" max="3097" width="9.42578125" style="138" customWidth="1"/>
    <col min="3098" max="3099" width="11.42578125" style="138"/>
    <col min="3100" max="3100" width="14.140625" style="138" customWidth="1"/>
    <col min="3101" max="3101" width="17.140625" style="138" customWidth="1"/>
    <col min="3102" max="3103" width="12.5703125" style="138" customWidth="1"/>
    <col min="3104" max="3119" width="8.140625" style="138" customWidth="1"/>
    <col min="3120" max="3124" width="12" style="138" customWidth="1"/>
    <col min="3125" max="3125" width="13.140625" style="138" customWidth="1"/>
    <col min="3126" max="3130" width="0" style="138" hidden="1" customWidth="1"/>
    <col min="3131" max="3163" width="12" style="138" customWidth="1"/>
    <col min="3164" max="3164" width="10.85546875" style="138" customWidth="1"/>
    <col min="3165" max="3328" width="11.42578125" style="138"/>
    <col min="3329" max="3329" width="5.85546875" style="138" customWidth="1"/>
    <col min="3330" max="3330" width="15.42578125" style="138" customWidth="1"/>
    <col min="3331" max="3331" width="34.140625" style="138" customWidth="1"/>
    <col min="3332" max="3332" width="11.42578125" style="138"/>
    <col min="3333" max="3333" width="13.28515625" style="138" customWidth="1"/>
    <col min="3334" max="3335" width="15.7109375" style="138" customWidth="1"/>
    <col min="3336" max="3343" width="13.28515625" style="138" customWidth="1"/>
    <col min="3344" max="3345" width="12.7109375" style="138" customWidth="1"/>
    <col min="3346" max="3346" width="13.42578125" style="138" customWidth="1"/>
    <col min="3347" max="3347" width="8.5703125" style="138" customWidth="1"/>
    <col min="3348" max="3352" width="11.42578125" style="138"/>
    <col min="3353" max="3353" width="9.42578125" style="138" customWidth="1"/>
    <col min="3354" max="3355" width="11.42578125" style="138"/>
    <col min="3356" max="3356" width="14.140625" style="138" customWidth="1"/>
    <col min="3357" max="3357" width="17.140625" style="138" customWidth="1"/>
    <col min="3358" max="3359" width="12.5703125" style="138" customWidth="1"/>
    <col min="3360" max="3375" width="8.140625" style="138" customWidth="1"/>
    <col min="3376" max="3380" width="12" style="138" customWidth="1"/>
    <col min="3381" max="3381" width="13.140625" style="138" customWidth="1"/>
    <col min="3382" max="3386" width="0" style="138" hidden="1" customWidth="1"/>
    <col min="3387" max="3419" width="12" style="138" customWidth="1"/>
    <col min="3420" max="3420" width="10.85546875" style="138" customWidth="1"/>
    <col min="3421" max="3584" width="11.42578125" style="138"/>
    <col min="3585" max="3585" width="5.85546875" style="138" customWidth="1"/>
    <col min="3586" max="3586" width="15.42578125" style="138" customWidth="1"/>
    <col min="3587" max="3587" width="34.140625" style="138" customWidth="1"/>
    <col min="3588" max="3588" width="11.42578125" style="138"/>
    <col min="3589" max="3589" width="13.28515625" style="138" customWidth="1"/>
    <col min="3590" max="3591" width="15.7109375" style="138" customWidth="1"/>
    <col min="3592" max="3599" width="13.28515625" style="138" customWidth="1"/>
    <col min="3600" max="3601" width="12.7109375" style="138" customWidth="1"/>
    <col min="3602" max="3602" width="13.42578125" style="138" customWidth="1"/>
    <col min="3603" max="3603" width="8.5703125" style="138" customWidth="1"/>
    <col min="3604" max="3608" width="11.42578125" style="138"/>
    <col min="3609" max="3609" width="9.42578125" style="138" customWidth="1"/>
    <col min="3610" max="3611" width="11.42578125" style="138"/>
    <col min="3612" max="3612" width="14.140625" style="138" customWidth="1"/>
    <col min="3613" max="3613" width="17.140625" style="138" customWidth="1"/>
    <col min="3614" max="3615" width="12.5703125" style="138" customWidth="1"/>
    <col min="3616" max="3631" width="8.140625" style="138" customWidth="1"/>
    <col min="3632" max="3636" width="12" style="138" customWidth="1"/>
    <col min="3637" max="3637" width="13.140625" style="138" customWidth="1"/>
    <col min="3638" max="3642" width="0" style="138" hidden="1" customWidth="1"/>
    <col min="3643" max="3675" width="12" style="138" customWidth="1"/>
    <col min="3676" max="3676" width="10.85546875" style="138" customWidth="1"/>
    <col min="3677" max="3840" width="11.42578125" style="138"/>
    <col min="3841" max="3841" width="5.85546875" style="138" customWidth="1"/>
    <col min="3842" max="3842" width="15.42578125" style="138" customWidth="1"/>
    <col min="3843" max="3843" width="34.140625" style="138" customWidth="1"/>
    <col min="3844" max="3844" width="11.42578125" style="138"/>
    <col min="3845" max="3845" width="13.28515625" style="138" customWidth="1"/>
    <col min="3846" max="3847" width="15.7109375" style="138" customWidth="1"/>
    <col min="3848" max="3855" width="13.28515625" style="138" customWidth="1"/>
    <col min="3856" max="3857" width="12.7109375" style="138" customWidth="1"/>
    <col min="3858" max="3858" width="13.42578125" style="138" customWidth="1"/>
    <col min="3859" max="3859" width="8.5703125" style="138" customWidth="1"/>
    <col min="3860" max="3864" width="11.42578125" style="138"/>
    <col min="3865" max="3865" width="9.42578125" style="138" customWidth="1"/>
    <col min="3866" max="3867" width="11.42578125" style="138"/>
    <col min="3868" max="3868" width="14.140625" style="138" customWidth="1"/>
    <col min="3869" max="3869" width="17.140625" style="138" customWidth="1"/>
    <col min="3870" max="3871" width="12.5703125" style="138" customWidth="1"/>
    <col min="3872" max="3887" width="8.140625" style="138" customWidth="1"/>
    <col min="3888" max="3892" width="12" style="138" customWidth="1"/>
    <col min="3893" max="3893" width="13.140625" style="138" customWidth="1"/>
    <col min="3894" max="3898" width="0" style="138" hidden="1" customWidth="1"/>
    <col min="3899" max="3931" width="12" style="138" customWidth="1"/>
    <col min="3932" max="3932" width="10.85546875" style="138" customWidth="1"/>
    <col min="3933" max="4096" width="11.42578125" style="138"/>
    <col min="4097" max="4097" width="5.85546875" style="138" customWidth="1"/>
    <col min="4098" max="4098" width="15.42578125" style="138" customWidth="1"/>
    <col min="4099" max="4099" width="34.140625" style="138" customWidth="1"/>
    <col min="4100" max="4100" width="11.42578125" style="138"/>
    <col min="4101" max="4101" width="13.28515625" style="138" customWidth="1"/>
    <col min="4102" max="4103" width="15.7109375" style="138" customWidth="1"/>
    <col min="4104" max="4111" width="13.28515625" style="138" customWidth="1"/>
    <col min="4112" max="4113" width="12.7109375" style="138" customWidth="1"/>
    <col min="4114" max="4114" width="13.42578125" style="138" customWidth="1"/>
    <col min="4115" max="4115" width="8.5703125" style="138" customWidth="1"/>
    <col min="4116" max="4120" width="11.42578125" style="138"/>
    <col min="4121" max="4121" width="9.42578125" style="138" customWidth="1"/>
    <col min="4122" max="4123" width="11.42578125" style="138"/>
    <col min="4124" max="4124" width="14.140625" style="138" customWidth="1"/>
    <col min="4125" max="4125" width="17.140625" style="138" customWidth="1"/>
    <col min="4126" max="4127" width="12.5703125" style="138" customWidth="1"/>
    <col min="4128" max="4143" width="8.140625" style="138" customWidth="1"/>
    <col min="4144" max="4148" width="12" style="138" customWidth="1"/>
    <col min="4149" max="4149" width="13.140625" style="138" customWidth="1"/>
    <col min="4150" max="4154" width="0" style="138" hidden="1" customWidth="1"/>
    <col min="4155" max="4187" width="12" style="138" customWidth="1"/>
    <col min="4188" max="4188" width="10.85546875" style="138" customWidth="1"/>
    <col min="4189" max="4352" width="11.42578125" style="138"/>
    <col min="4353" max="4353" width="5.85546875" style="138" customWidth="1"/>
    <col min="4354" max="4354" width="15.42578125" style="138" customWidth="1"/>
    <col min="4355" max="4355" width="34.140625" style="138" customWidth="1"/>
    <col min="4356" max="4356" width="11.42578125" style="138"/>
    <col min="4357" max="4357" width="13.28515625" style="138" customWidth="1"/>
    <col min="4358" max="4359" width="15.7109375" style="138" customWidth="1"/>
    <col min="4360" max="4367" width="13.28515625" style="138" customWidth="1"/>
    <col min="4368" max="4369" width="12.7109375" style="138" customWidth="1"/>
    <col min="4370" max="4370" width="13.42578125" style="138" customWidth="1"/>
    <col min="4371" max="4371" width="8.5703125" style="138" customWidth="1"/>
    <col min="4372" max="4376" width="11.42578125" style="138"/>
    <col min="4377" max="4377" width="9.42578125" style="138" customWidth="1"/>
    <col min="4378" max="4379" width="11.42578125" style="138"/>
    <col min="4380" max="4380" width="14.140625" style="138" customWidth="1"/>
    <col min="4381" max="4381" width="17.140625" style="138" customWidth="1"/>
    <col min="4382" max="4383" width="12.5703125" style="138" customWidth="1"/>
    <col min="4384" max="4399" width="8.140625" style="138" customWidth="1"/>
    <col min="4400" max="4404" width="12" style="138" customWidth="1"/>
    <col min="4405" max="4405" width="13.140625" style="138" customWidth="1"/>
    <col min="4406" max="4410" width="0" style="138" hidden="1" customWidth="1"/>
    <col min="4411" max="4443" width="12" style="138" customWidth="1"/>
    <col min="4444" max="4444" width="10.85546875" style="138" customWidth="1"/>
    <col min="4445" max="4608" width="11.42578125" style="138"/>
    <col min="4609" max="4609" width="5.85546875" style="138" customWidth="1"/>
    <col min="4610" max="4610" width="15.42578125" style="138" customWidth="1"/>
    <col min="4611" max="4611" width="34.140625" style="138" customWidth="1"/>
    <col min="4612" max="4612" width="11.42578125" style="138"/>
    <col min="4613" max="4613" width="13.28515625" style="138" customWidth="1"/>
    <col min="4614" max="4615" width="15.7109375" style="138" customWidth="1"/>
    <col min="4616" max="4623" width="13.28515625" style="138" customWidth="1"/>
    <col min="4624" max="4625" width="12.7109375" style="138" customWidth="1"/>
    <col min="4626" max="4626" width="13.42578125" style="138" customWidth="1"/>
    <col min="4627" max="4627" width="8.5703125" style="138" customWidth="1"/>
    <col min="4628" max="4632" width="11.42578125" style="138"/>
    <col min="4633" max="4633" width="9.42578125" style="138" customWidth="1"/>
    <col min="4634" max="4635" width="11.42578125" style="138"/>
    <col min="4636" max="4636" width="14.140625" style="138" customWidth="1"/>
    <col min="4637" max="4637" width="17.140625" style="138" customWidth="1"/>
    <col min="4638" max="4639" width="12.5703125" style="138" customWidth="1"/>
    <col min="4640" max="4655" width="8.140625" style="138" customWidth="1"/>
    <col min="4656" max="4660" width="12" style="138" customWidth="1"/>
    <col min="4661" max="4661" width="13.140625" style="138" customWidth="1"/>
    <col min="4662" max="4666" width="0" style="138" hidden="1" customWidth="1"/>
    <col min="4667" max="4699" width="12" style="138" customWidth="1"/>
    <col min="4700" max="4700" width="10.85546875" style="138" customWidth="1"/>
    <col min="4701" max="4864" width="11.42578125" style="138"/>
    <col min="4865" max="4865" width="5.85546875" style="138" customWidth="1"/>
    <col min="4866" max="4866" width="15.42578125" style="138" customWidth="1"/>
    <col min="4867" max="4867" width="34.140625" style="138" customWidth="1"/>
    <col min="4868" max="4868" width="11.42578125" style="138"/>
    <col min="4869" max="4869" width="13.28515625" style="138" customWidth="1"/>
    <col min="4870" max="4871" width="15.7109375" style="138" customWidth="1"/>
    <col min="4872" max="4879" width="13.28515625" style="138" customWidth="1"/>
    <col min="4880" max="4881" width="12.7109375" style="138" customWidth="1"/>
    <col min="4882" max="4882" width="13.42578125" style="138" customWidth="1"/>
    <col min="4883" max="4883" width="8.5703125" style="138" customWidth="1"/>
    <col min="4884" max="4888" width="11.42578125" style="138"/>
    <col min="4889" max="4889" width="9.42578125" style="138" customWidth="1"/>
    <col min="4890" max="4891" width="11.42578125" style="138"/>
    <col min="4892" max="4892" width="14.140625" style="138" customWidth="1"/>
    <col min="4893" max="4893" width="17.140625" style="138" customWidth="1"/>
    <col min="4894" max="4895" width="12.5703125" style="138" customWidth="1"/>
    <col min="4896" max="4911" width="8.140625" style="138" customWidth="1"/>
    <col min="4912" max="4916" width="12" style="138" customWidth="1"/>
    <col min="4917" max="4917" width="13.140625" style="138" customWidth="1"/>
    <col min="4918" max="4922" width="0" style="138" hidden="1" customWidth="1"/>
    <col min="4923" max="4955" width="12" style="138" customWidth="1"/>
    <col min="4956" max="4956" width="10.85546875" style="138" customWidth="1"/>
    <col min="4957" max="5120" width="11.42578125" style="138"/>
    <col min="5121" max="5121" width="5.85546875" style="138" customWidth="1"/>
    <col min="5122" max="5122" width="15.42578125" style="138" customWidth="1"/>
    <col min="5123" max="5123" width="34.140625" style="138" customWidth="1"/>
    <col min="5124" max="5124" width="11.42578125" style="138"/>
    <col min="5125" max="5125" width="13.28515625" style="138" customWidth="1"/>
    <col min="5126" max="5127" width="15.7109375" style="138" customWidth="1"/>
    <col min="5128" max="5135" width="13.28515625" style="138" customWidth="1"/>
    <col min="5136" max="5137" width="12.7109375" style="138" customWidth="1"/>
    <col min="5138" max="5138" width="13.42578125" style="138" customWidth="1"/>
    <col min="5139" max="5139" width="8.5703125" style="138" customWidth="1"/>
    <col min="5140" max="5144" width="11.42578125" style="138"/>
    <col min="5145" max="5145" width="9.42578125" style="138" customWidth="1"/>
    <col min="5146" max="5147" width="11.42578125" style="138"/>
    <col min="5148" max="5148" width="14.140625" style="138" customWidth="1"/>
    <col min="5149" max="5149" width="17.140625" style="138" customWidth="1"/>
    <col min="5150" max="5151" width="12.5703125" style="138" customWidth="1"/>
    <col min="5152" max="5167" width="8.140625" style="138" customWidth="1"/>
    <col min="5168" max="5172" width="12" style="138" customWidth="1"/>
    <col min="5173" max="5173" width="13.140625" style="138" customWidth="1"/>
    <col min="5174" max="5178" width="0" style="138" hidden="1" customWidth="1"/>
    <col min="5179" max="5211" width="12" style="138" customWidth="1"/>
    <col min="5212" max="5212" width="10.85546875" style="138" customWidth="1"/>
    <col min="5213" max="5376" width="11.42578125" style="138"/>
    <col min="5377" max="5377" width="5.85546875" style="138" customWidth="1"/>
    <col min="5378" max="5378" width="15.42578125" style="138" customWidth="1"/>
    <col min="5379" max="5379" width="34.140625" style="138" customWidth="1"/>
    <col min="5380" max="5380" width="11.42578125" style="138"/>
    <col min="5381" max="5381" width="13.28515625" style="138" customWidth="1"/>
    <col min="5382" max="5383" width="15.7109375" style="138" customWidth="1"/>
    <col min="5384" max="5391" width="13.28515625" style="138" customWidth="1"/>
    <col min="5392" max="5393" width="12.7109375" style="138" customWidth="1"/>
    <col min="5394" max="5394" width="13.42578125" style="138" customWidth="1"/>
    <col min="5395" max="5395" width="8.5703125" style="138" customWidth="1"/>
    <col min="5396" max="5400" width="11.42578125" style="138"/>
    <col min="5401" max="5401" width="9.42578125" style="138" customWidth="1"/>
    <col min="5402" max="5403" width="11.42578125" style="138"/>
    <col min="5404" max="5404" width="14.140625" style="138" customWidth="1"/>
    <col min="5405" max="5405" width="17.140625" style="138" customWidth="1"/>
    <col min="5406" max="5407" width="12.5703125" style="138" customWidth="1"/>
    <col min="5408" max="5423" width="8.140625" style="138" customWidth="1"/>
    <col min="5424" max="5428" width="12" style="138" customWidth="1"/>
    <col min="5429" max="5429" width="13.140625" style="138" customWidth="1"/>
    <col min="5430" max="5434" width="0" style="138" hidden="1" customWidth="1"/>
    <col min="5435" max="5467" width="12" style="138" customWidth="1"/>
    <col min="5468" max="5468" width="10.85546875" style="138" customWidth="1"/>
    <col min="5469" max="5632" width="11.42578125" style="138"/>
    <col min="5633" max="5633" width="5.85546875" style="138" customWidth="1"/>
    <col min="5634" max="5634" width="15.42578125" style="138" customWidth="1"/>
    <col min="5635" max="5635" width="34.140625" style="138" customWidth="1"/>
    <col min="5636" max="5636" width="11.42578125" style="138"/>
    <col min="5637" max="5637" width="13.28515625" style="138" customWidth="1"/>
    <col min="5638" max="5639" width="15.7109375" style="138" customWidth="1"/>
    <col min="5640" max="5647" width="13.28515625" style="138" customWidth="1"/>
    <col min="5648" max="5649" width="12.7109375" style="138" customWidth="1"/>
    <col min="5650" max="5650" width="13.42578125" style="138" customWidth="1"/>
    <col min="5651" max="5651" width="8.5703125" style="138" customWidth="1"/>
    <col min="5652" max="5656" width="11.42578125" style="138"/>
    <col min="5657" max="5657" width="9.42578125" style="138" customWidth="1"/>
    <col min="5658" max="5659" width="11.42578125" style="138"/>
    <col min="5660" max="5660" width="14.140625" style="138" customWidth="1"/>
    <col min="5661" max="5661" width="17.140625" style="138" customWidth="1"/>
    <col min="5662" max="5663" width="12.5703125" style="138" customWidth="1"/>
    <col min="5664" max="5679" width="8.140625" style="138" customWidth="1"/>
    <col min="5680" max="5684" width="12" style="138" customWidth="1"/>
    <col min="5685" max="5685" width="13.140625" style="138" customWidth="1"/>
    <col min="5686" max="5690" width="0" style="138" hidden="1" customWidth="1"/>
    <col min="5691" max="5723" width="12" style="138" customWidth="1"/>
    <col min="5724" max="5724" width="10.85546875" style="138" customWidth="1"/>
    <col min="5725" max="5888" width="11.42578125" style="138"/>
    <col min="5889" max="5889" width="5.85546875" style="138" customWidth="1"/>
    <col min="5890" max="5890" width="15.42578125" style="138" customWidth="1"/>
    <col min="5891" max="5891" width="34.140625" style="138" customWidth="1"/>
    <col min="5892" max="5892" width="11.42578125" style="138"/>
    <col min="5893" max="5893" width="13.28515625" style="138" customWidth="1"/>
    <col min="5894" max="5895" width="15.7109375" style="138" customWidth="1"/>
    <col min="5896" max="5903" width="13.28515625" style="138" customWidth="1"/>
    <col min="5904" max="5905" width="12.7109375" style="138" customWidth="1"/>
    <col min="5906" max="5906" width="13.42578125" style="138" customWidth="1"/>
    <col min="5907" max="5907" width="8.5703125" style="138" customWidth="1"/>
    <col min="5908" max="5912" width="11.42578125" style="138"/>
    <col min="5913" max="5913" width="9.42578125" style="138" customWidth="1"/>
    <col min="5914" max="5915" width="11.42578125" style="138"/>
    <col min="5916" max="5916" width="14.140625" style="138" customWidth="1"/>
    <col min="5917" max="5917" width="17.140625" style="138" customWidth="1"/>
    <col min="5918" max="5919" width="12.5703125" style="138" customWidth="1"/>
    <col min="5920" max="5935" width="8.140625" style="138" customWidth="1"/>
    <col min="5936" max="5940" width="12" style="138" customWidth="1"/>
    <col min="5941" max="5941" width="13.140625" style="138" customWidth="1"/>
    <col min="5942" max="5946" width="0" style="138" hidden="1" customWidth="1"/>
    <col min="5947" max="5979" width="12" style="138" customWidth="1"/>
    <col min="5980" max="5980" width="10.85546875" style="138" customWidth="1"/>
    <col min="5981" max="6144" width="11.42578125" style="138"/>
    <col min="6145" max="6145" width="5.85546875" style="138" customWidth="1"/>
    <col min="6146" max="6146" width="15.42578125" style="138" customWidth="1"/>
    <col min="6147" max="6147" width="34.140625" style="138" customWidth="1"/>
    <col min="6148" max="6148" width="11.42578125" style="138"/>
    <col min="6149" max="6149" width="13.28515625" style="138" customWidth="1"/>
    <col min="6150" max="6151" width="15.7109375" style="138" customWidth="1"/>
    <col min="6152" max="6159" width="13.28515625" style="138" customWidth="1"/>
    <col min="6160" max="6161" width="12.7109375" style="138" customWidth="1"/>
    <col min="6162" max="6162" width="13.42578125" style="138" customWidth="1"/>
    <col min="6163" max="6163" width="8.5703125" style="138" customWidth="1"/>
    <col min="6164" max="6168" width="11.42578125" style="138"/>
    <col min="6169" max="6169" width="9.42578125" style="138" customWidth="1"/>
    <col min="6170" max="6171" width="11.42578125" style="138"/>
    <col min="6172" max="6172" width="14.140625" style="138" customWidth="1"/>
    <col min="6173" max="6173" width="17.140625" style="138" customWidth="1"/>
    <col min="6174" max="6175" width="12.5703125" style="138" customWidth="1"/>
    <col min="6176" max="6191" width="8.140625" style="138" customWidth="1"/>
    <col min="6192" max="6196" width="12" style="138" customWidth="1"/>
    <col min="6197" max="6197" width="13.140625" style="138" customWidth="1"/>
    <col min="6198" max="6202" width="0" style="138" hidden="1" customWidth="1"/>
    <col min="6203" max="6235" width="12" style="138" customWidth="1"/>
    <col min="6236" max="6236" width="10.85546875" style="138" customWidth="1"/>
    <col min="6237" max="6400" width="11.42578125" style="138"/>
    <col min="6401" max="6401" width="5.85546875" style="138" customWidth="1"/>
    <col min="6402" max="6402" width="15.42578125" style="138" customWidth="1"/>
    <col min="6403" max="6403" width="34.140625" style="138" customWidth="1"/>
    <col min="6404" max="6404" width="11.42578125" style="138"/>
    <col min="6405" max="6405" width="13.28515625" style="138" customWidth="1"/>
    <col min="6406" max="6407" width="15.7109375" style="138" customWidth="1"/>
    <col min="6408" max="6415" width="13.28515625" style="138" customWidth="1"/>
    <col min="6416" max="6417" width="12.7109375" style="138" customWidth="1"/>
    <col min="6418" max="6418" width="13.42578125" style="138" customWidth="1"/>
    <col min="6419" max="6419" width="8.5703125" style="138" customWidth="1"/>
    <col min="6420" max="6424" width="11.42578125" style="138"/>
    <col min="6425" max="6425" width="9.42578125" style="138" customWidth="1"/>
    <col min="6426" max="6427" width="11.42578125" style="138"/>
    <col min="6428" max="6428" width="14.140625" style="138" customWidth="1"/>
    <col min="6429" max="6429" width="17.140625" style="138" customWidth="1"/>
    <col min="6430" max="6431" width="12.5703125" style="138" customWidth="1"/>
    <col min="6432" max="6447" width="8.140625" style="138" customWidth="1"/>
    <col min="6448" max="6452" width="12" style="138" customWidth="1"/>
    <col min="6453" max="6453" width="13.140625" style="138" customWidth="1"/>
    <col min="6454" max="6458" width="0" style="138" hidden="1" customWidth="1"/>
    <col min="6459" max="6491" width="12" style="138" customWidth="1"/>
    <col min="6492" max="6492" width="10.85546875" style="138" customWidth="1"/>
    <col min="6493" max="6656" width="11.42578125" style="138"/>
    <col min="6657" max="6657" width="5.85546875" style="138" customWidth="1"/>
    <col min="6658" max="6658" width="15.42578125" style="138" customWidth="1"/>
    <col min="6659" max="6659" width="34.140625" style="138" customWidth="1"/>
    <col min="6660" max="6660" width="11.42578125" style="138"/>
    <col min="6661" max="6661" width="13.28515625" style="138" customWidth="1"/>
    <col min="6662" max="6663" width="15.7109375" style="138" customWidth="1"/>
    <col min="6664" max="6671" width="13.28515625" style="138" customWidth="1"/>
    <col min="6672" max="6673" width="12.7109375" style="138" customWidth="1"/>
    <col min="6674" max="6674" width="13.42578125" style="138" customWidth="1"/>
    <col min="6675" max="6675" width="8.5703125" style="138" customWidth="1"/>
    <col min="6676" max="6680" width="11.42578125" style="138"/>
    <col min="6681" max="6681" width="9.42578125" style="138" customWidth="1"/>
    <col min="6682" max="6683" width="11.42578125" style="138"/>
    <col min="6684" max="6684" width="14.140625" style="138" customWidth="1"/>
    <col min="6685" max="6685" width="17.140625" style="138" customWidth="1"/>
    <col min="6686" max="6687" width="12.5703125" style="138" customWidth="1"/>
    <col min="6688" max="6703" width="8.140625" style="138" customWidth="1"/>
    <col min="6704" max="6708" width="12" style="138" customWidth="1"/>
    <col min="6709" max="6709" width="13.140625" style="138" customWidth="1"/>
    <col min="6710" max="6714" width="0" style="138" hidden="1" customWidth="1"/>
    <col min="6715" max="6747" width="12" style="138" customWidth="1"/>
    <col min="6748" max="6748" width="10.85546875" style="138" customWidth="1"/>
    <col min="6749" max="6912" width="11.42578125" style="138"/>
    <col min="6913" max="6913" width="5.85546875" style="138" customWidth="1"/>
    <col min="6914" max="6914" width="15.42578125" style="138" customWidth="1"/>
    <col min="6915" max="6915" width="34.140625" style="138" customWidth="1"/>
    <col min="6916" max="6916" width="11.42578125" style="138"/>
    <col min="6917" max="6917" width="13.28515625" style="138" customWidth="1"/>
    <col min="6918" max="6919" width="15.7109375" style="138" customWidth="1"/>
    <col min="6920" max="6927" width="13.28515625" style="138" customWidth="1"/>
    <col min="6928" max="6929" width="12.7109375" style="138" customWidth="1"/>
    <col min="6930" max="6930" width="13.42578125" style="138" customWidth="1"/>
    <col min="6931" max="6931" width="8.5703125" style="138" customWidth="1"/>
    <col min="6932" max="6936" width="11.42578125" style="138"/>
    <col min="6937" max="6937" width="9.42578125" style="138" customWidth="1"/>
    <col min="6938" max="6939" width="11.42578125" style="138"/>
    <col min="6940" max="6940" width="14.140625" style="138" customWidth="1"/>
    <col min="6941" max="6941" width="17.140625" style="138" customWidth="1"/>
    <col min="6942" max="6943" width="12.5703125" style="138" customWidth="1"/>
    <col min="6944" max="6959" width="8.140625" style="138" customWidth="1"/>
    <col min="6960" max="6964" width="12" style="138" customWidth="1"/>
    <col min="6965" max="6965" width="13.140625" style="138" customWidth="1"/>
    <col min="6966" max="6970" width="0" style="138" hidden="1" customWidth="1"/>
    <col min="6971" max="7003" width="12" style="138" customWidth="1"/>
    <col min="7004" max="7004" width="10.85546875" style="138" customWidth="1"/>
    <col min="7005" max="7168" width="11.42578125" style="138"/>
    <col min="7169" max="7169" width="5.85546875" style="138" customWidth="1"/>
    <col min="7170" max="7170" width="15.42578125" style="138" customWidth="1"/>
    <col min="7171" max="7171" width="34.140625" style="138" customWidth="1"/>
    <col min="7172" max="7172" width="11.42578125" style="138"/>
    <col min="7173" max="7173" width="13.28515625" style="138" customWidth="1"/>
    <col min="7174" max="7175" width="15.7109375" style="138" customWidth="1"/>
    <col min="7176" max="7183" width="13.28515625" style="138" customWidth="1"/>
    <col min="7184" max="7185" width="12.7109375" style="138" customWidth="1"/>
    <col min="7186" max="7186" width="13.42578125" style="138" customWidth="1"/>
    <col min="7187" max="7187" width="8.5703125" style="138" customWidth="1"/>
    <col min="7188" max="7192" width="11.42578125" style="138"/>
    <col min="7193" max="7193" width="9.42578125" style="138" customWidth="1"/>
    <col min="7194" max="7195" width="11.42578125" style="138"/>
    <col min="7196" max="7196" width="14.140625" style="138" customWidth="1"/>
    <col min="7197" max="7197" width="17.140625" style="138" customWidth="1"/>
    <col min="7198" max="7199" width="12.5703125" style="138" customWidth="1"/>
    <col min="7200" max="7215" width="8.140625" style="138" customWidth="1"/>
    <col min="7216" max="7220" width="12" style="138" customWidth="1"/>
    <col min="7221" max="7221" width="13.140625" style="138" customWidth="1"/>
    <col min="7222" max="7226" width="0" style="138" hidden="1" customWidth="1"/>
    <col min="7227" max="7259" width="12" style="138" customWidth="1"/>
    <col min="7260" max="7260" width="10.85546875" style="138" customWidth="1"/>
    <col min="7261" max="7424" width="11.42578125" style="138"/>
    <col min="7425" max="7425" width="5.85546875" style="138" customWidth="1"/>
    <col min="7426" max="7426" width="15.42578125" style="138" customWidth="1"/>
    <col min="7427" max="7427" width="34.140625" style="138" customWidth="1"/>
    <col min="7428" max="7428" width="11.42578125" style="138"/>
    <col min="7429" max="7429" width="13.28515625" style="138" customWidth="1"/>
    <col min="7430" max="7431" width="15.7109375" style="138" customWidth="1"/>
    <col min="7432" max="7439" width="13.28515625" style="138" customWidth="1"/>
    <col min="7440" max="7441" width="12.7109375" style="138" customWidth="1"/>
    <col min="7442" max="7442" width="13.42578125" style="138" customWidth="1"/>
    <col min="7443" max="7443" width="8.5703125" style="138" customWidth="1"/>
    <col min="7444" max="7448" width="11.42578125" style="138"/>
    <col min="7449" max="7449" width="9.42578125" style="138" customWidth="1"/>
    <col min="7450" max="7451" width="11.42578125" style="138"/>
    <col min="7452" max="7452" width="14.140625" style="138" customWidth="1"/>
    <col min="7453" max="7453" width="17.140625" style="138" customWidth="1"/>
    <col min="7454" max="7455" width="12.5703125" style="138" customWidth="1"/>
    <col min="7456" max="7471" width="8.140625" style="138" customWidth="1"/>
    <col min="7472" max="7476" width="12" style="138" customWidth="1"/>
    <col min="7477" max="7477" width="13.140625" style="138" customWidth="1"/>
    <col min="7478" max="7482" width="0" style="138" hidden="1" customWidth="1"/>
    <col min="7483" max="7515" width="12" style="138" customWidth="1"/>
    <col min="7516" max="7516" width="10.85546875" style="138" customWidth="1"/>
    <col min="7517" max="7680" width="11.42578125" style="138"/>
    <col min="7681" max="7681" width="5.85546875" style="138" customWidth="1"/>
    <col min="7682" max="7682" width="15.42578125" style="138" customWidth="1"/>
    <col min="7683" max="7683" width="34.140625" style="138" customWidth="1"/>
    <col min="7684" max="7684" width="11.42578125" style="138"/>
    <col min="7685" max="7685" width="13.28515625" style="138" customWidth="1"/>
    <col min="7686" max="7687" width="15.7109375" style="138" customWidth="1"/>
    <col min="7688" max="7695" width="13.28515625" style="138" customWidth="1"/>
    <col min="7696" max="7697" width="12.7109375" style="138" customWidth="1"/>
    <col min="7698" max="7698" width="13.42578125" style="138" customWidth="1"/>
    <col min="7699" max="7699" width="8.5703125" style="138" customWidth="1"/>
    <col min="7700" max="7704" width="11.42578125" style="138"/>
    <col min="7705" max="7705" width="9.42578125" style="138" customWidth="1"/>
    <col min="7706" max="7707" width="11.42578125" style="138"/>
    <col min="7708" max="7708" width="14.140625" style="138" customWidth="1"/>
    <col min="7709" max="7709" width="17.140625" style="138" customWidth="1"/>
    <col min="7710" max="7711" width="12.5703125" style="138" customWidth="1"/>
    <col min="7712" max="7727" width="8.140625" style="138" customWidth="1"/>
    <col min="7728" max="7732" width="12" style="138" customWidth="1"/>
    <col min="7733" max="7733" width="13.140625" style="138" customWidth="1"/>
    <col min="7734" max="7738" width="0" style="138" hidden="1" customWidth="1"/>
    <col min="7739" max="7771" width="12" style="138" customWidth="1"/>
    <col min="7772" max="7772" width="10.85546875" style="138" customWidth="1"/>
    <col min="7773" max="7936" width="11.42578125" style="138"/>
    <col min="7937" max="7937" width="5.85546875" style="138" customWidth="1"/>
    <col min="7938" max="7938" width="15.42578125" style="138" customWidth="1"/>
    <col min="7939" max="7939" width="34.140625" style="138" customWidth="1"/>
    <col min="7940" max="7940" width="11.42578125" style="138"/>
    <col min="7941" max="7941" width="13.28515625" style="138" customWidth="1"/>
    <col min="7942" max="7943" width="15.7109375" style="138" customWidth="1"/>
    <col min="7944" max="7951" width="13.28515625" style="138" customWidth="1"/>
    <col min="7952" max="7953" width="12.7109375" style="138" customWidth="1"/>
    <col min="7954" max="7954" width="13.42578125" style="138" customWidth="1"/>
    <col min="7955" max="7955" width="8.5703125" style="138" customWidth="1"/>
    <col min="7956" max="7960" width="11.42578125" style="138"/>
    <col min="7961" max="7961" width="9.42578125" style="138" customWidth="1"/>
    <col min="7962" max="7963" width="11.42578125" style="138"/>
    <col min="7964" max="7964" width="14.140625" style="138" customWidth="1"/>
    <col min="7965" max="7965" width="17.140625" style="138" customWidth="1"/>
    <col min="7966" max="7967" width="12.5703125" style="138" customWidth="1"/>
    <col min="7968" max="7983" width="8.140625" style="138" customWidth="1"/>
    <col min="7984" max="7988" width="12" style="138" customWidth="1"/>
    <col min="7989" max="7989" width="13.140625" style="138" customWidth="1"/>
    <col min="7990" max="7994" width="0" style="138" hidden="1" customWidth="1"/>
    <col min="7995" max="8027" width="12" style="138" customWidth="1"/>
    <col min="8028" max="8028" width="10.85546875" style="138" customWidth="1"/>
    <col min="8029" max="8192" width="11.42578125" style="138"/>
    <col min="8193" max="8193" width="5.85546875" style="138" customWidth="1"/>
    <col min="8194" max="8194" width="15.42578125" style="138" customWidth="1"/>
    <col min="8195" max="8195" width="34.140625" style="138" customWidth="1"/>
    <col min="8196" max="8196" width="11.42578125" style="138"/>
    <col min="8197" max="8197" width="13.28515625" style="138" customWidth="1"/>
    <col min="8198" max="8199" width="15.7109375" style="138" customWidth="1"/>
    <col min="8200" max="8207" width="13.28515625" style="138" customWidth="1"/>
    <col min="8208" max="8209" width="12.7109375" style="138" customWidth="1"/>
    <col min="8210" max="8210" width="13.42578125" style="138" customWidth="1"/>
    <col min="8211" max="8211" width="8.5703125" style="138" customWidth="1"/>
    <col min="8212" max="8216" width="11.42578125" style="138"/>
    <col min="8217" max="8217" width="9.42578125" style="138" customWidth="1"/>
    <col min="8218" max="8219" width="11.42578125" style="138"/>
    <col min="8220" max="8220" width="14.140625" style="138" customWidth="1"/>
    <col min="8221" max="8221" width="17.140625" style="138" customWidth="1"/>
    <col min="8222" max="8223" width="12.5703125" style="138" customWidth="1"/>
    <col min="8224" max="8239" width="8.140625" style="138" customWidth="1"/>
    <col min="8240" max="8244" width="12" style="138" customWidth="1"/>
    <col min="8245" max="8245" width="13.140625" style="138" customWidth="1"/>
    <col min="8246" max="8250" width="0" style="138" hidden="1" customWidth="1"/>
    <col min="8251" max="8283" width="12" style="138" customWidth="1"/>
    <col min="8284" max="8284" width="10.85546875" style="138" customWidth="1"/>
    <col min="8285" max="8448" width="11.42578125" style="138"/>
    <col min="8449" max="8449" width="5.85546875" style="138" customWidth="1"/>
    <col min="8450" max="8450" width="15.42578125" style="138" customWidth="1"/>
    <col min="8451" max="8451" width="34.140625" style="138" customWidth="1"/>
    <col min="8452" max="8452" width="11.42578125" style="138"/>
    <col min="8453" max="8453" width="13.28515625" style="138" customWidth="1"/>
    <col min="8454" max="8455" width="15.7109375" style="138" customWidth="1"/>
    <col min="8456" max="8463" width="13.28515625" style="138" customWidth="1"/>
    <col min="8464" max="8465" width="12.7109375" style="138" customWidth="1"/>
    <col min="8466" max="8466" width="13.42578125" style="138" customWidth="1"/>
    <col min="8467" max="8467" width="8.5703125" style="138" customWidth="1"/>
    <col min="8468" max="8472" width="11.42578125" style="138"/>
    <col min="8473" max="8473" width="9.42578125" style="138" customWidth="1"/>
    <col min="8474" max="8475" width="11.42578125" style="138"/>
    <col min="8476" max="8476" width="14.140625" style="138" customWidth="1"/>
    <col min="8477" max="8477" width="17.140625" style="138" customWidth="1"/>
    <col min="8478" max="8479" width="12.5703125" style="138" customWidth="1"/>
    <col min="8480" max="8495" width="8.140625" style="138" customWidth="1"/>
    <col min="8496" max="8500" width="12" style="138" customWidth="1"/>
    <col min="8501" max="8501" width="13.140625" style="138" customWidth="1"/>
    <col min="8502" max="8506" width="0" style="138" hidden="1" customWidth="1"/>
    <col min="8507" max="8539" width="12" style="138" customWidth="1"/>
    <col min="8540" max="8540" width="10.85546875" style="138" customWidth="1"/>
    <col min="8541" max="8704" width="11.42578125" style="138"/>
    <col min="8705" max="8705" width="5.85546875" style="138" customWidth="1"/>
    <col min="8706" max="8706" width="15.42578125" style="138" customWidth="1"/>
    <col min="8707" max="8707" width="34.140625" style="138" customWidth="1"/>
    <col min="8708" max="8708" width="11.42578125" style="138"/>
    <col min="8709" max="8709" width="13.28515625" style="138" customWidth="1"/>
    <col min="8710" max="8711" width="15.7109375" style="138" customWidth="1"/>
    <col min="8712" max="8719" width="13.28515625" style="138" customWidth="1"/>
    <col min="8720" max="8721" width="12.7109375" style="138" customWidth="1"/>
    <col min="8722" max="8722" width="13.42578125" style="138" customWidth="1"/>
    <col min="8723" max="8723" width="8.5703125" style="138" customWidth="1"/>
    <col min="8724" max="8728" width="11.42578125" style="138"/>
    <col min="8729" max="8729" width="9.42578125" style="138" customWidth="1"/>
    <col min="8730" max="8731" width="11.42578125" style="138"/>
    <col min="8732" max="8732" width="14.140625" style="138" customWidth="1"/>
    <col min="8733" max="8733" width="17.140625" style="138" customWidth="1"/>
    <col min="8734" max="8735" width="12.5703125" style="138" customWidth="1"/>
    <col min="8736" max="8751" width="8.140625" style="138" customWidth="1"/>
    <col min="8752" max="8756" width="12" style="138" customWidth="1"/>
    <col min="8757" max="8757" width="13.140625" style="138" customWidth="1"/>
    <col min="8758" max="8762" width="0" style="138" hidden="1" customWidth="1"/>
    <col min="8763" max="8795" width="12" style="138" customWidth="1"/>
    <col min="8796" max="8796" width="10.85546875" style="138" customWidth="1"/>
    <col min="8797" max="8960" width="11.42578125" style="138"/>
    <col min="8961" max="8961" width="5.85546875" style="138" customWidth="1"/>
    <col min="8962" max="8962" width="15.42578125" style="138" customWidth="1"/>
    <col min="8963" max="8963" width="34.140625" style="138" customWidth="1"/>
    <col min="8964" max="8964" width="11.42578125" style="138"/>
    <col min="8965" max="8965" width="13.28515625" style="138" customWidth="1"/>
    <col min="8966" max="8967" width="15.7109375" style="138" customWidth="1"/>
    <col min="8968" max="8975" width="13.28515625" style="138" customWidth="1"/>
    <col min="8976" max="8977" width="12.7109375" style="138" customWidth="1"/>
    <col min="8978" max="8978" width="13.42578125" style="138" customWidth="1"/>
    <col min="8979" max="8979" width="8.5703125" style="138" customWidth="1"/>
    <col min="8980" max="8984" width="11.42578125" style="138"/>
    <col min="8985" max="8985" width="9.42578125" style="138" customWidth="1"/>
    <col min="8986" max="8987" width="11.42578125" style="138"/>
    <col min="8988" max="8988" width="14.140625" style="138" customWidth="1"/>
    <col min="8989" max="8989" width="17.140625" style="138" customWidth="1"/>
    <col min="8990" max="8991" width="12.5703125" style="138" customWidth="1"/>
    <col min="8992" max="9007" width="8.140625" style="138" customWidth="1"/>
    <col min="9008" max="9012" width="12" style="138" customWidth="1"/>
    <col min="9013" max="9013" width="13.140625" style="138" customWidth="1"/>
    <col min="9014" max="9018" width="0" style="138" hidden="1" customWidth="1"/>
    <col min="9019" max="9051" width="12" style="138" customWidth="1"/>
    <col min="9052" max="9052" width="10.85546875" style="138" customWidth="1"/>
    <col min="9053" max="9216" width="11.42578125" style="138"/>
    <col min="9217" max="9217" width="5.85546875" style="138" customWidth="1"/>
    <col min="9218" max="9218" width="15.42578125" style="138" customWidth="1"/>
    <col min="9219" max="9219" width="34.140625" style="138" customWidth="1"/>
    <col min="9220" max="9220" width="11.42578125" style="138"/>
    <col min="9221" max="9221" width="13.28515625" style="138" customWidth="1"/>
    <col min="9222" max="9223" width="15.7109375" style="138" customWidth="1"/>
    <col min="9224" max="9231" width="13.28515625" style="138" customWidth="1"/>
    <col min="9232" max="9233" width="12.7109375" style="138" customWidth="1"/>
    <col min="9234" max="9234" width="13.42578125" style="138" customWidth="1"/>
    <col min="9235" max="9235" width="8.5703125" style="138" customWidth="1"/>
    <col min="9236" max="9240" width="11.42578125" style="138"/>
    <col min="9241" max="9241" width="9.42578125" style="138" customWidth="1"/>
    <col min="9242" max="9243" width="11.42578125" style="138"/>
    <col min="9244" max="9244" width="14.140625" style="138" customWidth="1"/>
    <col min="9245" max="9245" width="17.140625" style="138" customWidth="1"/>
    <col min="9246" max="9247" width="12.5703125" style="138" customWidth="1"/>
    <col min="9248" max="9263" width="8.140625" style="138" customWidth="1"/>
    <col min="9264" max="9268" width="12" style="138" customWidth="1"/>
    <col min="9269" max="9269" width="13.140625" style="138" customWidth="1"/>
    <col min="9270" max="9274" width="0" style="138" hidden="1" customWidth="1"/>
    <col min="9275" max="9307" width="12" style="138" customWidth="1"/>
    <col min="9308" max="9308" width="10.85546875" style="138" customWidth="1"/>
    <col min="9309" max="9472" width="11.42578125" style="138"/>
    <col min="9473" max="9473" width="5.85546875" style="138" customWidth="1"/>
    <col min="9474" max="9474" width="15.42578125" style="138" customWidth="1"/>
    <col min="9475" max="9475" width="34.140625" style="138" customWidth="1"/>
    <col min="9476" max="9476" width="11.42578125" style="138"/>
    <col min="9477" max="9477" width="13.28515625" style="138" customWidth="1"/>
    <col min="9478" max="9479" width="15.7109375" style="138" customWidth="1"/>
    <col min="9480" max="9487" width="13.28515625" style="138" customWidth="1"/>
    <col min="9488" max="9489" width="12.7109375" style="138" customWidth="1"/>
    <col min="9490" max="9490" width="13.42578125" style="138" customWidth="1"/>
    <col min="9491" max="9491" width="8.5703125" style="138" customWidth="1"/>
    <col min="9492" max="9496" width="11.42578125" style="138"/>
    <col min="9497" max="9497" width="9.42578125" style="138" customWidth="1"/>
    <col min="9498" max="9499" width="11.42578125" style="138"/>
    <col min="9500" max="9500" width="14.140625" style="138" customWidth="1"/>
    <col min="9501" max="9501" width="17.140625" style="138" customWidth="1"/>
    <col min="9502" max="9503" width="12.5703125" style="138" customWidth="1"/>
    <col min="9504" max="9519" width="8.140625" style="138" customWidth="1"/>
    <col min="9520" max="9524" width="12" style="138" customWidth="1"/>
    <col min="9525" max="9525" width="13.140625" style="138" customWidth="1"/>
    <col min="9526" max="9530" width="0" style="138" hidden="1" customWidth="1"/>
    <col min="9531" max="9563" width="12" style="138" customWidth="1"/>
    <col min="9564" max="9564" width="10.85546875" style="138" customWidth="1"/>
    <col min="9565" max="9728" width="11.42578125" style="138"/>
    <col min="9729" max="9729" width="5.85546875" style="138" customWidth="1"/>
    <col min="9730" max="9730" width="15.42578125" style="138" customWidth="1"/>
    <col min="9731" max="9731" width="34.140625" style="138" customWidth="1"/>
    <col min="9732" max="9732" width="11.42578125" style="138"/>
    <col min="9733" max="9733" width="13.28515625" style="138" customWidth="1"/>
    <col min="9734" max="9735" width="15.7109375" style="138" customWidth="1"/>
    <col min="9736" max="9743" width="13.28515625" style="138" customWidth="1"/>
    <col min="9744" max="9745" width="12.7109375" style="138" customWidth="1"/>
    <col min="9746" max="9746" width="13.42578125" style="138" customWidth="1"/>
    <col min="9747" max="9747" width="8.5703125" style="138" customWidth="1"/>
    <col min="9748" max="9752" width="11.42578125" style="138"/>
    <col min="9753" max="9753" width="9.42578125" style="138" customWidth="1"/>
    <col min="9754" max="9755" width="11.42578125" style="138"/>
    <col min="9756" max="9756" width="14.140625" style="138" customWidth="1"/>
    <col min="9757" max="9757" width="17.140625" style="138" customWidth="1"/>
    <col min="9758" max="9759" width="12.5703125" style="138" customWidth="1"/>
    <col min="9760" max="9775" width="8.140625" style="138" customWidth="1"/>
    <col min="9776" max="9780" width="12" style="138" customWidth="1"/>
    <col min="9781" max="9781" width="13.140625" style="138" customWidth="1"/>
    <col min="9782" max="9786" width="0" style="138" hidden="1" customWidth="1"/>
    <col min="9787" max="9819" width="12" style="138" customWidth="1"/>
    <col min="9820" max="9820" width="10.85546875" style="138" customWidth="1"/>
    <col min="9821" max="9984" width="11.42578125" style="138"/>
    <col min="9985" max="9985" width="5.85546875" style="138" customWidth="1"/>
    <col min="9986" max="9986" width="15.42578125" style="138" customWidth="1"/>
    <col min="9987" max="9987" width="34.140625" style="138" customWidth="1"/>
    <col min="9988" max="9988" width="11.42578125" style="138"/>
    <col min="9989" max="9989" width="13.28515625" style="138" customWidth="1"/>
    <col min="9990" max="9991" width="15.7109375" style="138" customWidth="1"/>
    <col min="9992" max="9999" width="13.28515625" style="138" customWidth="1"/>
    <col min="10000" max="10001" width="12.7109375" style="138" customWidth="1"/>
    <col min="10002" max="10002" width="13.42578125" style="138" customWidth="1"/>
    <col min="10003" max="10003" width="8.5703125" style="138" customWidth="1"/>
    <col min="10004" max="10008" width="11.42578125" style="138"/>
    <col min="10009" max="10009" width="9.42578125" style="138" customWidth="1"/>
    <col min="10010" max="10011" width="11.42578125" style="138"/>
    <col min="10012" max="10012" width="14.140625" style="138" customWidth="1"/>
    <col min="10013" max="10013" width="17.140625" style="138" customWidth="1"/>
    <col min="10014" max="10015" width="12.5703125" style="138" customWidth="1"/>
    <col min="10016" max="10031" width="8.140625" style="138" customWidth="1"/>
    <col min="10032" max="10036" width="12" style="138" customWidth="1"/>
    <col min="10037" max="10037" width="13.140625" style="138" customWidth="1"/>
    <col min="10038" max="10042" width="0" style="138" hidden="1" customWidth="1"/>
    <col min="10043" max="10075" width="12" style="138" customWidth="1"/>
    <col min="10076" max="10076" width="10.85546875" style="138" customWidth="1"/>
    <col min="10077" max="10240" width="11.42578125" style="138"/>
    <col min="10241" max="10241" width="5.85546875" style="138" customWidth="1"/>
    <col min="10242" max="10242" width="15.42578125" style="138" customWidth="1"/>
    <col min="10243" max="10243" width="34.140625" style="138" customWidth="1"/>
    <col min="10244" max="10244" width="11.42578125" style="138"/>
    <col min="10245" max="10245" width="13.28515625" style="138" customWidth="1"/>
    <col min="10246" max="10247" width="15.7109375" style="138" customWidth="1"/>
    <col min="10248" max="10255" width="13.28515625" style="138" customWidth="1"/>
    <col min="10256" max="10257" width="12.7109375" style="138" customWidth="1"/>
    <col min="10258" max="10258" width="13.42578125" style="138" customWidth="1"/>
    <col min="10259" max="10259" width="8.5703125" style="138" customWidth="1"/>
    <col min="10260" max="10264" width="11.42578125" style="138"/>
    <col min="10265" max="10265" width="9.42578125" style="138" customWidth="1"/>
    <col min="10266" max="10267" width="11.42578125" style="138"/>
    <col min="10268" max="10268" width="14.140625" style="138" customWidth="1"/>
    <col min="10269" max="10269" width="17.140625" style="138" customWidth="1"/>
    <col min="10270" max="10271" width="12.5703125" style="138" customWidth="1"/>
    <col min="10272" max="10287" width="8.140625" style="138" customWidth="1"/>
    <col min="10288" max="10292" width="12" style="138" customWidth="1"/>
    <col min="10293" max="10293" width="13.140625" style="138" customWidth="1"/>
    <col min="10294" max="10298" width="0" style="138" hidden="1" customWidth="1"/>
    <col min="10299" max="10331" width="12" style="138" customWidth="1"/>
    <col min="10332" max="10332" width="10.85546875" style="138" customWidth="1"/>
    <col min="10333" max="10496" width="11.42578125" style="138"/>
    <col min="10497" max="10497" width="5.85546875" style="138" customWidth="1"/>
    <col min="10498" max="10498" width="15.42578125" style="138" customWidth="1"/>
    <col min="10499" max="10499" width="34.140625" style="138" customWidth="1"/>
    <col min="10500" max="10500" width="11.42578125" style="138"/>
    <col min="10501" max="10501" width="13.28515625" style="138" customWidth="1"/>
    <col min="10502" max="10503" width="15.7109375" style="138" customWidth="1"/>
    <col min="10504" max="10511" width="13.28515625" style="138" customWidth="1"/>
    <col min="10512" max="10513" width="12.7109375" style="138" customWidth="1"/>
    <col min="10514" max="10514" width="13.42578125" style="138" customWidth="1"/>
    <col min="10515" max="10515" width="8.5703125" style="138" customWidth="1"/>
    <col min="10516" max="10520" width="11.42578125" style="138"/>
    <col min="10521" max="10521" width="9.42578125" style="138" customWidth="1"/>
    <col min="10522" max="10523" width="11.42578125" style="138"/>
    <col min="10524" max="10524" width="14.140625" style="138" customWidth="1"/>
    <col min="10525" max="10525" width="17.140625" style="138" customWidth="1"/>
    <col min="10526" max="10527" width="12.5703125" style="138" customWidth="1"/>
    <col min="10528" max="10543" width="8.140625" style="138" customWidth="1"/>
    <col min="10544" max="10548" width="12" style="138" customWidth="1"/>
    <col min="10549" max="10549" width="13.140625" style="138" customWidth="1"/>
    <col min="10550" max="10554" width="0" style="138" hidden="1" customWidth="1"/>
    <col min="10555" max="10587" width="12" style="138" customWidth="1"/>
    <col min="10588" max="10588" width="10.85546875" style="138" customWidth="1"/>
    <col min="10589" max="10752" width="11.42578125" style="138"/>
    <col min="10753" max="10753" width="5.85546875" style="138" customWidth="1"/>
    <col min="10754" max="10754" width="15.42578125" style="138" customWidth="1"/>
    <col min="10755" max="10755" width="34.140625" style="138" customWidth="1"/>
    <col min="10756" max="10756" width="11.42578125" style="138"/>
    <col min="10757" max="10757" width="13.28515625" style="138" customWidth="1"/>
    <col min="10758" max="10759" width="15.7109375" style="138" customWidth="1"/>
    <col min="10760" max="10767" width="13.28515625" style="138" customWidth="1"/>
    <col min="10768" max="10769" width="12.7109375" style="138" customWidth="1"/>
    <col min="10770" max="10770" width="13.42578125" style="138" customWidth="1"/>
    <col min="10771" max="10771" width="8.5703125" style="138" customWidth="1"/>
    <col min="10772" max="10776" width="11.42578125" style="138"/>
    <col min="10777" max="10777" width="9.42578125" style="138" customWidth="1"/>
    <col min="10778" max="10779" width="11.42578125" style="138"/>
    <col min="10780" max="10780" width="14.140625" style="138" customWidth="1"/>
    <col min="10781" max="10781" width="17.140625" style="138" customWidth="1"/>
    <col min="10782" max="10783" width="12.5703125" style="138" customWidth="1"/>
    <col min="10784" max="10799" width="8.140625" style="138" customWidth="1"/>
    <col min="10800" max="10804" width="12" style="138" customWidth="1"/>
    <col min="10805" max="10805" width="13.140625" style="138" customWidth="1"/>
    <col min="10806" max="10810" width="0" style="138" hidden="1" customWidth="1"/>
    <col min="10811" max="10843" width="12" style="138" customWidth="1"/>
    <col min="10844" max="10844" width="10.85546875" style="138" customWidth="1"/>
    <col min="10845" max="11008" width="11.42578125" style="138"/>
    <col min="11009" max="11009" width="5.85546875" style="138" customWidth="1"/>
    <col min="11010" max="11010" width="15.42578125" style="138" customWidth="1"/>
    <col min="11011" max="11011" width="34.140625" style="138" customWidth="1"/>
    <col min="11012" max="11012" width="11.42578125" style="138"/>
    <col min="11013" max="11013" width="13.28515625" style="138" customWidth="1"/>
    <col min="11014" max="11015" width="15.7109375" style="138" customWidth="1"/>
    <col min="11016" max="11023" width="13.28515625" style="138" customWidth="1"/>
    <col min="11024" max="11025" width="12.7109375" style="138" customWidth="1"/>
    <col min="11026" max="11026" width="13.42578125" style="138" customWidth="1"/>
    <col min="11027" max="11027" width="8.5703125" style="138" customWidth="1"/>
    <col min="11028" max="11032" width="11.42578125" style="138"/>
    <col min="11033" max="11033" width="9.42578125" style="138" customWidth="1"/>
    <col min="11034" max="11035" width="11.42578125" style="138"/>
    <col min="11036" max="11036" width="14.140625" style="138" customWidth="1"/>
    <col min="11037" max="11037" width="17.140625" style="138" customWidth="1"/>
    <col min="11038" max="11039" width="12.5703125" style="138" customWidth="1"/>
    <col min="11040" max="11055" width="8.140625" style="138" customWidth="1"/>
    <col min="11056" max="11060" width="12" style="138" customWidth="1"/>
    <col min="11061" max="11061" width="13.140625" style="138" customWidth="1"/>
    <col min="11062" max="11066" width="0" style="138" hidden="1" customWidth="1"/>
    <col min="11067" max="11099" width="12" style="138" customWidth="1"/>
    <col min="11100" max="11100" width="10.85546875" style="138" customWidth="1"/>
    <col min="11101" max="11264" width="11.42578125" style="138"/>
    <col min="11265" max="11265" width="5.85546875" style="138" customWidth="1"/>
    <col min="11266" max="11266" width="15.42578125" style="138" customWidth="1"/>
    <col min="11267" max="11267" width="34.140625" style="138" customWidth="1"/>
    <col min="11268" max="11268" width="11.42578125" style="138"/>
    <col min="11269" max="11269" width="13.28515625" style="138" customWidth="1"/>
    <col min="11270" max="11271" width="15.7109375" style="138" customWidth="1"/>
    <col min="11272" max="11279" width="13.28515625" style="138" customWidth="1"/>
    <col min="11280" max="11281" width="12.7109375" style="138" customWidth="1"/>
    <col min="11282" max="11282" width="13.42578125" style="138" customWidth="1"/>
    <col min="11283" max="11283" width="8.5703125" style="138" customWidth="1"/>
    <col min="11284" max="11288" width="11.42578125" style="138"/>
    <col min="11289" max="11289" width="9.42578125" style="138" customWidth="1"/>
    <col min="11290" max="11291" width="11.42578125" style="138"/>
    <col min="11292" max="11292" width="14.140625" style="138" customWidth="1"/>
    <col min="11293" max="11293" width="17.140625" style="138" customWidth="1"/>
    <col min="11294" max="11295" width="12.5703125" style="138" customWidth="1"/>
    <col min="11296" max="11311" width="8.140625" style="138" customWidth="1"/>
    <col min="11312" max="11316" width="12" style="138" customWidth="1"/>
    <col min="11317" max="11317" width="13.140625" style="138" customWidth="1"/>
    <col min="11318" max="11322" width="0" style="138" hidden="1" customWidth="1"/>
    <col min="11323" max="11355" width="12" style="138" customWidth="1"/>
    <col min="11356" max="11356" width="10.85546875" style="138" customWidth="1"/>
    <col min="11357" max="11520" width="11.42578125" style="138"/>
    <col min="11521" max="11521" width="5.85546875" style="138" customWidth="1"/>
    <col min="11522" max="11522" width="15.42578125" style="138" customWidth="1"/>
    <col min="11523" max="11523" width="34.140625" style="138" customWidth="1"/>
    <col min="11524" max="11524" width="11.42578125" style="138"/>
    <col min="11525" max="11525" width="13.28515625" style="138" customWidth="1"/>
    <col min="11526" max="11527" width="15.7109375" style="138" customWidth="1"/>
    <col min="11528" max="11535" width="13.28515625" style="138" customWidth="1"/>
    <col min="11536" max="11537" width="12.7109375" style="138" customWidth="1"/>
    <col min="11538" max="11538" width="13.42578125" style="138" customWidth="1"/>
    <col min="11539" max="11539" width="8.5703125" style="138" customWidth="1"/>
    <col min="11540" max="11544" width="11.42578125" style="138"/>
    <col min="11545" max="11545" width="9.42578125" style="138" customWidth="1"/>
    <col min="11546" max="11547" width="11.42578125" style="138"/>
    <col min="11548" max="11548" width="14.140625" style="138" customWidth="1"/>
    <col min="11549" max="11549" width="17.140625" style="138" customWidth="1"/>
    <col min="11550" max="11551" width="12.5703125" style="138" customWidth="1"/>
    <col min="11552" max="11567" width="8.140625" style="138" customWidth="1"/>
    <col min="11568" max="11572" width="12" style="138" customWidth="1"/>
    <col min="11573" max="11573" width="13.140625" style="138" customWidth="1"/>
    <col min="11574" max="11578" width="0" style="138" hidden="1" customWidth="1"/>
    <col min="11579" max="11611" width="12" style="138" customWidth="1"/>
    <col min="11612" max="11612" width="10.85546875" style="138" customWidth="1"/>
    <col min="11613" max="11776" width="11.42578125" style="138"/>
    <col min="11777" max="11777" width="5.85546875" style="138" customWidth="1"/>
    <col min="11778" max="11778" width="15.42578125" style="138" customWidth="1"/>
    <col min="11779" max="11779" width="34.140625" style="138" customWidth="1"/>
    <col min="11780" max="11780" width="11.42578125" style="138"/>
    <col min="11781" max="11781" width="13.28515625" style="138" customWidth="1"/>
    <col min="11782" max="11783" width="15.7109375" style="138" customWidth="1"/>
    <col min="11784" max="11791" width="13.28515625" style="138" customWidth="1"/>
    <col min="11792" max="11793" width="12.7109375" style="138" customWidth="1"/>
    <col min="11794" max="11794" width="13.42578125" style="138" customWidth="1"/>
    <col min="11795" max="11795" width="8.5703125" style="138" customWidth="1"/>
    <col min="11796" max="11800" width="11.42578125" style="138"/>
    <col min="11801" max="11801" width="9.42578125" style="138" customWidth="1"/>
    <col min="11802" max="11803" width="11.42578125" style="138"/>
    <col min="11804" max="11804" width="14.140625" style="138" customWidth="1"/>
    <col min="11805" max="11805" width="17.140625" style="138" customWidth="1"/>
    <col min="11806" max="11807" width="12.5703125" style="138" customWidth="1"/>
    <col min="11808" max="11823" width="8.140625" style="138" customWidth="1"/>
    <col min="11824" max="11828" width="12" style="138" customWidth="1"/>
    <col min="11829" max="11829" width="13.140625" style="138" customWidth="1"/>
    <col min="11830" max="11834" width="0" style="138" hidden="1" customWidth="1"/>
    <col min="11835" max="11867" width="12" style="138" customWidth="1"/>
    <col min="11868" max="11868" width="10.85546875" style="138" customWidth="1"/>
    <col min="11869" max="12032" width="11.42578125" style="138"/>
    <col min="12033" max="12033" width="5.85546875" style="138" customWidth="1"/>
    <col min="12034" max="12034" width="15.42578125" style="138" customWidth="1"/>
    <col min="12035" max="12035" width="34.140625" style="138" customWidth="1"/>
    <col min="12036" max="12036" width="11.42578125" style="138"/>
    <col min="12037" max="12037" width="13.28515625" style="138" customWidth="1"/>
    <col min="12038" max="12039" width="15.7109375" style="138" customWidth="1"/>
    <col min="12040" max="12047" width="13.28515625" style="138" customWidth="1"/>
    <col min="12048" max="12049" width="12.7109375" style="138" customWidth="1"/>
    <col min="12050" max="12050" width="13.42578125" style="138" customWidth="1"/>
    <col min="12051" max="12051" width="8.5703125" style="138" customWidth="1"/>
    <col min="12052" max="12056" width="11.42578125" style="138"/>
    <col min="12057" max="12057" width="9.42578125" style="138" customWidth="1"/>
    <col min="12058" max="12059" width="11.42578125" style="138"/>
    <col min="12060" max="12060" width="14.140625" style="138" customWidth="1"/>
    <col min="12061" max="12061" width="17.140625" style="138" customWidth="1"/>
    <col min="12062" max="12063" width="12.5703125" style="138" customWidth="1"/>
    <col min="12064" max="12079" width="8.140625" style="138" customWidth="1"/>
    <col min="12080" max="12084" width="12" style="138" customWidth="1"/>
    <col min="12085" max="12085" width="13.140625" style="138" customWidth="1"/>
    <col min="12086" max="12090" width="0" style="138" hidden="1" customWidth="1"/>
    <col min="12091" max="12123" width="12" style="138" customWidth="1"/>
    <col min="12124" max="12124" width="10.85546875" style="138" customWidth="1"/>
    <col min="12125" max="12288" width="11.42578125" style="138"/>
    <col min="12289" max="12289" width="5.85546875" style="138" customWidth="1"/>
    <col min="12290" max="12290" width="15.42578125" style="138" customWidth="1"/>
    <col min="12291" max="12291" width="34.140625" style="138" customWidth="1"/>
    <col min="12292" max="12292" width="11.42578125" style="138"/>
    <col min="12293" max="12293" width="13.28515625" style="138" customWidth="1"/>
    <col min="12294" max="12295" width="15.7109375" style="138" customWidth="1"/>
    <col min="12296" max="12303" width="13.28515625" style="138" customWidth="1"/>
    <col min="12304" max="12305" width="12.7109375" style="138" customWidth="1"/>
    <col min="12306" max="12306" width="13.42578125" style="138" customWidth="1"/>
    <col min="12307" max="12307" width="8.5703125" style="138" customWidth="1"/>
    <col min="12308" max="12312" width="11.42578125" style="138"/>
    <col min="12313" max="12313" width="9.42578125" style="138" customWidth="1"/>
    <col min="12314" max="12315" width="11.42578125" style="138"/>
    <col min="12316" max="12316" width="14.140625" style="138" customWidth="1"/>
    <col min="12317" max="12317" width="17.140625" style="138" customWidth="1"/>
    <col min="12318" max="12319" width="12.5703125" style="138" customWidth="1"/>
    <col min="12320" max="12335" width="8.140625" style="138" customWidth="1"/>
    <col min="12336" max="12340" width="12" style="138" customWidth="1"/>
    <col min="12341" max="12341" width="13.140625" style="138" customWidth="1"/>
    <col min="12342" max="12346" width="0" style="138" hidden="1" customWidth="1"/>
    <col min="12347" max="12379" width="12" style="138" customWidth="1"/>
    <col min="12380" max="12380" width="10.85546875" style="138" customWidth="1"/>
    <col min="12381" max="12544" width="11.42578125" style="138"/>
    <col min="12545" max="12545" width="5.85546875" style="138" customWidth="1"/>
    <col min="12546" max="12546" width="15.42578125" style="138" customWidth="1"/>
    <col min="12547" max="12547" width="34.140625" style="138" customWidth="1"/>
    <col min="12548" max="12548" width="11.42578125" style="138"/>
    <col min="12549" max="12549" width="13.28515625" style="138" customWidth="1"/>
    <col min="12550" max="12551" width="15.7109375" style="138" customWidth="1"/>
    <col min="12552" max="12559" width="13.28515625" style="138" customWidth="1"/>
    <col min="12560" max="12561" width="12.7109375" style="138" customWidth="1"/>
    <col min="12562" max="12562" width="13.42578125" style="138" customWidth="1"/>
    <col min="12563" max="12563" width="8.5703125" style="138" customWidth="1"/>
    <col min="12564" max="12568" width="11.42578125" style="138"/>
    <col min="12569" max="12569" width="9.42578125" style="138" customWidth="1"/>
    <col min="12570" max="12571" width="11.42578125" style="138"/>
    <col min="12572" max="12572" width="14.140625" style="138" customWidth="1"/>
    <col min="12573" max="12573" width="17.140625" style="138" customWidth="1"/>
    <col min="12574" max="12575" width="12.5703125" style="138" customWidth="1"/>
    <col min="12576" max="12591" width="8.140625" style="138" customWidth="1"/>
    <col min="12592" max="12596" width="12" style="138" customWidth="1"/>
    <col min="12597" max="12597" width="13.140625" style="138" customWidth="1"/>
    <col min="12598" max="12602" width="0" style="138" hidden="1" customWidth="1"/>
    <col min="12603" max="12635" width="12" style="138" customWidth="1"/>
    <col min="12636" max="12636" width="10.85546875" style="138" customWidth="1"/>
    <col min="12637" max="12800" width="11.42578125" style="138"/>
    <col min="12801" max="12801" width="5.85546875" style="138" customWidth="1"/>
    <col min="12802" max="12802" width="15.42578125" style="138" customWidth="1"/>
    <col min="12803" max="12803" width="34.140625" style="138" customWidth="1"/>
    <col min="12804" max="12804" width="11.42578125" style="138"/>
    <col min="12805" max="12805" width="13.28515625" style="138" customWidth="1"/>
    <col min="12806" max="12807" width="15.7109375" style="138" customWidth="1"/>
    <col min="12808" max="12815" width="13.28515625" style="138" customWidth="1"/>
    <col min="12816" max="12817" width="12.7109375" style="138" customWidth="1"/>
    <col min="12818" max="12818" width="13.42578125" style="138" customWidth="1"/>
    <col min="12819" max="12819" width="8.5703125" style="138" customWidth="1"/>
    <col min="12820" max="12824" width="11.42578125" style="138"/>
    <col min="12825" max="12825" width="9.42578125" style="138" customWidth="1"/>
    <col min="12826" max="12827" width="11.42578125" style="138"/>
    <col min="12828" max="12828" width="14.140625" style="138" customWidth="1"/>
    <col min="12829" max="12829" width="17.140625" style="138" customWidth="1"/>
    <col min="12830" max="12831" width="12.5703125" style="138" customWidth="1"/>
    <col min="12832" max="12847" width="8.140625" style="138" customWidth="1"/>
    <col min="12848" max="12852" width="12" style="138" customWidth="1"/>
    <col min="12853" max="12853" width="13.140625" style="138" customWidth="1"/>
    <col min="12854" max="12858" width="0" style="138" hidden="1" customWidth="1"/>
    <col min="12859" max="12891" width="12" style="138" customWidth="1"/>
    <col min="12892" max="12892" width="10.85546875" style="138" customWidth="1"/>
    <col min="12893" max="13056" width="11.42578125" style="138"/>
    <col min="13057" max="13057" width="5.85546875" style="138" customWidth="1"/>
    <col min="13058" max="13058" width="15.42578125" style="138" customWidth="1"/>
    <col min="13059" max="13059" width="34.140625" style="138" customWidth="1"/>
    <col min="13060" max="13060" width="11.42578125" style="138"/>
    <col min="13061" max="13061" width="13.28515625" style="138" customWidth="1"/>
    <col min="13062" max="13063" width="15.7109375" style="138" customWidth="1"/>
    <col min="13064" max="13071" width="13.28515625" style="138" customWidth="1"/>
    <col min="13072" max="13073" width="12.7109375" style="138" customWidth="1"/>
    <col min="13074" max="13074" width="13.42578125" style="138" customWidth="1"/>
    <col min="13075" max="13075" width="8.5703125" style="138" customWidth="1"/>
    <col min="13076" max="13080" width="11.42578125" style="138"/>
    <col min="13081" max="13081" width="9.42578125" style="138" customWidth="1"/>
    <col min="13082" max="13083" width="11.42578125" style="138"/>
    <col min="13084" max="13084" width="14.140625" style="138" customWidth="1"/>
    <col min="13085" max="13085" width="17.140625" style="138" customWidth="1"/>
    <col min="13086" max="13087" width="12.5703125" style="138" customWidth="1"/>
    <col min="13088" max="13103" width="8.140625" style="138" customWidth="1"/>
    <col min="13104" max="13108" width="12" style="138" customWidth="1"/>
    <col min="13109" max="13109" width="13.140625" style="138" customWidth="1"/>
    <col min="13110" max="13114" width="0" style="138" hidden="1" customWidth="1"/>
    <col min="13115" max="13147" width="12" style="138" customWidth="1"/>
    <col min="13148" max="13148" width="10.85546875" style="138" customWidth="1"/>
    <col min="13149" max="13312" width="11.42578125" style="138"/>
    <col min="13313" max="13313" width="5.85546875" style="138" customWidth="1"/>
    <col min="13314" max="13314" width="15.42578125" style="138" customWidth="1"/>
    <col min="13315" max="13315" width="34.140625" style="138" customWidth="1"/>
    <col min="13316" max="13316" width="11.42578125" style="138"/>
    <col min="13317" max="13317" width="13.28515625" style="138" customWidth="1"/>
    <col min="13318" max="13319" width="15.7109375" style="138" customWidth="1"/>
    <col min="13320" max="13327" width="13.28515625" style="138" customWidth="1"/>
    <col min="13328" max="13329" width="12.7109375" style="138" customWidth="1"/>
    <col min="13330" max="13330" width="13.42578125" style="138" customWidth="1"/>
    <col min="13331" max="13331" width="8.5703125" style="138" customWidth="1"/>
    <col min="13332" max="13336" width="11.42578125" style="138"/>
    <col min="13337" max="13337" width="9.42578125" style="138" customWidth="1"/>
    <col min="13338" max="13339" width="11.42578125" style="138"/>
    <col min="13340" max="13340" width="14.140625" style="138" customWidth="1"/>
    <col min="13341" max="13341" width="17.140625" style="138" customWidth="1"/>
    <col min="13342" max="13343" width="12.5703125" style="138" customWidth="1"/>
    <col min="13344" max="13359" width="8.140625" style="138" customWidth="1"/>
    <col min="13360" max="13364" width="12" style="138" customWidth="1"/>
    <col min="13365" max="13365" width="13.140625" style="138" customWidth="1"/>
    <col min="13366" max="13370" width="0" style="138" hidden="1" customWidth="1"/>
    <col min="13371" max="13403" width="12" style="138" customWidth="1"/>
    <col min="13404" max="13404" width="10.85546875" style="138" customWidth="1"/>
    <col min="13405" max="13568" width="11.42578125" style="138"/>
    <col min="13569" max="13569" width="5.85546875" style="138" customWidth="1"/>
    <col min="13570" max="13570" width="15.42578125" style="138" customWidth="1"/>
    <col min="13571" max="13571" width="34.140625" style="138" customWidth="1"/>
    <col min="13572" max="13572" width="11.42578125" style="138"/>
    <col min="13573" max="13573" width="13.28515625" style="138" customWidth="1"/>
    <col min="13574" max="13575" width="15.7109375" style="138" customWidth="1"/>
    <col min="13576" max="13583" width="13.28515625" style="138" customWidth="1"/>
    <col min="13584" max="13585" width="12.7109375" style="138" customWidth="1"/>
    <col min="13586" max="13586" width="13.42578125" style="138" customWidth="1"/>
    <col min="13587" max="13587" width="8.5703125" style="138" customWidth="1"/>
    <col min="13588" max="13592" width="11.42578125" style="138"/>
    <col min="13593" max="13593" width="9.42578125" style="138" customWidth="1"/>
    <col min="13594" max="13595" width="11.42578125" style="138"/>
    <col min="13596" max="13596" width="14.140625" style="138" customWidth="1"/>
    <col min="13597" max="13597" width="17.140625" style="138" customWidth="1"/>
    <col min="13598" max="13599" width="12.5703125" style="138" customWidth="1"/>
    <col min="13600" max="13615" width="8.140625" style="138" customWidth="1"/>
    <col min="13616" max="13620" width="12" style="138" customWidth="1"/>
    <col min="13621" max="13621" width="13.140625" style="138" customWidth="1"/>
    <col min="13622" max="13626" width="0" style="138" hidden="1" customWidth="1"/>
    <col min="13627" max="13659" width="12" style="138" customWidth="1"/>
    <col min="13660" max="13660" width="10.85546875" style="138" customWidth="1"/>
    <col min="13661" max="13824" width="11.42578125" style="138"/>
    <col min="13825" max="13825" width="5.85546875" style="138" customWidth="1"/>
    <col min="13826" max="13826" width="15.42578125" style="138" customWidth="1"/>
    <col min="13827" max="13827" width="34.140625" style="138" customWidth="1"/>
    <col min="13828" max="13828" width="11.42578125" style="138"/>
    <col min="13829" max="13829" width="13.28515625" style="138" customWidth="1"/>
    <col min="13830" max="13831" width="15.7109375" style="138" customWidth="1"/>
    <col min="13832" max="13839" width="13.28515625" style="138" customWidth="1"/>
    <col min="13840" max="13841" width="12.7109375" style="138" customWidth="1"/>
    <col min="13842" max="13842" width="13.42578125" style="138" customWidth="1"/>
    <col min="13843" max="13843" width="8.5703125" style="138" customWidth="1"/>
    <col min="13844" max="13848" width="11.42578125" style="138"/>
    <col min="13849" max="13849" width="9.42578125" style="138" customWidth="1"/>
    <col min="13850" max="13851" width="11.42578125" style="138"/>
    <col min="13852" max="13852" width="14.140625" style="138" customWidth="1"/>
    <col min="13853" max="13853" width="17.140625" style="138" customWidth="1"/>
    <col min="13854" max="13855" width="12.5703125" style="138" customWidth="1"/>
    <col min="13856" max="13871" width="8.140625" style="138" customWidth="1"/>
    <col min="13872" max="13876" width="12" style="138" customWidth="1"/>
    <col min="13877" max="13877" width="13.140625" style="138" customWidth="1"/>
    <col min="13878" max="13882" width="0" style="138" hidden="1" customWidth="1"/>
    <col min="13883" max="13915" width="12" style="138" customWidth="1"/>
    <col min="13916" max="13916" width="10.85546875" style="138" customWidth="1"/>
    <col min="13917" max="14080" width="11.42578125" style="138"/>
    <col min="14081" max="14081" width="5.85546875" style="138" customWidth="1"/>
    <col min="14082" max="14082" width="15.42578125" style="138" customWidth="1"/>
    <col min="14083" max="14083" width="34.140625" style="138" customWidth="1"/>
    <col min="14084" max="14084" width="11.42578125" style="138"/>
    <col min="14085" max="14085" width="13.28515625" style="138" customWidth="1"/>
    <col min="14086" max="14087" width="15.7109375" style="138" customWidth="1"/>
    <col min="14088" max="14095" width="13.28515625" style="138" customWidth="1"/>
    <col min="14096" max="14097" width="12.7109375" style="138" customWidth="1"/>
    <col min="14098" max="14098" width="13.42578125" style="138" customWidth="1"/>
    <col min="14099" max="14099" width="8.5703125" style="138" customWidth="1"/>
    <col min="14100" max="14104" width="11.42578125" style="138"/>
    <col min="14105" max="14105" width="9.42578125" style="138" customWidth="1"/>
    <col min="14106" max="14107" width="11.42578125" style="138"/>
    <col min="14108" max="14108" width="14.140625" style="138" customWidth="1"/>
    <col min="14109" max="14109" width="17.140625" style="138" customWidth="1"/>
    <col min="14110" max="14111" width="12.5703125" style="138" customWidth="1"/>
    <col min="14112" max="14127" width="8.140625" style="138" customWidth="1"/>
    <col min="14128" max="14132" width="12" style="138" customWidth="1"/>
    <col min="14133" max="14133" width="13.140625" style="138" customWidth="1"/>
    <col min="14134" max="14138" width="0" style="138" hidden="1" customWidth="1"/>
    <col min="14139" max="14171" width="12" style="138" customWidth="1"/>
    <col min="14172" max="14172" width="10.85546875" style="138" customWidth="1"/>
    <col min="14173" max="14336" width="11.42578125" style="138"/>
    <col min="14337" max="14337" width="5.85546875" style="138" customWidth="1"/>
    <col min="14338" max="14338" width="15.42578125" style="138" customWidth="1"/>
    <col min="14339" max="14339" width="34.140625" style="138" customWidth="1"/>
    <col min="14340" max="14340" width="11.42578125" style="138"/>
    <col min="14341" max="14341" width="13.28515625" style="138" customWidth="1"/>
    <col min="14342" max="14343" width="15.7109375" style="138" customWidth="1"/>
    <col min="14344" max="14351" width="13.28515625" style="138" customWidth="1"/>
    <col min="14352" max="14353" width="12.7109375" style="138" customWidth="1"/>
    <col min="14354" max="14354" width="13.42578125" style="138" customWidth="1"/>
    <col min="14355" max="14355" width="8.5703125" style="138" customWidth="1"/>
    <col min="14356" max="14360" width="11.42578125" style="138"/>
    <col min="14361" max="14361" width="9.42578125" style="138" customWidth="1"/>
    <col min="14362" max="14363" width="11.42578125" style="138"/>
    <col min="14364" max="14364" width="14.140625" style="138" customWidth="1"/>
    <col min="14365" max="14365" width="17.140625" style="138" customWidth="1"/>
    <col min="14366" max="14367" width="12.5703125" style="138" customWidth="1"/>
    <col min="14368" max="14383" width="8.140625" style="138" customWidth="1"/>
    <col min="14384" max="14388" width="12" style="138" customWidth="1"/>
    <col min="14389" max="14389" width="13.140625" style="138" customWidth="1"/>
    <col min="14390" max="14394" width="0" style="138" hidden="1" customWidth="1"/>
    <col min="14395" max="14427" width="12" style="138" customWidth="1"/>
    <col min="14428" max="14428" width="10.85546875" style="138" customWidth="1"/>
    <col min="14429" max="14592" width="11.42578125" style="138"/>
    <col min="14593" max="14593" width="5.85546875" style="138" customWidth="1"/>
    <col min="14594" max="14594" width="15.42578125" style="138" customWidth="1"/>
    <col min="14595" max="14595" width="34.140625" style="138" customWidth="1"/>
    <col min="14596" max="14596" width="11.42578125" style="138"/>
    <col min="14597" max="14597" width="13.28515625" style="138" customWidth="1"/>
    <col min="14598" max="14599" width="15.7109375" style="138" customWidth="1"/>
    <col min="14600" max="14607" width="13.28515625" style="138" customWidth="1"/>
    <col min="14608" max="14609" width="12.7109375" style="138" customWidth="1"/>
    <col min="14610" max="14610" width="13.42578125" style="138" customWidth="1"/>
    <col min="14611" max="14611" width="8.5703125" style="138" customWidth="1"/>
    <col min="14612" max="14616" width="11.42578125" style="138"/>
    <col min="14617" max="14617" width="9.42578125" style="138" customWidth="1"/>
    <col min="14618" max="14619" width="11.42578125" style="138"/>
    <col min="14620" max="14620" width="14.140625" style="138" customWidth="1"/>
    <col min="14621" max="14621" width="17.140625" style="138" customWidth="1"/>
    <col min="14622" max="14623" width="12.5703125" style="138" customWidth="1"/>
    <col min="14624" max="14639" width="8.140625" style="138" customWidth="1"/>
    <col min="14640" max="14644" width="12" style="138" customWidth="1"/>
    <col min="14645" max="14645" width="13.140625" style="138" customWidth="1"/>
    <col min="14646" max="14650" width="0" style="138" hidden="1" customWidth="1"/>
    <col min="14651" max="14683" width="12" style="138" customWidth="1"/>
    <col min="14684" max="14684" width="10.85546875" style="138" customWidth="1"/>
    <col min="14685" max="14848" width="11.42578125" style="138"/>
    <col min="14849" max="14849" width="5.85546875" style="138" customWidth="1"/>
    <col min="14850" max="14850" width="15.42578125" style="138" customWidth="1"/>
    <col min="14851" max="14851" width="34.140625" style="138" customWidth="1"/>
    <col min="14852" max="14852" width="11.42578125" style="138"/>
    <col min="14853" max="14853" width="13.28515625" style="138" customWidth="1"/>
    <col min="14854" max="14855" width="15.7109375" style="138" customWidth="1"/>
    <col min="14856" max="14863" width="13.28515625" style="138" customWidth="1"/>
    <col min="14864" max="14865" width="12.7109375" style="138" customWidth="1"/>
    <col min="14866" max="14866" width="13.42578125" style="138" customWidth="1"/>
    <col min="14867" max="14867" width="8.5703125" style="138" customWidth="1"/>
    <col min="14868" max="14872" width="11.42578125" style="138"/>
    <col min="14873" max="14873" width="9.42578125" style="138" customWidth="1"/>
    <col min="14874" max="14875" width="11.42578125" style="138"/>
    <col min="14876" max="14876" width="14.140625" style="138" customWidth="1"/>
    <col min="14877" max="14877" width="17.140625" style="138" customWidth="1"/>
    <col min="14878" max="14879" width="12.5703125" style="138" customWidth="1"/>
    <col min="14880" max="14895" width="8.140625" style="138" customWidth="1"/>
    <col min="14896" max="14900" width="12" style="138" customWidth="1"/>
    <col min="14901" max="14901" width="13.140625" style="138" customWidth="1"/>
    <col min="14902" max="14906" width="0" style="138" hidden="1" customWidth="1"/>
    <col min="14907" max="14939" width="12" style="138" customWidth="1"/>
    <col min="14940" max="14940" width="10.85546875" style="138" customWidth="1"/>
    <col min="14941" max="15104" width="11.42578125" style="138"/>
    <col min="15105" max="15105" width="5.85546875" style="138" customWidth="1"/>
    <col min="15106" max="15106" width="15.42578125" style="138" customWidth="1"/>
    <col min="15107" max="15107" width="34.140625" style="138" customWidth="1"/>
    <col min="15108" max="15108" width="11.42578125" style="138"/>
    <col min="15109" max="15109" width="13.28515625" style="138" customWidth="1"/>
    <col min="15110" max="15111" width="15.7109375" style="138" customWidth="1"/>
    <col min="15112" max="15119" width="13.28515625" style="138" customWidth="1"/>
    <col min="15120" max="15121" width="12.7109375" style="138" customWidth="1"/>
    <col min="15122" max="15122" width="13.42578125" style="138" customWidth="1"/>
    <col min="15123" max="15123" width="8.5703125" style="138" customWidth="1"/>
    <col min="15124" max="15128" width="11.42578125" style="138"/>
    <col min="15129" max="15129" width="9.42578125" style="138" customWidth="1"/>
    <col min="15130" max="15131" width="11.42578125" style="138"/>
    <col min="15132" max="15132" width="14.140625" style="138" customWidth="1"/>
    <col min="15133" max="15133" width="17.140625" style="138" customWidth="1"/>
    <col min="15134" max="15135" width="12.5703125" style="138" customWidth="1"/>
    <col min="15136" max="15151" width="8.140625" style="138" customWidth="1"/>
    <col min="15152" max="15156" width="12" style="138" customWidth="1"/>
    <col min="15157" max="15157" width="13.140625" style="138" customWidth="1"/>
    <col min="15158" max="15162" width="0" style="138" hidden="1" customWidth="1"/>
    <col min="15163" max="15195" width="12" style="138" customWidth="1"/>
    <col min="15196" max="15196" width="10.85546875" style="138" customWidth="1"/>
    <col min="15197" max="15360" width="11.42578125" style="138"/>
    <col min="15361" max="15361" width="5.85546875" style="138" customWidth="1"/>
    <col min="15362" max="15362" width="15.42578125" style="138" customWidth="1"/>
    <col min="15363" max="15363" width="34.140625" style="138" customWidth="1"/>
    <col min="15364" max="15364" width="11.42578125" style="138"/>
    <col min="15365" max="15365" width="13.28515625" style="138" customWidth="1"/>
    <col min="15366" max="15367" width="15.7109375" style="138" customWidth="1"/>
    <col min="15368" max="15375" width="13.28515625" style="138" customWidth="1"/>
    <col min="15376" max="15377" width="12.7109375" style="138" customWidth="1"/>
    <col min="15378" max="15378" width="13.42578125" style="138" customWidth="1"/>
    <col min="15379" max="15379" width="8.5703125" style="138" customWidth="1"/>
    <col min="15380" max="15384" width="11.42578125" style="138"/>
    <col min="15385" max="15385" width="9.42578125" style="138" customWidth="1"/>
    <col min="15386" max="15387" width="11.42578125" style="138"/>
    <col min="15388" max="15388" width="14.140625" style="138" customWidth="1"/>
    <col min="15389" max="15389" width="17.140625" style="138" customWidth="1"/>
    <col min="15390" max="15391" width="12.5703125" style="138" customWidth="1"/>
    <col min="15392" max="15407" width="8.140625" style="138" customWidth="1"/>
    <col min="15408" max="15412" width="12" style="138" customWidth="1"/>
    <col min="15413" max="15413" width="13.140625" style="138" customWidth="1"/>
    <col min="15414" max="15418" width="0" style="138" hidden="1" customWidth="1"/>
    <col min="15419" max="15451" width="12" style="138" customWidth="1"/>
    <col min="15452" max="15452" width="10.85546875" style="138" customWidth="1"/>
    <col min="15453" max="15616" width="11.42578125" style="138"/>
    <col min="15617" max="15617" width="5.85546875" style="138" customWidth="1"/>
    <col min="15618" max="15618" width="15.42578125" style="138" customWidth="1"/>
    <col min="15619" max="15619" width="34.140625" style="138" customWidth="1"/>
    <col min="15620" max="15620" width="11.42578125" style="138"/>
    <col min="15621" max="15621" width="13.28515625" style="138" customWidth="1"/>
    <col min="15622" max="15623" width="15.7109375" style="138" customWidth="1"/>
    <col min="15624" max="15631" width="13.28515625" style="138" customWidth="1"/>
    <col min="15632" max="15633" width="12.7109375" style="138" customWidth="1"/>
    <col min="15634" max="15634" width="13.42578125" style="138" customWidth="1"/>
    <col min="15635" max="15635" width="8.5703125" style="138" customWidth="1"/>
    <col min="15636" max="15640" width="11.42578125" style="138"/>
    <col min="15641" max="15641" width="9.42578125" style="138" customWidth="1"/>
    <col min="15642" max="15643" width="11.42578125" style="138"/>
    <col min="15644" max="15644" width="14.140625" style="138" customWidth="1"/>
    <col min="15645" max="15645" width="17.140625" style="138" customWidth="1"/>
    <col min="15646" max="15647" width="12.5703125" style="138" customWidth="1"/>
    <col min="15648" max="15663" width="8.140625" style="138" customWidth="1"/>
    <col min="15664" max="15668" width="12" style="138" customWidth="1"/>
    <col min="15669" max="15669" width="13.140625" style="138" customWidth="1"/>
    <col min="15670" max="15674" width="0" style="138" hidden="1" customWidth="1"/>
    <col min="15675" max="15707" width="12" style="138" customWidth="1"/>
    <col min="15708" max="15708" width="10.85546875" style="138" customWidth="1"/>
    <col min="15709" max="15872" width="11.42578125" style="138"/>
    <col min="15873" max="15873" width="5.85546875" style="138" customWidth="1"/>
    <col min="15874" max="15874" width="15.42578125" style="138" customWidth="1"/>
    <col min="15875" max="15875" width="34.140625" style="138" customWidth="1"/>
    <col min="15876" max="15876" width="11.42578125" style="138"/>
    <col min="15877" max="15877" width="13.28515625" style="138" customWidth="1"/>
    <col min="15878" max="15879" width="15.7109375" style="138" customWidth="1"/>
    <col min="15880" max="15887" width="13.28515625" style="138" customWidth="1"/>
    <col min="15888" max="15889" width="12.7109375" style="138" customWidth="1"/>
    <col min="15890" max="15890" width="13.42578125" style="138" customWidth="1"/>
    <col min="15891" max="15891" width="8.5703125" style="138" customWidth="1"/>
    <col min="15892" max="15896" width="11.42578125" style="138"/>
    <col min="15897" max="15897" width="9.42578125" style="138" customWidth="1"/>
    <col min="15898" max="15899" width="11.42578125" style="138"/>
    <col min="15900" max="15900" width="14.140625" style="138" customWidth="1"/>
    <col min="15901" max="15901" width="17.140625" style="138" customWidth="1"/>
    <col min="15902" max="15903" width="12.5703125" style="138" customWidth="1"/>
    <col min="15904" max="15919" width="8.140625" style="138" customWidth="1"/>
    <col min="15920" max="15924" width="12" style="138" customWidth="1"/>
    <col min="15925" max="15925" width="13.140625" style="138" customWidth="1"/>
    <col min="15926" max="15930" width="0" style="138" hidden="1" customWidth="1"/>
    <col min="15931" max="15963" width="12" style="138" customWidth="1"/>
    <col min="15964" max="15964" width="10.85546875" style="138" customWidth="1"/>
    <col min="15965" max="16128" width="11.42578125" style="138"/>
    <col min="16129" max="16129" width="5.85546875" style="138" customWidth="1"/>
    <col min="16130" max="16130" width="15.42578125" style="138" customWidth="1"/>
    <col min="16131" max="16131" width="34.140625" style="138" customWidth="1"/>
    <col min="16132" max="16132" width="11.42578125" style="138"/>
    <col min="16133" max="16133" width="13.28515625" style="138" customWidth="1"/>
    <col min="16134" max="16135" width="15.7109375" style="138" customWidth="1"/>
    <col min="16136" max="16143" width="13.28515625" style="138" customWidth="1"/>
    <col min="16144" max="16145" width="12.7109375" style="138" customWidth="1"/>
    <col min="16146" max="16146" width="13.42578125" style="138" customWidth="1"/>
    <col min="16147" max="16147" width="8.5703125" style="138" customWidth="1"/>
    <col min="16148" max="16152" width="11.42578125" style="138"/>
    <col min="16153" max="16153" width="9.42578125" style="138" customWidth="1"/>
    <col min="16154" max="16155" width="11.42578125" style="138"/>
    <col min="16156" max="16156" width="14.140625" style="138" customWidth="1"/>
    <col min="16157" max="16157" width="17.140625" style="138" customWidth="1"/>
    <col min="16158" max="16159" width="12.5703125" style="138" customWidth="1"/>
    <col min="16160" max="16175" width="8.140625" style="138" customWidth="1"/>
    <col min="16176" max="16180" width="12" style="138" customWidth="1"/>
    <col min="16181" max="16181" width="13.140625" style="138" customWidth="1"/>
    <col min="16182" max="16186" width="0" style="138" hidden="1" customWidth="1"/>
    <col min="16187" max="16219" width="12" style="138" customWidth="1"/>
    <col min="16220" max="16220" width="10.85546875" style="138" customWidth="1"/>
    <col min="16221" max="16384" width="11.42578125" style="138"/>
  </cols>
  <sheetData>
    <row r="1" spans="1:57" s="3" customFormat="1" ht="12.75" customHeight="1" x14ac:dyDescent="0.15">
      <c r="A1" s="1"/>
      <c r="B1" s="2"/>
      <c r="C1" s="2"/>
      <c r="D1" s="2"/>
      <c r="E1" s="2"/>
      <c r="F1" s="2"/>
      <c r="G1" s="2"/>
      <c r="H1" s="2"/>
      <c r="I1" s="2"/>
      <c r="J1" s="2"/>
    </row>
    <row r="2" spans="1:57" s="3" customFormat="1" ht="12.75" customHeight="1" x14ac:dyDescent="0.15">
      <c r="A2" s="1"/>
      <c r="B2" s="2"/>
      <c r="C2" s="2"/>
      <c r="D2" s="2"/>
      <c r="E2" s="2"/>
      <c r="F2" s="2"/>
      <c r="G2" s="2"/>
      <c r="H2" s="2"/>
      <c r="I2" s="2"/>
      <c r="J2" s="2"/>
    </row>
    <row r="3" spans="1:57" s="3" customFormat="1" ht="12.75" customHeight="1" x14ac:dyDescent="0.2">
      <c r="A3" s="1"/>
      <c r="B3" s="2"/>
      <c r="C3" s="4"/>
      <c r="D3" s="2"/>
      <c r="E3" s="2"/>
      <c r="F3" s="2"/>
      <c r="G3" s="2"/>
      <c r="H3" s="2"/>
      <c r="I3" s="2"/>
      <c r="J3" s="2"/>
    </row>
    <row r="4" spans="1:57" s="3" customFormat="1" ht="12.75" customHeight="1" x14ac:dyDescent="0.15">
      <c r="A4" s="1"/>
      <c r="B4" s="2"/>
      <c r="C4" s="2"/>
      <c r="D4" s="2"/>
      <c r="E4" s="2"/>
      <c r="F4" s="2"/>
      <c r="G4" s="2"/>
      <c r="H4" s="2"/>
      <c r="I4" s="2"/>
      <c r="J4" s="2"/>
    </row>
    <row r="5" spans="1:57" s="3" customFormat="1" ht="12.75" customHeight="1" x14ac:dyDescent="0.15">
      <c r="A5" s="5"/>
      <c r="B5" s="2"/>
      <c r="C5" s="2"/>
      <c r="D5" s="2"/>
      <c r="E5" s="2"/>
      <c r="F5" s="2"/>
      <c r="G5" s="2"/>
      <c r="H5" s="2"/>
      <c r="I5" s="2"/>
      <c r="J5" s="2"/>
    </row>
    <row r="6" spans="1:57" s="8" customFormat="1" ht="39.75" customHeight="1" x14ac:dyDescent="0.2">
      <c r="A6" s="373"/>
      <c r="B6" s="373"/>
      <c r="C6" s="373"/>
      <c r="D6" s="373"/>
      <c r="E6" s="373"/>
      <c r="F6" s="373"/>
      <c r="G6" s="373"/>
      <c r="H6" s="373"/>
      <c r="I6" s="373"/>
      <c r="J6" s="373"/>
      <c r="K6" s="373"/>
      <c r="L6" s="373"/>
      <c r="M6" s="373"/>
      <c r="N6" s="373"/>
      <c r="O6" s="373"/>
      <c r="P6" s="6"/>
      <c r="Q6" s="7"/>
    </row>
    <row r="7" spans="1:57" s="8" customFormat="1" ht="39.75" customHeight="1" x14ac:dyDescent="0.2">
      <c r="A7" s="9"/>
      <c r="B7" s="10"/>
      <c r="C7" s="10"/>
      <c r="D7" s="10"/>
      <c r="E7" s="10"/>
      <c r="F7" s="10"/>
      <c r="G7" s="10"/>
      <c r="H7" s="10"/>
      <c r="I7" s="10"/>
      <c r="J7" s="10"/>
      <c r="K7" s="10"/>
      <c r="L7" s="10"/>
      <c r="M7" s="10"/>
      <c r="N7" s="10"/>
      <c r="O7" s="10"/>
      <c r="P7" s="11"/>
    </row>
    <row r="8" spans="1:57" s="12" customFormat="1" ht="23.1" customHeight="1" x14ac:dyDescent="0.15">
      <c r="A8" s="345"/>
      <c r="B8" s="346"/>
      <c r="C8" s="374"/>
      <c r="D8" s="319"/>
      <c r="E8" s="378"/>
      <c r="F8" s="379"/>
      <c r="G8" s="379"/>
      <c r="H8" s="379"/>
      <c r="I8" s="380"/>
      <c r="J8" s="381"/>
      <c r="K8" s="382"/>
      <c r="L8" s="382"/>
      <c r="M8" s="382"/>
      <c r="N8" s="382"/>
      <c r="O8" s="382"/>
      <c r="P8" s="382"/>
      <c r="Q8" s="382"/>
      <c r="R8" s="382"/>
      <c r="S8" s="382"/>
      <c r="T8" s="382"/>
      <c r="U8" s="382"/>
      <c r="V8" s="382"/>
      <c r="W8" s="382"/>
      <c r="X8" s="383"/>
      <c r="Y8" s="384"/>
      <c r="Z8" s="385"/>
      <c r="AA8" s="386"/>
      <c r="AB8" s="319"/>
      <c r="AC8" s="388"/>
      <c r="AD8" s="8"/>
      <c r="AE8" s="8"/>
      <c r="AF8" s="8"/>
      <c r="AG8" s="8"/>
      <c r="AH8" s="8"/>
      <c r="AI8" s="8"/>
      <c r="AJ8" s="8"/>
      <c r="AK8" s="8"/>
      <c r="AL8" s="8"/>
      <c r="AM8" s="8"/>
      <c r="AN8" s="8"/>
      <c r="AO8" s="8"/>
    </row>
    <row r="9" spans="1:57" s="12" customFormat="1" ht="23.1" customHeight="1" x14ac:dyDescent="0.15">
      <c r="A9" s="375"/>
      <c r="B9" s="376"/>
      <c r="C9" s="377"/>
      <c r="D9" s="321"/>
      <c r="E9" s="13"/>
      <c r="F9" s="14"/>
      <c r="G9" s="14"/>
      <c r="H9" s="15"/>
      <c r="I9" s="16"/>
      <c r="J9" s="17"/>
      <c r="K9" s="14"/>
      <c r="L9" s="14"/>
      <c r="M9" s="14"/>
      <c r="N9" s="14"/>
      <c r="O9" s="14"/>
      <c r="P9" s="14"/>
      <c r="Q9" s="14"/>
      <c r="R9" s="14"/>
      <c r="S9" s="14"/>
      <c r="T9" s="14"/>
      <c r="U9" s="14"/>
      <c r="V9" s="14"/>
      <c r="W9" s="14"/>
      <c r="X9" s="18"/>
      <c r="Y9" s="19"/>
      <c r="Z9" s="20"/>
      <c r="AA9" s="387"/>
      <c r="AB9" s="321"/>
      <c r="AC9" s="389"/>
      <c r="AD9" s="8"/>
      <c r="AE9" s="8"/>
      <c r="AF9" s="8"/>
      <c r="AG9" s="8"/>
      <c r="AH9" s="8"/>
      <c r="AI9" s="8"/>
      <c r="AJ9" s="8"/>
      <c r="AK9" s="8"/>
      <c r="AL9" s="8"/>
      <c r="AM9" s="8"/>
      <c r="AN9" s="8"/>
      <c r="AO9" s="8"/>
      <c r="AP9" s="8"/>
    </row>
    <row r="10" spans="1:57" s="12" customFormat="1" ht="19.5" customHeight="1" x14ac:dyDescent="0.15">
      <c r="A10" s="391"/>
      <c r="B10" s="324"/>
      <c r="C10" s="325"/>
      <c r="D10" s="21"/>
      <c r="E10" s="22"/>
      <c r="F10" s="23"/>
      <c r="G10" s="23"/>
      <c r="H10" s="24"/>
      <c r="I10" s="25"/>
      <c r="J10" s="24"/>
      <c r="K10" s="26"/>
      <c r="L10" s="26"/>
      <c r="M10" s="27"/>
      <c r="N10" s="27"/>
      <c r="O10" s="27"/>
      <c r="P10" s="27"/>
      <c r="Q10" s="27"/>
      <c r="R10" s="27"/>
      <c r="S10" s="27"/>
      <c r="T10" s="27"/>
      <c r="U10" s="27"/>
      <c r="V10" s="27"/>
      <c r="W10" s="27"/>
      <c r="X10" s="27"/>
      <c r="Y10" s="28"/>
      <c r="Z10" s="29"/>
      <c r="AA10" s="30"/>
      <c r="AB10" s="30"/>
      <c r="AC10" s="30"/>
      <c r="AD10" s="175"/>
      <c r="AE10" s="8"/>
      <c r="AF10" s="8"/>
      <c r="AG10" s="8"/>
      <c r="AH10" s="8"/>
      <c r="AI10" s="8"/>
      <c r="AJ10" s="8"/>
      <c r="AK10" s="8"/>
      <c r="AL10" s="8"/>
      <c r="AM10" s="8"/>
      <c r="AN10" s="8"/>
      <c r="AO10" s="8"/>
      <c r="AP10" s="8"/>
      <c r="BB10" s="177"/>
      <c r="BE10" s="177"/>
    </row>
    <row r="11" spans="1:57" s="12" customFormat="1" ht="15" customHeight="1" x14ac:dyDescent="0.15">
      <c r="A11" s="392"/>
      <c r="B11" s="326"/>
      <c r="C11" s="31"/>
      <c r="D11" s="32"/>
      <c r="E11" s="33"/>
      <c r="F11" s="34"/>
      <c r="G11" s="34"/>
      <c r="H11" s="34"/>
      <c r="I11" s="35"/>
      <c r="J11" s="34"/>
      <c r="K11" s="34"/>
      <c r="L11" s="34"/>
      <c r="M11" s="34"/>
      <c r="N11" s="34"/>
      <c r="O11" s="34"/>
      <c r="P11" s="34"/>
      <c r="Q11" s="34"/>
      <c r="R11" s="34"/>
      <c r="S11" s="34"/>
      <c r="T11" s="34"/>
      <c r="U11" s="34"/>
      <c r="V11" s="34"/>
      <c r="W11" s="34"/>
      <c r="X11" s="36"/>
      <c r="Y11" s="37"/>
      <c r="Z11" s="36"/>
      <c r="AA11" s="38"/>
      <c r="AB11" s="38"/>
      <c r="AC11" s="38"/>
      <c r="AD11" s="175"/>
      <c r="AE11" s="8"/>
      <c r="AF11" s="8"/>
      <c r="AG11" s="8"/>
      <c r="AH11" s="8"/>
      <c r="AI11" s="8"/>
      <c r="AJ11" s="8"/>
      <c r="AK11" s="8"/>
      <c r="AL11" s="8"/>
      <c r="AM11" s="8"/>
      <c r="AN11" s="8"/>
      <c r="AO11" s="8"/>
      <c r="AP11" s="8"/>
      <c r="BB11" s="177"/>
      <c r="BE11" s="177"/>
    </row>
    <row r="12" spans="1:57" s="12" customFormat="1" ht="15" customHeight="1" x14ac:dyDescent="0.15">
      <c r="A12" s="392"/>
      <c r="B12" s="327"/>
      <c r="C12" s="218"/>
      <c r="D12" s="39"/>
      <c r="E12" s="40"/>
      <c r="F12" s="41"/>
      <c r="G12" s="41"/>
      <c r="H12" s="41"/>
      <c r="I12" s="42"/>
      <c r="J12" s="41"/>
      <c r="K12" s="41"/>
      <c r="L12" s="41"/>
      <c r="M12" s="41"/>
      <c r="N12" s="41"/>
      <c r="O12" s="41"/>
      <c r="P12" s="41"/>
      <c r="Q12" s="41"/>
      <c r="R12" s="41"/>
      <c r="S12" s="41"/>
      <c r="T12" s="41"/>
      <c r="U12" s="41"/>
      <c r="V12" s="41"/>
      <c r="W12" s="41"/>
      <c r="X12" s="43"/>
      <c r="Y12" s="44"/>
      <c r="Z12" s="43"/>
      <c r="AA12" s="45"/>
      <c r="AB12" s="45"/>
      <c r="AC12" s="46"/>
      <c r="AD12" s="175"/>
      <c r="AE12" s="8"/>
      <c r="AF12" s="8"/>
      <c r="AG12" s="8"/>
      <c r="AH12" s="8"/>
      <c r="AI12" s="8"/>
      <c r="AJ12" s="8"/>
      <c r="AK12" s="8"/>
      <c r="AL12" s="8"/>
      <c r="AM12" s="8"/>
      <c r="AN12" s="8"/>
      <c r="AO12" s="8"/>
      <c r="AP12" s="8"/>
      <c r="BB12" s="177"/>
      <c r="BE12" s="177"/>
    </row>
    <row r="13" spans="1:57" s="12" customFormat="1" ht="15" customHeight="1" x14ac:dyDescent="0.15">
      <c r="A13" s="392"/>
      <c r="B13" s="328"/>
      <c r="C13" s="47"/>
      <c r="D13" s="48"/>
      <c r="E13" s="49"/>
      <c r="F13" s="50"/>
      <c r="G13" s="50"/>
      <c r="H13" s="50"/>
      <c r="I13" s="51"/>
      <c r="J13" s="50"/>
      <c r="K13" s="50"/>
      <c r="L13" s="50"/>
      <c r="M13" s="50"/>
      <c r="N13" s="50"/>
      <c r="O13" s="50"/>
      <c r="P13" s="50"/>
      <c r="Q13" s="50"/>
      <c r="R13" s="50"/>
      <c r="S13" s="50"/>
      <c r="T13" s="50"/>
      <c r="U13" s="50"/>
      <c r="V13" s="50"/>
      <c r="W13" s="50"/>
      <c r="X13" s="52"/>
      <c r="Y13" s="53"/>
      <c r="Z13" s="52"/>
      <c r="AA13" s="54"/>
      <c r="AB13" s="54"/>
      <c r="AC13" s="54"/>
      <c r="AD13" s="175"/>
      <c r="AE13" s="8"/>
      <c r="AF13" s="8"/>
      <c r="AG13" s="8"/>
      <c r="AH13" s="8"/>
      <c r="AI13" s="8"/>
      <c r="AJ13" s="8"/>
      <c r="AK13" s="8"/>
      <c r="AL13" s="8"/>
      <c r="AM13" s="8"/>
      <c r="AN13" s="8"/>
      <c r="AO13" s="8"/>
      <c r="AP13" s="8"/>
      <c r="BB13" s="177"/>
      <c r="BE13" s="177"/>
    </row>
    <row r="14" spans="1:57" s="12" customFormat="1" ht="15" customHeight="1" x14ac:dyDescent="0.15">
      <c r="A14" s="392"/>
      <c r="B14" s="353"/>
      <c r="C14" s="354"/>
      <c r="D14" s="55"/>
      <c r="E14" s="40"/>
      <c r="F14" s="41"/>
      <c r="G14" s="41"/>
      <c r="H14" s="41"/>
      <c r="I14" s="46"/>
      <c r="J14" s="44"/>
      <c r="K14" s="41"/>
      <c r="L14" s="41"/>
      <c r="M14" s="56"/>
      <c r="N14" s="56"/>
      <c r="O14" s="56"/>
      <c r="P14" s="56"/>
      <c r="Q14" s="56"/>
      <c r="R14" s="56"/>
      <c r="S14" s="56"/>
      <c r="T14" s="56"/>
      <c r="U14" s="56"/>
      <c r="V14" s="56"/>
      <c r="W14" s="56"/>
      <c r="X14" s="56"/>
      <c r="Y14" s="57"/>
      <c r="Z14" s="58"/>
      <c r="AA14" s="46"/>
      <c r="AB14" s="46"/>
      <c r="AC14" s="46"/>
      <c r="AD14" s="175"/>
      <c r="AE14" s="8"/>
      <c r="AF14" s="8"/>
      <c r="AG14" s="8"/>
      <c r="AH14" s="8"/>
      <c r="AI14" s="8"/>
      <c r="AJ14" s="8"/>
      <c r="AK14" s="8"/>
      <c r="AL14" s="8"/>
      <c r="AM14" s="8"/>
      <c r="AN14" s="8"/>
      <c r="AO14" s="8"/>
      <c r="AP14" s="8"/>
      <c r="BB14" s="177"/>
      <c r="BE14" s="177"/>
    </row>
    <row r="15" spans="1:57" s="12" customFormat="1" ht="15" customHeight="1" x14ac:dyDescent="0.15">
      <c r="A15" s="392"/>
      <c r="B15" s="314"/>
      <c r="C15" s="315"/>
      <c r="D15" s="39"/>
      <c r="E15" s="59"/>
      <c r="F15" s="60"/>
      <c r="G15" s="60"/>
      <c r="H15" s="60"/>
      <c r="I15" s="45"/>
      <c r="J15" s="61"/>
      <c r="K15" s="60"/>
      <c r="L15" s="60"/>
      <c r="M15" s="62"/>
      <c r="N15" s="62"/>
      <c r="O15" s="62"/>
      <c r="P15" s="62"/>
      <c r="Q15" s="62"/>
      <c r="R15" s="62"/>
      <c r="S15" s="62"/>
      <c r="T15" s="62"/>
      <c r="U15" s="62"/>
      <c r="V15" s="62"/>
      <c r="W15" s="62"/>
      <c r="X15" s="62"/>
      <c r="Y15" s="63"/>
      <c r="Z15" s="43"/>
      <c r="AA15" s="45"/>
      <c r="AB15" s="45"/>
      <c r="AC15" s="45"/>
      <c r="AD15" s="175"/>
      <c r="AE15" s="8"/>
      <c r="AF15" s="8"/>
      <c r="AG15" s="8"/>
      <c r="AH15" s="8"/>
      <c r="AI15" s="8"/>
      <c r="AJ15" s="8"/>
      <c r="AK15" s="8"/>
      <c r="AL15" s="8"/>
      <c r="AM15" s="8"/>
      <c r="AN15" s="8"/>
      <c r="AO15" s="8"/>
      <c r="AP15" s="8"/>
      <c r="BB15" s="177"/>
      <c r="BE15" s="177"/>
    </row>
    <row r="16" spans="1:57" s="12" customFormat="1" ht="15" customHeight="1" x14ac:dyDescent="0.15">
      <c r="A16" s="392"/>
      <c r="B16" s="314"/>
      <c r="C16" s="315"/>
      <c r="D16" s="39"/>
      <c r="E16" s="59"/>
      <c r="F16" s="60"/>
      <c r="G16" s="60"/>
      <c r="H16" s="60"/>
      <c r="I16" s="45"/>
      <c r="J16" s="61"/>
      <c r="K16" s="60"/>
      <c r="L16" s="60"/>
      <c r="M16" s="62"/>
      <c r="N16" s="62"/>
      <c r="O16" s="62"/>
      <c r="P16" s="62"/>
      <c r="Q16" s="62"/>
      <c r="R16" s="62"/>
      <c r="S16" s="62"/>
      <c r="T16" s="62"/>
      <c r="U16" s="62"/>
      <c r="V16" s="62"/>
      <c r="W16" s="62"/>
      <c r="X16" s="62"/>
      <c r="Y16" s="63"/>
      <c r="Z16" s="43"/>
      <c r="AA16" s="45"/>
      <c r="AB16" s="45"/>
      <c r="AC16" s="45"/>
      <c r="AD16" s="175"/>
      <c r="AE16" s="8"/>
      <c r="AF16" s="8"/>
      <c r="AG16" s="8"/>
      <c r="AH16" s="8"/>
      <c r="AI16" s="8"/>
      <c r="AJ16" s="8"/>
      <c r="AK16" s="8"/>
      <c r="AL16" s="8"/>
      <c r="AM16" s="8"/>
      <c r="AN16" s="8"/>
      <c r="AO16" s="8"/>
      <c r="AP16" s="8"/>
      <c r="BB16" s="177"/>
      <c r="BE16" s="177"/>
    </row>
    <row r="17" spans="1:57" s="12" customFormat="1" ht="15" customHeight="1" x14ac:dyDescent="0.15">
      <c r="A17" s="392"/>
      <c r="B17" s="314"/>
      <c r="C17" s="315"/>
      <c r="D17" s="39"/>
      <c r="E17" s="59"/>
      <c r="F17" s="60"/>
      <c r="G17" s="60"/>
      <c r="H17" s="60"/>
      <c r="I17" s="45"/>
      <c r="J17" s="61"/>
      <c r="K17" s="60"/>
      <c r="L17" s="60"/>
      <c r="M17" s="62"/>
      <c r="N17" s="62"/>
      <c r="O17" s="62"/>
      <c r="P17" s="62"/>
      <c r="Q17" s="62"/>
      <c r="R17" s="62"/>
      <c r="S17" s="62"/>
      <c r="T17" s="62"/>
      <c r="U17" s="62"/>
      <c r="V17" s="62"/>
      <c r="W17" s="62"/>
      <c r="X17" s="62"/>
      <c r="Y17" s="63"/>
      <c r="Z17" s="43"/>
      <c r="AA17" s="45"/>
      <c r="AB17" s="45"/>
      <c r="AC17" s="45"/>
      <c r="AD17" s="175"/>
      <c r="AE17" s="8"/>
      <c r="AF17" s="8"/>
      <c r="AG17" s="8"/>
      <c r="AH17" s="8"/>
      <c r="AI17" s="8"/>
      <c r="AJ17" s="8"/>
      <c r="AK17" s="8"/>
      <c r="AL17" s="8"/>
      <c r="AM17" s="8"/>
      <c r="AN17" s="8"/>
      <c r="AO17" s="8"/>
      <c r="AP17" s="8"/>
      <c r="BB17" s="177"/>
      <c r="BE17" s="177"/>
    </row>
    <row r="18" spans="1:57" s="12" customFormat="1" ht="15" customHeight="1" x14ac:dyDescent="0.15">
      <c r="A18" s="392"/>
      <c r="B18" s="314"/>
      <c r="C18" s="315"/>
      <c r="D18" s="39"/>
      <c r="E18" s="59"/>
      <c r="F18" s="60"/>
      <c r="G18" s="60"/>
      <c r="H18" s="60"/>
      <c r="I18" s="45"/>
      <c r="J18" s="61"/>
      <c r="K18" s="60"/>
      <c r="L18" s="60"/>
      <c r="M18" s="62"/>
      <c r="N18" s="62"/>
      <c r="O18" s="62"/>
      <c r="P18" s="62"/>
      <c r="Q18" s="62"/>
      <c r="R18" s="62"/>
      <c r="S18" s="62"/>
      <c r="T18" s="62"/>
      <c r="U18" s="62"/>
      <c r="V18" s="62"/>
      <c r="W18" s="62"/>
      <c r="X18" s="62"/>
      <c r="Y18" s="63"/>
      <c r="Z18" s="43"/>
      <c r="AA18" s="45"/>
      <c r="AB18" s="45"/>
      <c r="AC18" s="45"/>
      <c r="AD18" s="175"/>
      <c r="AE18" s="8"/>
      <c r="AF18" s="8"/>
      <c r="AG18" s="8"/>
      <c r="AH18" s="8"/>
      <c r="AI18" s="8"/>
      <c r="AJ18" s="8"/>
      <c r="AK18" s="8"/>
      <c r="AL18" s="8"/>
      <c r="AM18" s="8"/>
      <c r="AN18" s="8"/>
      <c r="AO18" s="8"/>
      <c r="AP18" s="8"/>
      <c r="BB18" s="177"/>
      <c r="BE18" s="177"/>
    </row>
    <row r="19" spans="1:57" s="12" customFormat="1" ht="15" customHeight="1" x14ac:dyDescent="0.15">
      <c r="A19" s="392"/>
      <c r="B19" s="314"/>
      <c r="C19" s="315"/>
      <c r="D19" s="39"/>
      <c r="E19" s="64"/>
      <c r="F19" s="65"/>
      <c r="G19" s="65"/>
      <c r="H19" s="65"/>
      <c r="I19" s="66"/>
      <c r="J19" s="61"/>
      <c r="K19" s="60"/>
      <c r="L19" s="60"/>
      <c r="M19" s="60"/>
      <c r="N19" s="60"/>
      <c r="O19" s="60"/>
      <c r="P19" s="60"/>
      <c r="Q19" s="60"/>
      <c r="R19" s="60"/>
      <c r="S19" s="60"/>
      <c r="T19" s="60"/>
      <c r="U19" s="67"/>
      <c r="V19" s="67"/>
      <c r="W19" s="67"/>
      <c r="X19" s="67"/>
      <c r="Y19" s="63"/>
      <c r="Z19" s="43"/>
      <c r="AA19" s="45"/>
      <c r="AB19" s="66"/>
      <c r="AC19" s="66"/>
      <c r="AD19" s="175"/>
      <c r="AE19" s="8"/>
      <c r="AF19" s="8"/>
      <c r="AG19" s="8"/>
      <c r="AH19" s="8"/>
      <c r="AI19" s="8"/>
      <c r="AJ19" s="8"/>
      <c r="AK19" s="8"/>
      <c r="AL19" s="8"/>
      <c r="AM19" s="8"/>
      <c r="AN19" s="8"/>
      <c r="AO19" s="8"/>
      <c r="AP19" s="8"/>
      <c r="BB19" s="177"/>
      <c r="BE19" s="177"/>
    </row>
    <row r="20" spans="1:57" s="12" customFormat="1" ht="15" customHeight="1" x14ac:dyDescent="0.15">
      <c r="A20" s="392"/>
      <c r="B20" s="317"/>
      <c r="C20" s="318"/>
      <c r="D20" s="68"/>
      <c r="E20" s="178"/>
      <c r="F20" s="80"/>
      <c r="G20" s="80"/>
      <c r="H20" s="70"/>
      <c r="I20" s="74"/>
      <c r="J20" s="69"/>
      <c r="K20" s="70"/>
      <c r="L20" s="70"/>
      <c r="M20" s="70"/>
      <c r="N20" s="70"/>
      <c r="O20" s="70"/>
      <c r="P20" s="70"/>
      <c r="Q20" s="70"/>
      <c r="R20" s="70"/>
      <c r="S20" s="70"/>
      <c r="T20" s="70"/>
      <c r="U20" s="71"/>
      <c r="V20" s="71"/>
      <c r="W20" s="71"/>
      <c r="X20" s="71"/>
      <c r="Y20" s="72"/>
      <c r="Z20" s="73"/>
      <c r="AA20" s="74"/>
      <c r="AB20" s="75"/>
      <c r="AC20" s="75"/>
      <c r="AD20" s="175"/>
      <c r="AE20" s="8"/>
      <c r="AF20" s="8"/>
      <c r="AG20" s="8"/>
      <c r="AH20" s="8"/>
      <c r="AI20" s="8"/>
      <c r="AJ20" s="8"/>
      <c r="AK20" s="8"/>
      <c r="AL20" s="8"/>
      <c r="AM20" s="8"/>
      <c r="AN20" s="8"/>
      <c r="AO20" s="8"/>
      <c r="AP20" s="8"/>
      <c r="BB20" s="177"/>
      <c r="BE20" s="177"/>
    </row>
    <row r="21" spans="1:57" s="12" customFormat="1" ht="15" customHeight="1" x14ac:dyDescent="0.15">
      <c r="A21" s="392"/>
      <c r="B21" s="319"/>
      <c r="C21" s="76"/>
      <c r="D21" s="21"/>
      <c r="E21" s="33"/>
      <c r="F21" s="26"/>
      <c r="G21" s="26"/>
      <c r="H21" s="26"/>
      <c r="I21" s="25"/>
      <c r="J21" s="77"/>
      <c r="K21" s="78"/>
      <c r="L21" s="78"/>
      <c r="M21" s="78"/>
      <c r="N21" s="78"/>
      <c r="O21" s="78"/>
      <c r="P21" s="78"/>
      <c r="Q21" s="78"/>
      <c r="R21" s="78"/>
      <c r="S21" s="78"/>
      <c r="T21" s="78"/>
      <c r="U21" s="78"/>
      <c r="V21" s="78"/>
      <c r="W21" s="78"/>
      <c r="X21" s="27"/>
      <c r="Y21" s="95"/>
      <c r="Z21" s="29"/>
      <c r="AA21" s="79"/>
      <c r="AB21" s="30"/>
      <c r="AC21" s="30"/>
      <c r="AD21" s="175"/>
      <c r="AE21" s="8"/>
      <c r="AF21" s="8"/>
      <c r="AG21" s="8"/>
      <c r="AH21" s="8"/>
      <c r="AI21" s="8"/>
      <c r="AJ21" s="8"/>
      <c r="AK21" s="8"/>
      <c r="AL21" s="8"/>
      <c r="AM21" s="8"/>
      <c r="AN21" s="8"/>
      <c r="AO21" s="8"/>
      <c r="AP21" s="8"/>
      <c r="BB21" s="177"/>
      <c r="BE21" s="177"/>
    </row>
    <row r="22" spans="1:57" s="12" customFormat="1" ht="15" customHeight="1" x14ac:dyDescent="0.15">
      <c r="A22" s="392"/>
      <c r="B22" s="320"/>
      <c r="C22" s="219"/>
      <c r="D22" s="68"/>
      <c r="E22" s="59"/>
      <c r="F22" s="80"/>
      <c r="G22" s="80"/>
      <c r="H22" s="80"/>
      <c r="I22" s="81"/>
      <c r="J22" s="82"/>
      <c r="K22" s="65"/>
      <c r="L22" s="65"/>
      <c r="M22" s="65"/>
      <c r="N22" s="65"/>
      <c r="O22" s="65"/>
      <c r="P22" s="65"/>
      <c r="Q22" s="65"/>
      <c r="R22" s="65"/>
      <c r="S22" s="65"/>
      <c r="T22" s="65"/>
      <c r="U22" s="65"/>
      <c r="V22" s="65"/>
      <c r="W22" s="65"/>
      <c r="X22" s="71"/>
      <c r="Y22" s="96"/>
      <c r="Z22" s="97"/>
      <c r="AA22" s="74"/>
      <c r="AB22" s="75"/>
      <c r="AC22" s="75"/>
      <c r="AD22" s="175"/>
      <c r="AE22" s="8"/>
      <c r="AF22" s="8"/>
      <c r="AG22" s="8"/>
      <c r="AH22" s="8"/>
      <c r="AI22" s="8"/>
      <c r="AJ22" s="8"/>
      <c r="AK22" s="8"/>
      <c r="AL22" s="8"/>
      <c r="AM22" s="8"/>
      <c r="AN22" s="8"/>
      <c r="AO22" s="8"/>
      <c r="AP22" s="8"/>
      <c r="BB22" s="177"/>
      <c r="BE22" s="177"/>
    </row>
    <row r="23" spans="1:57" s="12" customFormat="1" ht="15" customHeight="1" x14ac:dyDescent="0.15">
      <c r="A23" s="392"/>
      <c r="B23" s="321"/>
      <c r="C23" s="83"/>
      <c r="D23" s="84"/>
      <c r="E23" s="85"/>
      <c r="F23" s="136"/>
      <c r="G23" s="136"/>
      <c r="H23" s="86"/>
      <c r="I23" s="87"/>
      <c r="J23" s="86"/>
      <c r="K23" s="88"/>
      <c r="L23" s="88"/>
      <c r="M23" s="88"/>
      <c r="N23" s="88"/>
      <c r="O23" s="88"/>
      <c r="P23" s="88"/>
      <c r="Q23" s="88"/>
      <c r="R23" s="88"/>
      <c r="S23" s="88"/>
      <c r="T23" s="88"/>
      <c r="U23" s="88"/>
      <c r="V23" s="88"/>
      <c r="W23" s="88"/>
      <c r="X23" s="89"/>
      <c r="Y23" s="90"/>
      <c r="Z23" s="91"/>
      <c r="AA23" s="92"/>
      <c r="AB23" s="92"/>
      <c r="AC23" s="92"/>
      <c r="AD23" s="175"/>
      <c r="AE23" s="8"/>
      <c r="AF23" s="8"/>
      <c r="AG23" s="8"/>
      <c r="AH23" s="8"/>
      <c r="AI23" s="8"/>
      <c r="AJ23" s="8"/>
      <c r="AK23" s="8"/>
      <c r="AL23" s="8"/>
      <c r="AM23" s="8"/>
      <c r="AN23" s="8"/>
      <c r="AO23" s="8"/>
      <c r="AP23" s="8"/>
      <c r="BB23" s="177"/>
      <c r="BE23" s="177"/>
    </row>
    <row r="24" spans="1:57" s="12" customFormat="1" ht="15" customHeight="1" x14ac:dyDescent="0.15">
      <c r="A24" s="392"/>
      <c r="B24" s="329"/>
      <c r="C24" s="179"/>
      <c r="D24" s="32"/>
      <c r="E24" s="33"/>
      <c r="F24" s="34"/>
      <c r="G24" s="34"/>
      <c r="H24" s="78"/>
      <c r="I24" s="93"/>
      <c r="J24" s="77"/>
      <c r="K24" s="78"/>
      <c r="L24" s="78"/>
      <c r="M24" s="94"/>
      <c r="N24" s="94"/>
      <c r="O24" s="94"/>
      <c r="P24" s="94"/>
      <c r="Q24" s="94"/>
      <c r="R24" s="94"/>
      <c r="S24" s="94"/>
      <c r="T24" s="94"/>
      <c r="U24" s="94"/>
      <c r="V24" s="94"/>
      <c r="W24" s="94"/>
      <c r="X24" s="94"/>
      <c r="Y24" s="95"/>
      <c r="Z24" s="29"/>
      <c r="AA24" s="79"/>
      <c r="AB24" s="38"/>
      <c r="AC24" s="38"/>
      <c r="AD24" s="175"/>
      <c r="AE24" s="8"/>
      <c r="AF24" s="8"/>
      <c r="AG24" s="8"/>
      <c r="AH24" s="8"/>
      <c r="AI24" s="8"/>
      <c r="AJ24" s="8"/>
      <c r="AK24" s="8"/>
      <c r="AL24" s="8"/>
      <c r="AM24" s="8"/>
      <c r="AN24" s="8"/>
      <c r="AO24" s="8"/>
      <c r="AP24" s="8"/>
      <c r="BB24" s="177"/>
      <c r="BE24" s="177"/>
    </row>
    <row r="25" spans="1:57" s="12" customFormat="1" ht="15" customHeight="1" x14ac:dyDescent="0.15">
      <c r="A25" s="392"/>
      <c r="B25" s="330"/>
      <c r="C25" s="180"/>
      <c r="D25" s="39"/>
      <c r="E25" s="59"/>
      <c r="F25" s="60"/>
      <c r="G25" s="60"/>
      <c r="H25" s="60"/>
      <c r="I25" s="45"/>
      <c r="J25" s="82"/>
      <c r="K25" s="65"/>
      <c r="L25" s="65"/>
      <c r="M25" s="67"/>
      <c r="N25" s="67"/>
      <c r="O25" s="67"/>
      <c r="P25" s="67"/>
      <c r="Q25" s="67"/>
      <c r="R25" s="67"/>
      <c r="S25" s="67"/>
      <c r="T25" s="67"/>
      <c r="U25" s="67"/>
      <c r="V25" s="67"/>
      <c r="W25" s="67"/>
      <c r="X25" s="67"/>
      <c r="Y25" s="96"/>
      <c r="Z25" s="97"/>
      <c r="AA25" s="74"/>
      <c r="AB25" s="45"/>
      <c r="AC25" s="45"/>
      <c r="AD25" s="175"/>
      <c r="AE25" s="8"/>
      <c r="AF25" s="8"/>
      <c r="AG25" s="8"/>
      <c r="AH25" s="8"/>
      <c r="AI25" s="8"/>
      <c r="AJ25" s="8"/>
      <c r="AK25" s="8"/>
      <c r="AL25" s="8"/>
      <c r="AM25" s="8"/>
      <c r="AN25" s="8"/>
      <c r="AO25" s="8"/>
      <c r="AP25" s="8"/>
      <c r="BB25" s="177"/>
      <c r="BE25" s="177"/>
    </row>
    <row r="26" spans="1:57" s="12" customFormat="1" ht="15" customHeight="1" x14ac:dyDescent="0.15">
      <c r="A26" s="392"/>
      <c r="B26" s="331"/>
      <c r="C26" s="83"/>
      <c r="D26" s="84"/>
      <c r="E26" s="85"/>
      <c r="F26" s="98"/>
      <c r="G26" s="98"/>
      <c r="H26" s="98"/>
      <c r="I26" s="92"/>
      <c r="J26" s="86"/>
      <c r="K26" s="88"/>
      <c r="L26" s="88"/>
      <c r="M26" s="89"/>
      <c r="N26" s="89"/>
      <c r="O26" s="89"/>
      <c r="P26" s="89"/>
      <c r="Q26" s="89"/>
      <c r="R26" s="89"/>
      <c r="S26" s="89"/>
      <c r="T26" s="89"/>
      <c r="U26" s="89"/>
      <c r="V26" s="89"/>
      <c r="W26" s="89"/>
      <c r="X26" s="89"/>
      <c r="Y26" s="90"/>
      <c r="Z26" s="91"/>
      <c r="AA26" s="92"/>
      <c r="AB26" s="92"/>
      <c r="AC26" s="92"/>
      <c r="AD26" s="175"/>
      <c r="AE26" s="8"/>
      <c r="AF26" s="8"/>
      <c r="AG26" s="8"/>
      <c r="AH26" s="8"/>
      <c r="AI26" s="8"/>
      <c r="AJ26" s="8"/>
      <c r="AK26" s="8"/>
      <c r="AL26" s="8"/>
      <c r="AM26" s="8"/>
      <c r="AN26" s="8"/>
      <c r="AO26" s="8"/>
      <c r="AP26" s="8"/>
      <c r="BB26" s="177"/>
      <c r="BE26" s="177"/>
    </row>
    <row r="27" spans="1:57" s="12" customFormat="1" ht="15" customHeight="1" x14ac:dyDescent="0.15">
      <c r="A27" s="392"/>
      <c r="B27" s="353"/>
      <c r="C27" s="354"/>
      <c r="D27" s="55"/>
      <c r="E27" s="40"/>
      <c r="F27" s="41"/>
      <c r="G27" s="41"/>
      <c r="H27" s="41"/>
      <c r="I27" s="46"/>
      <c r="J27" s="44"/>
      <c r="K27" s="41"/>
      <c r="L27" s="41"/>
      <c r="M27" s="56"/>
      <c r="N27" s="56"/>
      <c r="O27" s="56"/>
      <c r="P27" s="56"/>
      <c r="Q27" s="56"/>
      <c r="R27" s="56"/>
      <c r="S27" s="56"/>
      <c r="T27" s="56"/>
      <c r="U27" s="56"/>
      <c r="V27" s="56"/>
      <c r="W27" s="56"/>
      <c r="X27" s="56"/>
      <c r="Y27" s="57"/>
      <c r="Z27" s="58"/>
      <c r="AA27" s="46"/>
      <c r="AB27" s="46"/>
      <c r="AC27" s="46"/>
      <c r="AD27" s="175"/>
      <c r="AE27" s="8"/>
      <c r="AF27" s="8"/>
      <c r="AG27" s="8"/>
      <c r="AH27" s="8"/>
      <c r="AI27" s="8"/>
      <c r="AJ27" s="8"/>
      <c r="AK27" s="8"/>
      <c r="AL27" s="8"/>
      <c r="AM27" s="8"/>
      <c r="AN27" s="8"/>
      <c r="AO27" s="8"/>
      <c r="AP27" s="8"/>
      <c r="BB27" s="177"/>
      <c r="BE27" s="177"/>
    </row>
    <row r="28" spans="1:57" s="12" customFormat="1" ht="15" customHeight="1" x14ac:dyDescent="0.15">
      <c r="A28" s="392"/>
      <c r="B28" s="314"/>
      <c r="C28" s="315"/>
      <c r="D28" s="39"/>
      <c r="E28" s="59"/>
      <c r="F28" s="60"/>
      <c r="G28" s="60"/>
      <c r="H28" s="60"/>
      <c r="I28" s="45"/>
      <c r="J28" s="61"/>
      <c r="K28" s="60"/>
      <c r="L28" s="60"/>
      <c r="M28" s="62"/>
      <c r="N28" s="62"/>
      <c r="O28" s="62"/>
      <c r="P28" s="62"/>
      <c r="Q28" s="62"/>
      <c r="R28" s="62"/>
      <c r="S28" s="62"/>
      <c r="T28" s="62"/>
      <c r="U28" s="62"/>
      <c r="V28" s="62"/>
      <c r="W28" s="62"/>
      <c r="X28" s="62"/>
      <c r="Y28" s="63"/>
      <c r="Z28" s="43"/>
      <c r="AA28" s="45"/>
      <c r="AB28" s="74"/>
      <c r="AC28" s="45"/>
      <c r="AD28" s="175"/>
      <c r="AE28" s="8"/>
      <c r="AF28" s="8"/>
      <c r="AG28" s="8"/>
      <c r="AH28" s="8"/>
      <c r="AI28" s="8"/>
      <c r="AJ28" s="8"/>
      <c r="AK28" s="8"/>
      <c r="AL28" s="8"/>
      <c r="AM28" s="8"/>
      <c r="AN28" s="8"/>
      <c r="AO28" s="8"/>
      <c r="AP28" s="8"/>
      <c r="BB28" s="177"/>
      <c r="BE28" s="177"/>
    </row>
    <row r="29" spans="1:57" s="12" customFormat="1" ht="15" customHeight="1" x14ac:dyDescent="0.15">
      <c r="A29" s="392"/>
      <c r="B29" s="316"/>
      <c r="C29" s="181"/>
      <c r="D29" s="39"/>
      <c r="E29" s="59"/>
      <c r="F29" s="60"/>
      <c r="G29" s="60"/>
      <c r="H29" s="60"/>
      <c r="I29" s="45"/>
      <c r="J29" s="61"/>
      <c r="K29" s="60"/>
      <c r="L29" s="60"/>
      <c r="M29" s="62"/>
      <c r="N29" s="62"/>
      <c r="O29" s="62"/>
      <c r="P29" s="62"/>
      <c r="Q29" s="62"/>
      <c r="R29" s="62"/>
      <c r="S29" s="62"/>
      <c r="T29" s="62"/>
      <c r="U29" s="62"/>
      <c r="V29" s="62"/>
      <c r="W29" s="62"/>
      <c r="X29" s="62"/>
      <c r="Y29" s="63"/>
      <c r="Z29" s="43"/>
      <c r="AA29" s="45"/>
      <c r="AB29" s="45"/>
      <c r="AC29" s="45"/>
      <c r="AD29" s="175"/>
      <c r="AE29" s="8"/>
      <c r="AF29" s="8"/>
      <c r="AG29" s="8"/>
      <c r="AH29" s="8"/>
      <c r="AI29" s="8"/>
      <c r="AJ29" s="8"/>
      <c r="AK29" s="8"/>
      <c r="AL29" s="8"/>
      <c r="AM29" s="8"/>
      <c r="AN29" s="8"/>
      <c r="AO29" s="8"/>
      <c r="AP29" s="8"/>
      <c r="BB29" s="177"/>
      <c r="BE29" s="177"/>
    </row>
    <row r="30" spans="1:57" s="12" customFormat="1" ht="15" customHeight="1" x14ac:dyDescent="0.15">
      <c r="A30" s="392"/>
      <c r="B30" s="316"/>
      <c r="C30" s="181"/>
      <c r="D30" s="39"/>
      <c r="E30" s="59"/>
      <c r="F30" s="60"/>
      <c r="G30" s="60"/>
      <c r="H30" s="60"/>
      <c r="I30" s="45"/>
      <c r="J30" s="61"/>
      <c r="K30" s="60"/>
      <c r="L30" s="60"/>
      <c r="M30" s="62"/>
      <c r="N30" s="62"/>
      <c r="O30" s="62"/>
      <c r="P30" s="62"/>
      <c r="Q30" s="62"/>
      <c r="R30" s="62"/>
      <c r="S30" s="62"/>
      <c r="T30" s="62"/>
      <c r="U30" s="62"/>
      <c r="V30" s="62"/>
      <c r="W30" s="62"/>
      <c r="X30" s="62"/>
      <c r="Y30" s="63"/>
      <c r="Z30" s="43"/>
      <c r="AA30" s="45"/>
      <c r="AB30" s="45"/>
      <c r="AC30" s="45"/>
      <c r="AD30" s="175"/>
      <c r="AE30" s="8"/>
      <c r="AF30" s="8"/>
      <c r="AG30" s="8"/>
      <c r="AH30" s="8"/>
      <c r="AI30" s="8"/>
      <c r="AJ30" s="8"/>
      <c r="AK30" s="8"/>
      <c r="AL30" s="8"/>
      <c r="AM30" s="8"/>
      <c r="AN30" s="8"/>
      <c r="AO30" s="8"/>
      <c r="AP30" s="8"/>
      <c r="BB30" s="177"/>
      <c r="BE30" s="177"/>
    </row>
    <row r="31" spans="1:57" s="12" customFormat="1" ht="15" customHeight="1" x14ac:dyDescent="0.15">
      <c r="A31" s="392"/>
      <c r="B31" s="390"/>
      <c r="C31" s="390"/>
      <c r="D31" s="39"/>
      <c r="E31" s="59"/>
      <c r="F31" s="60"/>
      <c r="G31" s="60"/>
      <c r="H31" s="60"/>
      <c r="I31" s="45"/>
      <c r="J31" s="61"/>
      <c r="K31" s="60"/>
      <c r="L31" s="60"/>
      <c r="M31" s="62"/>
      <c r="N31" s="62"/>
      <c r="O31" s="62"/>
      <c r="P31" s="62"/>
      <c r="Q31" s="62"/>
      <c r="R31" s="62"/>
      <c r="S31" s="62"/>
      <c r="T31" s="62"/>
      <c r="U31" s="62"/>
      <c r="V31" s="62"/>
      <c r="W31" s="62"/>
      <c r="X31" s="62"/>
      <c r="Y31" s="63"/>
      <c r="Z31" s="43"/>
      <c r="AA31" s="45"/>
      <c r="AB31" s="45"/>
      <c r="AC31" s="45"/>
      <c r="AD31" s="175"/>
      <c r="AE31" s="8"/>
      <c r="AF31" s="8"/>
      <c r="AG31" s="8"/>
      <c r="AH31" s="8"/>
      <c r="AI31" s="8"/>
      <c r="AJ31" s="8"/>
      <c r="AK31" s="8"/>
      <c r="AL31" s="8"/>
      <c r="AM31" s="8"/>
      <c r="AN31" s="8"/>
      <c r="AO31" s="8"/>
      <c r="AP31" s="8"/>
      <c r="BB31" s="177"/>
      <c r="BE31" s="177"/>
    </row>
    <row r="32" spans="1:57" s="12" customFormat="1" ht="15" customHeight="1" x14ac:dyDescent="0.15">
      <c r="A32" s="392"/>
      <c r="B32" s="314"/>
      <c r="C32" s="315"/>
      <c r="D32" s="39"/>
      <c r="E32" s="59"/>
      <c r="F32" s="60"/>
      <c r="G32" s="60"/>
      <c r="H32" s="60"/>
      <c r="I32" s="45"/>
      <c r="J32" s="61"/>
      <c r="K32" s="60"/>
      <c r="L32" s="60"/>
      <c r="M32" s="62"/>
      <c r="N32" s="62"/>
      <c r="O32" s="62"/>
      <c r="P32" s="62"/>
      <c r="Q32" s="62"/>
      <c r="R32" s="62"/>
      <c r="S32" s="62"/>
      <c r="T32" s="62"/>
      <c r="U32" s="62"/>
      <c r="V32" s="62"/>
      <c r="W32" s="62"/>
      <c r="X32" s="62"/>
      <c r="Y32" s="63"/>
      <c r="Z32" s="43"/>
      <c r="AA32" s="45"/>
      <c r="AB32" s="45"/>
      <c r="AC32" s="45"/>
      <c r="AD32" s="175"/>
      <c r="AE32" s="8"/>
      <c r="AF32" s="8"/>
      <c r="AG32" s="8"/>
      <c r="AH32" s="8"/>
      <c r="AI32" s="8"/>
      <c r="AJ32" s="8"/>
      <c r="AK32" s="8"/>
      <c r="AL32" s="8"/>
      <c r="AM32" s="8"/>
      <c r="AN32" s="8"/>
      <c r="AO32" s="8"/>
      <c r="AP32" s="8"/>
      <c r="BB32" s="177"/>
      <c r="BE32" s="177"/>
    </row>
    <row r="33" spans="1:80" s="12" customFormat="1" ht="21" customHeight="1" x14ac:dyDescent="0.15">
      <c r="A33" s="392"/>
      <c r="B33" s="355"/>
      <c r="C33" s="356"/>
      <c r="D33" s="99"/>
      <c r="E33" s="64"/>
      <c r="F33" s="65"/>
      <c r="G33" s="65"/>
      <c r="H33" s="65"/>
      <c r="I33" s="66"/>
      <c r="J33" s="61"/>
      <c r="K33" s="60"/>
      <c r="L33" s="60"/>
      <c r="M33" s="62"/>
      <c r="N33" s="62"/>
      <c r="O33" s="62"/>
      <c r="P33" s="62"/>
      <c r="Q33" s="62"/>
      <c r="R33" s="62"/>
      <c r="S33" s="62"/>
      <c r="T33" s="62"/>
      <c r="U33" s="67"/>
      <c r="V33" s="67"/>
      <c r="W33" s="67"/>
      <c r="X33" s="67"/>
      <c r="Y33" s="63"/>
      <c r="Z33" s="43"/>
      <c r="AA33" s="45"/>
      <c r="AB33" s="45"/>
      <c r="AC33" s="66"/>
      <c r="AD33" s="175"/>
      <c r="AE33" s="8"/>
      <c r="AF33" s="8"/>
      <c r="AG33" s="8"/>
      <c r="AH33" s="8"/>
      <c r="AI33" s="8"/>
      <c r="AJ33" s="8"/>
      <c r="AK33" s="8"/>
      <c r="AL33" s="8"/>
      <c r="AM33" s="8"/>
      <c r="AN33" s="8"/>
      <c r="AO33" s="8"/>
      <c r="AP33" s="8"/>
      <c r="BB33" s="177"/>
      <c r="BE33" s="177"/>
    </row>
    <row r="34" spans="1:80" s="12" customFormat="1" ht="15" customHeight="1" x14ac:dyDescent="0.15">
      <c r="A34" s="392"/>
      <c r="B34" s="317"/>
      <c r="C34" s="318"/>
      <c r="D34" s="68"/>
      <c r="E34" s="100"/>
      <c r="F34" s="70"/>
      <c r="G34" s="70"/>
      <c r="H34" s="70"/>
      <c r="I34" s="74"/>
      <c r="J34" s="69"/>
      <c r="K34" s="70"/>
      <c r="L34" s="70"/>
      <c r="M34" s="101"/>
      <c r="N34" s="101"/>
      <c r="O34" s="101"/>
      <c r="P34" s="101"/>
      <c r="Q34" s="101"/>
      <c r="R34" s="101"/>
      <c r="S34" s="101"/>
      <c r="T34" s="101"/>
      <c r="U34" s="101"/>
      <c r="V34" s="101"/>
      <c r="W34" s="101"/>
      <c r="X34" s="101"/>
      <c r="Y34" s="72"/>
      <c r="Z34" s="73"/>
      <c r="AA34" s="74"/>
      <c r="AB34" s="45"/>
      <c r="AC34" s="74"/>
      <c r="AD34" s="175"/>
      <c r="AE34" s="8"/>
      <c r="AF34" s="8"/>
      <c r="AG34" s="8"/>
      <c r="AH34" s="8"/>
      <c r="AI34" s="8"/>
      <c r="AJ34" s="8"/>
      <c r="AK34" s="8"/>
      <c r="AL34" s="8"/>
      <c r="AM34" s="8"/>
      <c r="AN34" s="8"/>
      <c r="AO34" s="8"/>
      <c r="AP34" s="8"/>
      <c r="BB34" s="177"/>
      <c r="BE34" s="177"/>
    </row>
    <row r="35" spans="1:80" s="12" customFormat="1" ht="15" customHeight="1" x14ac:dyDescent="0.15">
      <c r="A35" s="392"/>
      <c r="B35" s="319"/>
      <c r="C35" s="102"/>
      <c r="D35" s="32"/>
      <c r="E35" s="103"/>
      <c r="F35" s="78"/>
      <c r="G35" s="78"/>
      <c r="H35" s="78"/>
      <c r="I35" s="93"/>
      <c r="J35" s="77"/>
      <c r="K35" s="78"/>
      <c r="L35" s="78"/>
      <c r="M35" s="78"/>
      <c r="N35" s="78"/>
      <c r="O35" s="78"/>
      <c r="P35" s="78"/>
      <c r="Q35" s="78"/>
      <c r="R35" s="78"/>
      <c r="S35" s="78"/>
      <c r="T35" s="78"/>
      <c r="U35" s="104"/>
      <c r="V35" s="104"/>
      <c r="W35" s="104"/>
      <c r="X35" s="104"/>
      <c r="Y35" s="105"/>
      <c r="Z35" s="106"/>
      <c r="AA35" s="93"/>
      <c r="AB35" s="93"/>
      <c r="AC35" s="93"/>
      <c r="AD35" s="175"/>
      <c r="AE35" s="8"/>
      <c r="AF35" s="8"/>
      <c r="AG35" s="8"/>
      <c r="AH35" s="8"/>
      <c r="AI35" s="8"/>
      <c r="AJ35" s="8"/>
      <c r="AK35" s="8"/>
      <c r="AL35" s="8"/>
      <c r="AM35" s="8"/>
      <c r="AN35" s="8"/>
      <c r="AO35" s="8"/>
      <c r="AP35" s="8"/>
      <c r="BB35" s="177"/>
      <c r="BE35" s="177"/>
    </row>
    <row r="36" spans="1:80" s="12" customFormat="1" ht="15" customHeight="1" x14ac:dyDescent="0.15">
      <c r="A36" s="392"/>
      <c r="B36" s="320"/>
      <c r="C36" s="182"/>
      <c r="D36" s="39"/>
      <c r="E36" s="64"/>
      <c r="F36" s="65"/>
      <c r="G36" s="65"/>
      <c r="H36" s="65"/>
      <c r="I36" s="66"/>
      <c r="J36" s="82"/>
      <c r="K36" s="65"/>
      <c r="L36" s="65"/>
      <c r="M36" s="65"/>
      <c r="N36" s="65"/>
      <c r="O36" s="65"/>
      <c r="P36" s="65"/>
      <c r="Q36" s="65"/>
      <c r="R36" s="65"/>
      <c r="S36" s="65"/>
      <c r="T36" s="65"/>
      <c r="U36" s="62"/>
      <c r="V36" s="62"/>
      <c r="W36" s="62"/>
      <c r="X36" s="62"/>
      <c r="Y36" s="107"/>
      <c r="Z36" s="108"/>
      <c r="AA36" s="66"/>
      <c r="AB36" s="66"/>
      <c r="AC36" s="66"/>
      <c r="AD36" s="175"/>
      <c r="AE36" s="8"/>
      <c r="AF36" s="8"/>
      <c r="AG36" s="8"/>
      <c r="AH36" s="8"/>
      <c r="AI36" s="8"/>
      <c r="AJ36" s="8"/>
      <c r="AK36" s="8"/>
      <c r="AL36" s="8"/>
      <c r="AM36" s="8"/>
      <c r="AN36" s="8"/>
      <c r="AO36" s="8"/>
      <c r="AP36" s="8"/>
      <c r="BB36" s="177"/>
      <c r="BE36" s="177"/>
    </row>
    <row r="37" spans="1:80" s="12" customFormat="1" ht="18" customHeight="1" x14ac:dyDescent="0.15">
      <c r="A37" s="392"/>
      <c r="B37" s="321"/>
      <c r="C37" s="109"/>
      <c r="D37" s="84"/>
      <c r="E37" s="110"/>
      <c r="F37" s="88"/>
      <c r="G37" s="88"/>
      <c r="H37" s="88"/>
      <c r="I37" s="111"/>
      <c r="J37" s="86"/>
      <c r="K37" s="88"/>
      <c r="L37" s="88"/>
      <c r="M37" s="88"/>
      <c r="N37" s="88"/>
      <c r="O37" s="88"/>
      <c r="P37" s="88"/>
      <c r="Q37" s="88"/>
      <c r="R37" s="88"/>
      <c r="S37" s="88"/>
      <c r="T37" s="88"/>
      <c r="U37" s="112"/>
      <c r="V37" s="112"/>
      <c r="W37" s="112"/>
      <c r="X37" s="112"/>
      <c r="Y37" s="90"/>
      <c r="Z37" s="91"/>
      <c r="AA37" s="111"/>
      <c r="AB37" s="111"/>
      <c r="AC37" s="111"/>
      <c r="AD37" s="175"/>
      <c r="AE37" s="8"/>
      <c r="AF37" s="8"/>
      <c r="AG37" s="8"/>
      <c r="AH37" s="8"/>
      <c r="AI37" s="8"/>
      <c r="AJ37" s="8"/>
      <c r="AK37" s="8"/>
      <c r="AL37" s="8"/>
      <c r="AM37" s="8"/>
      <c r="AN37" s="8"/>
      <c r="AO37" s="8"/>
      <c r="AP37" s="8"/>
      <c r="BB37" s="177"/>
      <c r="BE37" s="177"/>
    </row>
    <row r="38" spans="1:80" s="12" customFormat="1" ht="14.25" customHeight="1" x14ac:dyDescent="0.15">
      <c r="A38" s="392"/>
      <c r="B38" s="394"/>
      <c r="C38" s="395"/>
      <c r="D38" s="48"/>
      <c r="E38" s="49"/>
      <c r="F38" s="50"/>
      <c r="G38" s="50"/>
      <c r="H38" s="50"/>
      <c r="I38" s="54"/>
      <c r="J38" s="53"/>
      <c r="K38" s="50"/>
      <c r="L38" s="50"/>
      <c r="M38" s="113"/>
      <c r="N38" s="113"/>
      <c r="O38" s="113"/>
      <c r="P38" s="113"/>
      <c r="Q38" s="113"/>
      <c r="R38" s="113"/>
      <c r="S38" s="113"/>
      <c r="T38" s="113"/>
      <c r="U38" s="113"/>
      <c r="V38" s="113"/>
      <c r="W38" s="113"/>
      <c r="X38" s="113"/>
      <c r="Y38" s="114"/>
      <c r="Z38" s="115"/>
      <c r="AA38" s="116"/>
      <c r="AB38" s="116"/>
      <c r="AC38" s="116"/>
      <c r="AD38" s="175"/>
      <c r="AE38" s="8"/>
      <c r="AF38" s="8"/>
      <c r="AG38" s="8"/>
      <c r="AH38" s="8"/>
      <c r="AI38" s="8"/>
      <c r="AJ38" s="8"/>
      <c r="AK38" s="8"/>
      <c r="AL38" s="8"/>
      <c r="AM38" s="8"/>
      <c r="AN38" s="8"/>
      <c r="AO38" s="8"/>
      <c r="AP38" s="8"/>
      <c r="BB38" s="177"/>
      <c r="BE38" s="177"/>
    </row>
    <row r="39" spans="1:80" s="12" customFormat="1" ht="15" customHeight="1" x14ac:dyDescent="0.15">
      <c r="A39" s="393"/>
      <c r="B39" s="322"/>
      <c r="C39" s="323"/>
      <c r="D39" s="117"/>
      <c r="E39" s="118"/>
      <c r="F39" s="119"/>
      <c r="G39" s="119"/>
      <c r="H39" s="119"/>
      <c r="I39" s="120"/>
      <c r="J39" s="121"/>
      <c r="K39" s="119"/>
      <c r="L39" s="119"/>
      <c r="M39" s="122"/>
      <c r="N39" s="122"/>
      <c r="O39" s="122"/>
      <c r="P39" s="122"/>
      <c r="Q39" s="122"/>
      <c r="R39" s="122"/>
      <c r="S39" s="122"/>
      <c r="T39" s="122"/>
      <c r="U39" s="122"/>
      <c r="V39" s="122"/>
      <c r="W39" s="122"/>
      <c r="X39" s="122"/>
      <c r="Y39" s="123"/>
      <c r="Z39" s="124"/>
      <c r="AA39" s="120"/>
      <c r="AB39" s="120"/>
      <c r="AC39" s="120"/>
      <c r="AD39" s="175"/>
      <c r="AE39" s="8"/>
      <c r="AF39" s="8"/>
      <c r="AG39" s="8"/>
      <c r="AH39" s="8"/>
      <c r="AI39" s="8"/>
      <c r="AJ39" s="8"/>
      <c r="AK39" s="8"/>
      <c r="AL39" s="8"/>
      <c r="AM39" s="8"/>
      <c r="AN39" s="8"/>
      <c r="AO39" s="8"/>
      <c r="AP39" s="8"/>
      <c r="BB39" s="177"/>
      <c r="BE39" s="177"/>
    </row>
    <row r="40" spans="1:80" s="12" customFormat="1" ht="33" customHeight="1" x14ac:dyDescent="0.2">
      <c r="A40" s="125"/>
      <c r="B40" s="125"/>
      <c r="C40" s="125"/>
      <c r="D40" s="125"/>
      <c r="E40" s="125"/>
      <c r="F40" s="125"/>
      <c r="G40" s="126"/>
      <c r="H40" s="126"/>
      <c r="I40" s="127"/>
      <c r="J40" s="127"/>
      <c r="K40" s="127"/>
      <c r="L40" s="127"/>
      <c r="M40" s="127"/>
      <c r="N40" s="127"/>
      <c r="O40" s="128"/>
      <c r="P40" s="127"/>
      <c r="Q40" s="7"/>
      <c r="R40" s="8"/>
      <c r="S40" s="8"/>
      <c r="T40" s="8"/>
      <c r="U40" s="8"/>
      <c r="V40" s="8"/>
      <c r="W40" s="8"/>
      <c r="X40" s="8"/>
      <c r="Y40" s="8"/>
      <c r="Z40" s="8"/>
      <c r="AA40" s="8"/>
      <c r="AB40" s="8"/>
      <c r="AC40" s="8"/>
      <c r="AD40" s="8"/>
      <c r="AE40" s="8"/>
      <c r="AF40" s="8"/>
      <c r="AG40" s="8"/>
      <c r="AH40" s="8"/>
      <c r="AI40" s="8"/>
      <c r="AJ40" s="8"/>
      <c r="AK40" s="8"/>
      <c r="AL40" s="8"/>
      <c r="AM40" s="8"/>
      <c r="AN40" s="8"/>
    </row>
    <row r="41" spans="1:80" s="8" customFormat="1" ht="45.75" customHeight="1" x14ac:dyDescent="0.15">
      <c r="A41" s="396"/>
      <c r="B41" s="397"/>
      <c r="C41" s="398"/>
      <c r="D41" s="220"/>
      <c r="E41" s="129"/>
      <c r="F41" s="223"/>
      <c r="G41" s="223"/>
      <c r="H41" s="130"/>
      <c r="I41" s="127"/>
      <c r="J41" s="127"/>
      <c r="K41" s="127"/>
      <c r="L41" s="127"/>
      <c r="M41" s="127"/>
      <c r="N41" s="127"/>
      <c r="O41" s="127"/>
      <c r="P41" s="127"/>
      <c r="Q41" s="7"/>
    </row>
    <row r="42" spans="1:80" s="12" customFormat="1" ht="19.5" customHeight="1" x14ac:dyDescent="0.15">
      <c r="A42" s="391"/>
      <c r="B42" s="324"/>
      <c r="C42" s="325"/>
      <c r="D42" s="21"/>
      <c r="E42" s="22"/>
      <c r="F42" s="23"/>
      <c r="G42" s="23"/>
      <c r="H42" s="131"/>
      <c r="I42" s="176"/>
      <c r="J42" s="127"/>
      <c r="K42" s="127"/>
      <c r="L42" s="127"/>
      <c r="M42" s="127"/>
      <c r="N42" s="127"/>
      <c r="O42" s="127"/>
      <c r="P42" s="127"/>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32"/>
      <c r="BC42" s="183"/>
      <c r="BD42" s="127"/>
      <c r="BE42" s="132"/>
      <c r="BF42" s="183"/>
      <c r="BG42" s="8"/>
    </row>
    <row r="43" spans="1:80" s="12" customFormat="1" ht="15.75" customHeight="1" x14ac:dyDescent="0.15">
      <c r="A43" s="392"/>
      <c r="B43" s="326"/>
      <c r="C43" s="31"/>
      <c r="D43" s="21"/>
      <c r="E43" s="33"/>
      <c r="F43" s="34"/>
      <c r="G43" s="34"/>
      <c r="H43" s="35"/>
      <c r="I43" s="176"/>
      <c r="J43" s="127"/>
      <c r="K43" s="127"/>
      <c r="L43" s="127"/>
      <c r="M43" s="127"/>
      <c r="N43" s="127"/>
      <c r="O43" s="127"/>
      <c r="P43" s="127"/>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32"/>
      <c r="BC43" s="183"/>
      <c r="BD43" s="127"/>
      <c r="BE43" s="132"/>
      <c r="BF43" s="183"/>
      <c r="BG43" s="8"/>
    </row>
    <row r="44" spans="1:80" s="12" customFormat="1" ht="15.75" customHeight="1" x14ac:dyDescent="0.15">
      <c r="A44" s="392"/>
      <c r="B44" s="327"/>
      <c r="C44" s="218"/>
      <c r="D44" s="68"/>
      <c r="E44" s="59"/>
      <c r="F44" s="60"/>
      <c r="G44" s="60"/>
      <c r="H44" s="133"/>
      <c r="I44" s="176"/>
      <c r="J44" s="127"/>
      <c r="K44" s="127"/>
      <c r="L44" s="127"/>
      <c r="M44" s="127"/>
      <c r="N44" s="127"/>
      <c r="O44" s="127"/>
      <c r="P44" s="127"/>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32"/>
      <c r="BC44" s="183"/>
      <c r="BD44" s="127"/>
      <c r="BE44" s="132"/>
      <c r="BF44" s="183"/>
      <c r="BG44" s="8"/>
    </row>
    <row r="45" spans="1:80" s="12" customFormat="1" ht="15.75" customHeight="1" x14ac:dyDescent="0.15">
      <c r="A45" s="392"/>
      <c r="B45" s="328"/>
      <c r="C45" s="47"/>
      <c r="D45" s="84"/>
      <c r="E45" s="85"/>
      <c r="F45" s="98"/>
      <c r="G45" s="98"/>
      <c r="H45" s="134"/>
      <c r="I45" s="176"/>
      <c r="J45" s="127"/>
      <c r="K45" s="127"/>
      <c r="L45" s="127"/>
      <c r="M45" s="127"/>
      <c r="N45" s="127"/>
      <c r="O45" s="127"/>
      <c r="P45" s="127"/>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32"/>
      <c r="BC45" s="183"/>
      <c r="BD45" s="127"/>
      <c r="BE45" s="132"/>
      <c r="BF45" s="183"/>
      <c r="BG45" s="8"/>
    </row>
    <row r="46" spans="1:80" s="12" customFormat="1" ht="15.75" customHeight="1" x14ac:dyDescent="0.15">
      <c r="A46" s="392"/>
      <c r="B46" s="353"/>
      <c r="C46" s="354"/>
      <c r="D46" s="99"/>
      <c r="E46" s="40"/>
      <c r="F46" s="41"/>
      <c r="G46" s="41"/>
      <c r="H46" s="42"/>
      <c r="I46" s="176"/>
      <c r="J46" s="127"/>
      <c r="K46" s="127"/>
      <c r="L46" s="127"/>
      <c r="M46" s="127"/>
      <c r="N46" s="127"/>
      <c r="O46" s="127"/>
      <c r="P46" s="127"/>
      <c r="Q46" s="7"/>
      <c r="R46" s="8"/>
      <c r="S46" s="8"/>
      <c r="T46" s="8"/>
      <c r="U46" s="8"/>
      <c r="V46" s="8"/>
      <c r="W46" s="8"/>
      <c r="X46" s="8"/>
      <c r="Y46" s="8"/>
      <c r="Z46" s="8"/>
      <c r="AA46" s="8"/>
      <c r="AB46" s="8"/>
      <c r="AC46" s="8"/>
      <c r="AD46" s="8"/>
      <c r="AE46" s="8"/>
      <c r="AF46" s="8"/>
      <c r="AG46" s="8"/>
      <c r="AH46" s="8"/>
      <c r="AI46" s="8"/>
      <c r="AJ46" s="8"/>
      <c r="AK46" s="8"/>
      <c r="AL46" s="8"/>
      <c r="AM46" s="8"/>
      <c r="AN46" s="8"/>
      <c r="AZ46" s="8"/>
      <c r="BA46" s="8"/>
      <c r="BB46" s="132"/>
      <c r="BC46" s="183"/>
      <c r="BD46" s="127"/>
      <c r="BE46" s="132"/>
      <c r="BF46" s="183"/>
      <c r="BG46" s="8"/>
    </row>
    <row r="47" spans="1:80" s="12" customFormat="1" ht="15.75" customHeight="1" x14ac:dyDescent="0.15">
      <c r="A47" s="392"/>
      <c r="B47" s="314"/>
      <c r="C47" s="315"/>
      <c r="D47" s="68"/>
      <c r="E47" s="59"/>
      <c r="F47" s="60"/>
      <c r="G47" s="60"/>
      <c r="H47" s="133"/>
      <c r="I47" s="176"/>
      <c r="J47" s="127"/>
      <c r="K47" s="127"/>
      <c r="L47" s="127"/>
      <c r="M47" s="127"/>
      <c r="N47" s="127"/>
      <c r="O47" s="127"/>
      <c r="P47" s="127"/>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32"/>
      <c r="BC47" s="183"/>
      <c r="BD47" s="127"/>
      <c r="BE47" s="132"/>
      <c r="BF47" s="183"/>
      <c r="BG47" s="8"/>
    </row>
    <row r="48" spans="1:80" s="8" customFormat="1" ht="15.75" customHeight="1" x14ac:dyDescent="0.15">
      <c r="A48" s="392"/>
      <c r="B48" s="314"/>
      <c r="C48" s="315"/>
      <c r="D48" s="68"/>
      <c r="E48" s="59"/>
      <c r="F48" s="60"/>
      <c r="G48" s="60"/>
      <c r="H48" s="133"/>
      <c r="I48" s="176"/>
      <c r="J48" s="127"/>
      <c r="K48" s="127"/>
      <c r="L48" s="127"/>
      <c r="M48" s="127"/>
      <c r="N48" s="127"/>
      <c r="O48" s="127"/>
      <c r="P48" s="127"/>
      <c r="Q48" s="7"/>
      <c r="AO48" s="12"/>
      <c r="AP48" s="12"/>
      <c r="AQ48" s="12"/>
      <c r="AR48" s="12"/>
      <c r="AS48" s="12"/>
      <c r="AT48" s="12"/>
      <c r="AU48" s="12"/>
      <c r="AV48" s="12"/>
      <c r="AW48" s="12"/>
      <c r="AX48" s="12"/>
      <c r="AY48" s="12"/>
      <c r="BB48" s="132"/>
      <c r="BC48" s="183"/>
      <c r="BD48" s="127"/>
      <c r="BE48" s="132"/>
      <c r="BF48" s="183"/>
      <c r="BH48" s="12"/>
      <c r="BI48" s="12"/>
      <c r="BJ48" s="12"/>
      <c r="BK48" s="12"/>
      <c r="BL48" s="12"/>
      <c r="BM48" s="12"/>
      <c r="BN48" s="12"/>
      <c r="BO48" s="12"/>
      <c r="BP48" s="12"/>
      <c r="BQ48" s="12"/>
      <c r="BR48" s="12"/>
      <c r="BS48" s="12"/>
      <c r="BT48" s="12"/>
      <c r="BU48" s="12"/>
      <c r="BV48" s="12"/>
      <c r="BW48" s="12"/>
      <c r="BX48" s="12"/>
      <c r="BY48" s="12"/>
      <c r="BZ48" s="12"/>
      <c r="CA48" s="12"/>
      <c r="CB48" s="12"/>
    </row>
    <row r="49" spans="1:80" s="12" customFormat="1" ht="17.25" customHeight="1" x14ac:dyDescent="0.15">
      <c r="A49" s="392"/>
      <c r="B49" s="314"/>
      <c r="C49" s="315"/>
      <c r="D49" s="68"/>
      <c r="E49" s="59"/>
      <c r="F49" s="60"/>
      <c r="G49" s="60"/>
      <c r="H49" s="133"/>
      <c r="I49" s="176"/>
      <c r="J49" s="127"/>
      <c r="K49" s="127"/>
      <c r="L49" s="127"/>
      <c r="M49" s="127"/>
      <c r="N49" s="127"/>
      <c r="O49" s="127"/>
      <c r="P49" s="127"/>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32"/>
      <c r="BC49" s="183"/>
      <c r="BD49" s="127"/>
      <c r="BE49" s="132"/>
      <c r="BF49" s="183"/>
      <c r="BG49" s="8"/>
    </row>
    <row r="50" spans="1:80" s="12" customFormat="1" ht="17.25" customHeight="1" x14ac:dyDescent="0.15">
      <c r="A50" s="392"/>
      <c r="B50" s="314"/>
      <c r="C50" s="315"/>
      <c r="D50" s="68"/>
      <c r="E50" s="59"/>
      <c r="F50" s="60"/>
      <c r="G50" s="60"/>
      <c r="H50" s="133"/>
      <c r="I50" s="176"/>
      <c r="J50" s="127"/>
      <c r="K50" s="127"/>
      <c r="L50" s="127"/>
      <c r="M50" s="127"/>
      <c r="N50" s="127"/>
      <c r="O50" s="127"/>
      <c r="P50" s="127"/>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32"/>
      <c r="BC50" s="183"/>
      <c r="BD50" s="127"/>
      <c r="BE50" s="132"/>
      <c r="BF50" s="183"/>
      <c r="BG50" s="8"/>
    </row>
    <row r="51" spans="1:80" s="12" customFormat="1" ht="17.25" customHeight="1" x14ac:dyDescent="0.15">
      <c r="A51" s="392"/>
      <c r="B51" s="314"/>
      <c r="C51" s="315"/>
      <c r="D51" s="68"/>
      <c r="E51" s="100"/>
      <c r="F51" s="70"/>
      <c r="G51" s="70"/>
      <c r="H51" s="135"/>
      <c r="I51" s="176"/>
      <c r="J51" s="127"/>
      <c r="K51" s="127"/>
      <c r="L51" s="127"/>
      <c r="M51" s="127"/>
      <c r="N51" s="127"/>
      <c r="O51" s="127"/>
      <c r="P51" s="127"/>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32"/>
      <c r="BC51" s="183"/>
      <c r="BD51" s="127"/>
      <c r="BE51" s="132"/>
      <c r="BF51" s="183"/>
      <c r="BG51" s="8"/>
    </row>
    <row r="52" spans="1:80" s="12" customFormat="1" ht="17.25" customHeight="1" x14ac:dyDescent="0.15">
      <c r="A52" s="392"/>
      <c r="B52" s="317"/>
      <c r="C52" s="318"/>
      <c r="D52" s="68"/>
      <c r="E52" s="100"/>
      <c r="F52" s="70"/>
      <c r="G52" s="70"/>
      <c r="H52" s="135"/>
      <c r="I52" s="176"/>
      <c r="J52" s="127"/>
      <c r="K52" s="127"/>
      <c r="L52" s="127"/>
      <c r="M52" s="127"/>
      <c r="N52" s="127"/>
      <c r="O52" s="127"/>
      <c r="P52" s="127"/>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32"/>
      <c r="BC52" s="183"/>
      <c r="BD52" s="127"/>
      <c r="BE52" s="132"/>
      <c r="BF52" s="183"/>
      <c r="BG52" s="8"/>
    </row>
    <row r="53" spans="1:80" s="12" customFormat="1" ht="17.25" customHeight="1" x14ac:dyDescent="0.15">
      <c r="A53" s="392"/>
      <c r="B53" s="319"/>
      <c r="C53" s="76"/>
      <c r="D53" s="32"/>
      <c r="E53" s="37"/>
      <c r="F53" s="34"/>
      <c r="G53" s="34"/>
      <c r="H53" s="35"/>
      <c r="I53" s="176"/>
      <c r="J53" s="127"/>
      <c r="K53" s="127"/>
      <c r="L53" s="127"/>
      <c r="M53" s="127"/>
      <c r="N53" s="127"/>
      <c r="O53" s="127"/>
      <c r="P53" s="127"/>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32"/>
      <c r="BC53" s="183"/>
      <c r="BD53" s="127"/>
      <c r="BE53" s="132"/>
      <c r="BF53" s="183"/>
      <c r="BG53" s="8"/>
    </row>
    <row r="54" spans="1:80" s="12" customFormat="1" ht="17.25" customHeight="1" x14ac:dyDescent="0.15">
      <c r="A54" s="392"/>
      <c r="B54" s="320"/>
      <c r="C54" s="219"/>
      <c r="D54" s="39"/>
      <c r="E54" s="61"/>
      <c r="F54" s="60"/>
      <c r="G54" s="60"/>
      <c r="H54" s="133"/>
      <c r="I54" s="176"/>
      <c r="J54" s="127"/>
      <c r="K54" s="127"/>
      <c r="L54" s="127"/>
      <c r="M54" s="127"/>
      <c r="N54" s="127"/>
      <c r="O54" s="127"/>
      <c r="P54" s="127"/>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32"/>
      <c r="BC54" s="183"/>
      <c r="BD54" s="127"/>
      <c r="BE54" s="132"/>
      <c r="BF54" s="183"/>
      <c r="BG54" s="8"/>
    </row>
    <row r="55" spans="1:80" s="12" customFormat="1" ht="17.25" customHeight="1" x14ac:dyDescent="0.15">
      <c r="A55" s="392"/>
      <c r="B55" s="321"/>
      <c r="C55" s="83"/>
      <c r="D55" s="84"/>
      <c r="E55" s="136"/>
      <c r="F55" s="98"/>
      <c r="G55" s="98"/>
      <c r="H55" s="134"/>
      <c r="I55" s="176"/>
      <c r="J55" s="127"/>
      <c r="K55" s="127"/>
      <c r="L55" s="127"/>
      <c r="M55" s="127"/>
      <c r="N55" s="127"/>
      <c r="O55" s="127"/>
      <c r="P55" s="127"/>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32"/>
      <c r="BC55" s="183"/>
      <c r="BD55" s="127"/>
      <c r="BE55" s="132"/>
      <c r="BF55" s="183"/>
      <c r="BG55" s="8"/>
    </row>
    <row r="56" spans="1:80" s="12" customFormat="1" ht="15.75" customHeight="1" x14ac:dyDescent="0.15">
      <c r="A56" s="392"/>
      <c r="B56" s="329"/>
      <c r="C56" s="179"/>
      <c r="D56" s="21"/>
      <c r="E56" s="33"/>
      <c r="F56" s="34"/>
      <c r="G56" s="34"/>
      <c r="H56" s="35"/>
      <c r="I56" s="176"/>
      <c r="J56" s="127"/>
      <c r="K56" s="127"/>
      <c r="L56" s="127"/>
      <c r="M56" s="127"/>
      <c r="N56" s="127"/>
      <c r="O56" s="127"/>
      <c r="P56" s="127"/>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32"/>
      <c r="BC56" s="183"/>
      <c r="BD56" s="127"/>
      <c r="BE56" s="132"/>
      <c r="BF56" s="183"/>
      <c r="BG56" s="8"/>
    </row>
    <row r="57" spans="1:80" s="12" customFormat="1" ht="15.75" customHeight="1" x14ac:dyDescent="0.15">
      <c r="A57" s="392"/>
      <c r="B57" s="330"/>
      <c r="C57" s="180"/>
      <c r="D57" s="68"/>
      <c r="E57" s="59"/>
      <c r="F57" s="60"/>
      <c r="G57" s="60"/>
      <c r="H57" s="133"/>
      <c r="I57" s="176"/>
      <c r="J57" s="127"/>
      <c r="K57" s="127"/>
      <c r="L57" s="127"/>
      <c r="M57" s="127"/>
      <c r="N57" s="127"/>
      <c r="O57" s="127"/>
      <c r="P57" s="127"/>
      <c r="Q57" s="7"/>
      <c r="R57" s="8"/>
      <c r="S57" s="8"/>
      <c r="T57" s="8"/>
      <c r="U57" s="8"/>
      <c r="V57" s="8"/>
      <c r="W57" s="8"/>
      <c r="X57" s="8"/>
      <c r="Y57" s="8"/>
      <c r="Z57" s="8"/>
      <c r="AA57" s="8"/>
      <c r="AB57" s="8"/>
      <c r="AC57" s="8"/>
      <c r="AD57" s="8"/>
      <c r="AE57" s="8"/>
      <c r="AF57" s="8"/>
      <c r="AG57" s="8"/>
      <c r="AH57" s="8"/>
      <c r="AI57" s="8"/>
      <c r="AJ57" s="8"/>
      <c r="AK57" s="8"/>
      <c r="AL57" s="8"/>
      <c r="AM57" s="8"/>
      <c r="AN57" s="8"/>
      <c r="AZ57" s="8"/>
      <c r="BA57" s="8"/>
      <c r="BB57" s="132"/>
      <c r="BC57" s="183"/>
      <c r="BD57" s="127"/>
      <c r="BE57" s="132"/>
      <c r="BF57" s="183"/>
      <c r="BG57" s="8"/>
    </row>
    <row r="58" spans="1:80" s="12" customFormat="1" ht="15" customHeight="1" x14ac:dyDescent="0.15">
      <c r="A58" s="392"/>
      <c r="B58" s="331"/>
      <c r="C58" s="83"/>
      <c r="D58" s="84"/>
      <c r="E58" s="85"/>
      <c r="F58" s="98"/>
      <c r="G58" s="98"/>
      <c r="H58" s="134"/>
      <c r="I58" s="176"/>
      <c r="J58" s="127"/>
      <c r="K58" s="127"/>
      <c r="L58" s="127"/>
      <c r="M58" s="127"/>
      <c r="N58" s="127"/>
      <c r="O58" s="127"/>
      <c r="P58" s="127"/>
      <c r="Q58" s="7"/>
      <c r="R58" s="8"/>
      <c r="S58" s="8"/>
      <c r="T58" s="8"/>
      <c r="U58" s="8"/>
      <c r="V58" s="8"/>
      <c r="W58" s="8"/>
      <c r="X58" s="8"/>
      <c r="Y58" s="8"/>
      <c r="Z58" s="8"/>
      <c r="AA58" s="8"/>
      <c r="AB58" s="8"/>
      <c r="AC58" s="8"/>
      <c r="AD58" s="8"/>
      <c r="AE58" s="8"/>
      <c r="AF58" s="8"/>
      <c r="AG58" s="8"/>
      <c r="AH58" s="8"/>
      <c r="AI58" s="8"/>
      <c r="AJ58" s="8"/>
      <c r="AK58" s="8"/>
      <c r="AL58" s="8"/>
      <c r="AM58" s="8"/>
      <c r="AN58" s="8"/>
      <c r="AZ58" s="8"/>
      <c r="BA58" s="8"/>
      <c r="BB58" s="132"/>
      <c r="BC58" s="183"/>
      <c r="BD58" s="127"/>
      <c r="BE58" s="132"/>
      <c r="BF58" s="183"/>
      <c r="BG58" s="8"/>
    </row>
    <row r="59" spans="1:80" s="137" customFormat="1" ht="16.5" customHeight="1" x14ac:dyDescent="0.15">
      <c r="A59" s="392"/>
      <c r="B59" s="353"/>
      <c r="C59" s="354"/>
      <c r="D59" s="99"/>
      <c r="E59" s="40"/>
      <c r="F59" s="41"/>
      <c r="G59" s="41"/>
      <c r="H59" s="42"/>
      <c r="I59" s="176"/>
      <c r="J59" s="127"/>
      <c r="K59" s="127"/>
      <c r="L59" s="127"/>
      <c r="M59" s="127"/>
      <c r="N59" s="127"/>
      <c r="O59" s="127"/>
      <c r="P59" s="127"/>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32"/>
      <c r="BC59" s="183"/>
      <c r="BD59" s="127"/>
      <c r="BE59" s="132"/>
      <c r="BF59" s="183"/>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37" customFormat="1" ht="15.75" customHeight="1" x14ac:dyDescent="0.15">
      <c r="A60" s="392"/>
      <c r="B60" s="314"/>
      <c r="C60" s="315"/>
      <c r="D60" s="68"/>
      <c r="E60" s="59"/>
      <c r="F60" s="60"/>
      <c r="G60" s="60"/>
      <c r="H60" s="133"/>
      <c r="I60" s="176"/>
      <c r="J60" s="127"/>
      <c r="K60" s="127"/>
      <c r="L60" s="127"/>
      <c r="M60" s="127"/>
      <c r="N60" s="127"/>
      <c r="O60" s="127"/>
      <c r="P60" s="127"/>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32"/>
      <c r="BC60" s="183"/>
      <c r="BD60" s="127"/>
      <c r="BE60" s="132"/>
      <c r="BF60" s="183"/>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37" customFormat="1" ht="15.75" customHeight="1" x14ac:dyDescent="0.15">
      <c r="A61" s="392"/>
      <c r="B61" s="316"/>
      <c r="C61" s="181"/>
      <c r="D61" s="68"/>
      <c r="E61" s="59"/>
      <c r="F61" s="60"/>
      <c r="G61" s="60"/>
      <c r="H61" s="133"/>
      <c r="I61" s="176"/>
      <c r="J61" s="127"/>
      <c r="K61" s="127"/>
      <c r="L61" s="127"/>
      <c r="M61" s="127"/>
      <c r="N61" s="127"/>
      <c r="O61" s="127"/>
      <c r="P61" s="127"/>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32"/>
      <c r="BC61" s="183"/>
      <c r="BD61" s="127"/>
      <c r="BE61" s="132"/>
      <c r="BF61" s="183"/>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s="137" customFormat="1" ht="15.75" customHeight="1" x14ac:dyDescent="0.15">
      <c r="A62" s="392"/>
      <c r="B62" s="316"/>
      <c r="C62" s="181"/>
      <c r="D62" s="68"/>
      <c r="E62" s="59"/>
      <c r="F62" s="60"/>
      <c r="G62" s="60"/>
      <c r="H62" s="133"/>
      <c r="I62" s="176"/>
      <c r="J62" s="127"/>
      <c r="K62" s="127"/>
      <c r="L62" s="127"/>
      <c r="M62" s="127"/>
      <c r="N62" s="127"/>
      <c r="O62" s="127"/>
      <c r="P62" s="127"/>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32"/>
      <c r="BC62" s="183"/>
      <c r="BD62" s="127"/>
      <c r="BE62" s="132"/>
      <c r="BF62" s="183"/>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s="137" customFormat="1" ht="15.75" customHeight="1" x14ac:dyDescent="0.15">
      <c r="A63" s="392"/>
      <c r="B63" s="390"/>
      <c r="C63" s="390"/>
      <c r="D63" s="68"/>
      <c r="E63" s="59"/>
      <c r="F63" s="60"/>
      <c r="G63" s="60"/>
      <c r="H63" s="133"/>
      <c r="I63" s="176"/>
      <c r="J63" s="127"/>
      <c r="K63" s="127"/>
      <c r="L63" s="127"/>
      <c r="M63" s="127"/>
      <c r="N63" s="127"/>
      <c r="O63" s="127"/>
      <c r="P63" s="127"/>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32"/>
      <c r="BC63" s="183"/>
      <c r="BD63" s="127"/>
      <c r="BE63" s="132"/>
      <c r="BF63" s="183"/>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s="137" customFormat="1" ht="15.75" customHeight="1" x14ac:dyDescent="0.15">
      <c r="A64" s="392"/>
      <c r="B64" s="349"/>
      <c r="C64" s="350"/>
      <c r="D64" s="68"/>
      <c r="E64" s="59"/>
      <c r="F64" s="60"/>
      <c r="G64" s="60"/>
      <c r="H64" s="133"/>
      <c r="I64" s="176"/>
      <c r="J64" s="127"/>
      <c r="K64" s="127"/>
      <c r="L64" s="127"/>
      <c r="M64" s="127"/>
      <c r="N64" s="127"/>
      <c r="O64" s="127"/>
      <c r="P64" s="127"/>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32"/>
      <c r="BC64" s="183"/>
      <c r="BD64" s="127"/>
      <c r="BE64" s="132"/>
      <c r="BF64" s="183"/>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s="137" customFormat="1" ht="21.75" customHeight="1" x14ac:dyDescent="0.15">
      <c r="A65" s="392"/>
      <c r="B65" s="355"/>
      <c r="C65" s="356"/>
      <c r="D65" s="68"/>
      <c r="E65" s="100"/>
      <c r="F65" s="70"/>
      <c r="G65" s="70"/>
      <c r="H65" s="135"/>
      <c r="I65" s="176"/>
      <c r="J65" s="127"/>
      <c r="K65" s="127"/>
      <c r="L65" s="127"/>
      <c r="M65" s="127"/>
      <c r="N65" s="127"/>
      <c r="O65" s="127"/>
      <c r="P65" s="127"/>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32"/>
      <c r="BC65" s="183"/>
      <c r="BD65" s="127"/>
      <c r="BE65" s="132"/>
      <c r="BF65" s="183"/>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75" customHeight="1" x14ac:dyDescent="0.15">
      <c r="A66" s="392"/>
      <c r="B66" s="317"/>
      <c r="C66" s="318"/>
      <c r="D66" s="68"/>
      <c r="E66" s="100"/>
      <c r="F66" s="70"/>
      <c r="G66" s="70"/>
      <c r="H66" s="135"/>
      <c r="I66" s="176"/>
      <c r="J66" s="127"/>
      <c r="K66" s="127"/>
      <c r="L66" s="127"/>
      <c r="M66" s="127"/>
      <c r="N66" s="127"/>
      <c r="O66" s="127"/>
      <c r="P66" s="127"/>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32"/>
      <c r="BC66" s="183"/>
      <c r="BD66" s="127"/>
      <c r="BE66" s="132"/>
      <c r="BF66" s="183"/>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4.25" customHeight="1" x14ac:dyDescent="0.15">
      <c r="A67" s="392"/>
      <c r="B67" s="319"/>
      <c r="C67" s="102"/>
      <c r="D67" s="21"/>
      <c r="E67" s="33"/>
      <c r="F67" s="34"/>
      <c r="G67" s="34"/>
      <c r="H67" s="35"/>
      <c r="I67" s="176"/>
      <c r="J67" s="127"/>
      <c r="K67" s="127"/>
      <c r="L67" s="127"/>
      <c r="M67" s="127"/>
      <c r="N67" s="127"/>
      <c r="O67" s="127"/>
      <c r="P67" s="127"/>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32"/>
      <c r="BC67" s="183"/>
      <c r="BD67" s="127"/>
      <c r="BE67" s="132"/>
      <c r="BF67" s="183"/>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14.25" customHeight="1" x14ac:dyDescent="0.15">
      <c r="A68" s="392"/>
      <c r="B68" s="320"/>
      <c r="C68" s="139"/>
      <c r="D68" s="68"/>
      <c r="E68" s="59"/>
      <c r="F68" s="60"/>
      <c r="G68" s="60"/>
      <c r="H68" s="133"/>
      <c r="I68" s="176"/>
      <c r="J68" s="127"/>
      <c r="K68" s="127"/>
      <c r="L68" s="127"/>
      <c r="M68" s="127"/>
      <c r="N68" s="127"/>
      <c r="O68" s="127"/>
      <c r="P68" s="127"/>
      <c r="Q68" s="7"/>
      <c r="R68" s="8"/>
      <c r="S68" s="8"/>
      <c r="T68" s="8"/>
      <c r="U68" s="8"/>
      <c r="V68" s="8"/>
      <c r="W68" s="8"/>
      <c r="X68" s="8"/>
      <c r="Y68" s="8"/>
      <c r="Z68" s="8"/>
      <c r="AA68" s="8"/>
      <c r="AB68" s="8"/>
      <c r="AC68" s="8"/>
      <c r="AD68" s="8"/>
      <c r="AE68" s="8"/>
      <c r="AF68" s="8"/>
      <c r="AG68" s="8"/>
      <c r="AH68" s="8"/>
      <c r="AI68" s="8"/>
      <c r="AJ68" s="8"/>
      <c r="AK68" s="8"/>
      <c r="AL68" s="8"/>
      <c r="AM68" s="8"/>
      <c r="AN68" s="8"/>
      <c r="AO68" s="12"/>
      <c r="AP68" s="12"/>
      <c r="AQ68" s="12"/>
      <c r="AR68" s="12"/>
      <c r="AS68" s="12"/>
      <c r="AT68" s="12"/>
      <c r="AU68" s="12"/>
      <c r="AV68" s="12"/>
      <c r="AW68" s="12"/>
      <c r="AX68" s="12"/>
      <c r="AY68" s="12"/>
      <c r="AZ68" s="8"/>
      <c r="BA68" s="8"/>
      <c r="BB68" s="132"/>
      <c r="BC68" s="183"/>
      <c r="BD68" s="127"/>
      <c r="BE68" s="132"/>
      <c r="BF68" s="183"/>
      <c r="BG68" s="8"/>
      <c r="BH68" s="12"/>
      <c r="BI68" s="12"/>
      <c r="BJ68" s="12"/>
      <c r="BK68" s="12"/>
      <c r="BL68" s="12"/>
      <c r="BM68" s="12"/>
      <c r="BN68" s="12"/>
      <c r="BO68" s="12"/>
      <c r="BP68" s="12"/>
      <c r="BQ68" s="12"/>
      <c r="BR68" s="12"/>
      <c r="BS68" s="12"/>
      <c r="BT68" s="12"/>
      <c r="BU68" s="12"/>
      <c r="BV68" s="12"/>
      <c r="BW68" s="12"/>
      <c r="BX68" s="12"/>
      <c r="BY68" s="12"/>
      <c r="BZ68" s="12"/>
      <c r="CA68" s="12"/>
      <c r="CB68" s="12"/>
    </row>
    <row r="69" spans="1:80" ht="14.25" customHeight="1" x14ac:dyDescent="0.15">
      <c r="A69" s="392"/>
      <c r="B69" s="321"/>
      <c r="C69" s="109"/>
      <c r="D69" s="68"/>
      <c r="E69" s="100"/>
      <c r="F69" s="70"/>
      <c r="G69" s="70"/>
      <c r="H69" s="135"/>
      <c r="I69" s="176"/>
      <c r="J69" s="127"/>
      <c r="K69" s="127"/>
      <c r="L69" s="127"/>
      <c r="M69" s="127"/>
      <c r="N69" s="127"/>
      <c r="O69" s="127"/>
      <c r="P69" s="127"/>
      <c r="Q69" s="7"/>
      <c r="R69" s="8"/>
      <c r="S69" s="8"/>
      <c r="T69" s="8"/>
      <c r="U69" s="8"/>
      <c r="V69" s="8"/>
      <c r="W69" s="8"/>
      <c r="X69" s="8"/>
      <c r="Y69" s="8"/>
      <c r="Z69" s="8"/>
      <c r="AA69" s="8"/>
      <c r="AB69" s="8"/>
      <c r="AC69" s="8"/>
      <c r="AD69" s="8"/>
      <c r="AE69" s="8"/>
      <c r="AF69" s="8"/>
      <c r="AG69" s="8"/>
      <c r="AH69" s="8"/>
      <c r="AI69" s="8"/>
      <c r="AJ69" s="8"/>
      <c r="AK69" s="8"/>
      <c r="AL69" s="8"/>
      <c r="AM69" s="8"/>
      <c r="AN69" s="8"/>
      <c r="AO69" s="12"/>
      <c r="AP69" s="12"/>
      <c r="AQ69" s="12"/>
      <c r="AR69" s="12"/>
      <c r="AS69" s="12"/>
      <c r="AT69" s="12"/>
      <c r="AU69" s="12"/>
      <c r="AV69" s="12"/>
      <c r="AW69" s="12"/>
      <c r="AX69" s="12"/>
      <c r="AY69" s="12"/>
      <c r="AZ69" s="8"/>
      <c r="BA69" s="8"/>
      <c r="BB69" s="132"/>
      <c r="BC69" s="183"/>
      <c r="BD69" s="127"/>
      <c r="BE69" s="132"/>
      <c r="BF69" s="183"/>
      <c r="BG69" s="8"/>
      <c r="BH69" s="12"/>
      <c r="BI69" s="12"/>
      <c r="BJ69" s="12"/>
      <c r="BK69" s="12"/>
      <c r="BL69" s="12"/>
      <c r="BM69" s="12"/>
      <c r="BN69" s="12"/>
      <c r="BO69" s="12"/>
      <c r="BP69" s="12"/>
      <c r="BQ69" s="12"/>
      <c r="BR69" s="12"/>
      <c r="BS69" s="12"/>
      <c r="BT69" s="12"/>
      <c r="BU69" s="12"/>
      <c r="BV69" s="12"/>
      <c r="BW69" s="12"/>
      <c r="BX69" s="12"/>
      <c r="BY69" s="12"/>
      <c r="BZ69" s="12"/>
      <c r="CA69" s="12"/>
      <c r="CB69" s="12"/>
    </row>
    <row r="70" spans="1:80" ht="15" customHeight="1" x14ac:dyDescent="0.15">
      <c r="A70" s="392"/>
      <c r="B70" s="351"/>
      <c r="C70" s="352"/>
      <c r="D70" s="117"/>
      <c r="E70" s="140"/>
      <c r="F70" s="141"/>
      <c r="G70" s="141"/>
      <c r="H70" s="142"/>
      <c r="I70" s="176"/>
      <c r="J70" s="127"/>
      <c r="K70" s="127"/>
      <c r="L70" s="127"/>
      <c r="M70" s="127"/>
      <c r="N70" s="127"/>
      <c r="O70" s="127"/>
      <c r="P70" s="127"/>
      <c r="Q70" s="7"/>
      <c r="R70" s="8"/>
      <c r="S70" s="8"/>
      <c r="T70" s="8"/>
      <c r="U70" s="8"/>
      <c r="V70" s="8"/>
      <c r="W70" s="8"/>
      <c r="X70" s="8"/>
      <c r="Y70" s="8"/>
      <c r="Z70" s="8"/>
      <c r="AA70" s="8"/>
      <c r="AB70" s="8"/>
      <c r="AC70" s="8"/>
      <c r="AD70" s="8"/>
      <c r="AE70" s="8"/>
      <c r="AF70" s="8"/>
      <c r="AG70" s="8"/>
      <c r="AH70" s="8"/>
      <c r="AI70" s="8"/>
      <c r="AJ70" s="8"/>
      <c r="AK70" s="8"/>
      <c r="AL70" s="8"/>
      <c r="AM70" s="8"/>
      <c r="AN70" s="8"/>
      <c r="AO70" s="12"/>
      <c r="AP70" s="12"/>
      <c r="AQ70" s="12"/>
      <c r="AR70" s="12"/>
      <c r="AS70" s="12"/>
      <c r="AT70" s="12"/>
      <c r="AU70" s="12"/>
      <c r="AV70" s="12"/>
      <c r="AW70" s="12"/>
      <c r="AX70" s="12"/>
      <c r="AY70" s="12"/>
      <c r="AZ70" s="8"/>
      <c r="BA70" s="8"/>
      <c r="BB70" s="132"/>
      <c r="BC70" s="183"/>
      <c r="BD70" s="127"/>
      <c r="BE70" s="132"/>
      <c r="BF70" s="183"/>
      <c r="BG70" s="8"/>
      <c r="BH70" s="12"/>
      <c r="BI70" s="12"/>
      <c r="BJ70" s="12"/>
      <c r="BK70" s="12"/>
      <c r="BL70" s="12"/>
      <c r="BM70" s="12"/>
      <c r="BN70" s="12"/>
      <c r="BO70" s="12"/>
      <c r="BP70" s="12"/>
      <c r="BQ70" s="12"/>
      <c r="BR70" s="12"/>
      <c r="BS70" s="12"/>
      <c r="BT70" s="12"/>
      <c r="BU70" s="12"/>
      <c r="BV70" s="12"/>
      <c r="BW70" s="12"/>
      <c r="BX70" s="12"/>
      <c r="BY70" s="12"/>
      <c r="BZ70" s="12"/>
      <c r="CA70" s="12"/>
      <c r="CB70" s="12"/>
    </row>
    <row r="71" spans="1:80" ht="19.5" customHeight="1" x14ac:dyDescent="0.15">
      <c r="A71" s="393"/>
      <c r="B71" s="322"/>
      <c r="C71" s="323"/>
      <c r="D71" s="117"/>
      <c r="E71" s="117"/>
      <c r="F71" s="117"/>
      <c r="G71" s="117"/>
      <c r="H71" s="117"/>
      <c r="I71" s="176"/>
      <c r="J71" s="127"/>
      <c r="K71" s="127"/>
      <c r="L71" s="127"/>
      <c r="M71" s="127"/>
      <c r="N71" s="127"/>
      <c r="O71" s="127"/>
      <c r="P71" s="127"/>
      <c r="Q71" s="7"/>
      <c r="R71" s="8"/>
      <c r="S71" s="8"/>
      <c r="T71" s="8"/>
      <c r="U71" s="8"/>
      <c r="V71" s="8"/>
      <c r="W71" s="8"/>
      <c r="X71" s="8"/>
      <c r="Y71" s="8"/>
      <c r="Z71" s="8"/>
      <c r="AA71" s="8"/>
      <c r="AB71" s="8"/>
      <c r="AC71" s="8"/>
      <c r="AD71" s="8"/>
      <c r="AE71" s="8"/>
      <c r="AF71" s="8"/>
      <c r="AG71" s="8"/>
      <c r="AH71" s="8"/>
      <c r="AI71" s="8"/>
      <c r="AJ71" s="8"/>
      <c r="AK71" s="8"/>
      <c r="AL71" s="8"/>
      <c r="AM71" s="8"/>
      <c r="AN71" s="8"/>
      <c r="AO71" s="12"/>
      <c r="AP71" s="12"/>
      <c r="AQ71" s="12"/>
      <c r="AR71" s="12"/>
      <c r="AS71" s="12"/>
      <c r="AT71" s="12"/>
      <c r="AU71" s="12"/>
      <c r="AV71" s="12"/>
      <c r="AW71" s="12"/>
      <c r="AX71" s="12"/>
      <c r="AY71" s="12"/>
      <c r="AZ71" s="8"/>
      <c r="BA71" s="8"/>
      <c r="BB71" s="132"/>
      <c r="BC71" s="183"/>
      <c r="BD71" s="127"/>
      <c r="BE71" s="132"/>
      <c r="BF71" s="183"/>
      <c r="BG71" s="8"/>
      <c r="BH71" s="12"/>
      <c r="BI71" s="12"/>
      <c r="BJ71" s="12"/>
      <c r="BK71" s="12"/>
      <c r="BL71" s="12"/>
      <c r="BM71" s="12"/>
      <c r="BN71" s="12"/>
      <c r="BO71" s="12"/>
      <c r="BP71" s="12"/>
      <c r="BQ71" s="12"/>
      <c r="BR71" s="12"/>
      <c r="BS71" s="12"/>
      <c r="BT71" s="12"/>
      <c r="BU71" s="12"/>
      <c r="BV71" s="12"/>
      <c r="BW71" s="12"/>
      <c r="BX71" s="12"/>
      <c r="BY71" s="12"/>
      <c r="BZ71" s="12"/>
      <c r="CA71" s="12"/>
      <c r="CB71" s="12"/>
    </row>
    <row r="72" spans="1:80" ht="34.5" customHeight="1" x14ac:dyDescent="0.2">
      <c r="A72" s="125"/>
      <c r="B72" s="125"/>
      <c r="C72" s="125"/>
      <c r="D72" s="125"/>
      <c r="E72" s="125"/>
      <c r="F72" s="125"/>
      <c r="G72" s="126"/>
      <c r="H72" s="126"/>
      <c r="I72" s="143"/>
      <c r="J72" s="143"/>
      <c r="K72" s="143"/>
      <c r="L72" s="143"/>
      <c r="M72" s="143"/>
      <c r="N72" s="143"/>
      <c r="O72" s="128"/>
      <c r="P72" s="127"/>
      <c r="Q72" s="7"/>
      <c r="R72" s="8"/>
      <c r="S72" s="8"/>
      <c r="T72" s="8"/>
      <c r="U72" s="8"/>
      <c r="V72" s="8"/>
      <c r="W72" s="8"/>
      <c r="X72" s="8"/>
      <c r="Y72" s="8"/>
      <c r="Z72" s="8"/>
      <c r="AA72" s="8"/>
      <c r="AB72" s="8"/>
      <c r="AZ72" s="8"/>
      <c r="BA72" s="8"/>
      <c r="BB72" s="8"/>
      <c r="BC72" s="8"/>
      <c r="BD72" s="8"/>
      <c r="BE72" s="8"/>
      <c r="BF72" s="8"/>
      <c r="BG72" s="8"/>
    </row>
    <row r="73" spans="1:80" x14ac:dyDescent="0.15">
      <c r="A73" s="316"/>
      <c r="B73" s="316"/>
      <c r="C73" s="316"/>
      <c r="D73" s="221"/>
      <c r="E73" s="222"/>
      <c r="F73" s="223"/>
      <c r="G73" s="223"/>
      <c r="H73" s="130"/>
      <c r="I73" s="144"/>
      <c r="J73" s="145"/>
      <c r="K73" s="145"/>
      <c r="L73" s="145"/>
      <c r="M73" s="145"/>
      <c r="N73" s="145"/>
      <c r="O73" s="145"/>
      <c r="P73" s="127"/>
      <c r="Q73" s="7"/>
      <c r="R73" s="8"/>
      <c r="S73" s="8"/>
      <c r="T73" s="8"/>
      <c r="U73" s="8"/>
      <c r="V73" s="8"/>
      <c r="W73" s="8"/>
      <c r="X73" s="8"/>
      <c r="Y73" s="8"/>
      <c r="Z73" s="8"/>
      <c r="AA73" s="8"/>
      <c r="AB73" s="8"/>
      <c r="BA73" s="8"/>
      <c r="BB73" s="8"/>
      <c r="BC73" s="8"/>
      <c r="BD73" s="8"/>
      <c r="BE73" s="8"/>
    </row>
    <row r="74" spans="1:80" ht="15" customHeight="1" x14ac:dyDescent="0.15">
      <c r="A74" s="363"/>
      <c r="B74" s="364"/>
      <c r="C74" s="365"/>
      <c r="D74" s="146"/>
      <c r="E74" s="33"/>
      <c r="F74" s="34"/>
      <c r="G74" s="34"/>
      <c r="H74" s="35"/>
      <c r="I74" s="132"/>
      <c r="J74" s="145"/>
      <c r="K74" s="145"/>
      <c r="L74" s="145"/>
      <c r="M74" s="145"/>
      <c r="N74" s="145"/>
      <c r="O74" s="145"/>
      <c r="P74" s="127"/>
      <c r="Q74" s="7"/>
      <c r="R74" s="8"/>
      <c r="S74" s="8"/>
      <c r="T74" s="8"/>
      <c r="U74" s="8"/>
      <c r="V74" s="8"/>
      <c r="W74" s="8"/>
      <c r="X74" s="8"/>
      <c r="Y74" s="8"/>
      <c r="Z74" s="8"/>
      <c r="AA74" s="8"/>
      <c r="AB74" s="8"/>
      <c r="BA74" s="8"/>
      <c r="BB74" s="8"/>
      <c r="BC74" s="8"/>
      <c r="BD74" s="8"/>
      <c r="BE74" s="8"/>
    </row>
    <row r="75" spans="1:80" ht="15" customHeight="1" x14ac:dyDescent="0.2">
      <c r="A75" s="357"/>
      <c r="B75" s="358"/>
      <c r="C75" s="359"/>
      <c r="D75" s="146"/>
      <c r="E75" s="40"/>
      <c r="F75" s="41"/>
      <c r="G75" s="41"/>
      <c r="H75" s="42"/>
      <c r="I75" s="132"/>
      <c r="J75" s="145"/>
      <c r="K75" s="145"/>
      <c r="L75" s="145"/>
      <c r="M75" s="145"/>
      <c r="N75" s="145"/>
      <c r="O75" s="145"/>
      <c r="P75" s="128"/>
      <c r="Q75" s="7"/>
      <c r="R75" s="8"/>
      <c r="S75" s="8"/>
      <c r="T75" s="8"/>
      <c r="U75" s="8"/>
      <c r="V75" s="8"/>
      <c r="W75" s="8"/>
      <c r="X75" s="8"/>
      <c r="Y75" s="8"/>
      <c r="Z75" s="8"/>
      <c r="AA75" s="8"/>
      <c r="AB75" s="8"/>
      <c r="BA75" s="8"/>
      <c r="BB75" s="8"/>
      <c r="BC75" s="8"/>
      <c r="BD75" s="8"/>
      <c r="BE75" s="8"/>
    </row>
    <row r="76" spans="1:80" ht="15" customHeight="1" x14ac:dyDescent="0.15">
      <c r="A76" s="360"/>
      <c r="B76" s="361"/>
      <c r="C76" s="362"/>
      <c r="D76" s="146"/>
      <c r="E76" s="59"/>
      <c r="F76" s="60"/>
      <c r="G76" s="60"/>
      <c r="H76" s="133"/>
      <c r="I76" s="132"/>
      <c r="J76" s="145"/>
      <c r="K76" s="145"/>
      <c r="L76" s="145"/>
      <c r="M76" s="145"/>
      <c r="N76" s="145"/>
      <c r="O76" s="145"/>
      <c r="P76" s="145"/>
      <c r="Q76" s="7"/>
      <c r="R76" s="8"/>
      <c r="S76" s="8"/>
      <c r="T76" s="8"/>
      <c r="U76" s="8"/>
      <c r="V76" s="8"/>
      <c r="W76" s="8"/>
      <c r="X76" s="8"/>
      <c r="Y76" s="8"/>
      <c r="Z76" s="8"/>
      <c r="AA76" s="8"/>
      <c r="AB76" s="8"/>
      <c r="BA76" s="8"/>
      <c r="BB76" s="8"/>
      <c r="BC76" s="8"/>
      <c r="BD76" s="8"/>
      <c r="BE76" s="8"/>
    </row>
    <row r="77" spans="1:80" ht="15" customHeight="1" x14ac:dyDescent="0.15">
      <c r="A77" s="366"/>
      <c r="B77" s="367"/>
      <c r="C77" s="368"/>
      <c r="D77" s="147"/>
      <c r="E77" s="100"/>
      <c r="F77" s="70"/>
      <c r="G77" s="70"/>
      <c r="H77" s="135"/>
      <c r="I77" s="132"/>
      <c r="J77" s="145"/>
      <c r="K77" s="145"/>
      <c r="L77" s="145"/>
      <c r="M77" s="145"/>
      <c r="N77" s="145"/>
      <c r="O77" s="145"/>
      <c r="P77" s="145"/>
      <c r="Q77" s="7"/>
      <c r="R77" s="8"/>
      <c r="S77" s="8"/>
      <c r="T77" s="8"/>
      <c r="U77" s="8"/>
      <c r="V77" s="8"/>
      <c r="W77" s="8"/>
      <c r="X77" s="8"/>
      <c r="Y77" s="8"/>
      <c r="Z77" s="8"/>
      <c r="AA77" s="8"/>
      <c r="AB77" s="8"/>
      <c r="BA77" s="8"/>
      <c r="BB77" s="8"/>
      <c r="BC77" s="8"/>
      <c r="BD77" s="8"/>
      <c r="BE77" s="8"/>
    </row>
    <row r="78" spans="1:80" ht="22.5" customHeight="1" x14ac:dyDescent="0.15">
      <c r="A78" s="322"/>
      <c r="B78" s="399"/>
      <c r="C78" s="400"/>
      <c r="D78" s="148"/>
      <c r="E78" s="118"/>
      <c r="F78" s="119"/>
      <c r="G78" s="119"/>
      <c r="H78" s="149"/>
      <c r="I78" s="132"/>
      <c r="J78" s="127"/>
      <c r="K78" s="127"/>
      <c r="L78" s="127"/>
      <c r="M78" s="127"/>
      <c r="N78" s="127"/>
      <c r="O78" s="127"/>
      <c r="P78" s="145"/>
      <c r="Q78" s="7"/>
      <c r="R78" s="8"/>
      <c r="S78" s="8"/>
      <c r="T78" s="8"/>
      <c r="U78" s="8"/>
      <c r="V78" s="8"/>
      <c r="W78" s="8"/>
      <c r="X78" s="8"/>
      <c r="Y78" s="8"/>
      <c r="Z78" s="8"/>
      <c r="AA78" s="8"/>
      <c r="AB78" s="8"/>
      <c r="BA78" s="8"/>
      <c r="BB78" s="8"/>
      <c r="BC78" s="8"/>
      <c r="BD78" s="8"/>
      <c r="BE78" s="8"/>
    </row>
    <row r="79" spans="1:80" ht="28.5" customHeight="1" x14ac:dyDescent="0.2">
      <c r="A79" s="150"/>
      <c r="B79" s="150"/>
      <c r="C79" s="150"/>
      <c r="D79" s="150"/>
      <c r="E79" s="151"/>
      <c r="F79" s="151"/>
      <c r="G79" s="151"/>
      <c r="H79" s="151"/>
      <c r="I79" s="151"/>
      <c r="J79" s="151"/>
      <c r="K79" s="152"/>
      <c r="L79" s="152"/>
      <c r="M79" s="152"/>
      <c r="N79" s="153"/>
      <c r="O79" s="154"/>
      <c r="P79" s="145"/>
      <c r="Q79" s="7"/>
      <c r="R79" s="8"/>
      <c r="S79" s="8"/>
      <c r="T79" s="8"/>
      <c r="U79" s="8"/>
      <c r="V79" s="8"/>
      <c r="W79" s="8"/>
      <c r="X79" s="8"/>
      <c r="Y79" s="8"/>
      <c r="Z79" s="8"/>
      <c r="AA79" s="8"/>
      <c r="AB79" s="8"/>
      <c r="BA79" s="8"/>
      <c r="BB79" s="8"/>
      <c r="BC79" s="8"/>
      <c r="BD79" s="8"/>
      <c r="BE79" s="8"/>
    </row>
    <row r="80" spans="1:80" ht="30" customHeight="1" x14ac:dyDescent="0.15">
      <c r="A80" s="369"/>
      <c r="B80" s="370"/>
      <c r="C80" s="371"/>
      <c r="D80" s="155"/>
      <c r="E80" s="372"/>
      <c r="F80" s="372"/>
      <c r="G80" s="7"/>
      <c r="H80" s="7"/>
      <c r="I80" s="7"/>
      <c r="J80" s="7"/>
      <c r="K80" s="7"/>
      <c r="L80" s="7"/>
      <c r="M80" s="7"/>
      <c r="N80" s="7"/>
      <c r="O80" s="7"/>
      <c r="P80" s="145"/>
      <c r="Q80" s="7"/>
      <c r="R80" s="8"/>
      <c r="S80" s="8"/>
      <c r="T80" s="8"/>
      <c r="U80" s="8"/>
      <c r="V80" s="8"/>
      <c r="W80" s="8"/>
      <c r="X80" s="8"/>
      <c r="Y80" s="8"/>
      <c r="Z80" s="8"/>
      <c r="AA80" s="8"/>
      <c r="AB80" s="8"/>
      <c r="BA80" s="137"/>
      <c r="BB80" s="137"/>
      <c r="BC80" s="137"/>
      <c r="BD80" s="137"/>
      <c r="BE80" s="137"/>
    </row>
    <row r="81" spans="1:57" ht="15.75" customHeight="1" x14ac:dyDescent="0.15">
      <c r="A81" s="401"/>
      <c r="B81" s="402"/>
      <c r="C81" s="403"/>
      <c r="D81" s="156"/>
      <c r="E81" s="372"/>
      <c r="F81" s="372"/>
      <c r="G81" s="7"/>
      <c r="H81" s="7"/>
      <c r="I81" s="7"/>
      <c r="J81" s="7"/>
      <c r="K81" s="7"/>
      <c r="L81" s="7"/>
      <c r="M81" s="7"/>
      <c r="N81" s="7"/>
      <c r="O81" s="7"/>
      <c r="P81" s="127"/>
      <c r="Q81" s="7"/>
      <c r="R81" s="8"/>
      <c r="S81" s="8"/>
      <c r="T81" s="8"/>
      <c r="U81" s="8"/>
      <c r="V81" s="8"/>
      <c r="W81" s="8"/>
      <c r="X81" s="8"/>
      <c r="Y81" s="8"/>
      <c r="Z81" s="8"/>
      <c r="AA81" s="8"/>
      <c r="AB81" s="8"/>
      <c r="BA81" s="137"/>
      <c r="BB81" s="137"/>
      <c r="BC81" s="137"/>
      <c r="BD81" s="137"/>
      <c r="BE81" s="137"/>
    </row>
    <row r="82" spans="1:57" ht="14.25" customHeight="1" x14ac:dyDescent="0.15">
      <c r="A82" s="360"/>
      <c r="B82" s="361"/>
      <c r="C82" s="362"/>
      <c r="D82" s="156"/>
      <c r="E82" s="372"/>
      <c r="F82" s="372"/>
      <c r="G82" s="7"/>
      <c r="H82" s="7"/>
      <c r="I82" s="7"/>
      <c r="J82" s="7"/>
      <c r="K82" s="7"/>
      <c r="L82" s="7"/>
      <c r="M82" s="7"/>
      <c r="N82" s="7"/>
      <c r="O82" s="7"/>
      <c r="P82" s="7"/>
      <c r="Q82" s="7"/>
      <c r="R82" s="8"/>
      <c r="S82" s="8"/>
      <c r="T82" s="8"/>
      <c r="U82" s="8"/>
      <c r="V82" s="8"/>
      <c r="W82" s="8"/>
      <c r="X82" s="8"/>
      <c r="Y82" s="8"/>
      <c r="Z82" s="8"/>
      <c r="AA82" s="8"/>
      <c r="AB82" s="8"/>
      <c r="BA82" s="137"/>
      <c r="BB82" s="137"/>
      <c r="BC82" s="137"/>
      <c r="BD82" s="137"/>
      <c r="BE82" s="137"/>
    </row>
    <row r="83" spans="1:57" ht="15" customHeight="1" x14ac:dyDescent="0.15">
      <c r="A83" s="411"/>
      <c r="B83" s="412"/>
      <c r="C83" s="413"/>
      <c r="D83" s="157"/>
      <c r="E83" s="7"/>
      <c r="F83" s="7"/>
      <c r="G83" s="7"/>
      <c r="H83" s="7"/>
      <c r="I83" s="7"/>
      <c r="J83" s="7"/>
      <c r="K83" s="7"/>
      <c r="L83" s="7"/>
      <c r="M83" s="7"/>
      <c r="N83" s="7"/>
      <c r="O83" s="7"/>
      <c r="P83" s="7"/>
      <c r="Q83" s="7"/>
      <c r="R83" s="8"/>
      <c r="S83" s="8"/>
      <c r="T83" s="8"/>
      <c r="U83" s="8"/>
      <c r="V83" s="8"/>
      <c r="W83" s="8"/>
      <c r="X83" s="8"/>
      <c r="Y83" s="8"/>
      <c r="Z83" s="8"/>
      <c r="AA83" s="8"/>
      <c r="AB83" s="8"/>
    </row>
    <row r="84" spans="1:57" ht="27.75" customHeight="1" x14ac:dyDescent="0.2">
      <c r="A84" s="158"/>
      <c r="B84" s="158"/>
      <c r="C84" s="158"/>
      <c r="D84" s="159"/>
      <c r="E84" s="160"/>
      <c r="F84" s="160"/>
      <c r="G84" s="160"/>
      <c r="H84" s="160"/>
      <c r="I84" s="160"/>
      <c r="J84" s="160"/>
      <c r="K84" s="161"/>
      <c r="L84" s="161"/>
      <c r="M84" s="161"/>
      <c r="N84" s="162"/>
      <c r="O84" s="163"/>
      <c r="P84" s="164"/>
      <c r="Q84" s="163"/>
      <c r="R84" s="8"/>
      <c r="S84" s="137"/>
      <c r="T84" s="137"/>
      <c r="U84" s="137"/>
      <c r="V84" s="137"/>
      <c r="W84" s="137"/>
      <c r="X84" s="137"/>
      <c r="Y84" s="137"/>
      <c r="Z84" s="137"/>
      <c r="AA84" s="137"/>
      <c r="AB84" s="137"/>
    </row>
    <row r="85" spans="1:57" ht="15" customHeight="1" x14ac:dyDescent="0.15">
      <c r="A85" s="306"/>
      <c r="B85" s="306"/>
      <c r="C85" s="306"/>
      <c r="D85" s="307"/>
      <c r="E85" s="307"/>
      <c r="O85" s="163"/>
      <c r="P85" s="163"/>
      <c r="Q85" s="163"/>
      <c r="R85" s="137"/>
      <c r="S85" s="137"/>
      <c r="T85" s="137"/>
      <c r="U85" s="137"/>
      <c r="V85" s="137"/>
      <c r="W85" s="137"/>
      <c r="X85" s="137"/>
      <c r="Y85" s="137"/>
      <c r="Z85" s="137"/>
      <c r="AA85" s="137"/>
      <c r="AB85" s="137"/>
    </row>
    <row r="86" spans="1:57" ht="15.75" customHeight="1" x14ac:dyDescent="0.15">
      <c r="A86" s="306"/>
      <c r="B86" s="306"/>
      <c r="C86" s="306"/>
      <c r="D86" s="307"/>
      <c r="E86" s="307"/>
      <c r="O86" s="163"/>
      <c r="P86" s="163"/>
      <c r="Q86" s="163"/>
      <c r="R86" s="137"/>
      <c r="S86" s="137"/>
      <c r="T86" s="137"/>
      <c r="U86" s="137"/>
      <c r="V86" s="137"/>
      <c r="W86" s="137"/>
      <c r="X86" s="137"/>
      <c r="Y86" s="137"/>
      <c r="Z86" s="137"/>
      <c r="AA86" s="137"/>
      <c r="AB86" s="137"/>
    </row>
    <row r="87" spans="1:57" ht="21" customHeight="1" x14ac:dyDescent="0.15">
      <c r="A87" s="408"/>
      <c r="B87" s="409"/>
      <c r="C87" s="410"/>
      <c r="D87" s="165"/>
      <c r="E87" s="166"/>
      <c r="O87" s="163"/>
      <c r="P87" s="163"/>
      <c r="Q87" s="163"/>
      <c r="R87" s="137"/>
      <c r="S87" s="137"/>
      <c r="T87" s="137"/>
      <c r="U87" s="137"/>
      <c r="V87" s="137"/>
      <c r="W87" s="137"/>
      <c r="X87" s="137"/>
      <c r="Y87" s="137"/>
      <c r="Z87" s="137"/>
      <c r="AA87" s="137"/>
      <c r="AB87" s="137"/>
    </row>
    <row r="88" spans="1:57" ht="19.5" customHeight="1" x14ac:dyDescent="0.15">
      <c r="A88" s="405"/>
      <c r="B88" s="406"/>
      <c r="C88" s="407"/>
      <c r="D88" s="167"/>
      <c r="E88" s="168"/>
      <c r="O88" s="163"/>
      <c r="P88" s="163"/>
      <c r="Q88" s="163"/>
      <c r="R88" s="137"/>
      <c r="S88" s="137"/>
      <c r="T88" s="137"/>
      <c r="U88" s="137"/>
      <c r="V88" s="137"/>
      <c r="W88" s="137"/>
      <c r="X88" s="137"/>
      <c r="Y88" s="137"/>
      <c r="Z88" s="137"/>
      <c r="AA88" s="137"/>
      <c r="AB88" s="137"/>
    </row>
    <row r="89" spans="1:57" ht="19.5" customHeight="1" x14ac:dyDescent="0.15">
      <c r="A89" s="303"/>
      <c r="B89" s="304"/>
      <c r="C89" s="305"/>
      <c r="D89" s="169"/>
      <c r="E89" s="170"/>
      <c r="R89" s="137"/>
    </row>
    <row r="90" spans="1:57" ht="27.75" customHeight="1" x14ac:dyDescent="0.2">
      <c r="A90" s="158"/>
      <c r="B90" s="158"/>
      <c r="C90" s="158"/>
      <c r="D90" s="159"/>
      <c r="E90" s="160"/>
    </row>
    <row r="91" spans="1:57" x14ac:dyDescent="0.15">
      <c r="A91" s="306"/>
      <c r="B91" s="306"/>
      <c r="C91" s="306"/>
      <c r="D91" s="307"/>
      <c r="E91" s="307"/>
    </row>
    <row r="92" spans="1:57" ht="21" customHeight="1" x14ac:dyDescent="0.15">
      <c r="A92" s="306"/>
      <c r="B92" s="306"/>
      <c r="C92" s="306"/>
      <c r="D92" s="307"/>
      <c r="E92" s="307"/>
    </row>
    <row r="93" spans="1:57" ht="19.5" customHeight="1" x14ac:dyDescent="0.15">
      <c r="A93" s="311"/>
      <c r="B93" s="312"/>
      <c r="C93" s="313"/>
      <c r="D93" s="165"/>
      <c r="E93" s="166"/>
    </row>
    <row r="94" spans="1:57" ht="19.5" customHeight="1" x14ac:dyDescent="0.15">
      <c r="A94" s="308"/>
      <c r="B94" s="309"/>
      <c r="C94" s="310"/>
      <c r="D94" s="169"/>
      <c r="E94" s="170"/>
    </row>
    <row r="95" spans="1:57" ht="33.75" customHeight="1" x14ac:dyDescent="0.2">
      <c r="A95" s="158"/>
      <c r="B95" s="158"/>
      <c r="C95" s="158"/>
      <c r="D95" s="159"/>
      <c r="E95" s="160"/>
    </row>
    <row r="96" spans="1:57" ht="11.25" customHeight="1" x14ac:dyDescent="0.15">
      <c r="A96" s="306"/>
      <c r="B96" s="306"/>
      <c r="C96" s="306"/>
      <c r="D96" s="307"/>
      <c r="E96" s="345"/>
      <c r="F96" s="346"/>
      <c r="G96" s="346"/>
      <c r="H96" s="346"/>
      <c r="I96" s="346"/>
      <c r="J96" s="346"/>
      <c r="K96" s="347"/>
      <c r="L96" s="348"/>
      <c r="N96" s="171"/>
      <c r="Q96" s="138"/>
    </row>
    <row r="97" spans="1:17" ht="21.75" customHeight="1" x14ac:dyDescent="0.15">
      <c r="A97" s="306"/>
      <c r="B97" s="306"/>
      <c r="C97" s="306"/>
      <c r="D97" s="307"/>
      <c r="E97" s="184"/>
      <c r="F97" s="185"/>
      <c r="G97" s="186"/>
      <c r="H97" s="186"/>
      <c r="I97" s="187"/>
      <c r="J97" s="188"/>
      <c r="K97" s="189"/>
      <c r="L97" s="189"/>
      <c r="N97" s="171"/>
      <c r="Q97" s="138"/>
    </row>
    <row r="98" spans="1:17" ht="24" customHeight="1" x14ac:dyDescent="0.15">
      <c r="A98" s="336"/>
      <c r="B98" s="337"/>
      <c r="C98" s="190"/>
      <c r="D98" s="191"/>
      <c r="E98" s="33"/>
      <c r="F98" s="37"/>
      <c r="G98" s="34"/>
      <c r="H98" s="34"/>
      <c r="I98" s="34"/>
      <c r="J98" s="38"/>
      <c r="K98" s="192"/>
      <c r="L98" s="38"/>
      <c r="N98" s="171"/>
      <c r="Q98" s="138"/>
    </row>
    <row r="99" spans="1:17" ht="19.5" customHeight="1" x14ac:dyDescent="0.15">
      <c r="A99" s="338"/>
      <c r="B99" s="339"/>
      <c r="C99" s="193"/>
      <c r="D99" s="194"/>
      <c r="E99" s="59"/>
      <c r="F99" s="61"/>
      <c r="G99" s="60"/>
      <c r="H99" s="60"/>
      <c r="I99" s="60"/>
      <c r="J99" s="45"/>
      <c r="K99" s="195"/>
      <c r="L99" s="45"/>
      <c r="N99" s="171"/>
      <c r="Q99" s="138"/>
    </row>
    <row r="100" spans="1:17" ht="24.75" customHeight="1" x14ac:dyDescent="0.15">
      <c r="A100" s="338"/>
      <c r="B100" s="339"/>
      <c r="C100" s="193"/>
      <c r="D100" s="196"/>
      <c r="E100" s="85"/>
      <c r="F100" s="136"/>
      <c r="G100" s="98"/>
      <c r="H100" s="98"/>
      <c r="I100" s="98"/>
      <c r="J100" s="92"/>
      <c r="K100" s="197"/>
      <c r="L100" s="92"/>
      <c r="N100" s="171"/>
      <c r="Q100" s="138"/>
    </row>
    <row r="101" spans="1:17" ht="24.75" customHeight="1" x14ac:dyDescent="0.15">
      <c r="A101" s="336"/>
      <c r="B101" s="337"/>
      <c r="C101" s="190"/>
      <c r="D101" s="191"/>
      <c r="E101" s="40"/>
      <c r="F101" s="44"/>
      <c r="G101" s="41"/>
      <c r="H101" s="41"/>
      <c r="I101" s="41"/>
      <c r="J101" s="46"/>
      <c r="K101" s="198"/>
      <c r="L101" s="46"/>
      <c r="N101" s="171"/>
      <c r="Q101" s="138"/>
    </row>
    <row r="102" spans="1:17" ht="24.75" customHeight="1" x14ac:dyDescent="0.15">
      <c r="A102" s="338"/>
      <c r="B102" s="339"/>
      <c r="C102" s="193"/>
      <c r="D102" s="194"/>
      <c r="E102" s="100"/>
      <c r="F102" s="69"/>
      <c r="G102" s="70"/>
      <c r="H102" s="70"/>
      <c r="I102" s="70"/>
      <c r="J102" s="74"/>
      <c r="K102" s="199"/>
      <c r="L102" s="74"/>
      <c r="N102" s="171"/>
      <c r="Q102" s="138"/>
    </row>
    <row r="103" spans="1:17" ht="24.75" customHeight="1" x14ac:dyDescent="0.15">
      <c r="A103" s="338"/>
      <c r="B103" s="339"/>
      <c r="C103" s="193"/>
      <c r="D103" s="196"/>
      <c r="E103" s="100"/>
      <c r="F103" s="69"/>
      <c r="G103" s="70"/>
      <c r="H103" s="70"/>
      <c r="I103" s="70"/>
      <c r="J103" s="74"/>
      <c r="K103" s="199"/>
      <c r="L103" s="74"/>
      <c r="N103" s="171"/>
      <c r="Q103" s="138"/>
    </row>
    <row r="104" spans="1:17" ht="24.75" customHeight="1" x14ac:dyDescent="0.15">
      <c r="A104" s="336"/>
      <c r="B104" s="340"/>
      <c r="C104" s="190"/>
      <c r="D104" s="191"/>
      <c r="E104" s="33"/>
      <c r="F104" s="37"/>
      <c r="G104" s="34"/>
      <c r="H104" s="34"/>
      <c r="I104" s="34"/>
      <c r="J104" s="38"/>
      <c r="K104" s="192"/>
      <c r="L104" s="38"/>
      <c r="N104" s="171"/>
      <c r="Q104" s="138"/>
    </row>
    <row r="105" spans="1:17" ht="24.75" customHeight="1" x14ac:dyDescent="0.15">
      <c r="A105" s="341"/>
      <c r="B105" s="342"/>
      <c r="C105" s="193"/>
      <c r="D105" s="194"/>
      <c r="E105" s="59"/>
      <c r="F105" s="61"/>
      <c r="G105" s="60"/>
      <c r="H105" s="60"/>
      <c r="I105" s="60"/>
      <c r="J105" s="45"/>
      <c r="K105" s="195"/>
      <c r="L105" s="45"/>
      <c r="N105" s="171"/>
      <c r="Q105" s="138"/>
    </row>
    <row r="106" spans="1:17" ht="24.75" customHeight="1" x14ac:dyDescent="0.15">
      <c r="A106" s="343"/>
      <c r="B106" s="344"/>
      <c r="C106" s="193"/>
      <c r="D106" s="196"/>
      <c r="E106" s="85"/>
      <c r="F106" s="136"/>
      <c r="G106" s="98"/>
      <c r="H106" s="98"/>
      <c r="I106" s="98"/>
      <c r="J106" s="92"/>
      <c r="K106" s="197"/>
      <c r="L106" s="92"/>
      <c r="N106" s="171"/>
      <c r="Q106" s="138"/>
    </row>
    <row r="196" ht="18" customHeight="1" x14ac:dyDescent="0.15"/>
    <row r="197" ht="18" customHeight="1" x14ac:dyDescent="0.15"/>
    <row r="198" ht="18" customHeight="1" x14ac:dyDescent="0.15"/>
    <row r="211" spans="1:57" ht="14.25" customHeight="1" x14ac:dyDescent="0.15"/>
    <row r="212" spans="1:57" ht="14.25" customHeight="1" x14ac:dyDescent="0.15"/>
    <row r="213" spans="1:57" ht="14.25" customHeight="1" x14ac:dyDescent="0.15">
      <c r="A213" s="172"/>
      <c r="BE213" s="173"/>
    </row>
    <row r="214" spans="1:57" ht="14.25" customHeight="1" x14ac:dyDescent="0.15"/>
    <row r="215" spans="1:57" ht="14.25" customHeight="1" x14ac:dyDescent="0.15"/>
    <row r="216" spans="1:57" ht="14.25" customHeight="1" x14ac:dyDescent="0.15"/>
    <row r="222" spans="1:57" x14ac:dyDescent="0.15">
      <c r="A222" s="174"/>
    </row>
  </sheetData>
  <mergeCells count="85">
    <mergeCell ref="B20:C20"/>
    <mergeCell ref="B21:B23"/>
    <mergeCell ref="A6:O6"/>
    <mergeCell ref="A8:C9"/>
    <mergeCell ref="D8:D9"/>
    <mergeCell ref="E8:I8"/>
    <mergeCell ref="J8:X8"/>
    <mergeCell ref="A10:A39"/>
    <mergeCell ref="B29:B30"/>
    <mergeCell ref="B24:B26"/>
    <mergeCell ref="B27:C27"/>
    <mergeCell ref="B28:C28"/>
    <mergeCell ref="B14:C14"/>
    <mergeCell ref="B15:C15"/>
    <mergeCell ref="B16:C16"/>
    <mergeCell ref="B17:C17"/>
    <mergeCell ref="AA8:AA9"/>
    <mergeCell ref="AB8:AB9"/>
    <mergeCell ref="AC8:AC9"/>
    <mergeCell ref="B10:C10"/>
    <mergeCell ref="B11:B13"/>
    <mergeCell ref="Y8:Z8"/>
    <mergeCell ref="B60:C60"/>
    <mergeCell ref="B66:C66"/>
    <mergeCell ref="B31:C31"/>
    <mergeCell ref="B32:C32"/>
    <mergeCell ref="B46:C46"/>
    <mergeCell ref="B47:C47"/>
    <mergeCell ref="B48:C48"/>
    <mergeCell ref="B49:C49"/>
    <mergeCell ref="B50:C50"/>
    <mergeCell ref="B33:C33"/>
    <mergeCell ref="B34:C34"/>
    <mergeCell ref="B35:B37"/>
    <mergeCell ref="B38:C38"/>
    <mergeCell ref="B39:C39"/>
    <mergeCell ref="D85:D86"/>
    <mergeCell ref="E85:E86"/>
    <mergeCell ref="A73:C73"/>
    <mergeCell ref="A74:C74"/>
    <mergeCell ref="A76:C76"/>
    <mergeCell ref="A77:C77"/>
    <mergeCell ref="A75:C75"/>
    <mergeCell ref="A78:C78"/>
    <mergeCell ref="A80:C80"/>
    <mergeCell ref="E80:F80"/>
    <mergeCell ref="A81:C81"/>
    <mergeCell ref="E81:F81"/>
    <mergeCell ref="B18:C18"/>
    <mergeCell ref="B19:C19"/>
    <mergeCell ref="A41:C41"/>
    <mergeCell ref="A42:A71"/>
    <mergeCell ref="B42:C42"/>
    <mergeCell ref="B43:B45"/>
    <mergeCell ref="B51:C51"/>
    <mergeCell ref="B52:C52"/>
    <mergeCell ref="B53:B55"/>
    <mergeCell ref="B56:B58"/>
    <mergeCell ref="B61:B62"/>
    <mergeCell ref="B63:C63"/>
    <mergeCell ref="B64:C64"/>
    <mergeCell ref="B65:C65"/>
    <mergeCell ref="B67:B69"/>
    <mergeCell ref="B70:C70"/>
    <mergeCell ref="B71:C71"/>
    <mergeCell ref="B59:C59"/>
    <mergeCell ref="K96:L96"/>
    <mergeCell ref="A98:B100"/>
    <mergeCell ref="A91:C92"/>
    <mergeCell ref="D91:D92"/>
    <mergeCell ref="E91:E92"/>
    <mergeCell ref="A93:C93"/>
    <mergeCell ref="A94:C94"/>
    <mergeCell ref="A89:C89"/>
    <mergeCell ref="A83:C83"/>
    <mergeCell ref="A85:C86"/>
    <mergeCell ref="A87:C87"/>
    <mergeCell ref="A88:C88"/>
    <mergeCell ref="A82:C82"/>
    <mergeCell ref="E82:F82"/>
    <mergeCell ref="A101:B103"/>
    <mergeCell ref="A104:B106"/>
    <mergeCell ref="A96:C97"/>
    <mergeCell ref="D96:D97"/>
    <mergeCell ref="E96:J96"/>
  </mergeCells>
  <dataValidations count="1">
    <dataValidation type="whole" allowBlank="1" showInputMessage="1" showErrorMessage="1" errorTitle="Error" error="Por favor ingrese números enteros" sqref="E9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E97:L97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D98:L10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WBT983138:WCB983146 WLP983138:WLX983146 WVL983138:WVT983146">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A8:A39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B38:B39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C32:C37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B32:B35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B70:C70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D8:D39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B49:C49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C8:C30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B24:B29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C61:C62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J42:J70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I42:I71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 QUC983082:QUC983111 RDY983082:RDY983111 RNU983082:RNU983111 RXQ983082:RXQ983111 SHM983082:SHM983111 SRI983082:SRI983111 TBE983082:TBE983111 TLA983082:TLA983111 TUW983082:TUW983111 UES983082:UES983111 UOO983082:UOO983111 UYK983082:UYK983111 VIG983082:VIG983111 VSC983082:VSC983111 WBY983082:WBY983111 WLU983082:WLU983111 WVQ983082:WVQ983111</xm:sqref>
        </x14:dataValidation>
        <x14:dataValidation type="whole" allowBlank="1" showInputMessage="1" showErrorMessage="1" errorTitle="Error" error="Por favor ingrese números enteros">
          <x14:formula1>
            <xm:f>0</xm:f>
          </x14:formula1>
          <x14:formula2>
            <xm:f>1000000000</xm:f>
          </x14:formula2>
          <xm:sqref>B64:B67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B50:C51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B71:C83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C64:C69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B56:C60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A72:A83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D40:D83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A40:A42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J1:AC38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F9:I38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E1:E84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I39:J41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B40:C48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E95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K39:AC95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F39:H95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M96:IU106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A107:WWK65536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AD1:IV95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J71:J95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I72:I95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 PQO983112:PQO983135 QAK983112:QAK983135 QKG983112:QKG983135 QUC983112:QUC983135 RDY983112:RDY983135 RNU983112:RNU983135 RXQ983112:RXQ983135 SHM983112:SHM983135 SRI983112:SRI983135 TBE983112:TBE983135 TLA983112:TLA983135 TUW983112:TUW983135 UES983112:UES983135 UOO983112:UOO983135 UYK983112:UYK983135 VIG983112:VIG983135 VSC983112:VSC983135 WBY983112:WBY983135 WLU983112:WLU983135 WVQ983112:WVQ983135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22"/>
  <sheetViews>
    <sheetView workbookViewId="0">
      <selection activeCell="I25" sqref="I25"/>
    </sheetView>
  </sheetViews>
  <sheetFormatPr baseColWidth="10" defaultRowHeight="11.25" x14ac:dyDescent="0.15"/>
  <cols>
    <col min="1" max="1" width="5.85546875" style="163" customWidth="1"/>
    <col min="2" max="2" width="15.42578125" style="163" customWidth="1"/>
    <col min="3" max="3" width="34.140625" style="163" customWidth="1"/>
    <col min="4" max="4" width="11.42578125" style="163"/>
    <col min="5" max="5" width="13.28515625" style="163" customWidth="1"/>
    <col min="6" max="7" width="15.7109375" style="163" customWidth="1"/>
    <col min="8" max="14" width="13.28515625" style="163" customWidth="1"/>
    <col min="15" max="15" width="13.28515625" style="171" customWidth="1"/>
    <col min="16" max="17" width="12.7109375" style="171" customWidth="1"/>
    <col min="18" max="18" width="13.42578125" style="138" customWidth="1"/>
    <col min="19" max="19" width="8.5703125" style="138" customWidth="1"/>
    <col min="20" max="24" width="11.42578125" style="138"/>
    <col min="25" max="25" width="9.42578125" style="138" customWidth="1"/>
    <col min="26" max="27" width="11.42578125" style="138"/>
    <col min="28" max="28" width="14.140625" style="138" customWidth="1"/>
    <col min="29" max="29" width="17.140625" style="138" customWidth="1"/>
    <col min="30" max="31" width="12.5703125" style="138" customWidth="1"/>
    <col min="32" max="47" width="8.140625" style="138" customWidth="1"/>
    <col min="48" max="52" width="12" style="138" customWidth="1"/>
    <col min="53" max="53" width="13.140625" style="138" customWidth="1"/>
    <col min="54" max="56" width="13.140625" style="138" hidden="1" customWidth="1"/>
    <col min="57" max="58" width="12" style="138" hidden="1" customWidth="1"/>
    <col min="59" max="91" width="12" style="138" customWidth="1"/>
    <col min="92" max="92" width="10.85546875" style="138" customWidth="1"/>
    <col min="93" max="256" width="11.42578125" style="138"/>
    <col min="257" max="257" width="5.85546875" style="138" customWidth="1"/>
    <col min="258" max="258" width="15.42578125" style="138" customWidth="1"/>
    <col min="259" max="259" width="34.140625" style="138" customWidth="1"/>
    <col min="260" max="260" width="11.42578125" style="138"/>
    <col min="261" max="261" width="13.28515625" style="138" customWidth="1"/>
    <col min="262" max="263" width="15.7109375" style="138" customWidth="1"/>
    <col min="264" max="271" width="13.28515625" style="138" customWidth="1"/>
    <col min="272" max="273" width="12.7109375" style="138" customWidth="1"/>
    <col min="274" max="274" width="13.42578125" style="138" customWidth="1"/>
    <col min="275" max="275" width="8.5703125" style="138" customWidth="1"/>
    <col min="276" max="280" width="11.42578125" style="138"/>
    <col min="281" max="281" width="9.42578125" style="138" customWidth="1"/>
    <col min="282" max="283" width="11.42578125" style="138"/>
    <col min="284" max="284" width="14.140625" style="138" customWidth="1"/>
    <col min="285" max="285" width="17.140625" style="138" customWidth="1"/>
    <col min="286" max="287" width="12.5703125" style="138" customWidth="1"/>
    <col min="288" max="303" width="8.140625" style="138" customWidth="1"/>
    <col min="304" max="308" width="12" style="138" customWidth="1"/>
    <col min="309" max="309" width="13.140625" style="138" customWidth="1"/>
    <col min="310" max="314" width="0" style="138" hidden="1" customWidth="1"/>
    <col min="315" max="347" width="12" style="138" customWidth="1"/>
    <col min="348" max="348" width="10.85546875" style="138" customWidth="1"/>
    <col min="349" max="512" width="11.42578125" style="138"/>
    <col min="513" max="513" width="5.85546875" style="138" customWidth="1"/>
    <col min="514" max="514" width="15.42578125" style="138" customWidth="1"/>
    <col min="515" max="515" width="34.140625" style="138" customWidth="1"/>
    <col min="516" max="516" width="11.42578125" style="138"/>
    <col min="517" max="517" width="13.28515625" style="138" customWidth="1"/>
    <col min="518" max="519" width="15.7109375" style="138" customWidth="1"/>
    <col min="520" max="527" width="13.28515625" style="138" customWidth="1"/>
    <col min="528" max="529" width="12.7109375" style="138" customWidth="1"/>
    <col min="530" max="530" width="13.42578125" style="138" customWidth="1"/>
    <col min="531" max="531" width="8.5703125" style="138" customWidth="1"/>
    <col min="532" max="536" width="11.42578125" style="138"/>
    <col min="537" max="537" width="9.42578125" style="138" customWidth="1"/>
    <col min="538" max="539" width="11.42578125" style="138"/>
    <col min="540" max="540" width="14.140625" style="138" customWidth="1"/>
    <col min="541" max="541" width="17.140625" style="138" customWidth="1"/>
    <col min="542" max="543" width="12.5703125" style="138" customWidth="1"/>
    <col min="544" max="559" width="8.140625" style="138" customWidth="1"/>
    <col min="560" max="564" width="12" style="138" customWidth="1"/>
    <col min="565" max="565" width="13.140625" style="138" customWidth="1"/>
    <col min="566" max="570" width="0" style="138" hidden="1" customWidth="1"/>
    <col min="571" max="603" width="12" style="138" customWidth="1"/>
    <col min="604" max="604" width="10.85546875" style="138" customWidth="1"/>
    <col min="605" max="768" width="11.42578125" style="138"/>
    <col min="769" max="769" width="5.85546875" style="138" customWidth="1"/>
    <col min="770" max="770" width="15.42578125" style="138" customWidth="1"/>
    <col min="771" max="771" width="34.140625" style="138" customWidth="1"/>
    <col min="772" max="772" width="11.42578125" style="138"/>
    <col min="773" max="773" width="13.28515625" style="138" customWidth="1"/>
    <col min="774" max="775" width="15.7109375" style="138" customWidth="1"/>
    <col min="776" max="783" width="13.28515625" style="138" customWidth="1"/>
    <col min="784" max="785" width="12.7109375" style="138" customWidth="1"/>
    <col min="786" max="786" width="13.42578125" style="138" customWidth="1"/>
    <col min="787" max="787" width="8.5703125" style="138" customWidth="1"/>
    <col min="788" max="792" width="11.42578125" style="138"/>
    <col min="793" max="793" width="9.42578125" style="138" customWidth="1"/>
    <col min="794" max="795" width="11.42578125" style="138"/>
    <col min="796" max="796" width="14.140625" style="138" customWidth="1"/>
    <col min="797" max="797" width="17.140625" style="138" customWidth="1"/>
    <col min="798" max="799" width="12.5703125" style="138" customWidth="1"/>
    <col min="800" max="815" width="8.140625" style="138" customWidth="1"/>
    <col min="816" max="820" width="12" style="138" customWidth="1"/>
    <col min="821" max="821" width="13.140625" style="138" customWidth="1"/>
    <col min="822" max="826" width="0" style="138" hidden="1" customWidth="1"/>
    <col min="827" max="859" width="12" style="138" customWidth="1"/>
    <col min="860" max="860" width="10.85546875" style="138" customWidth="1"/>
    <col min="861" max="1024" width="11.42578125" style="138"/>
    <col min="1025" max="1025" width="5.85546875" style="138" customWidth="1"/>
    <col min="1026" max="1026" width="15.42578125" style="138" customWidth="1"/>
    <col min="1027" max="1027" width="34.140625" style="138" customWidth="1"/>
    <col min="1028" max="1028" width="11.42578125" style="138"/>
    <col min="1029" max="1029" width="13.28515625" style="138" customWidth="1"/>
    <col min="1030" max="1031" width="15.7109375" style="138" customWidth="1"/>
    <col min="1032" max="1039" width="13.28515625" style="138" customWidth="1"/>
    <col min="1040" max="1041" width="12.7109375" style="138" customWidth="1"/>
    <col min="1042" max="1042" width="13.42578125" style="138" customWidth="1"/>
    <col min="1043" max="1043" width="8.5703125" style="138" customWidth="1"/>
    <col min="1044" max="1048" width="11.42578125" style="138"/>
    <col min="1049" max="1049" width="9.42578125" style="138" customWidth="1"/>
    <col min="1050" max="1051" width="11.42578125" style="138"/>
    <col min="1052" max="1052" width="14.140625" style="138" customWidth="1"/>
    <col min="1053" max="1053" width="17.140625" style="138" customWidth="1"/>
    <col min="1054" max="1055" width="12.5703125" style="138" customWidth="1"/>
    <col min="1056" max="1071" width="8.140625" style="138" customWidth="1"/>
    <col min="1072" max="1076" width="12" style="138" customWidth="1"/>
    <col min="1077" max="1077" width="13.140625" style="138" customWidth="1"/>
    <col min="1078" max="1082" width="0" style="138" hidden="1" customWidth="1"/>
    <col min="1083" max="1115" width="12" style="138" customWidth="1"/>
    <col min="1116" max="1116" width="10.85546875" style="138" customWidth="1"/>
    <col min="1117" max="1280" width="11.42578125" style="138"/>
    <col min="1281" max="1281" width="5.85546875" style="138" customWidth="1"/>
    <col min="1282" max="1282" width="15.42578125" style="138" customWidth="1"/>
    <col min="1283" max="1283" width="34.140625" style="138" customWidth="1"/>
    <col min="1284" max="1284" width="11.42578125" style="138"/>
    <col min="1285" max="1285" width="13.28515625" style="138" customWidth="1"/>
    <col min="1286" max="1287" width="15.7109375" style="138" customWidth="1"/>
    <col min="1288" max="1295" width="13.28515625" style="138" customWidth="1"/>
    <col min="1296" max="1297" width="12.7109375" style="138" customWidth="1"/>
    <col min="1298" max="1298" width="13.42578125" style="138" customWidth="1"/>
    <col min="1299" max="1299" width="8.5703125" style="138" customWidth="1"/>
    <col min="1300" max="1304" width="11.42578125" style="138"/>
    <col min="1305" max="1305" width="9.42578125" style="138" customWidth="1"/>
    <col min="1306" max="1307" width="11.42578125" style="138"/>
    <col min="1308" max="1308" width="14.140625" style="138" customWidth="1"/>
    <col min="1309" max="1309" width="17.140625" style="138" customWidth="1"/>
    <col min="1310" max="1311" width="12.5703125" style="138" customWidth="1"/>
    <col min="1312" max="1327" width="8.140625" style="138" customWidth="1"/>
    <col min="1328" max="1332" width="12" style="138" customWidth="1"/>
    <col min="1333" max="1333" width="13.140625" style="138" customWidth="1"/>
    <col min="1334" max="1338" width="0" style="138" hidden="1" customWidth="1"/>
    <col min="1339" max="1371" width="12" style="138" customWidth="1"/>
    <col min="1372" max="1372" width="10.85546875" style="138" customWidth="1"/>
    <col min="1373" max="1536" width="11.42578125" style="138"/>
    <col min="1537" max="1537" width="5.85546875" style="138" customWidth="1"/>
    <col min="1538" max="1538" width="15.42578125" style="138" customWidth="1"/>
    <col min="1539" max="1539" width="34.140625" style="138" customWidth="1"/>
    <col min="1540" max="1540" width="11.42578125" style="138"/>
    <col min="1541" max="1541" width="13.28515625" style="138" customWidth="1"/>
    <col min="1542" max="1543" width="15.7109375" style="138" customWidth="1"/>
    <col min="1544" max="1551" width="13.28515625" style="138" customWidth="1"/>
    <col min="1552" max="1553" width="12.7109375" style="138" customWidth="1"/>
    <col min="1554" max="1554" width="13.42578125" style="138" customWidth="1"/>
    <col min="1555" max="1555" width="8.5703125" style="138" customWidth="1"/>
    <col min="1556" max="1560" width="11.42578125" style="138"/>
    <col min="1561" max="1561" width="9.42578125" style="138" customWidth="1"/>
    <col min="1562" max="1563" width="11.42578125" style="138"/>
    <col min="1564" max="1564" width="14.140625" style="138" customWidth="1"/>
    <col min="1565" max="1565" width="17.140625" style="138" customWidth="1"/>
    <col min="1566" max="1567" width="12.5703125" style="138" customWidth="1"/>
    <col min="1568" max="1583" width="8.140625" style="138" customWidth="1"/>
    <col min="1584" max="1588" width="12" style="138" customWidth="1"/>
    <col min="1589" max="1589" width="13.140625" style="138" customWidth="1"/>
    <col min="1590" max="1594" width="0" style="138" hidden="1" customWidth="1"/>
    <col min="1595" max="1627" width="12" style="138" customWidth="1"/>
    <col min="1628" max="1628" width="10.85546875" style="138" customWidth="1"/>
    <col min="1629" max="1792" width="11.42578125" style="138"/>
    <col min="1793" max="1793" width="5.85546875" style="138" customWidth="1"/>
    <col min="1794" max="1794" width="15.42578125" style="138" customWidth="1"/>
    <col min="1795" max="1795" width="34.140625" style="138" customWidth="1"/>
    <col min="1796" max="1796" width="11.42578125" style="138"/>
    <col min="1797" max="1797" width="13.28515625" style="138" customWidth="1"/>
    <col min="1798" max="1799" width="15.7109375" style="138" customWidth="1"/>
    <col min="1800" max="1807" width="13.28515625" style="138" customWidth="1"/>
    <col min="1808" max="1809" width="12.7109375" style="138" customWidth="1"/>
    <col min="1810" max="1810" width="13.42578125" style="138" customWidth="1"/>
    <col min="1811" max="1811" width="8.5703125" style="138" customWidth="1"/>
    <col min="1812" max="1816" width="11.42578125" style="138"/>
    <col min="1817" max="1817" width="9.42578125" style="138" customWidth="1"/>
    <col min="1818" max="1819" width="11.42578125" style="138"/>
    <col min="1820" max="1820" width="14.140625" style="138" customWidth="1"/>
    <col min="1821" max="1821" width="17.140625" style="138" customWidth="1"/>
    <col min="1822" max="1823" width="12.5703125" style="138" customWidth="1"/>
    <col min="1824" max="1839" width="8.140625" style="138" customWidth="1"/>
    <col min="1840" max="1844" width="12" style="138" customWidth="1"/>
    <col min="1845" max="1845" width="13.140625" style="138" customWidth="1"/>
    <col min="1846" max="1850" width="0" style="138" hidden="1" customWidth="1"/>
    <col min="1851" max="1883" width="12" style="138" customWidth="1"/>
    <col min="1884" max="1884" width="10.85546875" style="138" customWidth="1"/>
    <col min="1885" max="2048" width="11.42578125" style="138"/>
    <col min="2049" max="2049" width="5.85546875" style="138" customWidth="1"/>
    <col min="2050" max="2050" width="15.42578125" style="138" customWidth="1"/>
    <col min="2051" max="2051" width="34.140625" style="138" customWidth="1"/>
    <col min="2052" max="2052" width="11.42578125" style="138"/>
    <col min="2053" max="2053" width="13.28515625" style="138" customWidth="1"/>
    <col min="2054" max="2055" width="15.7109375" style="138" customWidth="1"/>
    <col min="2056" max="2063" width="13.28515625" style="138" customWidth="1"/>
    <col min="2064" max="2065" width="12.7109375" style="138" customWidth="1"/>
    <col min="2066" max="2066" width="13.42578125" style="138" customWidth="1"/>
    <col min="2067" max="2067" width="8.5703125" style="138" customWidth="1"/>
    <col min="2068" max="2072" width="11.42578125" style="138"/>
    <col min="2073" max="2073" width="9.42578125" style="138" customWidth="1"/>
    <col min="2074" max="2075" width="11.42578125" style="138"/>
    <col min="2076" max="2076" width="14.140625" style="138" customWidth="1"/>
    <col min="2077" max="2077" width="17.140625" style="138" customWidth="1"/>
    <col min="2078" max="2079" width="12.5703125" style="138" customWidth="1"/>
    <col min="2080" max="2095" width="8.140625" style="138" customWidth="1"/>
    <col min="2096" max="2100" width="12" style="138" customWidth="1"/>
    <col min="2101" max="2101" width="13.140625" style="138" customWidth="1"/>
    <col min="2102" max="2106" width="0" style="138" hidden="1" customWidth="1"/>
    <col min="2107" max="2139" width="12" style="138" customWidth="1"/>
    <col min="2140" max="2140" width="10.85546875" style="138" customWidth="1"/>
    <col min="2141" max="2304" width="11.42578125" style="138"/>
    <col min="2305" max="2305" width="5.85546875" style="138" customWidth="1"/>
    <col min="2306" max="2306" width="15.42578125" style="138" customWidth="1"/>
    <col min="2307" max="2307" width="34.140625" style="138" customWidth="1"/>
    <col min="2308" max="2308" width="11.42578125" style="138"/>
    <col min="2309" max="2309" width="13.28515625" style="138" customWidth="1"/>
    <col min="2310" max="2311" width="15.7109375" style="138" customWidth="1"/>
    <col min="2312" max="2319" width="13.28515625" style="138" customWidth="1"/>
    <col min="2320" max="2321" width="12.7109375" style="138" customWidth="1"/>
    <col min="2322" max="2322" width="13.42578125" style="138" customWidth="1"/>
    <col min="2323" max="2323" width="8.5703125" style="138" customWidth="1"/>
    <col min="2324" max="2328" width="11.42578125" style="138"/>
    <col min="2329" max="2329" width="9.42578125" style="138" customWidth="1"/>
    <col min="2330" max="2331" width="11.42578125" style="138"/>
    <col min="2332" max="2332" width="14.140625" style="138" customWidth="1"/>
    <col min="2333" max="2333" width="17.140625" style="138" customWidth="1"/>
    <col min="2334" max="2335" width="12.5703125" style="138" customWidth="1"/>
    <col min="2336" max="2351" width="8.140625" style="138" customWidth="1"/>
    <col min="2352" max="2356" width="12" style="138" customWidth="1"/>
    <col min="2357" max="2357" width="13.140625" style="138" customWidth="1"/>
    <col min="2358" max="2362" width="0" style="138" hidden="1" customWidth="1"/>
    <col min="2363" max="2395" width="12" style="138" customWidth="1"/>
    <col min="2396" max="2396" width="10.85546875" style="138" customWidth="1"/>
    <col min="2397" max="2560" width="11.42578125" style="138"/>
    <col min="2561" max="2561" width="5.85546875" style="138" customWidth="1"/>
    <col min="2562" max="2562" width="15.42578125" style="138" customWidth="1"/>
    <col min="2563" max="2563" width="34.140625" style="138" customWidth="1"/>
    <col min="2564" max="2564" width="11.42578125" style="138"/>
    <col min="2565" max="2565" width="13.28515625" style="138" customWidth="1"/>
    <col min="2566" max="2567" width="15.7109375" style="138" customWidth="1"/>
    <col min="2568" max="2575" width="13.28515625" style="138" customWidth="1"/>
    <col min="2576" max="2577" width="12.7109375" style="138" customWidth="1"/>
    <col min="2578" max="2578" width="13.42578125" style="138" customWidth="1"/>
    <col min="2579" max="2579" width="8.5703125" style="138" customWidth="1"/>
    <col min="2580" max="2584" width="11.42578125" style="138"/>
    <col min="2585" max="2585" width="9.42578125" style="138" customWidth="1"/>
    <col min="2586" max="2587" width="11.42578125" style="138"/>
    <col min="2588" max="2588" width="14.140625" style="138" customWidth="1"/>
    <col min="2589" max="2589" width="17.140625" style="138" customWidth="1"/>
    <col min="2590" max="2591" width="12.5703125" style="138" customWidth="1"/>
    <col min="2592" max="2607" width="8.140625" style="138" customWidth="1"/>
    <col min="2608" max="2612" width="12" style="138" customWidth="1"/>
    <col min="2613" max="2613" width="13.140625" style="138" customWidth="1"/>
    <col min="2614" max="2618" width="0" style="138" hidden="1" customWidth="1"/>
    <col min="2619" max="2651" width="12" style="138" customWidth="1"/>
    <col min="2652" max="2652" width="10.85546875" style="138" customWidth="1"/>
    <col min="2653" max="2816" width="11.42578125" style="138"/>
    <col min="2817" max="2817" width="5.85546875" style="138" customWidth="1"/>
    <col min="2818" max="2818" width="15.42578125" style="138" customWidth="1"/>
    <col min="2819" max="2819" width="34.140625" style="138" customWidth="1"/>
    <col min="2820" max="2820" width="11.42578125" style="138"/>
    <col min="2821" max="2821" width="13.28515625" style="138" customWidth="1"/>
    <col min="2822" max="2823" width="15.7109375" style="138" customWidth="1"/>
    <col min="2824" max="2831" width="13.28515625" style="138" customWidth="1"/>
    <col min="2832" max="2833" width="12.7109375" style="138" customWidth="1"/>
    <col min="2834" max="2834" width="13.42578125" style="138" customWidth="1"/>
    <col min="2835" max="2835" width="8.5703125" style="138" customWidth="1"/>
    <col min="2836" max="2840" width="11.42578125" style="138"/>
    <col min="2841" max="2841" width="9.42578125" style="138" customWidth="1"/>
    <col min="2842" max="2843" width="11.42578125" style="138"/>
    <col min="2844" max="2844" width="14.140625" style="138" customWidth="1"/>
    <col min="2845" max="2845" width="17.140625" style="138" customWidth="1"/>
    <col min="2846" max="2847" width="12.5703125" style="138" customWidth="1"/>
    <col min="2848" max="2863" width="8.140625" style="138" customWidth="1"/>
    <col min="2864" max="2868" width="12" style="138" customWidth="1"/>
    <col min="2869" max="2869" width="13.140625" style="138" customWidth="1"/>
    <col min="2870" max="2874" width="0" style="138" hidden="1" customWidth="1"/>
    <col min="2875" max="2907" width="12" style="138" customWidth="1"/>
    <col min="2908" max="2908" width="10.85546875" style="138" customWidth="1"/>
    <col min="2909" max="3072" width="11.42578125" style="138"/>
    <col min="3073" max="3073" width="5.85546875" style="138" customWidth="1"/>
    <col min="3074" max="3074" width="15.42578125" style="138" customWidth="1"/>
    <col min="3075" max="3075" width="34.140625" style="138" customWidth="1"/>
    <col min="3076" max="3076" width="11.42578125" style="138"/>
    <col min="3077" max="3077" width="13.28515625" style="138" customWidth="1"/>
    <col min="3078" max="3079" width="15.7109375" style="138" customWidth="1"/>
    <col min="3080" max="3087" width="13.28515625" style="138" customWidth="1"/>
    <col min="3088" max="3089" width="12.7109375" style="138" customWidth="1"/>
    <col min="3090" max="3090" width="13.42578125" style="138" customWidth="1"/>
    <col min="3091" max="3091" width="8.5703125" style="138" customWidth="1"/>
    <col min="3092" max="3096" width="11.42578125" style="138"/>
    <col min="3097" max="3097" width="9.42578125" style="138" customWidth="1"/>
    <col min="3098" max="3099" width="11.42578125" style="138"/>
    <col min="3100" max="3100" width="14.140625" style="138" customWidth="1"/>
    <col min="3101" max="3101" width="17.140625" style="138" customWidth="1"/>
    <col min="3102" max="3103" width="12.5703125" style="138" customWidth="1"/>
    <col min="3104" max="3119" width="8.140625" style="138" customWidth="1"/>
    <col min="3120" max="3124" width="12" style="138" customWidth="1"/>
    <col min="3125" max="3125" width="13.140625" style="138" customWidth="1"/>
    <col min="3126" max="3130" width="0" style="138" hidden="1" customWidth="1"/>
    <col min="3131" max="3163" width="12" style="138" customWidth="1"/>
    <col min="3164" max="3164" width="10.85546875" style="138" customWidth="1"/>
    <col min="3165" max="3328" width="11.42578125" style="138"/>
    <col min="3329" max="3329" width="5.85546875" style="138" customWidth="1"/>
    <col min="3330" max="3330" width="15.42578125" style="138" customWidth="1"/>
    <col min="3331" max="3331" width="34.140625" style="138" customWidth="1"/>
    <col min="3332" max="3332" width="11.42578125" style="138"/>
    <col min="3333" max="3333" width="13.28515625" style="138" customWidth="1"/>
    <col min="3334" max="3335" width="15.7109375" style="138" customWidth="1"/>
    <col min="3336" max="3343" width="13.28515625" style="138" customWidth="1"/>
    <col min="3344" max="3345" width="12.7109375" style="138" customWidth="1"/>
    <col min="3346" max="3346" width="13.42578125" style="138" customWidth="1"/>
    <col min="3347" max="3347" width="8.5703125" style="138" customWidth="1"/>
    <col min="3348" max="3352" width="11.42578125" style="138"/>
    <col min="3353" max="3353" width="9.42578125" style="138" customWidth="1"/>
    <col min="3354" max="3355" width="11.42578125" style="138"/>
    <col min="3356" max="3356" width="14.140625" style="138" customWidth="1"/>
    <col min="3357" max="3357" width="17.140625" style="138" customWidth="1"/>
    <col min="3358" max="3359" width="12.5703125" style="138" customWidth="1"/>
    <col min="3360" max="3375" width="8.140625" style="138" customWidth="1"/>
    <col min="3376" max="3380" width="12" style="138" customWidth="1"/>
    <col min="3381" max="3381" width="13.140625" style="138" customWidth="1"/>
    <col min="3382" max="3386" width="0" style="138" hidden="1" customWidth="1"/>
    <col min="3387" max="3419" width="12" style="138" customWidth="1"/>
    <col min="3420" max="3420" width="10.85546875" style="138" customWidth="1"/>
    <col min="3421" max="3584" width="11.42578125" style="138"/>
    <col min="3585" max="3585" width="5.85546875" style="138" customWidth="1"/>
    <col min="3586" max="3586" width="15.42578125" style="138" customWidth="1"/>
    <col min="3587" max="3587" width="34.140625" style="138" customWidth="1"/>
    <col min="3588" max="3588" width="11.42578125" style="138"/>
    <col min="3589" max="3589" width="13.28515625" style="138" customWidth="1"/>
    <col min="3590" max="3591" width="15.7109375" style="138" customWidth="1"/>
    <col min="3592" max="3599" width="13.28515625" style="138" customWidth="1"/>
    <col min="3600" max="3601" width="12.7109375" style="138" customWidth="1"/>
    <col min="3602" max="3602" width="13.42578125" style="138" customWidth="1"/>
    <col min="3603" max="3603" width="8.5703125" style="138" customWidth="1"/>
    <col min="3604" max="3608" width="11.42578125" style="138"/>
    <col min="3609" max="3609" width="9.42578125" style="138" customWidth="1"/>
    <col min="3610" max="3611" width="11.42578125" style="138"/>
    <col min="3612" max="3612" width="14.140625" style="138" customWidth="1"/>
    <col min="3613" max="3613" width="17.140625" style="138" customWidth="1"/>
    <col min="3614" max="3615" width="12.5703125" style="138" customWidth="1"/>
    <col min="3616" max="3631" width="8.140625" style="138" customWidth="1"/>
    <col min="3632" max="3636" width="12" style="138" customWidth="1"/>
    <col min="3637" max="3637" width="13.140625" style="138" customWidth="1"/>
    <col min="3638" max="3642" width="0" style="138" hidden="1" customWidth="1"/>
    <col min="3643" max="3675" width="12" style="138" customWidth="1"/>
    <col min="3676" max="3676" width="10.85546875" style="138" customWidth="1"/>
    <col min="3677" max="3840" width="11.42578125" style="138"/>
    <col min="3841" max="3841" width="5.85546875" style="138" customWidth="1"/>
    <col min="3842" max="3842" width="15.42578125" style="138" customWidth="1"/>
    <col min="3843" max="3843" width="34.140625" style="138" customWidth="1"/>
    <col min="3844" max="3844" width="11.42578125" style="138"/>
    <col min="3845" max="3845" width="13.28515625" style="138" customWidth="1"/>
    <col min="3846" max="3847" width="15.7109375" style="138" customWidth="1"/>
    <col min="3848" max="3855" width="13.28515625" style="138" customWidth="1"/>
    <col min="3856" max="3857" width="12.7109375" style="138" customWidth="1"/>
    <col min="3858" max="3858" width="13.42578125" style="138" customWidth="1"/>
    <col min="3859" max="3859" width="8.5703125" style="138" customWidth="1"/>
    <col min="3860" max="3864" width="11.42578125" style="138"/>
    <col min="3865" max="3865" width="9.42578125" style="138" customWidth="1"/>
    <col min="3866" max="3867" width="11.42578125" style="138"/>
    <col min="3868" max="3868" width="14.140625" style="138" customWidth="1"/>
    <col min="3869" max="3869" width="17.140625" style="138" customWidth="1"/>
    <col min="3870" max="3871" width="12.5703125" style="138" customWidth="1"/>
    <col min="3872" max="3887" width="8.140625" style="138" customWidth="1"/>
    <col min="3888" max="3892" width="12" style="138" customWidth="1"/>
    <col min="3893" max="3893" width="13.140625" style="138" customWidth="1"/>
    <col min="3894" max="3898" width="0" style="138" hidden="1" customWidth="1"/>
    <col min="3899" max="3931" width="12" style="138" customWidth="1"/>
    <col min="3932" max="3932" width="10.85546875" style="138" customWidth="1"/>
    <col min="3933" max="4096" width="11.42578125" style="138"/>
    <col min="4097" max="4097" width="5.85546875" style="138" customWidth="1"/>
    <col min="4098" max="4098" width="15.42578125" style="138" customWidth="1"/>
    <col min="4099" max="4099" width="34.140625" style="138" customWidth="1"/>
    <col min="4100" max="4100" width="11.42578125" style="138"/>
    <col min="4101" max="4101" width="13.28515625" style="138" customWidth="1"/>
    <col min="4102" max="4103" width="15.7109375" style="138" customWidth="1"/>
    <col min="4104" max="4111" width="13.28515625" style="138" customWidth="1"/>
    <col min="4112" max="4113" width="12.7109375" style="138" customWidth="1"/>
    <col min="4114" max="4114" width="13.42578125" style="138" customWidth="1"/>
    <col min="4115" max="4115" width="8.5703125" style="138" customWidth="1"/>
    <col min="4116" max="4120" width="11.42578125" style="138"/>
    <col min="4121" max="4121" width="9.42578125" style="138" customWidth="1"/>
    <col min="4122" max="4123" width="11.42578125" style="138"/>
    <col min="4124" max="4124" width="14.140625" style="138" customWidth="1"/>
    <col min="4125" max="4125" width="17.140625" style="138" customWidth="1"/>
    <col min="4126" max="4127" width="12.5703125" style="138" customWidth="1"/>
    <col min="4128" max="4143" width="8.140625" style="138" customWidth="1"/>
    <col min="4144" max="4148" width="12" style="138" customWidth="1"/>
    <col min="4149" max="4149" width="13.140625" style="138" customWidth="1"/>
    <col min="4150" max="4154" width="0" style="138" hidden="1" customWidth="1"/>
    <col min="4155" max="4187" width="12" style="138" customWidth="1"/>
    <col min="4188" max="4188" width="10.85546875" style="138" customWidth="1"/>
    <col min="4189" max="4352" width="11.42578125" style="138"/>
    <col min="4353" max="4353" width="5.85546875" style="138" customWidth="1"/>
    <col min="4354" max="4354" width="15.42578125" style="138" customWidth="1"/>
    <col min="4355" max="4355" width="34.140625" style="138" customWidth="1"/>
    <col min="4356" max="4356" width="11.42578125" style="138"/>
    <col min="4357" max="4357" width="13.28515625" style="138" customWidth="1"/>
    <col min="4358" max="4359" width="15.7109375" style="138" customWidth="1"/>
    <col min="4360" max="4367" width="13.28515625" style="138" customWidth="1"/>
    <col min="4368" max="4369" width="12.7109375" style="138" customWidth="1"/>
    <col min="4370" max="4370" width="13.42578125" style="138" customWidth="1"/>
    <col min="4371" max="4371" width="8.5703125" style="138" customWidth="1"/>
    <col min="4372" max="4376" width="11.42578125" style="138"/>
    <col min="4377" max="4377" width="9.42578125" style="138" customWidth="1"/>
    <col min="4378" max="4379" width="11.42578125" style="138"/>
    <col min="4380" max="4380" width="14.140625" style="138" customWidth="1"/>
    <col min="4381" max="4381" width="17.140625" style="138" customWidth="1"/>
    <col min="4382" max="4383" width="12.5703125" style="138" customWidth="1"/>
    <col min="4384" max="4399" width="8.140625" style="138" customWidth="1"/>
    <col min="4400" max="4404" width="12" style="138" customWidth="1"/>
    <col min="4405" max="4405" width="13.140625" style="138" customWidth="1"/>
    <col min="4406" max="4410" width="0" style="138" hidden="1" customWidth="1"/>
    <col min="4411" max="4443" width="12" style="138" customWidth="1"/>
    <col min="4444" max="4444" width="10.85546875" style="138" customWidth="1"/>
    <col min="4445" max="4608" width="11.42578125" style="138"/>
    <col min="4609" max="4609" width="5.85546875" style="138" customWidth="1"/>
    <col min="4610" max="4610" width="15.42578125" style="138" customWidth="1"/>
    <col min="4611" max="4611" width="34.140625" style="138" customWidth="1"/>
    <col min="4612" max="4612" width="11.42578125" style="138"/>
    <col min="4613" max="4613" width="13.28515625" style="138" customWidth="1"/>
    <col min="4614" max="4615" width="15.7109375" style="138" customWidth="1"/>
    <col min="4616" max="4623" width="13.28515625" style="138" customWidth="1"/>
    <col min="4624" max="4625" width="12.7109375" style="138" customWidth="1"/>
    <col min="4626" max="4626" width="13.42578125" style="138" customWidth="1"/>
    <col min="4627" max="4627" width="8.5703125" style="138" customWidth="1"/>
    <col min="4628" max="4632" width="11.42578125" style="138"/>
    <col min="4633" max="4633" width="9.42578125" style="138" customWidth="1"/>
    <col min="4634" max="4635" width="11.42578125" style="138"/>
    <col min="4636" max="4636" width="14.140625" style="138" customWidth="1"/>
    <col min="4637" max="4637" width="17.140625" style="138" customWidth="1"/>
    <col min="4638" max="4639" width="12.5703125" style="138" customWidth="1"/>
    <col min="4640" max="4655" width="8.140625" style="138" customWidth="1"/>
    <col min="4656" max="4660" width="12" style="138" customWidth="1"/>
    <col min="4661" max="4661" width="13.140625" style="138" customWidth="1"/>
    <col min="4662" max="4666" width="0" style="138" hidden="1" customWidth="1"/>
    <col min="4667" max="4699" width="12" style="138" customWidth="1"/>
    <col min="4700" max="4700" width="10.85546875" style="138" customWidth="1"/>
    <col min="4701" max="4864" width="11.42578125" style="138"/>
    <col min="4865" max="4865" width="5.85546875" style="138" customWidth="1"/>
    <col min="4866" max="4866" width="15.42578125" style="138" customWidth="1"/>
    <col min="4867" max="4867" width="34.140625" style="138" customWidth="1"/>
    <col min="4868" max="4868" width="11.42578125" style="138"/>
    <col min="4869" max="4869" width="13.28515625" style="138" customWidth="1"/>
    <col min="4870" max="4871" width="15.7109375" style="138" customWidth="1"/>
    <col min="4872" max="4879" width="13.28515625" style="138" customWidth="1"/>
    <col min="4880" max="4881" width="12.7109375" style="138" customWidth="1"/>
    <col min="4882" max="4882" width="13.42578125" style="138" customWidth="1"/>
    <col min="4883" max="4883" width="8.5703125" style="138" customWidth="1"/>
    <col min="4884" max="4888" width="11.42578125" style="138"/>
    <col min="4889" max="4889" width="9.42578125" style="138" customWidth="1"/>
    <col min="4890" max="4891" width="11.42578125" style="138"/>
    <col min="4892" max="4892" width="14.140625" style="138" customWidth="1"/>
    <col min="4893" max="4893" width="17.140625" style="138" customWidth="1"/>
    <col min="4894" max="4895" width="12.5703125" style="138" customWidth="1"/>
    <col min="4896" max="4911" width="8.140625" style="138" customWidth="1"/>
    <col min="4912" max="4916" width="12" style="138" customWidth="1"/>
    <col min="4917" max="4917" width="13.140625" style="138" customWidth="1"/>
    <col min="4918" max="4922" width="0" style="138" hidden="1" customWidth="1"/>
    <col min="4923" max="4955" width="12" style="138" customWidth="1"/>
    <col min="4956" max="4956" width="10.85546875" style="138" customWidth="1"/>
    <col min="4957" max="5120" width="11.42578125" style="138"/>
    <col min="5121" max="5121" width="5.85546875" style="138" customWidth="1"/>
    <col min="5122" max="5122" width="15.42578125" style="138" customWidth="1"/>
    <col min="5123" max="5123" width="34.140625" style="138" customWidth="1"/>
    <col min="5124" max="5124" width="11.42578125" style="138"/>
    <col min="5125" max="5125" width="13.28515625" style="138" customWidth="1"/>
    <col min="5126" max="5127" width="15.7109375" style="138" customWidth="1"/>
    <col min="5128" max="5135" width="13.28515625" style="138" customWidth="1"/>
    <col min="5136" max="5137" width="12.7109375" style="138" customWidth="1"/>
    <col min="5138" max="5138" width="13.42578125" style="138" customWidth="1"/>
    <col min="5139" max="5139" width="8.5703125" style="138" customWidth="1"/>
    <col min="5140" max="5144" width="11.42578125" style="138"/>
    <col min="5145" max="5145" width="9.42578125" style="138" customWidth="1"/>
    <col min="5146" max="5147" width="11.42578125" style="138"/>
    <col min="5148" max="5148" width="14.140625" style="138" customWidth="1"/>
    <col min="5149" max="5149" width="17.140625" style="138" customWidth="1"/>
    <col min="5150" max="5151" width="12.5703125" style="138" customWidth="1"/>
    <col min="5152" max="5167" width="8.140625" style="138" customWidth="1"/>
    <col min="5168" max="5172" width="12" style="138" customWidth="1"/>
    <col min="5173" max="5173" width="13.140625" style="138" customWidth="1"/>
    <col min="5174" max="5178" width="0" style="138" hidden="1" customWidth="1"/>
    <col min="5179" max="5211" width="12" style="138" customWidth="1"/>
    <col min="5212" max="5212" width="10.85546875" style="138" customWidth="1"/>
    <col min="5213" max="5376" width="11.42578125" style="138"/>
    <col min="5377" max="5377" width="5.85546875" style="138" customWidth="1"/>
    <col min="5378" max="5378" width="15.42578125" style="138" customWidth="1"/>
    <col min="5379" max="5379" width="34.140625" style="138" customWidth="1"/>
    <col min="5380" max="5380" width="11.42578125" style="138"/>
    <col min="5381" max="5381" width="13.28515625" style="138" customWidth="1"/>
    <col min="5382" max="5383" width="15.7109375" style="138" customWidth="1"/>
    <col min="5384" max="5391" width="13.28515625" style="138" customWidth="1"/>
    <col min="5392" max="5393" width="12.7109375" style="138" customWidth="1"/>
    <col min="5394" max="5394" width="13.42578125" style="138" customWidth="1"/>
    <col min="5395" max="5395" width="8.5703125" style="138" customWidth="1"/>
    <col min="5396" max="5400" width="11.42578125" style="138"/>
    <col min="5401" max="5401" width="9.42578125" style="138" customWidth="1"/>
    <col min="5402" max="5403" width="11.42578125" style="138"/>
    <col min="5404" max="5404" width="14.140625" style="138" customWidth="1"/>
    <col min="5405" max="5405" width="17.140625" style="138" customWidth="1"/>
    <col min="5406" max="5407" width="12.5703125" style="138" customWidth="1"/>
    <col min="5408" max="5423" width="8.140625" style="138" customWidth="1"/>
    <col min="5424" max="5428" width="12" style="138" customWidth="1"/>
    <col min="5429" max="5429" width="13.140625" style="138" customWidth="1"/>
    <col min="5430" max="5434" width="0" style="138" hidden="1" customWidth="1"/>
    <col min="5435" max="5467" width="12" style="138" customWidth="1"/>
    <col min="5468" max="5468" width="10.85546875" style="138" customWidth="1"/>
    <col min="5469" max="5632" width="11.42578125" style="138"/>
    <col min="5633" max="5633" width="5.85546875" style="138" customWidth="1"/>
    <col min="5634" max="5634" width="15.42578125" style="138" customWidth="1"/>
    <col min="5635" max="5635" width="34.140625" style="138" customWidth="1"/>
    <col min="5636" max="5636" width="11.42578125" style="138"/>
    <col min="5637" max="5637" width="13.28515625" style="138" customWidth="1"/>
    <col min="5638" max="5639" width="15.7109375" style="138" customWidth="1"/>
    <col min="5640" max="5647" width="13.28515625" style="138" customWidth="1"/>
    <col min="5648" max="5649" width="12.7109375" style="138" customWidth="1"/>
    <col min="5650" max="5650" width="13.42578125" style="138" customWidth="1"/>
    <col min="5651" max="5651" width="8.5703125" style="138" customWidth="1"/>
    <col min="5652" max="5656" width="11.42578125" style="138"/>
    <col min="5657" max="5657" width="9.42578125" style="138" customWidth="1"/>
    <col min="5658" max="5659" width="11.42578125" style="138"/>
    <col min="5660" max="5660" width="14.140625" style="138" customWidth="1"/>
    <col min="5661" max="5661" width="17.140625" style="138" customWidth="1"/>
    <col min="5662" max="5663" width="12.5703125" style="138" customWidth="1"/>
    <col min="5664" max="5679" width="8.140625" style="138" customWidth="1"/>
    <col min="5680" max="5684" width="12" style="138" customWidth="1"/>
    <col min="5685" max="5685" width="13.140625" style="138" customWidth="1"/>
    <col min="5686" max="5690" width="0" style="138" hidden="1" customWidth="1"/>
    <col min="5691" max="5723" width="12" style="138" customWidth="1"/>
    <col min="5724" max="5724" width="10.85546875" style="138" customWidth="1"/>
    <col min="5725" max="5888" width="11.42578125" style="138"/>
    <col min="5889" max="5889" width="5.85546875" style="138" customWidth="1"/>
    <col min="5890" max="5890" width="15.42578125" style="138" customWidth="1"/>
    <col min="5891" max="5891" width="34.140625" style="138" customWidth="1"/>
    <col min="5892" max="5892" width="11.42578125" style="138"/>
    <col min="5893" max="5893" width="13.28515625" style="138" customWidth="1"/>
    <col min="5894" max="5895" width="15.7109375" style="138" customWidth="1"/>
    <col min="5896" max="5903" width="13.28515625" style="138" customWidth="1"/>
    <col min="5904" max="5905" width="12.7109375" style="138" customWidth="1"/>
    <col min="5906" max="5906" width="13.42578125" style="138" customWidth="1"/>
    <col min="5907" max="5907" width="8.5703125" style="138" customWidth="1"/>
    <col min="5908" max="5912" width="11.42578125" style="138"/>
    <col min="5913" max="5913" width="9.42578125" style="138" customWidth="1"/>
    <col min="5914" max="5915" width="11.42578125" style="138"/>
    <col min="5916" max="5916" width="14.140625" style="138" customWidth="1"/>
    <col min="5917" max="5917" width="17.140625" style="138" customWidth="1"/>
    <col min="5918" max="5919" width="12.5703125" style="138" customWidth="1"/>
    <col min="5920" max="5935" width="8.140625" style="138" customWidth="1"/>
    <col min="5936" max="5940" width="12" style="138" customWidth="1"/>
    <col min="5941" max="5941" width="13.140625" style="138" customWidth="1"/>
    <col min="5942" max="5946" width="0" style="138" hidden="1" customWidth="1"/>
    <col min="5947" max="5979" width="12" style="138" customWidth="1"/>
    <col min="5980" max="5980" width="10.85546875" style="138" customWidth="1"/>
    <col min="5981" max="6144" width="11.42578125" style="138"/>
    <col min="6145" max="6145" width="5.85546875" style="138" customWidth="1"/>
    <col min="6146" max="6146" width="15.42578125" style="138" customWidth="1"/>
    <col min="6147" max="6147" width="34.140625" style="138" customWidth="1"/>
    <col min="6148" max="6148" width="11.42578125" style="138"/>
    <col min="6149" max="6149" width="13.28515625" style="138" customWidth="1"/>
    <col min="6150" max="6151" width="15.7109375" style="138" customWidth="1"/>
    <col min="6152" max="6159" width="13.28515625" style="138" customWidth="1"/>
    <col min="6160" max="6161" width="12.7109375" style="138" customWidth="1"/>
    <col min="6162" max="6162" width="13.42578125" style="138" customWidth="1"/>
    <col min="6163" max="6163" width="8.5703125" style="138" customWidth="1"/>
    <col min="6164" max="6168" width="11.42578125" style="138"/>
    <col min="6169" max="6169" width="9.42578125" style="138" customWidth="1"/>
    <col min="6170" max="6171" width="11.42578125" style="138"/>
    <col min="6172" max="6172" width="14.140625" style="138" customWidth="1"/>
    <col min="6173" max="6173" width="17.140625" style="138" customWidth="1"/>
    <col min="6174" max="6175" width="12.5703125" style="138" customWidth="1"/>
    <col min="6176" max="6191" width="8.140625" style="138" customWidth="1"/>
    <col min="6192" max="6196" width="12" style="138" customWidth="1"/>
    <col min="6197" max="6197" width="13.140625" style="138" customWidth="1"/>
    <col min="6198" max="6202" width="0" style="138" hidden="1" customWidth="1"/>
    <col min="6203" max="6235" width="12" style="138" customWidth="1"/>
    <col min="6236" max="6236" width="10.85546875" style="138" customWidth="1"/>
    <col min="6237" max="6400" width="11.42578125" style="138"/>
    <col min="6401" max="6401" width="5.85546875" style="138" customWidth="1"/>
    <col min="6402" max="6402" width="15.42578125" style="138" customWidth="1"/>
    <col min="6403" max="6403" width="34.140625" style="138" customWidth="1"/>
    <col min="6404" max="6404" width="11.42578125" style="138"/>
    <col min="6405" max="6405" width="13.28515625" style="138" customWidth="1"/>
    <col min="6406" max="6407" width="15.7109375" style="138" customWidth="1"/>
    <col min="6408" max="6415" width="13.28515625" style="138" customWidth="1"/>
    <col min="6416" max="6417" width="12.7109375" style="138" customWidth="1"/>
    <col min="6418" max="6418" width="13.42578125" style="138" customWidth="1"/>
    <col min="6419" max="6419" width="8.5703125" style="138" customWidth="1"/>
    <col min="6420" max="6424" width="11.42578125" style="138"/>
    <col min="6425" max="6425" width="9.42578125" style="138" customWidth="1"/>
    <col min="6426" max="6427" width="11.42578125" style="138"/>
    <col min="6428" max="6428" width="14.140625" style="138" customWidth="1"/>
    <col min="6429" max="6429" width="17.140625" style="138" customWidth="1"/>
    <col min="6430" max="6431" width="12.5703125" style="138" customWidth="1"/>
    <col min="6432" max="6447" width="8.140625" style="138" customWidth="1"/>
    <col min="6448" max="6452" width="12" style="138" customWidth="1"/>
    <col min="6453" max="6453" width="13.140625" style="138" customWidth="1"/>
    <col min="6454" max="6458" width="0" style="138" hidden="1" customWidth="1"/>
    <col min="6459" max="6491" width="12" style="138" customWidth="1"/>
    <col min="6492" max="6492" width="10.85546875" style="138" customWidth="1"/>
    <col min="6493" max="6656" width="11.42578125" style="138"/>
    <col min="6657" max="6657" width="5.85546875" style="138" customWidth="1"/>
    <col min="6658" max="6658" width="15.42578125" style="138" customWidth="1"/>
    <col min="6659" max="6659" width="34.140625" style="138" customWidth="1"/>
    <col min="6660" max="6660" width="11.42578125" style="138"/>
    <col min="6661" max="6661" width="13.28515625" style="138" customWidth="1"/>
    <col min="6662" max="6663" width="15.7109375" style="138" customWidth="1"/>
    <col min="6664" max="6671" width="13.28515625" style="138" customWidth="1"/>
    <col min="6672" max="6673" width="12.7109375" style="138" customWidth="1"/>
    <col min="6674" max="6674" width="13.42578125" style="138" customWidth="1"/>
    <col min="6675" max="6675" width="8.5703125" style="138" customWidth="1"/>
    <col min="6676" max="6680" width="11.42578125" style="138"/>
    <col min="6681" max="6681" width="9.42578125" style="138" customWidth="1"/>
    <col min="6682" max="6683" width="11.42578125" style="138"/>
    <col min="6684" max="6684" width="14.140625" style="138" customWidth="1"/>
    <col min="6685" max="6685" width="17.140625" style="138" customWidth="1"/>
    <col min="6686" max="6687" width="12.5703125" style="138" customWidth="1"/>
    <col min="6688" max="6703" width="8.140625" style="138" customWidth="1"/>
    <col min="6704" max="6708" width="12" style="138" customWidth="1"/>
    <col min="6709" max="6709" width="13.140625" style="138" customWidth="1"/>
    <col min="6710" max="6714" width="0" style="138" hidden="1" customWidth="1"/>
    <col min="6715" max="6747" width="12" style="138" customWidth="1"/>
    <col min="6748" max="6748" width="10.85546875" style="138" customWidth="1"/>
    <col min="6749" max="6912" width="11.42578125" style="138"/>
    <col min="6913" max="6913" width="5.85546875" style="138" customWidth="1"/>
    <col min="6914" max="6914" width="15.42578125" style="138" customWidth="1"/>
    <col min="6915" max="6915" width="34.140625" style="138" customWidth="1"/>
    <col min="6916" max="6916" width="11.42578125" style="138"/>
    <col min="6917" max="6917" width="13.28515625" style="138" customWidth="1"/>
    <col min="6918" max="6919" width="15.7109375" style="138" customWidth="1"/>
    <col min="6920" max="6927" width="13.28515625" style="138" customWidth="1"/>
    <col min="6928" max="6929" width="12.7109375" style="138" customWidth="1"/>
    <col min="6930" max="6930" width="13.42578125" style="138" customWidth="1"/>
    <col min="6931" max="6931" width="8.5703125" style="138" customWidth="1"/>
    <col min="6932" max="6936" width="11.42578125" style="138"/>
    <col min="6937" max="6937" width="9.42578125" style="138" customWidth="1"/>
    <col min="6938" max="6939" width="11.42578125" style="138"/>
    <col min="6940" max="6940" width="14.140625" style="138" customWidth="1"/>
    <col min="6941" max="6941" width="17.140625" style="138" customWidth="1"/>
    <col min="6942" max="6943" width="12.5703125" style="138" customWidth="1"/>
    <col min="6944" max="6959" width="8.140625" style="138" customWidth="1"/>
    <col min="6960" max="6964" width="12" style="138" customWidth="1"/>
    <col min="6965" max="6965" width="13.140625" style="138" customWidth="1"/>
    <col min="6966" max="6970" width="0" style="138" hidden="1" customWidth="1"/>
    <col min="6971" max="7003" width="12" style="138" customWidth="1"/>
    <col min="7004" max="7004" width="10.85546875" style="138" customWidth="1"/>
    <col min="7005" max="7168" width="11.42578125" style="138"/>
    <col min="7169" max="7169" width="5.85546875" style="138" customWidth="1"/>
    <col min="7170" max="7170" width="15.42578125" style="138" customWidth="1"/>
    <col min="7171" max="7171" width="34.140625" style="138" customWidth="1"/>
    <col min="7172" max="7172" width="11.42578125" style="138"/>
    <col min="7173" max="7173" width="13.28515625" style="138" customWidth="1"/>
    <col min="7174" max="7175" width="15.7109375" style="138" customWidth="1"/>
    <col min="7176" max="7183" width="13.28515625" style="138" customWidth="1"/>
    <col min="7184" max="7185" width="12.7109375" style="138" customWidth="1"/>
    <col min="7186" max="7186" width="13.42578125" style="138" customWidth="1"/>
    <col min="7187" max="7187" width="8.5703125" style="138" customWidth="1"/>
    <col min="7188" max="7192" width="11.42578125" style="138"/>
    <col min="7193" max="7193" width="9.42578125" style="138" customWidth="1"/>
    <col min="7194" max="7195" width="11.42578125" style="138"/>
    <col min="7196" max="7196" width="14.140625" style="138" customWidth="1"/>
    <col min="7197" max="7197" width="17.140625" style="138" customWidth="1"/>
    <col min="7198" max="7199" width="12.5703125" style="138" customWidth="1"/>
    <col min="7200" max="7215" width="8.140625" style="138" customWidth="1"/>
    <col min="7216" max="7220" width="12" style="138" customWidth="1"/>
    <col min="7221" max="7221" width="13.140625" style="138" customWidth="1"/>
    <col min="7222" max="7226" width="0" style="138" hidden="1" customWidth="1"/>
    <col min="7227" max="7259" width="12" style="138" customWidth="1"/>
    <col min="7260" max="7260" width="10.85546875" style="138" customWidth="1"/>
    <col min="7261" max="7424" width="11.42578125" style="138"/>
    <col min="7425" max="7425" width="5.85546875" style="138" customWidth="1"/>
    <col min="7426" max="7426" width="15.42578125" style="138" customWidth="1"/>
    <col min="7427" max="7427" width="34.140625" style="138" customWidth="1"/>
    <col min="7428" max="7428" width="11.42578125" style="138"/>
    <col min="7429" max="7429" width="13.28515625" style="138" customWidth="1"/>
    <col min="7430" max="7431" width="15.7109375" style="138" customWidth="1"/>
    <col min="7432" max="7439" width="13.28515625" style="138" customWidth="1"/>
    <col min="7440" max="7441" width="12.7109375" style="138" customWidth="1"/>
    <col min="7442" max="7442" width="13.42578125" style="138" customWidth="1"/>
    <col min="7443" max="7443" width="8.5703125" style="138" customWidth="1"/>
    <col min="7444" max="7448" width="11.42578125" style="138"/>
    <col min="7449" max="7449" width="9.42578125" style="138" customWidth="1"/>
    <col min="7450" max="7451" width="11.42578125" style="138"/>
    <col min="7452" max="7452" width="14.140625" style="138" customWidth="1"/>
    <col min="7453" max="7453" width="17.140625" style="138" customWidth="1"/>
    <col min="7454" max="7455" width="12.5703125" style="138" customWidth="1"/>
    <col min="7456" max="7471" width="8.140625" style="138" customWidth="1"/>
    <col min="7472" max="7476" width="12" style="138" customWidth="1"/>
    <col min="7477" max="7477" width="13.140625" style="138" customWidth="1"/>
    <col min="7478" max="7482" width="0" style="138" hidden="1" customWidth="1"/>
    <col min="7483" max="7515" width="12" style="138" customWidth="1"/>
    <col min="7516" max="7516" width="10.85546875" style="138" customWidth="1"/>
    <col min="7517" max="7680" width="11.42578125" style="138"/>
    <col min="7681" max="7681" width="5.85546875" style="138" customWidth="1"/>
    <col min="7682" max="7682" width="15.42578125" style="138" customWidth="1"/>
    <col min="7683" max="7683" width="34.140625" style="138" customWidth="1"/>
    <col min="7684" max="7684" width="11.42578125" style="138"/>
    <col min="7685" max="7685" width="13.28515625" style="138" customWidth="1"/>
    <col min="7686" max="7687" width="15.7109375" style="138" customWidth="1"/>
    <col min="7688" max="7695" width="13.28515625" style="138" customWidth="1"/>
    <col min="7696" max="7697" width="12.7109375" style="138" customWidth="1"/>
    <col min="7698" max="7698" width="13.42578125" style="138" customWidth="1"/>
    <col min="7699" max="7699" width="8.5703125" style="138" customWidth="1"/>
    <col min="7700" max="7704" width="11.42578125" style="138"/>
    <col min="7705" max="7705" width="9.42578125" style="138" customWidth="1"/>
    <col min="7706" max="7707" width="11.42578125" style="138"/>
    <col min="7708" max="7708" width="14.140625" style="138" customWidth="1"/>
    <col min="7709" max="7709" width="17.140625" style="138" customWidth="1"/>
    <col min="7710" max="7711" width="12.5703125" style="138" customWidth="1"/>
    <col min="7712" max="7727" width="8.140625" style="138" customWidth="1"/>
    <col min="7728" max="7732" width="12" style="138" customWidth="1"/>
    <col min="7733" max="7733" width="13.140625" style="138" customWidth="1"/>
    <col min="7734" max="7738" width="0" style="138" hidden="1" customWidth="1"/>
    <col min="7739" max="7771" width="12" style="138" customWidth="1"/>
    <col min="7772" max="7772" width="10.85546875" style="138" customWidth="1"/>
    <col min="7773" max="7936" width="11.42578125" style="138"/>
    <col min="7937" max="7937" width="5.85546875" style="138" customWidth="1"/>
    <col min="7938" max="7938" width="15.42578125" style="138" customWidth="1"/>
    <col min="7939" max="7939" width="34.140625" style="138" customWidth="1"/>
    <col min="7940" max="7940" width="11.42578125" style="138"/>
    <col min="7941" max="7941" width="13.28515625" style="138" customWidth="1"/>
    <col min="7942" max="7943" width="15.7109375" style="138" customWidth="1"/>
    <col min="7944" max="7951" width="13.28515625" style="138" customWidth="1"/>
    <col min="7952" max="7953" width="12.7109375" style="138" customWidth="1"/>
    <col min="7954" max="7954" width="13.42578125" style="138" customWidth="1"/>
    <col min="7955" max="7955" width="8.5703125" style="138" customWidth="1"/>
    <col min="7956" max="7960" width="11.42578125" style="138"/>
    <col min="7961" max="7961" width="9.42578125" style="138" customWidth="1"/>
    <col min="7962" max="7963" width="11.42578125" style="138"/>
    <col min="7964" max="7964" width="14.140625" style="138" customWidth="1"/>
    <col min="7965" max="7965" width="17.140625" style="138" customWidth="1"/>
    <col min="7966" max="7967" width="12.5703125" style="138" customWidth="1"/>
    <col min="7968" max="7983" width="8.140625" style="138" customWidth="1"/>
    <col min="7984" max="7988" width="12" style="138" customWidth="1"/>
    <col min="7989" max="7989" width="13.140625" style="138" customWidth="1"/>
    <col min="7990" max="7994" width="0" style="138" hidden="1" customWidth="1"/>
    <col min="7995" max="8027" width="12" style="138" customWidth="1"/>
    <col min="8028" max="8028" width="10.85546875" style="138" customWidth="1"/>
    <col min="8029" max="8192" width="11.42578125" style="138"/>
    <col min="8193" max="8193" width="5.85546875" style="138" customWidth="1"/>
    <col min="8194" max="8194" width="15.42578125" style="138" customWidth="1"/>
    <col min="8195" max="8195" width="34.140625" style="138" customWidth="1"/>
    <col min="8196" max="8196" width="11.42578125" style="138"/>
    <col min="8197" max="8197" width="13.28515625" style="138" customWidth="1"/>
    <col min="8198" max="8199" width="15.7109375" style="138" customWidth="1"/>
    <col min="8200" max="8207" width="13.28515625" style="138" customWidth="1"/>
    <col min="8208" max="8209" width="12.7109375" style="138" customWidth="1"/>
    <col min="8210" max="8210" width="13.42578125" style="138" customWidth="1"/>
    <col min="8211" max="8211" width="8.5703125" style="138" customWidth="1"/>
    <col min="8212" max="8216" width="11.42578125" style="138"/>
    <col min="8217" max="8217" width="9.42578125" style="138" customWidth="1"/>
    <col min="8218" max="8219" width="11.42578125" style="138"/>
    <col min="8220" max="8220" width="14.140625" style="138" customWidth="1"/>
    <col min="8221" max="8221" width="17.140625" style="138" customWidth="1"/>
    <col min="8222" max="8223" width="12.5703125" style="138" customWidth="1"/>
    <col min="8224" max="8239" width="8.140625" style="138" customWidth="1"/>
    <col min="8240" max="8244" width="12" style="138" customWidth="1"/>
    <col min="8245" max="8245" width="13.140625" style="138" customWidth="1"/>
    <col min="8246" max="8250" width="0" style="138" hidden="1" customWidth="1"/>
    <col min="8251" max="8283" width="12" style="138" customWidth="1"/>
    <col min="8284" max="8284" width="10.85546875" style="138" customWidth="1"/>
    <col min="8285" max="8448" width="11.42578125" style="138"/>
    <col min="8449" max="8449" width="5.85546875" style="138" customWidth="1"/>
    <col min="8450" max="8450" width="15.42578125" style="138" customWidth="1"/>
    <col min="8451" max="8451" width="34.140625" style="138" customWidth="1"/>
    <col min="8452" max="8452" width="11.42578125" style="138"/>
    <col min="8453" max="8453" width="13.28515625" style="138" customWidth="1"/>
    <col min="8454" max="8455" width="15.7109375" style="138" customWidth="1"/>
    <col min="8456" max="8463" width="13.28515625" style="138" customWidth="1"/>
    <col min="8464" max="8465" width="12.7109375" style="138" customWidth="1"/>
    <col min="8466" max="8466" width="13.42578125" style="138" customWidth="1"/>
    <col min="8467" max="8467" width="8.5703125" style="138" customWidth="1"/>
    <col min="8468" max="8472" width="11.42578125" style="138"/>
    <col min="8473" max="8473" width="9.42578125" style="138" customWidth="1"/>
    <col min="8474" max="8475" width="11.42578125" style="138"/>
    <col min="8476" max="8476" width="14.140625" style="138" customWidth="1"/>
    <col min="8477" max="8477" width="17.140625" style="138" customWidth="1"/>
    <col min="8478" max="8479" width="12.5703125" style="138" customWidth="1"/>
    <col min="8480" max="8495" width="8.140625" style="138" customWidth="1"/>
    <col min="8496" max="8500" width="12" style="138" customWidth="1"/>
    <col min="8501" max="8501" width="13.140625" style="138" customWidth="1"/>
    <col min="8502" max="8506" width="0" style="138" hidden="1" customWidth="1"/>
    <col min="8507" max="8539" width="12" style="138" customWidth="1"/>
    <col min="8540" max="8540" width="10.85546875" style="138" customWidth="1"/>
    <col min="8541" max="8704" width="11.42578125" style="138"/>
    <col min="8705" max="8705" width="5.85546875" style="138" customWidth="1"/>
    <col min="8706" max="8706" width="15.42578125" style="138" customWidth="1"/>
    <col min="8707" max="8707" width="34.140625" style="138" customWidth="1"/>
    <col min="8708" max="8708" width="11.42578125" style="138"/>
    <col min="8709" max="8709" width="13.28515625" style="138" customWidth="1"/>
    <col min="8710" max="8711" width="15.7109375" style="138" customWidth="1"/>
    <col min="8712" max="8719" width="13.28515625" style="138" customWidth="1"/>
    <col min="8720" max="8721" width="12.7109375" style="138" customWidth="1"/>
    <col min="8722" max="8722" width="13.42578125" style="138" customWidth="1"/>
    <col min="8723" max="8723" width="8.5703125" style="138" customWidth="1"/>
    <col min="8724" max="8728" width="11.42578125" style="138"/>
    <col min="8729" max="8729" width="9.42578125" style="138" customWidth="1"/>
    <col min="8730" max="8731" width="11.42578125" style="138"/>
    <col min="8732" max="8732" width="14.140625" style="138" customWidth="1"/>
    <col min="8733" max="8733" width="17.140625" style="138" customWidth="1"/>
    <col min="8734" max="8735" width="12.5703125" style="138" customWidth="1"/>
    <col min="8736" max="8751" width="8.140625" style="138" customWidth="1"/>
    <col min="8752" max="8756" width="12" style="138" customWidth="1"/>
    <col min="8757" max="8757" width="13.140625" style="138" customWidth="1"/>
    <col min="8758" max="8762" width="0" style="138" hidden="1" customWidth="1"/>
    <col min="8763" max="8795" width="12" style="138" customWidth="1"/>
    <col min="8796" max="8796" width="10.85546875" style="138" customWidth="1"/>
    <col min="8797" max="8960" width="11.42578125" style="138"/>
    <col min="8961" max="8961" width="5.85546875" style="138" customWidth="1"/>
    <col min="8962" max="8962" width="15.42578125" style="138" customWidth="1"/>
    <col min="8963" max="8963" width="34.140625" style="138" customWidth="1"/>
    <col min="8964" max="8964" width="11.42578125" style="138"/>
    <col min="8965" max="8965" width="13.28515625" style="138" customWidth="1"/>
    <col min="8966" max="8967" width="15.7109375" style="138" customWidth="1"/>
    <col min="8968" max="8975" width="13.28515625" style="138" customWidth="1"/>
    <col min="8976" max="8977" width="12.7109375" style="138" customWidth="1"/>
    <col min="8978" max="8978" width="13.42578125" style="138" customWidth="1"/>
    <col min="8979" max="8979" width="8.5703125" style="138" customWidth="1"/>
    <col min="8980" max="8984" width="11.42578125" style="138"/>
    <col min="8985" max="8985" width="9.42578125" style="138" customWidth="1"/>
    <col min="8986" max="8987" width="11.42578125" style="138"/>
    <col min="8988" max="8988" width="14.140625" style="138" customWidth="1"/>
    <col min="8989" max="8989" width="17.140625" style="138" customWidth="1"/>
    <col min="8990" max="8991" width="12.5703125" style="138" customWidth="1"/>
    <col min="8992" max="9007" width="8.140625" style="138" customWidth="1"/>
    <col min="9008" max="9012" width="12" style="138" customWidth="1"/>
    <col min="9013" max="9013" width="13.140625" style="138" customWidth="1"/>
    <col min="9014" max="9018" width="0" style="138" hidden="1" customWidth="1"/>
    <col min="9019" max="9051" width="12" style="138" customWidth="1"/>
    <col min="9052" max="9052" width="10.85546875" style="138" customWidth="1"/>
    <col min="9053" max="9216" width="11.42578125" style="138"/>
    <col min="9217" max="9217" width="5.85546875" style="138" customWidth="1"/>
    <col min="9218" max="9218" width="15.42578125" style="138" customWidth="1"/>
    <col min="9219" max="9219" width="34.140625" style="138" customWidth="1"/>
    <col min="9220" max="9220" width="11.42578125" style="138"/>
    <col min="9221" max="9221" width="13.28515625" style="138" customWidth="1"/>
    <col min="9222" max="9223" width="15.7109375" style="138" customWidth="1"/>
    <col min="9224" max="9231" width="13.28515625" style="138" customWidth="1"/>
    <col min="9232" max="9233" width="12.7109375" style="138" customWidth="1"/>
    <col min="9234" max="9234" width="13.42578125" style="138" customWidth="1"/>
    <col min="9235" max="9235" width="8.5703125" style="138" customWidth="1"/>
    <col min="9236" max="9240" width="11.42578125" style="138"/>
    <col min="9241" max="9241" width="9.42578125" style="138" customWidth="1"/>
    <col min="9242" max="9243" width="11.42578125" style="138"/>
    <col min="9244" max="9244" width="14.140625" style="138" customWidth="1"/>
    <col min="9245" max="9245" width="17.140625" style="138" customWidth="1"/>
    <col min="9246" max="9247" width="12.5703125" style="138" customWidth="1"/>
    <col min="9248" max="9263" width="8.140625" style="138" customWidth="1"/>
    <col min="9264" max="9268" width="12" style="138" customWidth="1"/>
    <col min="9269" max="9269" width="13.140625" style="138" customWidth="1"/>
    <col min="9270" max="9274" width="0" style="138" hidden="1" customWidth="1"/>
    <col min="9275" max="9307" width="12" style="138" customWidth="1"/>
    <col min="9308" max="9308" width="10.85546875" style="138" customWidth="1"/>
    <col min="9309" max="9472" width="11.42578125" style="138"/>
    <col min="9473" max="9473" width="5.85546875" style="138" customWidth="1"/>
    <col min="9474" max="9474" width="15.42578125" style="138" customWidth="1"/>
    <col min="9475" max="9475" width="34.140625" style="138" customWidth="1"/>
    <col min="9476" max="9476" width="11.42578125" style="138"/>
    <col min="9477" max="9477" width="13.28515625" style="138" customWidth="1"/>
    <col min="9478" max="9479" width="15.7109375" style="138" customWidth="1"/>
    <col min="9480" max="9487" width="13.28515625" style="138" customWidth="1"/>
    <col min="9488" max="9489" width="12.7109375" style="138" customWidth="1"/>
    <col min="9490" max="9490" width="13.42578125" style="138" customWidth="1"/>
    <col min="9491" max="9491" width="8.5703125" style="138" customWidth="1"/>
    <col min="9492" max="9496" width="11.42578125" style="138"/>
    <col min="9497" max="9497" width="9.42578125" style="138" customWidth="1"/>
    <col min="9498" max="9499" width="11.42578125" style="138"/>
    <col min="9500" max="9500" width="14.140625" style="138" customWidth="1"/>
    <col min="9501" max="9501" width="17.140625" style="138" customWidth="1"/>
    <col min="9502" max="9503" width="12.5703125" style="138" customWidth="1"/>
    <col min="9504" max="9519" width="8.140625" style="138" customWidth="1"/>
    <col min="9520" max="9524" width="12" style="138" customWidth="1"/>
    <col min="9525" max="9525" width="13.140625" style="138" customWidth="1"/>
    <col min="9526" max="9530" width="0" style="138" hidden="1" customWidth="1"/>
    <col min="9531" max="9563" width="12" style="138" customWidth="1"/>
    <col min="9564" max="9564" width="10.85546875" style="138" customWidth="1"/>
    <col min="9565" max="9728" width="11.42578125" style="138"/>
    <col min="9729" max="9729" width="5.85546875" style="138" customWidth="1"/>
    <col min="9730" max="9730" width="15.42578125" style="138" customWidth="1"/>
    <col min="9731" max="9731" width="34.140625" style="138" customWidth="1"/>
    <col min="9732" max="9732" width="11.42578125" style="138"/>
    <col min="9733" max="9733" width="13.28515625" style="138" customWidth="1"/>
    <col min="9734" max="9735" width="15.7109375" style="138" customWidth="1"/>
    <col min="9736" max="9743" width="13.28515625" style="138" customWidth="1"/>
    <col min="9744" max="9745" width="12.7109375" style="138" customWidth="1"/>
    <col min="9746" max="9746" width="13.42578125" style="138" customWidth="1"/>
    <col min="9747" max="9747" width="8.5703125" style="138" customWidth="1"/>
    <col min="9748" max="9752" width="11.42578125" style="138"/>
    <col min="9753" max="9753" width="9.42578125" style="138" customWidth="1"/>
    <col min="9754" max="9755" width="11.42578125" style="138"/>
    <col min="9756" max="9756" width="14.140625" style="138" customWidth="1"/>
    <col min="9757" max="9757" width="17.140625" style="138" customWidth="1"/>
    <col min="9758" max="9759" width="12.5703125" style="138" customWidth="1"/>
    <col min="9760" max="9775" width="8.140625" style="138" customWidth="1"/>
    <col min="9776" max="9780" width="12" style="138" customWidth="1"/>
    <col min="9781" max="9781" width="13.140625" style="138" customWidth="1"/>
    <col min="9782" max="9786" width="0" style="138" hidden="1" customWidth="1"/>
    <col min="9787" max="9819" width="12" style="138" customWidth="1"/>
    <col min="9820" max="9820" width="10.85546875" style="138" customWidth="1"/>
    <col min="9821" max="9984" width="11.42578125" style="138"/>
    <col min="9985" max="9985" width="5.85546875" style="138" customWidth="1"/>
    <col min="9986" max="9986" width="15.42578125" style="138" customWidth="1"/>
    <col min="9987" max="9987" width="34.140625" style="138" customWidth="1"/>
    <col min="9988" max="9988" width="11.42578125" style="138"/>
    <col min="9989" max="9989" width="13.28515625" style="138" customWidth="1"/>
    <col min="9990" max="9991" width="15.7109375" style="138" customWidth="1"/>
    <col min="9992" max="9999" width="13.28515625" style="138" customWidth="1"/>
    <col min="10000" max="10001" width="12.7109375" style="138" customWidth="1"/>
    <col min="10002" max="10002" width="13.42578125" style="138" customWidth="1"/>
    <col min="10003" max="10003" width="8.5703125" style="138" customWidth="1"/>
    <col min="10004" max="10008" width="11.42578125" style="138"/>
    <col min="10009" max="10009" width="9.42578125" style="138" customWidth="1"/>
    <col min="10010" max="10011" width="11.42578125" style="138"/>
    <col min="10012" max="10012" width="14.140625" style="138" customWidth="1"/>
    <col min="10013" max="10013" width="17.140625" style="138" customWidth="1"/>
    <col min="10014" max="10015" width="12.5703125" style="138" customWidth="1"/>
    <col min="10016" max="10031" width="8.140625" style="138" customWidth="1"/>
    <col min="10032" max="10036" width="12" style="138" customWidth="1"/>
    <col min="10037" max="10037" width="13.140625" style="138" customWidth="1"/>
    <col min="10038" max="10042" width="0" style="138" hidden="1" customWidth="1"/>
    <col min="10043" max="10075" width="12" style="138" customWidth="1"/>
    <col min="10076" max="10076" width="10.85546875" style="138" customWidth="1"/>
    <col min="10077" max="10240" width="11.42578125" style="138"/>
    <col min="10241" max="10241" width="5.85546875" style="138" customWidth="1"/>
    <col min="10242" max="10242" width="15.42578125" style="138" customWidth="1"/>
    <col min="10243" max="10243" width="34.140625" style="138" customWidth="1"/>
    <col min="10244" max="10244" width="11.42578125" style="138"/>
    <col min="10245" max="10245" width="13.28515625" style="138" customWidth="1"/>
    <col min="10246" max="10247" width="15.7109375" style="138" customWidth="1"/>
    <col min="10248" max="10255" width="13.28515625" style="138" customWidth="1"/>
    <col min="10256" max="10257" width="12.7109375" style="138" customWidth="1"/>
    <col min="10258" max="10258" width="13.42578125" style="138" customWidth="1"/>
    <col min="10259" max="10259" width="8.5703125" style="138" customWidth="1"/>
    <col min="10260" max="10264" width="11.42578125" style="138"/>
    <col min="10265" max="10265" width="9.42578125" style="138" customWidth="1"/>
    <col min="10266" max="10267" width="11.42578125" style="138"/>
    <col min="10268" max="10268" width="14.140625" style="138" customWidth="1"/>
    <col min="10269" max="10269" width="17.140625" style="138" customWidth="1"/>
    <col min="10270" max="10271" width="12.5703125" style="138" customWidth="1"/>
    <col min="10272" max="10287" width="8.140625" style="138" customWidth="1"/>
    <col min="10288" max="10292" width="12" style="138" customWidth="1"/>
    <col min="10293" max="10293" width="13.140625" style="138" customWidth="1"/>
    <col min="10294" max="10298" width="0" style="138" hidden="1" customWidth="1"/>
    <col min="10299" max="10331" width="12" style="138" customWidth="1"/>
    <col min="10332" max="10332" width="10.85546875" style="138" customWidth="1"/>
    <col min="10333" max="10496" width="11.42578125" style="138"/>
    <col min="10497" max="10497" width="5.85546875" style="138" customWidth="1"/>
    <col min="10498" max="10498" width="15.42578125" style="138" customWidth="1"/>
    <col min="10499" max="10499" width="34.140625" style="138" customWidth="1"/>
    <col min="10500" max="10500" width="11.42578125" style="138"/>
    <col min="10501" max="10501" width="13.28515625" style="138" customWidth="1"/>
    <col min="10502" max="10503" width="15.7109375" style="138" customWidth="1"/>
    <col min="10504" max="10511" width="13.28515625" style="138" customWidth="1"/>
    <col min="10512" max="10513" width="12.7109375" style="138" customWidth="1"/>
    <col min="10514" max="10514" width="13.42578125" style="138" customWidth="1"/>
    <col min="10515" max="10515" width="8.5703125" style="138" customWidth="1"/>
    <col min="10516" max="10520" width="11.42578125" style="138"/>
    <col min="10521" max="10521" width="9.42578125" style="138" customWidth="1"/>
    <col min="10522" max="10523" width="11.42578125" style="138"/>
    <col min="10524" max="10524" width="14.140625" style="138" customWidth="1"/>
    <col min="10525" max="10525" width="17.140625" style="138" customWidth="1"/>
    <col min="10526" max="10527" width="12.5703125" style="138" customWidth="1"/>
    <col min="10528" max="10543" width="8.140625" style="138" customWidth="1"/>
    <col min="10544" max="10548" width="12" style="138" customWidth="1"/>
    <col min="10549" max="10549" width="13.140625" style="138" customWidth="1"/>
    <col min="10550" max="10554" width="0" style="138" hidden="1" customWidth="1"/>
    <col min="10555" max="10587" width="12" style="138" customWidth="1"/>
    <col min="10588" max="10588" width="10.85546875" style="138" customWidth="1"/>
    <col min="10589" max="10752" width="11.42578125" style="138"/>
    <col min="10753" max="10753" width="5.85546875" style="138" customWidth="1"/>
    <col min="10754" max="10754" width="15.42578125" style="138" customWidth="1"/>
    <col min="10755" max="10755" width="34.140625" style="138" customWidth="1"/>
    <col min="10756" max="10756" width="11.42578125" style="138"/>
    <col min="10757" max="10757" width="13.28515625" style="138" customWidth="1"/>
    <col min="10758" max="10759" width="15.7109375" style="138" customWidth="1"/>
    <col min="10760" max="10767" width="13.28515625" style="138" customWidth="1"/>
    <col min="10768" max="10769" width="12.7109375" style="138" customWidth="1"/>
    <col min="10770" max="10770" width="13.42578125" style="138" customWidth="1"/>
    <col min="10771" max="10771" width="8.5703125" style="138" customWidth="1"/>
    <col min="10772" max="10776" width="11.42578125" style="138"/>
    <col min="10777" max="10777" width="9.42578125" style="138" customWidth="1"/>
    <col min="10778" max="10779" width="11.42578125" style="138"/>
    <col min="10780" max="10780" width="14.140625" style="138" customWidth="1"/>
    <col min="10781" max="10781" width="17.140625" style="138" customWidth="1"/>
    <col min="10782" max="10783" width="12.5703125" style="138" customWidth="1"/>
    <col min="10784" max="10799" width="8.140625" style="138" customWidth="1"/>
    <col min="10800" max="10804" width="12" style="138" customWidth="1"/>
    <col min="10805" max="10805" width="13.140625" style="138" customWidth="1"/>
    <col min="10806" max="10810" width="0" style="138" hidden="1" customWidth="1"/>
    <col min="10811" max="10843" width="12" style="138" customWidth="1"/>
    <col min="10844" max="10844" width="10.85546875" style="138" customWidth="1"/>
    <col min="10845" max="11008" width="11.42578125" style="138"/>
    <col min="11009" max="11009" width="5.85546875" style="138" customWidth="1"/>
    <col min="11010" max="11010" width="15.42578125" style="138" customWidth="1"/>
    <col min="11011" max="11011" width="34.140625" style="138" customWidth="1"/>
    <col min="11012" max="11012" width="11.42578125" style="138"/>
    <col min="11013" max="11013" width="13.28515625" style="138" customWidth="1"/>
    <col min="11014" max="11015" width="15.7109375" style="138" customWidth="1"/>
    <col min="11016" max="11023" width="13.28515625" style="138" customWidth="1"/>
    <col min="11024" max="11025" width="12.7109375" style="138" customWidth="1"/>
    <col min="11026" max="11026" width="13.42578125" style="138" customWidth="1"/>
    <col min="11027" max="11027" width="8.5703125" style="138" customWidth="1"/>
    <col min="11028" max="11032" width="11.42578125" style="138"/>
    <col min="11033" max="11033" width="9.42578125" style="138" customWidth="1"/>
    <col min="11034" max="11035" width="11.42578125" style="138"/>
    <col min="11036" max="11036" width="14.140625" style="138" customWidth="1"/>
    <col min="11037" max="11037" width="17.140625" style="138" customWidth="1"/>
    <col min="11038" max="11039" width="12.5703125" style="138" customWidth="1"/>
    <col min="11040" max="11055" width="8.140625" style="138" customWidth="1"/>
    <col min="11056" max="11060" width="12" style="138" customWidth="1"/>
    <col min="11061" max="11061" width="13.140625" style="138" customWidth="1"/>
    <col min="11062" max="11066" width="0" style="138" hidden="1" customWidth="1"/>
    <col min="11067" max="11099" width="12" style="138" customWidth="1"/>
    <col min="11100" max="11100" width="10.85546875" style="138" customWidth="1"/>
    <col min="11101" max="11264" width="11.42578125" style="138"/>
    <col min="11265" max="11265" width="5.85546875" style="138" customWidth="1"/>
    <col min="11266" max="11266" width="15.42578125" style="138" customWidth="1"/>
    <col min="11267" max="11267" width="34.140625" style="138" customWidth="1"/>
    <col min="11268" max="11268" width="11.42578125" style="138"/>
    <col min="11269" max="11269" width="13.28515625" style="138" customWidth="1"/>
    <col min="11270" max="11271" width="15.7109375" style="138" customWidth="1"/>
    <col min="11272" max="11279" width="13.28515625" style="138" customWidth="1"/>
    <col min="11280" max="11281" width="12.7109375" style="138" customWidth="1"/>
    <col min="11282" max="11282" width="13.42578125" style="138" customWidth="1"/>
    <col min="11283" max="11283" width="8.5703125" style="138" customWidth="1"/>
    <col min="11284" max="11288" width="11.42578125" style="138"/>
    <col min="11289" max="11289" width="9.42578125" style="138" customWidth="1"/>
    <col min="11290" max="11291" width="11.42578125" style="138"/>
    <col min="11292" max="11292" width="14.140625" style="138" customWidth="1"/>
    <col min="11293" max="11293" width="17.140625" style="138" customWidth="1"/>
    <col min="11294" max="11295" width="12.5703125" style="138" customWidth="1"/>
    <col min="11296" max="11311" width="8.140625" style="138" customWidth="1"/>
    <col min="11312" max="11316" width="12" style="138" customWidth="1"/>
    <col min="11317" max="11317" width="13.140625" style="138" customWidth="1"/>
    <col min="11318" max="11322" width="0" style="138" hidden="1" customWidth="1"/>
    <col min="11323" max="11355" width="12" style="138" customWidth="1"/>
    <col min="11356" max="11356" width="10.85546875" style="138" customWidth="1"/>
    <col min="11357" max="11520" width="11.42578125" style="138"/>
    <col min="11521" max="11521" width="5.85546875" style="138" customWidth="1"/>
    <col min="11522" max="11522" width="15.42578125" style="138" customWidth="1"/>
    <col min="11523" max="11523" width="34.140625" style="138" customWidth="1"/>
    <col min="11524" max="11524" width="11.42578125" style="138"/>
    <col min="11525" max="11525" width="13.28515625" style="138" customWidth="1"/>
    <col min="11526" max="11527" width="15.7109375" style="138" customWidth="1"/>
    <col min="11528" max="11535" width="13.28515625" style="138" customWidth="1"/>
    <col min="11536" max="11537" width="12.7109375" style="138" customWidth="1"/>
    <col min="11538" max="11538" width="13.42578125" style="138" customWidth="1"/>
    <col min="11539" max="11539" width="8.5703125" style="138" customWidth="1"/>
    <col min="11540" max="11544" width="11.42578125" style="138"/>
    <col min="11545" max="11545" width="9.42578125" style="138" customWidth="1"/>
    <col min="11546" max="11547" width="11.42578125" style="138"/>
    <col min="11548" max="11548" width="14.140625" style="138" customWidth="1"/>
    <col min="11549" max="11549" width="17.140625" style="138" customWidth="1"/>
    <col min="11550" max="11551" width="12.5703125" style="138" customWidth="1"/>
    <col min="11552" max="11567" width="8.140625" style="138" customWidth="1"/>
    <col min="11568" max="11572" width="12" style="138" customWidth="1"/>
    <col min="11573" max="11573" width="13.140625" style="138" customWidth="1"/>
    <col min="11574" max="11578" width="0" style="138" hidden="1" customWidth="1"/>
    <col min="11579" max="11611" width="12" style="138" customWidth="1"/>
    <col min="11612" max="11612" width="10.85546875" style="138" customWidth="1"/>
    <col min="11613" max="11776" width="11.42578125" style="138"/>
    <col min="11777" max="11777" width="5.85546875" style="138" customWidth="1"/>
    <col min="11778" max="11778" width="15.42578125" style="138" customWidth="1"/>
    <col min="11779" max="11779" width="34.140625" style="138" customWidth="1"/>
    <col min="11780" max="11780" width="11.42578125" style="138"/>
    <col min="11781" max="11781" width="13.28515625" style="138" customWidth="1"/>
    <col min="11782" max="11783" width="15.7109375" style="138" customWidth="1"/>
    <col min="11784" max="11791" width="13.28515625" style="138" customWidth="1"/>
    <col min="11792" max="11793" width="12.7109375" style="138" customWidth="1"/>
    <col min="11794" max="11794" width="13.42578125" style="138" customWidth="1"/>
    <col min="11795" max="11795" width="8.5703125" style="138" customWidth="1"/>
    <col min="11796" max="11800" width="11.42578125" style="138"/>
    <col min="11801" max="11801" width="9.42578125" style="138" customWidth="1"/>
    <col min="11802" max="11803" width="11.42578125" style="138"/>
    <col min="11804" max="11804" width="14.140625" style="138" customWidth="1"/>
    <col min="11805" max="11805" width="17.140625" style="138" customWidth="1"/>
    <col min="11806" max="11807" width="12.5703125" style="138" customWidth="1"/>
    <col min="11808" max="11823" width="8.140625" style="138" customWidth="1"/>
    <col min="11824" max="11828" width="12" style="138" customWidth="1"/>
    <col min="11829" max="11829" width="13.140625" style="138" customWidth="1"/>
    <col min="11830" max="11834" width="0" style="138" hidden="1" customWidth="1"/>
    <col min="11835" max="11867" width="12" style="138" customWidth="1"/>
    <col min="11868" max="11868" width="10.85546875" style="138" customWidth="1"/>
    <col min="11869" max="12032" width="11.42578125" style="138"/>
    <col min="12033" max="12033" width="5.85546875" style="138" customWidth="1"/>
    <col min="12034" max="12034" width="15.42578125" style="138" customWidth="1"/>
    <col min="12035" max="12035" width="34.140625" style="138" customWidth="1"/>
    <col min="12036" max="12036" width="11.42578125" style="138"/>
    <col min="12037" max="12037" width="13.28515625" style="138" customWidth="1"/>
    <col min="12038" max="12039" width="15.7109375" style="138" customWidth="1"/>
    <col min="12040" max="12047" width="13.28515625" style="138" customWidth="1"/>
    <col min="12048" max="12049" width="12.7109375" style="138" customWidth="1"/>
    <col min="12050" max="12050" width="13.42578125" style="138" customWidth="1"/>
    <col min="12051" max="12051" width="8.5703125" style="138" customWidth="1"/>
    <col min="12052" max="12056" width="11.42578125" style="138"/>
    <col min="12057" max="12057" width="9.42578125" style="138" customWidth="1"/>
    <col min="12058" max="12059" width="11.42578125" style="138"/>
    <col min="12060" max="12060" width="14.140625" style="138" customWidth="1"/>
    <col min="12061" max="12061" width="17.140625" style="138" customWidth="1"/>
    <col min="12062" max="12063" width="12.5703125" style="138" customWidth="1"/>
    <col min="12064" max="12079" width="8.140625" style="138" customWidth="1"/>
    <col min="12080" max="12084" width="12" style="138" customWidth="1"/>
    <col min="12085" max="12085" width="13.140625" style="138" customWidth="1"/>
    <col min="12086" max="12090" width="0" style="138" hidden="1" customWidth="1"/>
    <col min="12091" max="12123" width="12" style="138" customWidth="1"/>
    <col min="12124" max="12124" width="10.85546875" style="138" customWidth="1"/>
    <col min="12125" max="12288" width="11.42578125" style="138"/>
    <col min="12289" max="12289" width="5.85546875" style="138" customWidth="1"/>
    <col min="12290" max="12290" width="15.42578125" style="138" customWidth="1"/>
    <col min="12291" max="12291" width="34.140625" style="138" customWidth="1"/>
    <col min="12292" max="12292" width="11.42578125" style="138"/>
    <col min="12293" max="12293" width="13.28515625" style="138" customWidth="1"/>
    <col min="12294" max="12295" width="15.7109375" style="138" customWidth="1"/>
    <col min="12296" max="12303" width="13.28515625" style="138" customWidth="1"/>
    <col min="12304" max="12305" width="12.7109375" style="138" customWidth="1"/>
    <col min="12306" max="12306" width="13.42578125" style="138" customWidth="1"/>
    <col min="12307" max="12307" width="8.5703125" style="138" customWidth="1"/>
    <col min="12308" max="12312" width="11.42578125" style="138"/>
    <col min="12313" max="12313" width="9.42578125" style="138" customWidth="1"/>
    <col min="12314" max="12315" width="11.42578125" style="138"/>
    <col min="12316" max="12316" width="14.140625" style="138" customWidth="1"/>
    <col min="12317" max="12317" width="17.140625" style="138" customWidth="1"/>
    <col min="12318" max="12319" width="12.5703125" style="138" customWidth="1"/>
    <col min="12320" max="12335" width="8.140625" style="138" customWidth="1"/>
    <col min="12336" max="12340" width="12" style="138" customWidth="1"/>
    <col min="12341" max="12341" width="13.140625" style="138" customWidth="1"/>
    <col min="12342" max="12346" width="0" style="138" hidden="1" customWidth="1"/>
    <col min="12347" max="12379" width="12" style="138" customWidth="1"/>
    <col min="12380" max="12380" width="10.85546875" style="138" customWidth="1"/>
    <col min="12381" max="12544" width="11.42578125" style="138"/>
    <col min="12545" max="12545" width="5.85546875" style="138" customWidth="1"/>
    <col min="12546" max="12546" width="15.42578125" style="138" customWidth="1"/>
    <col min="12547" max="12547" width="34.140625" style="138" customWidth="1"/>
    <col min="12548" max="12548" width="11.42578125" style="138"/>
    <col min="12549" max="12549" width="13.28515625" style="138" customWidth="1"/>
    <col min="12550" max="12551" width="15.7109375" style="138" customWidth="1"/>
    <col min="12552" max="12559" width="13.28515625" style="138" customWidth="1"/>
    <col min="12560" max="12561" width="12.7109375" style="138" customWidth="1"/>
    <col min="12562" max="12562" width="13.42578125" style="138" customWidth="1"/>
    <col min="12563" max="12563" width="8.5703125" style="138" customWidth="1"/>
    <col min="12564" max="12568" width="11.42578125" style="138"/>
    <col min="12569" max="12569" width="9.42578125" style="138" customWidth="1"/>
    <col min="12570" max="12571" width="11.42578125" style="138"/>
    <col min="12572" max="12572" width="14.140625" style="138" customWidth="1"/>
    <col min="12573" max="12573" width="17.140625" style="138" customWidth="1"/>
    <col min="12574" max="12575" width="12.5703125" style="138" customWidth="1"/>
    <col min="12576" max="12591" width="8.140625" style="138" customWidth="1"/>
    <col min="12592" max="12596" width="12" style="138" customWidth="1"/>
    <col min="12597" max="12597" width="13.140625" style="138" customWidth="1"/>
    <col min="12598" max="12602" width="0" style="138" hidden="1" customWidth="1"/>
    <col min="12603" max="12635" width="12" style="138" customWidth="1"/>
    <col min="12636" max="12636" width="10.85546875" style="138" customWidth="1"/>
    <col min="12637" max="12800" width="11.42578125" style="138"/>
    <col min="12801" max="12801" width="5.85546875" style="138" customWidth="1"/>
    <col min="12802" max="12802" width="15.42578125" style="138" customWidth="1"/>
    <col min="12803" max="12803" width="34.140625" style="138" customWidth="1"/>
    <col min="12804" max="12804" width="11.42578125" style="138"/>
    <col min="12805" max="12805" width="13.28515625" style="138" customWidth="1"/>
    <col min="12806" max="12807" width="15.7109375" style="138" customWidth="1"/>
    <col min="12808" max="12815" width="13.28515625" style="138" customWidth="1"/>
    <col min="12816" max="12817" width="12.7109375" style="138" customWidth="1"/>
    <col min="12818" max="12818" width="13.42578125" style="138" customWidth="1"/>
    <col min="12819" max="12819" width="8.5703125" style="138" customWidth="1"/>
    <col min="12820" max="12824" width="11.42578125" style="138"/>
    <col min="12825" max="12825" width="9.42578125" style="138" customWidth="1"/>
    <col min="12826" max="12827" width="11.42578125" style="138"/>
    <col min="12828" max="12828" width="14.140625" style="138" customWidth="1"/>
    <col min="12829" max="12829" width="17.140625" style="138" customWidth="1"/>
    <col min="12830" max="12831" width="12.5703125" style="138" customWidth="1"/>
    <col min="12832" max="12847" width="8.140625" style="138" customWidth="1"/>
    <col min="12848" max="12852" width="12" style="138" customWidth="1"/>
    <col min="12853" max="12853" width="13.140625" style="138" customWidth="1"/>
    <col min="12854" max="12858" width="0" style="138" hidden="1" customWidth="1"/>
    <col min="12859" max="12891" width="12" style="138" customWidth="1"/>
    <col min="12892" max="12892" width="10.85546875" style="138" customWidth="1"/>
    <col min="12893" max="13056" width="11.42578125" style="138"/>
    <col min="13057" max="13057" width="5.85546875" style="138" customWidth="1"/>
    <col min="13058" max="13058" width="15.42578125" style="138" customWidth="1"/>
    <col min="13059" max="13059" width="34.140625" style="138" customWidth="1"/>
    <col min="13060" max="13060" width="11.42578125" style="138"/>
    <col min="13061" max="13061" width="13.28515625" style="138" customWidth="1"/>
    <col min="13062" max="13063" width="15.7109375" style="138" customWidth="1"/>
    <col min="13064" max="13071" width="13.28515625" style="138" customWidth="1"/>
    <col min="13072" max="13073" width="12.7109375" style="138" customWidth="1"/>
    <col min="13074" max="13074" width="13.42578125" style="138" customWidth="1"/>
    <col min="13075" max="13075" width="8.5703125" style="138" customWidth="1"/>
    <col min="13076" max="13080" width="11.42578125" style="138"/>
    <col min="13081" max="13081" width="9.42578125" style="138" customWidth="1"/>
    <col min="13082" max="13083" width="11.42578125" style="138"/>
    <col min="13084" max="13084" width="14.140625" style="138" customWidth="1"/>
    <col min="13085" max="13085" width="17.140625" style="138" customWidth="1"/>
    <col min="13086" max="13087" width="12.5703125" style="138" customWidth="1"/>
    <col min="13088" max="13103" width="8.140625" style="138" customWidth="1"/>
    <col min="13104" max="13108" width="12" style="138" customWidth="1"/>
    <col min="13109" max="13109" width="13.140625" style="138" customWidth="1"/>
    <col min="13110" max="13114" width="0" style="138" hidden="1" customWidth="1"/>
    <col min="13115" max="13147" width="12" style="138" customWidth="1"/>
    <col min="13148" max="13148" width="10.85546875" style="138" customWidth="1"/>
    <col min="13149" max="13312" width="11.42578125" style="138"/>
    <col min="13313" max="13313" width="5.85546875" style="138" customWidth="1"/>
    <col min="13314" max="13314" width="15.42578125" style="138" customWidth="1"/>
    <col min="13315" max="13315" width="34.140625" style="138" customWidth="1"/>
    <col min="13316" max="13316" width="11.42578125" style="138"/>
    <col min="13317" max="13317" width="13.28515625" style="138" customWidth="1"/>
    <col min="13318" max="13319" width="15.7109375" style="138" customWidth="1"/>
    <col min="13320" max="13327" width="13.28515625" style="138" customWidth="1"/>
    <col min="13328" max="13329" width="12.7109375" style="138" customWidth="1"/>
    <col min="13330" max="13330" width="13.42578125" style="138" customWidth="1"/>
    <col min="13331" max="13331" width="8.5703125" style="138" customWidth="1"/>
    <col min="13332" max="13336" width="11.42578125" style="138"/>
    <col min="13337" max="13337" width="9.42578125" style="138" customWidth="1"/>
    <col min="13338" max="13339" width="11.42578125" style="138"/>
    <col min="13340" max="13340" width="14.140625" style="138" customWidth="1"/>
    <col min="13341" max="13341" width="17.140625" style="138" customWidth="1"/>
    <col min="13342" max="13343" width="12.5703125" style="138" customWidth="1"/>
    <col min="13344" max="13359" width="8.140625" style="138" customWidth="1"/>
    <col min="13360" max="13364" width="12" style="138" customWidth="1"/>
    <col min="13365" max="13365" width="13.140625" style="138" customWidth="1"/>
    <col min="13366" max="13370" width="0" style="138" hidden="1" customWidth="1"/>
    <col min="13371" max="13403" width="12" style="138" customWidth="1"/>
    <col min="13404" max="13404" width="10.85546875" style="138" customWidth="1"/>
    <col min="13405" max="13568" width="11.42578125" style="138"/>
    <col min="13569" max="13569" width="5.85546875" style="138" customWidth="1"/>
    <col min="13570" max="13570" width="15.42578125" style="138" customWidth="1"/>
    <col min="13571" max="13571" width="34.140625" style="138" customWidth="1"/>
    <col min="13572" max="13572" width="11.42578125" style="138"/>
    <col min="13573" max="13573" width="13.28515625" style="138" customWidth="1"/>
    <col min="13574" max="13575" width="15.7109375" style="138" customWidth="1"/>
    <col min="13576" max="13583" width="13.28515625" style="138" customWidth="1"/>
    <col min="13584" max="13585" width="12.7109375" style="138" customWidth="1"/>
    <col min="13586" max="13586" width="13.42578125" style="138" customWidth="1"/>
    <col min="13587" max="13587" width="8.5703125" style="138" customWidth="1"/>
    <col min="13588" max="13592" width="11.42578125" style="138"/>
    <col min="13593" max="13593" width="9.42578125" style="138" customWidth="1"/>
    <col min="13594" max="13595" width="11.42578125" style="138"/>
    <col min="13596" max="13596" width="14.140625" style="138" customWidth="1"/>
    <col min="13597" max="13597" width="17.140625" style="138" customWidth="1"/>
    <col min="13598" max="13599" width="12.5703125" style="138" customWidth="1"/>
    <col min="13600" max="13615" width="8.140625" style="138" customWidth="1"/>
    <col min="13616" max="13620" width="12" style="138" customWidth="1"/>
    <col min="13621" max="13621" width="13.140625" style="138" customWidth="1"/>
    <col min="13622" max="13626" width="0" style="138" hidden="1" customWidth="1"/>
    <col min="13627" max="13659" width="12" style="138" customWidth="1"/>
    <col min="13660" max="13660" width="10.85546875" style="138" customWidth="1"/>
    <col min="13661" max="13824" width="11.42578125" style="138"/>
    <col min="13825" max="13825" width="5.85546875" style="138" customWidth="1"/>
    <col min="13826" max="13826" width="15.42578125" style="138" customWidth="1"/>
    <col min="13827" max="13827" width="34.140625" style="138" customWidth="1"/>
    <col min="13828" max="13828" width="11.42578125" style="138"/>
    <col min="13829" max="13829" width="13.28515625" style="138" customWidth="1"/>
    <col min="13830" max="13831" width="15.7109375" style="138" customWidth="1"/>
    <col min="13832" max="13839" width="13.28515625" style="138" customWidth="1"/>
    <col min="13840" max="13841" width="12.7109375" style="138" customWidth="1"/>
    <col min="13842" max="13842" width="13.42578125" style="138" customWidth="1"/>
    <col min="13843" max="13843" width="8.5703125" style="138" customWidth="1"/>
    <col min="13844" max="13848" width="11.42578125" style="138"/>
    <col min="13849" max="13849" width="9.42578125" style="138" customWidth="1"/>
    <col min="13850" max="13851" width="11.42578125" style="138"/>
    <col min="13852" max="13852" width="14.140625" style="138" customWidth="1"/>
    <col min="13853" max="13853" width="17.140625" style="138" customWidth="1"/>
    <col min="13854" max="13855" width="12.5703125" style="138" customWidth="1"/>
    <col min="13856" max="13871" width="8.140625" style="138" customWidth="1"/>
    <col min="13872" max="13876" width="12" style="138" customWidth="1"/>
    <col min="13877" max="13877" width="13.140625" style="138" customWidth="1"/>
    <col min="13878" max="13882" width="0" style="138" hidden="1" customWidth="1"/>
    <col min="13883" max="13915" width="12" style="138" customWidth="1"/>
    <col min="13916" max="13916" width="10.85546875" style="138" customWidth="1"/>
    <col min="13917" max="14080" width="11.42578125" style="138"/>
    <col min="14081" max="14081" width="5.85546875" style="138" customWidth="1"/>
    <col min="14082" max="14082" width="15.42578125" style="138" customWidth="1"/>
    <col min="14083" max="14083" width="34.140625" style="138" customWidth="1"/>
    <col min="14084" max="14084" width="11.42578125" style="138"/>
    <col min="14085" max="14085" width="13.28515625" style="138" customWidth="1"/>
    <col min="14086" max="14087" width="15.7109375" style="138" customWidth="1"/>
    <col min="14088" max="14095" width="13.28515625" style="138" customWidth="1"/>
    <col min="14096" max="14097" width="12.7109375" style="138" customWidth="1"/>
    <col min="14098" max="14098" width="13.42578125" style="138" customWidth="1"/>
    <col min="14099" max="14099" width="8.5703125" style="138" customWidth="1"/>
    <col min="14100" max="14104" width="11.42578125" style="138"/>
    <col min="14105" max="14105" width="9.42578125" style="138" customWidth="1"/>
    <col min="14106" max="14107" width="11.42578125" style="138"/>
    <col min="14108" max="14108" width="14.140625" style="138" customWidth="1"/>
    <col min="14109" max="14109" width="17.140625" style="138" customWidth="1"/>
    <col min="14110" max="14111" width="12.5703125" style="138" customWidth="1"/>
    <col min="14112" max="14127" width="8.140625" style="138" customWidth="1"/>
    <col min="14128" max="14132" width="12" style="138" customWidth="1"/>
    <col min="14133" max="14133" width="13.140625" style="138" customWidth="1"/>
    <col min="14134" max="14138" width="0" style="138" hidden="1" customWidth="1"/>
    <col min="14139" max="14171" width="12" style="138" customWidth="1"/>
    <col min="14172" max="14172" width="10.85546875" style="138" customWidth="1"/>
    <col min="14173" max="14336" width="11.42578125" style="138"/>
    <col min="14337" max="14337" width="5.85546875" style="138" customWidth="1"/>
    <col min="14338" max="14338" width="15.42578125" style="138" customWidth="1"/>
    <col min="14339" max="14339" width="34.140625" style="138" customWidth="1"/>
    <col min="14340" max="14340" width="11.42578125" style="138"/>
    <col min="14341" max="14341" width="13.28515625" style="138" customWidth="1"/>
    <col min="14342" max="14343" width="15.7109375" style="138" customWidth="1"/>
    <col min="14344" max="14351" width="13.28515625" style="138" customWidth="1"/>
    <col min="14352" max="14353" width="12.7109375" style="138" customWidth="1"/>
    <col min="14354" max="14354" width="13.42578125" style="138" customWidth="1"/>
    <col min="14355" max="14355" width="8.5703125" style="138" customWidth="1"/>
    <col min="14356" max="14360" width="11.42578125" style="138"/>
    <col min="14361" max="14361" width="9.42578125" style="138" customWidth="1"/>
    <col min="14362" max="14363" width="11.42578125" style="138"/>
    <col min="14364" max="14364" width="14.140625" style="138" customWidth="1"/>
    <col min="14365" max="14365" width="17.140625" style="138" customWidth="1"/>
    <col min="14366" max="14367" width="12.5703125" style="138" customWidth="1"/>
    <col min="14368" max="14383" width="8.140625" style="138" customWidth="1"/>
    <col min="14384" max="14388" width="12" style="138" customWidth="1"/>
    <col min="14389" max="14389" width="13.140625" style="138" customWidth="1"/>
    <col min="14390" max="14394" width="0" style="138" hidden="1" customWidth="1"/>
    <col min="14395" max="14427" width="12" style="138" customWidth="1"/>
    <col min="14428" max="14428" width="10.85546875" style="138" customWidth="1"/>
    <col min="14429" max="14592" width="11.42578125" style="138"/>
    <col min="14593" max="14593" width="5.85546875" style="138" customWidth="1"/>
    <col min="14594" max="14594" width="15.42578125" style="138" customWidth="1"/>
    <col min="14595" max="14595" width="34.140625" style="138" customWidth="1"/>
    <col min="14596" max="14596" width="11.42578125" style="138"/>
    <col min="14597" max="14597" width="13.28515625" style="138" customWidth="1"/>
    <col min="14598" max="14599" width="15.7109375" style="138" customWidth="1"/>
    <col min="14600" max="14607" width="13.28515625" style="138" customWidth="1"/>
    <col min="14608" max="14609" width="12.7109375" style="138" customWidth="1"/>
    <col min="14610" max="14610" width="13.42578125" style="138" customWidth="1"/>
    <col min="14611" max="14611" width="8.5703125" style="138" customWidth="1"/>
    <col min="14612" max="14616" width="11.42578125" style="138"/>
    <col min="14617" max="14617" width="9.42578125" style="138" customWidth="1"/>
    <col min="14618" max="14619" width="11.42578125" style="138"/>
    <col min="14620" max="14620" width="14.140625" style="138" customWidth="1"/>
    <col min="14621" max="14621" width="17.140625" style="138" customWidth="1"/>
    <col min="14622" max="14623" width="12.5703125" style="138" customWidth="1"/>
    <col min="14624" max="14639" width="8.140625" style="138" customWidth="1"/>
    <col min="14640" max="14644" width="12" style="138" customWidth="1"/>
    <col min="14645" max="14645" width="13.140625" style="138" customWidth="1"/>
    <col min="14646" max="14650" width="0" style="138" hidden="1" customWidth="1"/>
    <col min="14651" max="14683" width="12" style="138" customWidth="1"/>
    <col min="14684" max="14684" width="10.85546875" style="138" customWidth="1"/>
    <col min="14685" max="14848" width="11.42578125" style="138"/>
    <col min="14849" max="14849" width="5.85546875" style="138" customWidth="1"/>
    <col min="14850" max="14850" width="15.42578125" style="138" customWidth="1"/>
    <col min="14851" max="14851" width="34.140625" style="138" customWidth="1"/>
    <col min="14852" max="14852" width="11.42578125" style="138"/>
    <col min="14853" max="14853" width="13.28515625" style="138" customWidth="1"/>
    <col min="14854" max="14855" width="15.7109375" style="138" customWidth="1"/>
    <col min="14856" max="14863" width="13.28515625" style="138" customWidth="1"/>
    <col min="14864" max="14865" width="12.7109375" style="138" customWidth="1"/>
    <col min="14866" max="14866" width="13.42578125" style="138" customWidth="1"/>
    <col min="14867" max="14867" width="8.5703125" style="138" customWidth="1"/>
    <col min="14868" max="14872" width="11.42578125" style="138"/>
    <col min="14873" max="14873" width="9.42578125" style="138" customWidth="1"/>
    <col min="14874" max="14875" width="11.42578125" style="138"/>
    <col min="14876" max="14876" width="14.140625" style="138" customWidth="1"/>
    <col min="14877" max="14877" width="17.140625" style="138" customWidth="1"/>
    <col min="14878" max="14879" width="12.5703125" style="138" customWidth="1"/>
    <col min="14880" max="14895" width="8.140625" style="138" customWidth="1"/>
    <col min="14896" max="14900" width="12" style="138" customWidth="1"/>
    <col min="14901" max="14901" width="13.140625" style="138" customWidth="1"/>
    <col min="14902" max="14906" width="0" style="138" hidden="1" customWidth="1"/>
    <col min="14907" max="14939" width="12" style="138" customWidth="1"/>
    <col min="14940" max="14940" width="10.85546875" style="138" customWidth="1"/>
    <col min="14941" max="15104" width="11.42578125" style="138"/>
    <col min="15105" max="15105" width="5.85546875" style="138" customWidth="1"/>
    <col min="15106" max="15106" width="15.42578125" style="138" customWidth="1"/>
    <col min="15107" max="15107" width="34.140625" style="138" customWidth="1"/>
    <col min="15108" max="15108" width="11.42578125" style="138"/>
    <col min="15109" max="15109" width="13.28515625" style="138" customWidth="1"/>
    <col min="15110" max="15111" width="15.7109375" style="138" customWidth="1"/>
    <col min="15112" max="15119" width="13.28515625" style="138" customWidth="1"/>
    <col min="15120" max="15121" width="12.7109375" style="138" customWidth="1"/>
    <col min="15122" max="15122" width="13.42578125" style="138" customWidth="1"/>
    <col min="15123" max="15123" width="8.5703125" style="138" customWidth="1"/>
    <col min="15124" max="15128" width="11.42578125" style="138"/>
    <col min="15129" max="15129" width="9.42578125" style="138" customWidth="1"/>
    <col min="15130" max="15131" width="11.42578125" style="138"/>
    <col min="15132" max="15132" width="14.140625" style="138" customWidth="1"/>
    <col min="15133" max="15133" width="17.140625" style="138" customWidth="1"/>
    <col min="15134" max="15135" width="12.5703125" style="138" customWidth="1"/>
    <col min="15136" max="15151" width="8.140625" style="138" customWidth="1"/>
    <col min="15152" max="15156" width="12" style="138" customWidth="1"/>
    <col min="15157" max="15157" width="13.140625" style="138" customWidth="1"/>
    <col min="15158" max="15162" width="0" style="138" hidden="1" customWidth="1"/>
    <col min="15163" max="15195" width="12" style="138" customWidth="1"/>
    <col min="15196" max="15196" width="10.85546875" style="138" customWidth="1"/>
    <col min="15197" max="15360" width="11.42578125" style="138"/>
    <col min="15361" max="15361" width="5.85546875" style="138" customWidth="1"/>
    <col min="15362" max="15362" width="15.42578125" style="138" customWidth="1"/>
    <col min="15363" max="15363" width="34.140625" style="138" customWidth="1"/>
    <col min="15364" max="15364" width="11.42578125" style="138"/>
    <col min="15365" max="15365" width="13.28515625" style="138" customWidth="1"/>
    <col min="15366" max="15367" width="15.7109375" style="138" customWidth="1"/>
    <col min="15368" max="15375" width="13.28515625" style="138" customWidth="1"/>
    <col min="15376" max="15377" width="12.7109375" style="138" customWidth="1"/>
    <col min="15378" max="15378" width="13.42578125" style="138" customWidth="1"/>
    <col min="15379" max="15379" width="8.5703125" style="138" customWidth="1"/>
    <col min="15380" max="15384" width="11.42578125" style="138"/>
    <col min="15385" max="15385" width="9.42578125" style="138" customWidth="1"/>
    <col min="15386" max="15387" width="11.42578125" style="138"/>
    <col min="15388" max="15388" width="14.140625" style="138" customWidth="1"/>
    <col min="15389" max="15389" width="17.140625" style="138" customWidth="1"/>
    <col min="15390" max="15391" width="12.5703125" style="138" customWidth="1"/>
    <col min="15392" max="15407" width="8.140625" style="138" customWidth="1"/>
    <col min="15408" max="15412" width="12" style="138" customWidth="1"/>
    <col min="15413" max="15413" width="13.140625" style="138" customWidth="1"/>
    <col min="15414" max="15418" width="0" style="138" hidden="1" customWidth="1"/>
    <col min="15419" max="15451" width="12" style="138" customWidth="1"/>
    <col min="15452" max="15452" width="10.85546875" style="138" customWidth="1"/>
    <col min="15453" max="15616" width="11.42578125" style="138"/>
    <col min="15617" max="15617" width="5.85546875" style="138" customWidth="1"/>
    <col min="15618" max="15618" width="15.42578125" style="138" customWidth="1"/>
    <col min="15619" max="15619" width="34.140625" style="138" customWidth="1"/>
    <col min="15620" max="15620" width="11.42578125" style="138"/>
    <col min="15621" max="15621" width="13.28515625" style="138" customWidth="1"/>
    <col min="15622" max="15623" width="15.7109375" style="138" customWidth="1"/>
    <col min="15624" max="15631" width="13.28515625" style="138" customWidth="1"/>
    <col min="15632" max="15633" width="12.7109375" style="138" customWidth="1"/>
    <col min="15634" max="15634" width="13.42578125" style="138" customWidth="1"/>
    <col min="15635" max="15635" width="8.5703125" style="138" customWidth="1"/>
    <col min="15636" max="15640" width="11.42578125" style="138"/>
    <col min="15641" max="15641" width="9.42578125" style="138" customWidth="1"/>
    <col min="15642" max="15643" width="11.42578125" style="138"/>
    <col min="15644" max="15644" width="14.140625" style="138" customWidth="1"/>
    <col min="15645" max="15645" width="17.140625" style="138" customWidth="1"/>
    <col min="15646" max="15647" width="12.5703125" style="138" customWidth="1"/>
    <col min="15648" max="15663" width="8.140625" style="138" customWidth="1"/>
    <col min="15664" max="15668" width="12" style="138" customWidth="1"/>
    <col min="15669" max="15669" width="13.140625" style="138" customWidth="1"/>
    <col min="15670" max="15674" width="0" style="138" hidden="1" customWidth="1"/>
    <col min="15675" max="15707" width="12" style="138" customWidth="1"/>
    <col min="15708" max="15708" width="10.85546875" style="138" customWidth="1"/>
    <col min="15709" max="15872" width="11.42578125" style="138"/>
    <col min="15873" max="15873" width="5.85546875" style="138" customWidth="1"/>
    <col min="15874" max="15874" width="15.42578125" style="138" customWidth="1"/>
    <col min="15875" max="15875" width="34.140625" style="138" customWidth="1"/>
    <col min="15876" max="15876" width="11.42578125" style="138"/>
    <col min="15877" max="15877" width="13.28515625" style="138" customWidth="1"/>
    <col min="15878" max="15879" width="15.7109375" style="138" customWidth="1"/>
    <col min="15880" max="15887" width="13.28515625" style="138" customWidth="1"/>
    <col min="15888" max="15889" width="12.7109375" style="138" customWidth="1"/>
    <col min="15890" max="15890" width="13.42578125" style="138" customWidth="1"/>
    <col min="15891" max="15891" width="8.5703125" style="138" customWidth="1"/>
    <col min="15892" max="15896" width="11.42578125" style="138"/>
    <col min="15897" max="15897" width="9.42578125" style="138" customWidth="1"/>
    <col min="15898" max="15899" width="11.42578125" style="138"/>
    <col min="15900" max="15900" width="14.140625" style="138" customWidth="1"/>
    <col min="15901" max="15901" width="17.140625" style="138" customWidth="1"/>
    <col min="15902" max="15903" width="12.5703125" style="138" customWidth="1"/>
    <col min="15904" max="15919" width="8.140625" style="138" customWidth="1"/>
    <col min="15920" max="15924" width="12" style="138" customWidth="1"/>
    <col min="15925" max="15925" width="13.140625" style="138" customWidth="1"/>
    <col min="15926" max="15930" width="0" style="138" hidden="1" customWidth="1"/>
    <col min="15931" max="15963" width="12" style="138" customWidth="1"/>
    <col min="15964" max="15964" width="10.85546875" style="138" customWidth="1"/>
    <col min="15965" max="16128" width="11.42578125" style="138"/>
    <col min="16129" max="16129" width="5.85546875" style="138" customWidth="1"/>
    <col min="16130" max="16130" width="15.42578125" style="138" customWidth="1"/>
    <col min="16131" max="16131" width="34.140625" style="138" customWidth="1"/>
    <col min="16132" max="16132" width="11.42578125" style="138"/>
    <col min="16133" max="16133" width="13.28515625" style="138" customWidth="1"/>
    <col min="16134" max="16135" width="15.7109375" style="138" customWidth="1"/>
    <col min="16136" max="16143" width="13.28515625" style="138" customWidth="1"/>
    <col min="16144" max="16145" width="12.7109375" style="138" customWidth="1"/>
    <col min="16146" max="16146" width="13.42578125" style="138" customWidth="1"/>
    <col min="16147" max="16147" width="8.5703125" style="138" customWidth="1"/>
    <col min="16148" max="16152" width="11.42578125" style="138"/>
    <col min="16153" max="16153" width="9.42578125" style="138" customWidth="1"/>
    <col min="16154" max="16155" width="11.42578125" style="138"/>
    <col min="16156" max="16156" width="14.140625" style="138" customWidth="1"/>
    <col min="16157" max="16157" width="17.140625" style="138" customWidth="1"/>
    <col min="16158" max="16159" width="12.5703125" style="138" customWidth="1"/>
    <col min="16160" max="16175" width="8.140625" style="138" customWidth="1"/>
    <col min="16176" max="16180" width="12" style="138" customWidth="1"/>
    <col min="16181" max="16181" width="13.140625" style="138" customWidth="1"/>
    <col min="16182" max="16186" width="0" style="138" hidden="1" customWidth="1"/>
    <col min="16187" max="16219" width="12" style="138" customWidth="1"/>
    <col min="16220" max="16220" width="10.85546875" style="138" customWidth="1"/>
    <col min="16221" max="16384" width="11.42578125" style="138"/>
  </cols>
  <sheetData>
    <row r="1" spans="1:57" s="3" customFormat="1" ht="12.75" customHeight="1" x14ac:dyDescent="0.15">
      <c r="A1" s="1"/>
      <c r="B1" s="2"/>
      <c r="C1" s="2"/>
      <c r="D1" s="2"/>
      <c r="E1" s="2"/>
      <c r="F1" s="2"/>
      <c r="G1" s="2"/>
      <c r="H1" s="2"/>
      <c r="I1" s="2"/>
      <c r="J1" s="2"/>
    </row>
    <row r="2" spans="1:57" s="3" customFormat="1" ht="12.75" customHeight="1" x14ac:dyDescent="0.15">
      <c r="A2" s="1"/>
      <c r="B2" s="2"/>
      <c r="C2" s="2"/>
      <c r="D2" s="2"/>
      <c r="E2" s="2"/>
      <c r="F2" s="2"/>
      <c r="G2" s="2"/>
      <c r="H2" s="2"/>
      <c r="I2" s="2"/>
      <c r="J2" s="2"/>
    </row>
    <row r="3" spans="1:57" s="3" customFormat="1" ht="12.75" customHeight="1" x14ac:dyDescent="0.2">
      <c r="A3" s="1"/>
      <c r="B3" s="2"/>
      <c r="C3" s="4"/>
      <c r="D3" s="2"/>
      <c r="E3" s="2"/>
      <c r="F3" s="2"/>
      <c r="G3" s="2"/>
      <c r="H3" s="2"/>
      <c r="I3" s="2"/>
      <c r="J3" s="2"/>
    </row>
    <row r="4" spans="1:57" s="3" customFormat="1" ht="12.75" customHeight="1" x14ac:dyDescent="0.15">
      <c r="A4" s="1"/>
      <c r="B4" s="2"/>
      <c r="C4" s="2"/>
      <c r="D4" s="2"/>
      <c r="E4" s="2"/>
      <c r="F4" s="2"/>
      <c r="G4" s="2"/>
      <c r="H4" s="2"/>
      <c r="I4" s="2"/>
      <c r="J4" s="2"/>
    </row>
    <row r="5" spans="1:57" s="3" customFormat="1" ht="12.75" customHeight="1" x14ac:dyDescent="0.15">
      <c r="A5" s="5"/>
      <c r="B5" s="2"/>
      <c r="C5" s="2"/>
      <c r="D5" s="2"/>
      <c r="E5" s="2"/>
      <c r="F5" s="2"/>
      <c r="G5" s="2"/>
      <c r="H5" s="2"/>
      <c r="I5" s="2"/>
      <c r="J5" s="2"/>
    </row>
    <row r="6" spans="1:57" s="8" customFormat="1" ht="39.75" customHeight="1" x14ac:dyDescent="0.2">
      <c r="A6" s="373"/>
      <c r="B6" s="373"/>
      <c r="C6" s="373"/>
      <c r="D6" s="373"/>
      <c r="E6" s="373"/>
      <c r="F6" s="373"/>
      <c r="G6" s="373"/>
      <c r="H6" s="373"/>
      <c r="I6" s="373"/>
      <c r="J6" s="373"/>
      <c r="K6" s="373"/>
      <c r="L6" s="373"/>
      <c r="M6" s="373"/>
      <c r="N6" s="373"/>
      <c r="O6" s="373"/>
      <c r="P6" s="6"/>
      <c r="Q6" s="7"/>
    </row>
    <row r="7" spans="1:57" s="8" customFormat="1" ht="39.75" customHeight="1" x14ac:dyDescent="0.2">
      <c r="A7" s="9"/>
      <c r="B7" s="10"/>
      <c r="C7" s="10"/>
      <c r="D7" s="10"/>
      <c r="E7" s="10"/>
      <c r="F7" s="10"/>
      <c r="G7" s="10"/>
      <c r="H7" s="10"/>
      <c r="I7" s="10"/>
      <c r="J7" s="10"/>
      <c r="K7" s="10"/>
      <c r="L7" s="10"/>
      <c r="M7" s="10"/>
      <c r="N7" s="10"/>
      <c r="O7" s="10"/>
      <c r="P7" s="11"/>
    </row>
    <row r="8" spans="1:57" s="12" customFormat="1" ht="23.1" customHeight="1" x14ac:dyDescent="0.15">
      <c r="A8" s="345"/>
      <c r="B8" s="346"/>
      <c r="C8" s="374"/>
      <c r="D8" s="319"/>
      <c r="E8" s="378"/>
      <c r="F8" s="379"/>
      <c r="G8" s="379"/>
      <c r="H8" s="379"/>
      <c r="I8" s="380"/>
      <c r="J8" s="381"/>
      <c r="K8" s="382"/>
      <c r="L8" s="382"/>
      <c r="M8" s="382"/>
      <c r="N8" s="382"/>
      <c r="O8" s="382"/>
      <c r="P8" s="382"/>
      <c r="Q8" s="382"/>
      <c r="R8" s="382"/>
      <c r="S8" s="382"/>
      <c r="T8" s="382"/>
      <c r="U8" s="382"/>
      <c r="V8" s="382"/>
      <c r="W8" s="382"/>
      <c r="X8" s="383"/>
      <c r="Y8" s="384"/>
      <c r="Z8" s="385"/>
      <c r="AA8" s="386"/>
      <c r="AB8" s="319"/>
      <c r="AC8" s="388"/>
      <c r="AD8" s="8"/>
      <c r="AE8" s="8"/>
      <c r="AF8" s="8"/>
      <c r="AG8" s="8"/>
      <c r="AH8" s="8"/>
      <c r="AI8" s="8"/>
      <c r="AJ8" s="8"/>
      <c r="AK8" s="8"/>
      <c r="AL8" s="8"/>
      <c r="AM8" s="8"/>
      <c r="AN8" s="8"/>
      <c r="AO8" s="8"/>
    </row>
    <row r="9" spans="1:57" s="12" customFormat="1" ht="23.1" customHeight="1" x14ac:dyDescent="0.15">
      <c r="A9" s="375"/>
      <c r="B9" s="376"/>
      <c r="C9" s="377"/>
      <c r="D9" s="321"/>
      <c r="E9" s="13"/>
      <c r="F9" s="14"/>
      <c r="G9" s="14"/>
      <c r="H9" s="15"/>
      <c r="I9" s="16"/>
      <c r="J9" s="17"/>
      <c r="K9" s="14"/>
      <c r="L9" s="14"/>
      <c r="M9" s="14"/>
      <c r="N9" s="14"/>
      <c r="O9" s="14"/>
      <c r="P9" s="14"/>
      <c r="Q9" s="14"/>
      <c r="R9" s="14"/>
      <c r="S9" s="14"/>
      <c r="T9" s="14"/>
      <c r="U9" s="14"/>
      <c r="V9" s="14"/>
      <c r="W9" s="14"/>
      <c r="X9" s="18"/>
      <c r="Y9" s="19"/>
      <c r="Z9" s="20"/>
      <c r="AA9" s="387"/>
      <c r="AB9" s="321"/>
      <c r="AC9" s="389"/>
      <c r="AD9" s="8"/>
      <c r="AE9" s="8"/>
      <c r="AF9" s="8"/>
      <c r="AG9" s="8"/>
      <c r="AH9" s="8"/>
      <c r="AI9" s="8"/>
      <c r="AJ9" s="8"/>
      <c r="AK9" s="8"/>
      <c r="AL9" s="8"/>
      <c r="AM9" s="8"/>
      <c r="AN9" s="8"/>
      <c r="AO9" s="8"/>
      <c r="AP9" s="8"/>
    </row>
    <row r="10" spans="1:57" s="12" customFormat="1" ht="19.5" customHeight="1" x14ac:dyDescent="0.15">
      <c r="A10" s="391"/>
      <c r="B10" s="324"/>
      <c r="C10" s="325"/>
      <c r="D10" s="21"/>
      <c r="E10" s="22"/>
      <c r="F10" s="23"/>
      <c r="G10" s="23"/>
      <c r="H10" s="24"/>
      <c r="I10" s="25"/>
      <c r="J10" s="24"/>
      <c r="K10" s="26"/>
      <c r="L10" s="26"/>
      <c r="M10" s="27"/>
      <c r="N10" s="27"/>
      <c r="O10" s="27"/>
      <c r="P10" s="27"/>
      <c r="Q10" s="27"/>
      <c r="R10" s="27"/>
      <c r="S10" s="27"/>
      <c r="T10" s="27"/>
      <c r="U10" s="27"/>
      <c r="V10" s="27"/>
      <c r="W10" s="27"/>
      <c r="X10" s="27"/>
      <c r="Y10" s="28"/>
      <c r="Z10" s="29"/>
      <c r="AA10" s="30"/>
      <c r="AB10" s="30"/>
      <c r="AC10" s="30"/>
      <c r="AD10" s="175"/>
      <c r="AE10" s="8"/>
      <c r="AF10" s="8"/>
      <c r="AG10" s="8"/>
      <c r="AH10" s="8"/>
      <c r="AI10" s="8"/>
      <c r="AJ10" s="8"/>
      <c r="AK10" s="8"/>
      <c r="AL10" s="8"/>
      <c r="AM10" s="8"/>
      <c r="AN10" s="8"/>
      <c r="AO10" s="8"/>
      <c r="AP10" s="8"/>
      <c r="BB10" s="177"/>
      <c r="BE10" s="177"/>
    </row>
    <row r="11" spans="1:57" s="12" customFormat="1" ht="15" customHeight="1" x14ac:dyDescent="0.15">
      <c r="A11" s="392"/>
      <c r="B11" s="326"/>
      <c r="C11" s="31"/>
      <c r="D11" s="32"/>
      <c r="E11" s="33"/>
      <c r="F11" s="34"/>
      <c r="G11" s="34"/>
      <c r="H11" s="34"/>
      <c r="I11" s="35"/>
      <c r="J11" s="34"/>
      <c r="K11" s="34"/>
      <c r="L11" s="34"/>
      <c r="M11" s="34"/>
      <c r="N11" s="34"/>
      <c r="O11" s="34"/>
      <c r="P11" s="34"/>
      <c r="Q11" s="34"/>
      <c r="R11" s="34"/>
      <c r="S11" s="34"/>
      <c r="T11" s="34"/>
      <c r="U11" s="34"/>
      <c r="V11" s="34"/>
      <c r="W11" s="34"/>
      <c r="X11" s="36"/>
      <c r="Y11" s="37"/>
      <c r="Z11" s="36"/>
      <c r="AA11" s="38"/>
      <c r="AB11" s="38"/>
      <c r="AC11" s="38"/>
      <c r="AD11" s="175"/>
      <c r="AE11" s="8"/>
      <c r="AF11" s="8"/>
      <c r="AG11" s="8"/>
      <c r="AH11" s="8"/>
      <c r="AI11" s="8"/>
      <c r="AJ11" s="8"/>
      <c r="AK11" s="8"/>
      <c r="AL11" s="8"/>
      <c r="AM11" s="8"/>
      <c r="AN11" s="8"/>
      <c r="AO11" s="8"/>
      <c r="AP11" s="8"/>
      <c r="BB11" s="177"/>
      <c r="BE11" s="177"/>
    </row>
    <row r="12" spans="1:57" s="12" customFormat="1" ht="15" customHeight="1" x14ac:dyDescent="0.15">
      <c r="A12" s="392"/>
      <c r="B12" s="327"/>
      <c r="C12" s="227"/>
      <c r="D12" s="39"/>
      <c r="E12" s="40"/>
      <c r="F12" s="41"/>
      <c r="G12" s="41"/>
      <c r="H12" s="41"/>
      <c r="I12" s="42"/>
      <c r="J12" s="41"/>
      <c r="K12" s="41"/>
      <c r="L12" s="41"/>
      <c r="M12" s="41"/>
      <c r="N12" s="41"/>
      <c r="O12" s="41"/>
      <c r="P12" s="41"/>
      <c r="Q12" s="41"/>
      <c r="R12" s="41"/>
      <c r="S12" s="41"/>
      <c r="T12" s="41"/>
      <c r="U12" s="41"/>
      <c r="V12" s="41"/>
      <c r="W12" s="41"/>
      <c r="X12" s="43"/>
      <c r="Y12" s="44"/>
      <c r="Z12" s="43"/>
      <c r="AA12" s="45"/>
      <c r="AB12" s="45"/>
      <c r="AC12" s="46"/>
      <c r="AD12" s="175"/>
      <c r="AE12" s="8"/>
      <c r="AF12" s="8"/>
      <c r="AG12" s="8"/>
      <c r="AH12" s="8"/>
      <c r="AI12" s="8"/>
      <c r="AJ12" s="8"/>
      <c r="AK12" s="8"/>
      <c r="AL12" s="8"/>
      <c r="AM12" s="8"/>
      <c r="AN12" s="8"/>
      <c r="AO12" s="8"/>
      <c r="AP12" s="8"/>
      <c r="BB12" s="177"/>
      <c r="BE12" s="177"/>
    </row>
    <row r="13" spans="1:57" s="12" customFormat="1" ht="15" customHeight="1" x14ac:dyDescent="0.15">
      <c r="A13" s="392"/>
      <c r="B13" s="328"/>
      <c r="C13" s="47"/>
      <c r="D13" s="48"/>
      <c r="E13" s="49"/>
      <c r="F13" s="50"/>
      <c r="G13" s="50"/>
      <c r="H13" s="50"/>
      <c r="I13" s="51"/>
      <c r="J13" s="50"/>
      <c r="K13" s="50"/>
      <c r="L13" s="50"/>
      <c r="M13" s="50"/>
      <c r="N13" s="50"/>
      <c r="O13" s="50"/>
      <c r="P13" s="50"/>
      <c r="Q13" s="50"/>
      <c r="R13" s="50"/>
      <c r="S13" s="50"/>
      <c r="T13" s="50"/>
      <c r="U13" s="50"/>
      <c r="V13" s="50"/>
      <c r="W13" s="50"/>
      <c r="X13" s="52"/>
      <c r="Y13" s="53"/>
      <c r="Z13" s="52"/>
      <c r="AA13" s="54"/>
      <c r="AB13" s="54"/>
      <c r="AC13" s="54"/>
      <c r="AD13" s="175"/>
      <c r="AE13" s="8"/>
      <c r="AF13" s="8"/>
      <c r="AG13" s="8"/>
      <c r="AH13" s="8"/>
      <c r="AI13" s="8"/>
      <c r="AJ13" s="8"/>
      <c r="AK13" s="8"/>
      <c r="AL13" s="8"/>
      <c r="AM13" s="8"/>
      <c r="AN13" s="8"/>
      <c r="AO13" s="8"/>
      <c r="AP13" s="8"/>
      <c r="BB13" s="177"/>
      <c r="BE13" s="177"/>
    </row>
    <row r="14" spans="1:57" s="12" customFormat="1" ht="15" customHeight="1" x14ac:dyDescent="0.15">
      <c r="A14" s="392"/>
      <c r="B14" s="353"/>
      <c r="C14" s="354"/>
      <c r="D14" s="55"/>
      <c r="E14" s="40"/>
      <c r="F14" s="41"/>
      <c r="G14" s="41"/>
      <c r="H14" s="41"/>
      <c r="I14" s="46"/>
      <c r="J14" s="44"/>
      <c r="K14" s="41"/>
      <c r="L14" s="41"/>
      <c r="M14" s="56"/>
      <c r="N14" s="56"/>
      <c r="O14" s="56"/>
      <c r="P14" s="56"/>
      <c r="Q14" s="56"/>
      <c r="R14" s="56"/>
      <c r="S14" s="56"/>
      <c r="T14" s="56"/>
      <c r="U14" s="56"/>
      <c r="V14" s="56"/>
      <c r="W14" s="56"/>
      <c r="X14" s="56"/>
      <c r="Y14" s="57"/>
      <c r="Z14" s="58"/>
      <c r="AA14" s="46"/>
      <c r="AB14" s="46"/>
      <c r="AC14" s="46"/>
      <c r="AD14" s="175"/>
      <c r="AE14" s="8"/>
      <c r="AF14" s="8"/>
      <c r="AG14" s="8"/>
      <c r="AH14" s="8"/>
      <c r="AI14" s="8"/>
      <c r="AJ14" s="8"/>
      <c r="AK14" s="8"/>
      <c r="AL14" s="8"/>
      <c r="AM14" s="8"/>
      <c r="AN14" s="8"/>
      <c r="AO14" s="8"/>
      <c r="AP14" s="8"/>
      <c r="BB14" s="177"/>
      <c r="BE14" s="177"/>
    </row>
    <row r="15" spans="1:57" s="12" customFormat="1" ht="15" customHeight="1" x14ac:dyDescent="0.15">
      <c r="A15" s="392"/>
      <c r="B15" s="314"/>
      <c r="C15" s="315"/>
      <c r="D15" s="39"/>
      <c r="E15" s="59"/>
      <c r="F15" s="60"/>
      <c r="G15" s="60"/>
      <c r="H15" s="60"/>
      <c r="I15" s="45"/>
      <c r="J15" s="61"/>
      <c r="K15" s="60"/>
      <c r="L15" s="60"/>
      <c r="M15" s="62"/>
      <c r="N15" s="62"/>
      <c r="O15" s="62"/>
      <c r="P15" s="62"/>
      <c r="Q15" s="62"/>
      <c r="R15" s="62"/>
      <c r="S15" s="62"/>
      <c r="T15" s="62"/>
      <c r="U15" s="62"/>
      <c r="V15" s="62"/>
      <c r="W15" s="62"/>
      <c r="X15" s="62"/>
      <c r="Y15" s="63"/>
      <c r="Z15" s="43"/>
      <c r="AA15" s="45"/>
      <c r="AB15" s="45"/>
      <c r="AC15" s="45"/>
      <c r="AD15" s="175"/>
      <c r="AE15" s="8"/>
      <c r="AF15" s="8"/>
      <c r="AG15" s="8"/>
      <c r="AH15" s="8"/>
      <c r="AI15" s="8"/>
      <c r="AJ15" s="8"/>
      <c r="AK15" s="8"/>
      <c r="AL15" s="8"/>
      <c r="AM15" s="8"/>
      <c r="AN15" s="8"/>
      <c r="AO15" s="8"/>
      <c r="AP15" s="8"/>
      <c r="BB15" s="177"/>
      <c r="BE15" s="177"/>
    </row>
    <row r="16" spans="1:57" s="12" customFormat="1" ht="15" customHeight="1" x14ac:dyDescent="0.15">
      <c r="A16" s="392"/>
      <c r="B16" s="314"/>
      <c r="C16" s="315"/>
      <c r="D16" s="39"/>
      <c r="E16" s="59"/>
      <c r="F16" s="60"/>
      <c r="G16" s="60"/>
      <c r="H16" s="60"/>
      <c r="I16" s="45"/>
      <c r="J16" s="61"/>
      <c r="K16" s="60"/>
      <c r="L16" s="60"/>
      <c r="M16" s="62"/>
      <c r="N16" s="62"/>
      <c r="O16" s="62"/>
      <c r="P16" s="62"/>
      <c r="Q16" s="62"/>
      <c r="R16" s="62"/>
      <c r="S16" s="62"/>
      <c r="T16" s="62"/>
      <c r="U16" s="62"/>
      <c r="V16" s="62"/>
      <c r="W16" s="62"/>
      <c r="X16" s="62"/>
      <c r="Y16" s="63"/>
      <c r="Z16" s="43"/>
      <c r="AA16" s="45"/>
      <c r="AB16" s="45"/>
      <c r="AC16" s="45"/>
      <c r="AD16" s="175"/>
      <c r="AE16" s="8"/>
      <c r="AF16" s="8"/>
      <c r="AG16" s="8"/>
      <c r="AH16" s="8"/>
      <c r="AI16" s="8"/>
      <c r="AJ16" s="8"/>
      <c r="AK16" s="8"/>
      <c r="AL16" s="8"/>
      <c r="AM16" s="8"/>
      <c r="AN16" s="8"/>
      <c r="AO16" s="8"/>
      <c r="AP16" s="8"/>
      <c r="BB16" s="177"/>
      <c r="BE16" s="177"/>
    </row>
    <row r="17" spans="1:57" s="12" customFormat="1" ht="15" customHeight="1" x14ac:dyDescent="0.15">
      <c r="A17" s="392"/>
      <c r="B17" s="314"/>
      <c r="C17" s="315"/>
      <c r="D17" s="39"/>
      <c r="E17" s="59"/>
      <c r="F17" s="60"/>
      <c r="G17" s="60"/>
      <c r="H17" s="60"/>
      <c r="I17" s="45"/>
      <c r="J17" s="61"/>
      <c r="K17" s="60"/>
      <c r="L17" s="60"/>
      <c r="M17" s="62"/>
      <c r="N17" s="62"/>
      <c r="O17" s="62"/>
      <c r="P17" s="62"/>
      <c r="Q17" s="62"/>
      <c r="R17" s="62"/>
      <c r="S17" s="62"/>
      <c r="T17" s="62"/>
      <c r="U17" s="62"/>
      <c r="V17" s="62"/>
      <c r="W17" s="62"/>
      <c r="X17" s="62"/>
      <c r="Y17" s="63"/>
      <c r="Z17" s="43"/>
      <c r="AA17" s="45"/>
      <c r="AB17" s="45"/>
      <c r="AC17" s="45"/>
      <c r="AD17" s="175"/>
      <c r="AE17" s="8"/>
      <c r="AF17" s="8"/>
      <c r="AG17" s="8"/>
      <c r="AH17" s="8"/>
      <c r="AI17" s="8"/>
      <c r="AJ17" s="8"/>
      <c r="AK17" s="8"/>
      <c r="AL17" s="8"/>
      <c r="AM17" s="8"/>
      <c r="AN17" s="8"/>
      <c r="AO17" s="8"/>
      <c r="AP17" s="8"/>
      <c r="BB17" s="177"/>
      <c r="BE17" s="177"/>
    </row>
    <row r="18" spans="1:57" s="12" customFormat="1" ht="15" customHeight="1" x14ac:dyDescent="0.15">
      <c r="A18" s="392"/>
      <c r="B18" s="314"/>
      <c r="C18" s="315"/>
      <c r="D18" s="39"/>
      <c r="E18" s="59"/>
      <c r="F18" s="60"/>
      <c r="G18" s="60"/>
      <c r="H18" s="60"/>
      <c r="I18" s="45"/>
      <c r="J18" s="61"/>
      <c r="K18" s="60"/>
      <c r="L18" s="60"/>
      <c r="M18" s="62"/>
      <c r="N18" s="62"/>
      <c r="O18" s="62"/>
      <c r="P18" s="62"/>
      <c r="Q18" s="62"/>
      <c r="R18" s="62"/>
      <c r="S18" s="62"/>
      <c r="T18" s="62"/>
      <c r="U18" s="62"/>
      <c r="V18" s="62"/>
      <c r="W18" s="62"/>
      <c r="X18" s="62"/>
      <c r="Y18" s="63"/>
      <c r="Z18" s="43"/>
      <c r="AA18" s="45"/>
      <c r="AB18" s="45"/>
      <c r="AC18" s="45"/>
      <c r="AD18" s="175"/>
      <c r="AE18" s="8"/>
      <c r="AF18" s="8"/>
      <c r="AG18" s="8"/>
      <c r="AH18" s="8"/>
      <c r="AI18" s="8"/>
      <c r="AJ18" s="8"/>
      <c r="AK18" s="8"/>
      <c r="AL18" s="8"/>
      <c r="AM18" s="8"/>
      <c r="AN18" s="8"/>
      <c r="AO18" s="8"/>
      <c r="AP18" s="8"/>
      <c r="BB18" s="177"/>
      <c r="BE18" s="177"/>
    </row>
    <row r="19" spans="1:57" s="12" customFormat="1" ht="15" customHeight="1" x14ac:dyDescent="0.15">
      <c r="A19" s="392"/>
      <c r="B19" s="314"/>
      <c r="C19" s="315"/>
      <c r="D19" s="39"/>
      <c r="E19" s="64"/>
      <c r="F19" s="65"/>
      <c r="G19" s="65"/>
      <c r="H19" s="65"/>
      <c r="I19" s="66"/>
      <c r="J19" s="61"/>
      <c r="K19" s="60"/>
      <c r="L19" s="60"/>
      <c r="M19" s="60"/>
      <c r="N19" s="60"/>
      <c r="O19" s="60"/>
      <c r="P19" s="60"/>
      <c r="Q19" s="60"/>
      <c r="R19" s="60"/>
      <c r="S19" s="60"/>
      <c r="T19" s="60"/>
      <c r="U19" s="67"/>
      <c r="V19" s="67"/>
      <c r="W19" s="67"/>
      <c r="X19" s="67"/>
      <c r="Y19" s="63"/>
      <c r="Z19" s="43"/>
      <c r="AA19" s="45"/>
      <c r="AB19" s="66"/>
      <c r="AC19" s="66"/>
      <c r="AD19" s="175"/>
      <c r="AE19" s="8"/>
      <c r="AF19" s="8"/>
      <c r="AG19" s="8"/>
      <c r="AH19" s="8"/>
      <c r="AI19" s="8"/>
      <c r="AJ19" s="8"/>
      <c r="AK19" s="8"/>
      <c r="AL19" s="8"/>
      <c r="AM19" s="8"/>
      <c r="AN19" s="8"/>
      <c r="AO19" s="8"/>
      <c r="AP19" s="8"/>
      <c r="BB19" s="177"/>
      <c r="BE19" s="177"/>
    </row>
    <row r="20" spans="1:57" s="12" customFormat="1" ht="15" customHeight="1" x14ac:dyDescent="0.15">
      <c r="A20" s="392"/>
      <c r="B20" s="317"/>
      <c r="C20" s="318"/>
      <c r="D20" s="68"/>
      <c r="E20" s="178"/>
      <c r="F20" s="80"/>
      <c r="G20" s="80"/>
      <c r="H20" s="70"/>
      <c r="I20" s="74"/>
      <c r="J20" s="69"/>
      <c r="K20" s="70"/>
      <c r="L20" s="70"/>
      <c r="M20" s="70"/>
      <c r="N20" s="70"/>
      <c r="O20" s="70"/>
      <c r="P20" s="70"/>
      <c r="Q20" s="70"/>
      <c r="R20" s="70"/>
      <c r="S20" s="70"/>
      <c r="T20" s="70"/>
      <c r="U20" s="71"/>
      <c r="V20" s="71"/>
      <c r="W20" s="71"/>
      <c r="X20" s="71"/>
      <c r="Y20" s="72"/>
      <c r="Z20" s="73"/>
      <c r="AA20" s="74"/>
      <c r="AB20" s="75"/>
      <c r="AC20" s="75"/>
      <c r="AD20" s="175"/>
      <c r="AE20" s="8"/>
      <c r="AF20" s="8"/>
      <c r="AG20" s="8"/>
      <c r="AH20" s="8"/>
      <c r="AI20" s="8"/>
      <c r="AJ20" s="8"/>
      <c r="AK20" s="8"/>
      <c r="AL20" s="8"/>
      <c r="AM20" s="8"/>
      <c r="AN20" s="8"/>
      <c r="AO20" s="8"/>
      <c r="AP20" s="8"/>
      <c r="BB20" s="177"/>
      <c r="BE20" s="177"/>
    </row>
    <row r="21" spans="1:57" s="12" customFormat="1" ht="15" customHeight="1" x14ac:dyDescent="0.15">
      <c r="A21" s="392"/>
      <c r="B21" s="319"/>
      <c r="C21" s="76"/>
      <c r="D21" s="21"/>
      <c r="E21" s="33"/>
      <c r="F21" s="26"/>
      <c r="G21" s="26"/>
      <c r="H21" s="26"/>
      <c r="I21" s="25"/>
      <c r="J21" s="77"/>
      <c r="K21" s="78"/>
      <c r="L21" s="78"/>
      <c r="M21" s="78"/>
      <c r="N21" s="78"/>
      <c r="O21" s="78"/>
      <c r="P21" s="78"/>
      <c r="Q21" s="78"/>
      <c r="R21" s="78"/>
      <c r="S21" s="78"/>
      <c r="T21" s="78"/>
      <c r="U21" s="78"/>
      <c r="V21" s="78"/>
      <c r="W21" s="78"/>
      <c r="X21" s="27"/>
      <c r="Y21" s="95"/>
      <c r="Z21" s="29"/>
      <c r="AA21" s="79"/>
      <c r="AB21" s="30"/>
      <c r="AC21" s="30"/>
      <c r="AD21" s="175"/>
      <c r="AE21" s="8"/>
      <c r="AF21" s="8"/>
      <c r="AG21" s="8"/>
      <c r="AH21" s="8"/>
      <c r="AI21" s="8"/>
      <c r="AJ21" s="8"/>
      <c r="AK21" s="8"/>
      <c r="AL21" s="8"/>
      <c r="AM21" s="8"/>
      <c r="AN21" s="8"/>
      <c r="AO21" s="8"/>
      <c r="AP21" s="8"/>
      <c r="BB21" s="177"/>
      <c r="BE21" s="177"/>
    </row>
    <row r="22" spans="1:57" s="12" customFormat="1" ht="15" customHeight="1" x14ac:dyDescent="0.15">
      <c r="A22" s="392"/>
      <c r="B22" s="320"/>
      <c r="C22" s="229"/>
      <c r="D22" s="68"/>
      <c r="E22" s="59"/>
      <c r="F22" s="80"/>
      <c r="G22" s="80"/>
      <c r="H22" s="80"/>
      <c r="I22" s="81"/>
      <c r="J22" s="82"/>
      <c r="K22" s="65"/>
      <c r="L22" s="65"/>
      <c r="M22" s="65"/>
      <c r="N22" s="65"/>
      <c r="O22" s="65"/>
      <c r="P22" s="65"/>
      <c r="Q22" s="65"/>
      <c r="R22" s="65"/>
      <c r="S22" s="65"/>
      <c r="T22" s="65"/>
      <c r="U22" s="65"/>
      <c r="V22" s="65"/>
      <c r="W22" s="65"/>
      <c r="X22" s="71"/>
      <c r="Y22" s="96"/>
      <c r="Z22" s="97"/>
      <c r="AA22" s="74"/>
      <c r="AB22" s="75"/>
      <c r="AC22" s="75"/>
      <c r="AD22" s="175"/>
      <c r="AE22" s="8"/>
      <c r="AF22" s="8"/>
      <c r="AG22" s="8"/>
      <c r="AH22" s="8"/>
      <c r="AI22" s="8"/>
      <c r="AJ22" s="8"/>
      <c r="AK22" s="8"/>
      <c r="AL22" s="8"/>
      <c r="AM22" s="8"/>
      <c r="AN22" s="8"/>
      <c r="AO22" s="8"/>
      <c r="AP22" s="8"/>
      <c r="BB22" s="177"/>
      <c r="BE22" s="177"/>
    </row>
    <row r="23" spans="1:57" s="12" customFormat="1" ht="15" customHeight="1" x14ac:dyDescent="0.15">
      <c r="A23" s="392"/>
      <c r="B23" s="321"/>
      <c r="C23" s="83"/>
      <c r="D23" s="84"/>
      <c r="E23" s="85"/>
      <c r="F23" s="136"/>
      <c r="G23" s="136"/>
      <c r="H23" s="86"/>
      <c r="I23" s="87"/>
      <c r="J23" s="86"/>
      <c r="K23" s="88"/>
      <c r="L23" s="88"/>
      <c r="M23" s="88"/>
      <c r="N23" s="88"/>
      <c r="O23" s="88"/>
      <c r="P23" s="88"/>
      <c r="Q23" s="88"/>
      <c r="R23" s="88"/>
      <c r="S23" s="88"/>
      <c r="T23" s="88"/>
      <c r="U23" s="88"/>
      <c r="V23" s="88"/>
      <c r="W23" s="88"/>
      <c r="X23" s="89"/>
      <c r="Y23" s="90"/>
      <c r="Z23" s="91"/>
      <c r="AA23" s="92"/>
      <c r="AB23" s="92"/>
      <c r="AC23" s="92"/>
      <c r="AD23" s="175"/>
      <c r="AE23" s="8"/>
      <c r="AF23" s="8"/>
      <c r="AG23" s="8"/>
      <c r="AH23" s="8"/>
      <c r="AI23" s="8"/>
      <c r="AJ23" s="8"/>
      <c r="AK23" s="8"/>
      <c r="AL23" s="8"/>
      <c r="AM23" s="8"/>
      <c r="AN23" s="8"/>
      <c r="AO23" s="8"/>
      <c r="AP23" s="8"/>
      <c r="BB23" s="177"/>
      <c r="BE23" s="177"/>
    </row>
    <row r="24" spans="1:57" s="12" customFormat="1" ht="15" customHeight="1" x14ac:dyDescent="0.15">
      <c r="A24" s="392"/>
      <c r="B24" s="329"/>
      <c r="C24" s="179"/>
      <c r="D24" s="32"/>
      <c r="E24" s="33"/>
      <c r="F24" s="34"/>
      <c r="G24" s="34"/>
      <c r="H24" s="78"/>
      <c r="I24" s="93"/>
      <c r="J24" s="77"/>
      <c r="K24" s="78"/>
      <c r="L24" s="78"/>
      <c r="M24" s="94"/>
      <c r="N24" s="94"/>
      <c r="O24" s="94"/>
      <c r="P24" s="94"/>
      <c r="Q24" s="94"/>
      <c r="R24" s="94"/>
      <c r="S24" s="94"/>
      <c r="T24" s="94"/>
      <c r="U24" s="94"/>
      <c r="V24" s="94"/>
      <c r="W24" s="94"/>
      <c r="X24" s="94"/>
      <c r="Y24" s="95"/>
      <c r="Z24" s="29"/>
      <c r="AA24" s="79"/>
      <c r="AB24" s="38"/>
      <c r="AC24" s="38"/>
      <c r="AD24" s="175"/>
      <c r="AE24" s="8"/>
      <c r="AF24" s="8"/>
      <c r="AG24" s="8"/>
      <c r="AH24" s="8"/>
      <c r="AI24" s="8"/>
      <c r="AJ24" s="8"/>
      <c r="AK24" s="8"/>
      <c r="AL24" s="8"/>
      <c r="AM24" s="8"/>
      <c r="AN24" s="8"/>
      <c r="AO24" s="8"/>
      <c r="AP24" s="8"/>
      <c r="BB24" s="177"/>
      <c r="BE24" s="177"/>
    </row>
    <row r="25" spans="1:57" s="12" customFormat="1" ht="15" customHeight="1" x14ac:dyDescent="0.15">
      <c r="A25" s="392"/>
      <c r="B25" s="330"/>
      <c r="C25" s="180"/>
      <c r="D25" s="39"/>
      <c r="E25" s="59"/>
      <c r="F25" s="60"/>
      <c r="G25" s="60"/>
      <c r="H25" s="60"/>
      <c r="I25" s="45"/>
      <c r="J25" s="82"/>
      <c r="K25" s="65"/>
      <c r="L25" s="65"/>
      <c r="M25" s="67"/>
      <c r="N25" s="67"/>
      <c r="O25" s="67"/>
      <c r="P25" s="67"/>
      <c r="Q25" s="67"/>
      <c r="R25" s="67"/>
      <c r="S25" s="67"/>
      <c r="T25" s="67"/>
      <c r="U25" s="67"/>
      <c r="V25" s="67"/>
      <c r="W25" s="67"/>
      <c r="X25" s="67"/>
      <c r="Y25" s="96"/>
      <c r="Z25" s="97"/>
      <c r="AA25" s="74"/>
      <c r="AB25" s="45"/>
      <c r="AC25" s="45"/>
      <c r="AD25" s="175"/>
      <c r="AE25" s="8"/>
      <c r="AF25" s="8"/>
      <c r="AG25" s="8"/>
      <c r="AH25" s="8"/>
      <c r="AI25" s="8"/>
      <c r="AJ25" s="8"/>
      <c r="AK25" s="8"/>
      <c r="AL25" s="8"/>
      <c r="AM25" s="8"/>
      <c r="AN25" s="8"/>
      <c r="AO25" s="8"/>
      <c r="AP25" s="8"/>
      <c r="BB25" s="177"/>
      <c r="BE25" s="177"/>
    </row>
    <row r="26" spans="1:57" s="12" customFormat="1" ht="15" customHeight="1" x14ac:dyDescent="0.15">
      <c r="A26" s="392"/>
      <c r="B26" s="331"/>
      <c r="C26" s="83"/>
      <c r="D26" s="84"/>
      <c r="E26" s="85"/>
      <c r="F26" s="98"/>
      <c r="G26" s="98"/>
      <c r="H26" s="98"/>
      <c r="I26" s="92"/>
      <c r="J26" s="86"/>
      <c r="K26" s="88"/>
      <c r="L26" s="88"/>
      <c r="M26" s="89"/>
      <c r="N26" s="89"/>
      <c r="O26" s="89"/>
      <c r="P26" s="89"/>
      <c r="Q26" s="89"/>
      <c r="R26" s="89"/>
      <c r="S26" s="89"/>
      <c r="T26" s="89"/>
      <c r="U26" s="89"/>
      <c r="V26" s="89"/>
      <c r="W26" s="89"/>
      <c r="X26" s="89"/>
      <c r="Y26" s="90"/>
      <c r="Z26" s="91"/>
      <c r="AA26" s="92"/>
      <c r="AB26" s="92"/>
      <c r="AC26" s="92"/>
      <c r="AD26" s="175"/>
      <c r="AE26" s="8"/>
      <c r="AF26" s="8"/>
      <c r="AG26" s="8"/>
      <c r="AH26" s="8"/>
      <c r="AI26" s="8"/>
      <c r="AJ26" s="8"/>
      <c r="AK26" s="8"/>
      <c r="AL26" s="8"/>
      <c r="AM26" s="8"/>
      <c r="AN26" s="8"/>
      <c r="AO26" s="8"/>
      <c r="AP26" s="8"/>
      <c r="BB26" s="177"/>
      <c r="BE26" s="177"/>
    </row>
    <row r="27" spans="1:57" s="12" customFormat="1" ht="15" customHeight="1" x14ac:dyDescent="0.15">
      <c r="A27" s="392"/>
      <c r="B27" s="353"/>
      <c r="C27" s="354"/>
      <c r="D27" s="55"/>
      <c r="E27" s="40"/>
      <c r="F27" s="41"/>
      <c r="G27" s="41"/>
      <c r="H27" s="41"/>
      <c r="I27" s="46"/>
      <c r="J27" s="44"/>
      <c r="K27" s="41"/>
      <c r="L27" s="41"/>
      <c r="M27" s="56"/>
      <c r="N27" s="56"/>
      <c r="O27" s="56"/>
      <c r="P27" s="56"/>
      <c r="Q27" s="56"/>
      <c r="R27" s="56"/>
      <c r="S27" s="56"/>
      <c r="T27" s="56"/>
      <c r="U27" s="56"/>
      <c r="V27" s="56"/>
      <c r="W27" s="56"/>
      <c r="X27" s="56"/>
      <c r="Y27" s="57"/>
      <c r="Z27" s="58"/>
      <c r="AA27" s="46"/>
      <c r="AB27" s="46"/>
      <c r="AC27" s="46"/>
      <c r="AD27" s="175"/>
      <c r="AE27" s="8"/>
      <c r="AF27" s="8"/>
      <c r="AG27" s="8"/>
      <c r="AH27" s="8"/>
      <c r="AI27" s="8"/>
      <c r="AJ27" s="8"/>
      <c r="AK27" s="8"/>
      <c r="AL27" s="8"/>
      <c r="AM27" s="8"/>
      <c r="AN27" s="8"/>
      <c r="AO27" s="8"/>
      <c r="AP27" s="8"/>
      <c r="BB27" s="177"/>
      <c r="BE27" s="177"/>
    </row>
    <row r="28" spans="1:57" s="12" customFormat="1" ht="15" customHeight="1" x14ac:dyDescent="0.15">
      <c r="A28" s="392"/>
      <c r="B28" s="314"/>
      <c r="C28" s="315"/>
      <c r="D28" s="39"/>
      <c r="E28" s="59"/>
      <c r="F28" s="60"/>
      <c r="G28" s="60"/>
      <c r="H28" s="60"/>
      <c r="I28" s="45"/>
      <c r="J28" s="61"/>
      <c r="K28" s="60"/>
      <c r="L28" s="60"/>
      <c r="M28" s="62"/>
      <c r="N28" s="62"/>
      <c r="O28" s="62"/>
      <c r="P28" s="62"/>
      <c r="Q28" s="62"/>
      <c r="R28" s="62"/>
      <c r="S28" s="62"/>
      <c r="T28" s="62"/>
      <c r="U28" s="62"/>
      <c r="V28" s="62"/>
      <c r="W28" s="62"/>
      <c r="X28" s="62"/>
      <c r="Y28" s="63"/>
      <c r="Z28" s="43"/>
      <c r="AA28" s="45"/>
      <c r="AB28" s="74"/>
      <c r="AC28" s="45"/>
      <c r="AD28" s="175"/>
      <c r="AE28" s="8"/>
      <c r="AF28" s="8"/>
      <c r="AG28" s="8"/>
      <c r="AH28" s="8"/>
      <c r="AI28" s="8"/>
      <c r="AJ28" s="8"/>
      <c r="AK28" s="8"/>
      <c r="AL28" s="8"/>
      <c r="AM28" s="8"/>
      <c r="AN28" s="8"/>
      <c r="AO28" s="8"/>
      <c r="AP28" s="8"/>
      <c r="BB28" s="177"/>
      <c r="BE28" s="177"/>
    </row>
    <row r="29" spans="1:57" s="12" customFormat="1" ht="15" customHeight="1" x14ac:dyDescent="0.15">
      <c r="A29" s="392"/>
      <c r="B29" s="316"/>
      <c r="C29" s="181"/>
      <c r="D29" s="39"/>
      <c r="E29" s="59"/>
      <c r="F29" s="60"/>
      <c r="G29" s="60"/>
      <c r="H29" s="60"/>
      <c r="I29" s="45"/>
      <c r="J29" s="61"/>
      <c r="K29" s="60"/>
      <c r="L29" s="60"/>
      <c r="M29" s="62"/>
      <c r="N29" s="62"/>
      <c r="O29" s="62"/>
      <c r="P29" s="62"/>
      <c r="Q29" s="62"/>
      <c r="R29" s="62"/>
      <c r="S29" s="62"/>
      <c r="T29" s="62"/>
      <c r="U29" s="62"/>
      <c r="V29" s="62"/>
      <c r="W29" s="62"/>
      <c r="X29" s="62"/>
      <c r="Y29" s="63"/>
      <c r="Z29" s="43"/>
      <c r="AA29" s="45"/>
      <c r="AB29" s="45"/>
      <c r="AC29" s="45"/>
      <c r="AD29" s="175"/>
      <c r="AE29" s="8"/>
      <c r="AF29" s="8"/>
      <c r="AG29" s="8"/>
      <c r="AH29" s="8"/>
      <c r="AI29" s="8"/>
      <c r="AJ29" s="8"/>
      <c r="AK29" s="8"/>
      <c r="AL29" s="8"/>
      <c r="AM29" s="8"/>
      <c r="AN29" s="8"/>
      <c r="AO29" s="8"/>
      <c r="AP29" s="8"/>
      <c r="BB29" s="177"/>
      <c r="BE29" s="177"/>
    </row>
    <row r="30" spans="1:57" s="12" customFormat="1" ht="15" customHeight="1" x14ac:dyDescent="0.15">
      <c r="A30" s="392"/>
      <c r="B30" s="316"/>
      <c r="C30" s="181"/>
      <c r="D30" s="39"/>
      <c r="E30" s="59"/>
      <c r="F30" s="60"/>
      <c r="G30" s="60"/>
      <c r="H30" s="60"/>
      <c r="I30" s="45"/>
      <c r="J30" s="61"/>
      <c r="K30" s="60"/>
      <c r="L30" s="60"/>
      <c r="M30" s="62"/>
      <c r="N30" s="62"/>
      <c r="O30" s="62"/>
      <c r="P30" s="62"/>
      <c r="Q30" s="62"/>
      <c r="R30" s="62"/>
      <c r="S30" s="62"/>
      <c r="T30" s="62"/>
      <c r="U30" s="62"/>
      <c r="V30" s="62"/>
      <c r="W30" s="62"/>
      <c r="X30" s="62"/>
      <c r="Y30" s="63"/>
      <c r="Z30" s="43"/>
      <c r="AA30" s="45"/>
      <c r="AB30" s="45"/>
      <c r="AC30" s="45"/>
      <c r="AD30" s="175"/>
      <c r="AE30" s="8"/>
      <c r="AF30" s="8"/>
      <c r="AG30" s="8"/>
      <c r="AH30" s="8"/>
      <c r="AI30" s="8"/>
      <c r="AJ30" s="8"/>
      <c r="AK30" s="8"/>
      <c r="AL30" s="8"/>
      <c r="AM30" s="8"/>
      <c r="AN30" s="8"/>
      <c r="AO30" s="8"/>
      <c r="AP30" s="8"/>
      <c r="BB30" s="177"/>
      <c r="BE30" s="177"/>
    </row>
    <row r="31" spans="1:57" s="12" customFormat="1" ht="15" customHeight="1" x14ac:dyDescent="0.15">
      <c r="A31" s="392"/>
      <c r="B31" s="390"/>
      <c r="C31" s="390"/>
      <c r="D31" s="39"/>
      <c r="E31" s="59"/>
      <c r="F31" s="60"/>
      <c r="G31" s="60"/>
      <c r="H31" s="60"/>
      <c r="I31" s="45"/>
      <c r="J31" s="61"/>
      <c r="K31" s="60"/>
      <c r="L31" s="60"/>
      <c r="M31" s="62"/>
      <c r="N31" s="62"/>
      <c r="O31" s="62"/>
      <c r="P31" s="62"/>
      <c r="Q31" s="62"/>
      <c r="R31" s="62"/>
      <c r="S31" s="62"/>
      <c r="T31" s="62"/>
      <c r="U31" s="62"/>
      <c r="V31" s="62"/>
      <c r="W31" s="62"/>
      <c r="X31" s="62"/>
      <c r="Y31" s="63"/>
      <c r="Z31" s="43"/>
      <c r="AA31" s="45"/>
      <c r="AB31" s="45"/>
      <c r="AC31" s="45"/>
      <c r="AD31" s="175"/>
      <c r="AE31" s="8"/>
      <c r="AF31" s="8"/>
      <c r="AG31" s="8"/>
      <c r="AH31" s="8"/>
      <c r="AI31" s="8"/>
      <c r="AJ31" s="8"/>
      <c r="AK31" s="8"/>
      <c r="AL31" s="8"/>
      <c r="AM31" s="8"/>
      <c r="AN31" s="8"/>
      <c r="AO31" s="8"/>
      <c r="AP31" s="8"/>
      <c r="BB31" s="177"/>
      <c r="BE31" s="177"/>
    </row>
    <row r="32" spans="1:57" s="12" customFormat="1" ht="15" customHeight="1" x14ac:dyDescent="0.15">
      <c r="A32" s="392"/>
      <c r="B32" s="314"/>
      <c r="C32" s="315"/>
      <c r="D32" s="39"/>
      <c r="E32" s="59"/>
      <c r="F32" s="60"/>
      <c r="G32" s="60"/>
      <c r="H32" s="60"/>
      <c r="I32" s="45"/>
      <c r="J32" s="61"/>
      <c r="K32" s="60"/>
      <c r="L32" s="60"/>
      <c r="M32" s="62"/>
      <c r="N32" s="62"/>
      <c r="O32" s="62"/>
      <c r="P32" s="62"/>
      <c r="Q32" s="62"/>
      <c r="R32" s="62"/>
      <c r="S32" s="62"/>
      <c r="T32" s="62"/>
      <c r="U32" s="62"/>
      <c r="V32" s="62"/>
      <c r="W32" s="62"/>
      <c r="X32" s="62"/>
      <c r="Y32" s="63"/>
      <c r="Z32" s="43"/>
      <c r="AA32" s="45"/>
      <c r="AB32" s="45"/>
      <c r="AC32" s="45"/>
      <c r="AD32" s="175"/>
      <c r="AE32" s="8"/>
      <c r="AF32" s="8"/>
      <c r="AG32" s="8"/>
      <c r="AH32" s="8"/>
      <c r="AI32" s="8"/>
      <c r="AJ32" s="8"/>
      <c r="AK32" s="8"/>
      <c r="AL32" s="8"/>
      <c r="AM32" s="8"/>
      <c r="AN32" s="8"/>
      <c r="AO32" s="8"/>
      <c r="AP32" s="8"/>
      <c r="BB32" s="177"/>
      <c r="BE32" s="177"/>
    </row>
    <row r="33" spans="1:80" s="12" customFormat="1" ht="21" customHeight="1" x14ac:dyDescent="0.15">
      <c r="A33" s="392"/>
      <c r="B33" s="355"/>
      <c r="C33" s="356"/>
      <c r="D33" s="99"/>
      <c r="E33" s="64"/>
      <c r="F33" s="65"/>
      <c r="G33" s="65"/>
      <c r="H33" s="65"/>
      <c r="I33" s="66"/>
      <c r="J33" s="61"/>
      <c r="K33" s="60"/>
      <c r="L33" s="60"/>
      <c r="M33" s="62"/>
      <c r="N33" s="62"/>
      <c r="O33" s="62"/>
      <c r="P33" s="62"/>
      <c r="Q33" s="62"/>
      <c r="R33" s="62"/>
      <c r="S33" s="62"/>
      <c r="T33" s="62"/>
      <c r="U33" s="67"/>
      <c r="V33" s="67"/>
      <c r="W33" s="67"/>
      <c r="X33" s="67"/>
      <c r="Y33" s="63"/>
      <c r="Z33" s="43"/>
      <c r="AA33" s="45"/>
      <c r="AB33" s="45"/>
      <c r="AC33" s="66"/>
      <c r="AD33" s="175"/>
      <c r="AE33" s="8"/>
      <c r="AF33" s="8"/>
      <c r="AG33" s="8"/>
      <c r="AH33" s="8"/>
      <c r="AI33" s="8"/>
      <c r="AJ33" s="8"/>
      <c r="AK33" s="8"/>
      <c r="AL33" s="8"/>
      <c r="AM33" s="8"/>
      <c r="AN33" s="8"/>
      <c r="AO33" s="8"/>
      <c r="AP33" s="8"/>
      <c r="BB33" s="177"/>
      <c r="BE33" s="177"/>
    </row>
    <row r="34" spans="1:80" s="12" customFormat="1" ht="15" customHeight="1" x14ac:dyDescent="0.15">
      <c r="A34" s="392"/>
      <c r="B34" s="317"/>
      <c r="C34" s="318"/>
      <c r="D34" s="68"/>
      <c r="E34" s="100"/>
      <c r="F34" s="70"/>
      <c r="G34" s="70"/>
      <c r="H34" s="70"/>
      <c r="I34" s="74"/>
      <c r="J34" s="69"/>
      <c r="K34" s="70"/>
      <c r="L34" s="70"/>
      <c r="M34" s="101"/>
      <c r="N34" s="101"/>
      <c r="O34" s="101"/>
      <c r="P34" s="101"/>
      <c r="Q34" s="101"/>
      <c r="R34" s="101"/>
      <c r="S34" s="101"/>
      <c r="T34" s="101"/>
      <c r="U34" s="101"/>
      <c r="V34" s="101"/>
      <c r="W34" s="101"/>
      <c r="X34" s="101"/>
      <c r="Y34" s="72"/>
      <c r="Z34" s="73"/>
      <c r="AA34" s="74"/>
      <c r="AB34" s="45"/>
      <c r="AC34" s="74"/>
      <c r="AD34" s="175"/>
      <c r="AE34" s="8"/>
      <c r="AF34" s="8"/>
      <c r="AG34" s="8"/>
      <c r="AH34" s="8"/>
      <c r="AI34" s="8"/>
      <c r="AJ34" s="8"/>
      <c r="AK34" s="8"/>
      <c r="AL34" s="8"/>
      <c r="AM34" s="8"/>
      <c r="AN34" s="8"/>
      <c r="AO34" s="8"/>
      <c r="AP34" s="8"/>
      <c r="BB34" s="177"/>
      <c r="BE34" s="177"/>
    </row>
    <row r="35" spans="1:80" s="12" customFormat="1" ht="15" customHeight="1" x14ac:dyDescent="0.15">
      <c r="A35" s="392"/>
      <c r="B35" s="319"/>
      <c r="C35" s="102"/>
      <c r="D35" s="32"/>
      <c r="E35" s="103"/>
      <c r="F35" s="78"/>
      <c r="G35" s="78"/>
      <c r="H35" s="78"/>
      <c r="I35" s="93"/>
      <c r="J35" s="77"/>
      <c r="K35" s="78"/>
      <c r="L35" s="78"/>
      <c r="M35" s="78"/>
      <c r="N35" s="78"/>
      <c r="O35" s="78"/>
      <c r="P35" s="78"/>
      <c r="Q35" s="78"/>
      <c r="R35" s="78"/>
      <c r="S35" s="78"/>
      <c r="T35" s="78"/>
      <c r="U35" s="104"/>
      <c r="V35" s="104"/>
      <c r="W35" s="104"/>
      <c r="X35" s="104"/>
      <c r="Y35" s="105"/>
      <c r="Z35" s="106"/>
      <c r="AA35" s="93"/>
      <c r="AB35" s="93"/>
      <c r="AC35" s="93"/>
      <c r="AD35" s="175"/>
      <c r="AE35" s="8"/>
      <c r="AF35" s="8"/>
      <c r="AG35" s="8"/>
      <c r="AH35" s="8"/>
      <c r="AI35" s="8"/>
      <c r="AJ35" s="8"/>
      <c r="AK35" s="8"/>
      <c r="AL35" s="8"/>
      <c r="AM35" s="8"/>
      <c r="AN35" s="8"/>
      <c r="AO35" s="8"/>
      <c r="AP35" s="8"/>
      <c r="BB35" s="177"/>
      <c r="BE35" s="177"/>
    </row>
    <row r="36" spans="1:80" s="12" customFormat="1" ht="15" customHeight="1" x14ac:dyDescent="0.15">
      <c r="A36" s="392"/>
      <c r="B36" s="320"/>
      <c r="C36" s="182"/>
      <c r="D36" s="39"/>
      <c r="E36" s="64"/>
      <c r="F36" s="65"/>
      <c r="G36" s="65"/>
      <c r="H36" s="65"/>
      <c r="I36" s="66"/>
      <c r="J36" s="82"/>
      <c r="K36" s="65"/>
      <c r="L36" s="65"/>
      <c r="M36" s="65"/>
      <c r="N36" s="65"/>
      <c r="O36" s="65"/>
      <c r="P36" s="65"/>
      <c r="Q36" s="65"/>
      <c r="R36" s="65"/>
      <c r="S36" s="65"/>
      <c r="T36" s="65"/>
      <c r="U36" s="62"/>
      <c r="V36" s="62"/>
      <c r="W36" s="62"/>
      <c r="X36" s="62"/>
      <c r="Y36" s="107"/>
      <c r="Z36" s="108"/>
      <c r="AA36" s="66"/>
      <c r="AB36" s="66"/>
      <c r="AC36" s="66"/>
      <c r="AD36" s="175"/>
      <c r="AE36" s="8"/>
      <c r="AF36" s="8"/>
      <c r="AG36" s="8"/>
      <c r="AH36" s="8"/>
      <c r="AI36" s="8"/>
      <c r="AJ36" s="8"/>
      <c r="AK36" s="8"/>
      <c r="AL36" s="8"/>
      <c r="AM36" s="8"/>
      <c r="AN36" s="8"/>
      <c r="AO36" s="8"/>
      <c r="AP36" s="8"/>
      <c r="BB36" s="177"/>
      <c r="BE36" s="177"/>
    </row>
    <row r="37" spans="1:80" s="12" customFormat="1" ht="18" customHeight="1" x14ac:dyDescent="0.15">
      <c r="A37" s="392"/>
      <c r="B37" s="321"/>
      <c r="C37" s="109"/>
      <c r="D37" s="84"/>
      <c r="E37" s="110"/>
      <c r="F37" s="88"/>
      <c r="G37" s="88"/>
      <c r="H37" s="88"/>
      <c r="I37" s="111"/>
      <c r="J37" s="86"/>
      <c r="K37" s="88"/>
      <c r="L37" s="88"/>
      <c r="M37" s="88"/>
      <c r="N37" s="88"/>
      <c r="O37" s="88"/>
      <c r="P37" s="88"/>
      <c r="Q37" s="88"/>
      <c r="R37" s="88"/>
      <c r="S37" s="88"/>
      <c r="T37" s="88"/>
      <c r="U37" s="112"/>
      <c r="V37" s="112"/>
      <c r="W37" s="112"/>
      <c r="X37" s="112"/>
      <c r="Y37" s="90"/>
      <c r="Z37" s="91"/>
      <c r="AA37" s="111"/>
      <c r="AB37" s="111"/>
      <c r="AC37" s="111"/>
      <c r="AD37" s="175"/>
      <c r="AE37" s="8"/>
      <c r="AF37" s="8"/>
      <c r="AG37" s="8"/>
      <c r="AH37" s="8"/>
      <c r="AI37" s="8"/>
      <c r="AJ37" s="8"/>
      <c r="AK37" s="8"/>
      <c r="AL37" s="8"/>
      <c r="AM37" s="8"/>
      <c r="AN37" s="8"/>
      <c r="AO37" s="8"/>
      <c r="AP37" s="8"/>
      <c r="BB37" s="177"/>
      <c r="BE37" s="177"/>
    </row>
    <row r="38" spans="1:80" s="12" customFormat="1" ht="14.25" customHeight="1" x14ac:dyDescent="0.15">
      <c r="A38" s="392"/>
      <c r="B38" s="394"/>
      <c r="C38" s="395"/>
      <c r="D38" s="48"/>
      <c r="E38" s="49"/>
      <c r="F38" s="50"/>
      <c r="G38" s="50"/>
      <c r="H38" s="50"/>
      <c r="I38" s="54"/>
      <c r="J38" s="53"/>
      <c r="K38" s="50"/>
      <c r="L38" s="50"/>
      <c r="M38" s="113"/>
      <c r="N38" s="113"/>
      <c r="O38" s="113"/>
      <c r="P38" s="113"/>
      <c r="Q38" s="113"/>
      <c r="R38" s="113"/>
      <c r="S38" s="113"/>
      <c r="T38" s="113"/>
      <c r="U38" s="113"/>
      <c r="V38" s="113"/>
      <c r="W38" s="113"/>
      <c r="X38" s="113"/>
      <c r="Y38" s="114"/>
      <c r="Z38" s="115"/>
      <c r="AA38" s="116"/>
      <c r="AB38" s="116"/>
      <c r="AC38" s="116"/>
      <c r="AD38" s="175"/>
      <c r="AE38" s="8"/>
      <c r="AF38" s="8"/>
      <c r="AG38" s="8"/>
      <c r="AH38" s="8"/>
      <c r="AI38" s="8"/>
      <c r="AJ38" s="8"/>
      <c r="AK38" s="8"/>
      <c r="AL38" s="8"/>
      <c r="AM38" s="8"/>
      <c r="AN38" s="8"/>
      <c r="AO38" s="8"/>
      <c r="AP38" s="8"/>
      <c r="BB38" s="177"/>
      <c r="BE38" s="177"/>
    </row>
    <row r="39" spans="1:80" s="12" customFormat="1" ht="15" customHeight="1" x14ac:dyDescent="0.15">
      <c r="A39" s="393"/>
      <c r="B39" s="322"/>
      <c r="C39" s="323"/>
      <c r="D39" s="117"/>
      <c r="E39" s="118"/>
      <c r="F39" s="119"/>
      <c r="G39" s="119"/>
      <c r="H39" s="119"/>
      <c r="I39" s="120"/>
      <c r="J39" s="121"/>
      <c r="K39" s="119"/>
      <c r="L39" s="119"/>
      <c r="M39" s="122"/>
      <c r="N39" s="122"/>
      <c r="O39" s="122"/>
      <c r="P39" s="122"/>
      <c r="Q39" s="122"/>
      <c r="R39" s="122"/>
      <c r="S39" s="122"/>
      <c r="T39" s="122"/>
      <c r="U39" s="122"/>
      <c r="V39" s="122"/>
      <c r="W39" s="122"/>
      <c r="X39" s="122"/>
      <c r="Y39" s="123"/>
      <c r="Z39" s="124"/>
      <c r="AA39" s="120"/>
      <c r="AB39" s="120"/>
      <c r="AC39" s="120"/>
      <c r="AD39" s="175"/>
      <c r="AE39" s="8"/>
      <c r="AF39" s="8"/>
      <c r="AG39" s="8"/>
      <c r="AH39" s="8"/>
      <c r="AI39" s="8"/>
      <c r="AJ39" s="8"/>
      <c r="AK39" s="8"/>
      <c r="AL39" s="8"/>
      <c r="AM39" s="8"/>
      <c r="AN39" s="8"/>
      <c r="AO39" s="8"/>
      <c r="AP39" s="8"/>
      <c r="BB39" s="177"/>
      <c r="BE39" s="177"/>
    </row>
    <row r="40" spans="1:80" s="12" customFormat="1" ht="33" customHeight="1" x14ac:dyDescent="0.2">
      <c r="A40" s="125"/>
      <c r="B40" s="125"/>
      <c r="C40" s="125"/>
      <c r="D40" s="125"/>
      <c r="E40" s="125"/>
      <c r="F40" s="125"/>
      <c r="G40" s="126"/>
      <c r="H40" s="126"/>
      <c r="I40" s="127"/>
      <c r="J40" s="127"/>
      <c r="K40" s="127"/>
      <c r="L40" s="127"/>
      <c r="M40" s="127"/>
      <c r="N40" s="127"/>
      <c r="O40" s="128"/>
      <c r="P40" s="127"/>
      <c r="Q40" s="7"/>
      <c r="R40" s="8"/>
      <c r="S40" s="8"/>
      <c r="T40" s="8"/>
      <c r="U40" s="8"/>
      <c r="V40" s="8"/>
      <c r="W40" s="8"/>
      <c r="X40" s="8"/>
      <c r="Y40" s="8"/>
      <c r="Z40" s="8"/>
      <c r="AA40" s="8"/>
      <c r="AB40" s="8"/>
      <c r="AC40" s="8"/>
      <c r="AD40" s="8"/>
      <c r="AE40" s="8"/>
      <c r="AF40" s="8"/>
      <c r="AG40" s="8"/>
      <c r="AH40" s="8"/>
      <c r="AI40" s="8"/>
      <c r="AJ40" s="8"/>
      <c r="AK40" s="8"/>
      <c r="AL40" s="8"/>
      <c r="AM40" s="8"/>
      <c r="AN40" s="8"/>
    </row>
    <row r="41" spans="1:80" s="8" customFormat="1" ht="45.75" customHeight="1" x14ac:dyDescent="0.15">
      <c r="A41" s="396"/>
      <c r="B41" s="397"/>
      <c r="C41" s="398"/>
      <c r="D41" s="226"/>
      <c r="E41" s="129"/>
      <c r="F41" s="225"/>
      <c r="G41" s="225"/>
      <c r="H41" s="130"/>
      <c r="I41" s="127"/>
      <c r="J41" s="127"/>
      <c r="K41" s="127"/>
      <c r="L41" s="127"/>
      <c r="M41" s="127"/>
      <c r="N41" s="127"/>
      <c r="O41" s="127"/>
      <c r="P41" s="127"/>
      <c r="Q41" s="7"/>
    </row>
    <row r="42" spans="1:80" s="12" customFormat="1" ht="19.5" customHeight="1" x14ac:dyDescent="0.15">
      <c r="A42" s="391"/>
      <c r="B42" s="324"/>
      <c r="C42" s="325"/>
      <c r="D42" s="21"/>
      <c r="E42" s="22"/>
      <c r="F42" s="23"/>
      <c r="G42" s="23"/>
      <c r="H42" s="131"/>
      <c r="I42" s="176"/>
      <c r="J42" s="127"/>
      <c r="K42" s="127"/>
      <c r="L42" s="127"/>
      <c r="M42" s="127"/>
      <c r="N42" s="127"/>
      <c r="O42" s="127"/>
      <c r="P42" s="127"/>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32"/>
      <c r="BC42" s="183"/>
      <c r="BD42" s="127"/>
      <c r="BE42" s="132"/>
      <c r="BF42" s="183"/>
      <c r="BG42" s="8"/>
    </row>
    <row r="43" spans="1:80" s="12" customFormat="1" ht="15.75" customHeight="1" x14ac:dyDescent="0.15">
      <c r="A43" s="392"/>
      <c r="B43" s="326"/>
      <c r="C43" s="31"/>
      <c r="D43" s="21"/>
      <c r="E43" s="33"/>
      <c r="F43" s="34"/>
      <c r="G43" s="34"/>
      <c r="H43" s="35"/>
      <c r="I43" s="176"/>
      <c r="J43" s="127"/>
      <c r="K43" s="127"/>
      <c r="L43" s="127"/>
      <c r="M43" s="127"/>
      <c r="N43" s="127"/>
      <c r="O43" s="127"/>
      <c r="P43" s="127"/>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32"/>
      <c r="BC43" s="183"/>
      <c r="BD43" s="127"/>
      <c r="BE43" s="132"/>
      <c r="BF43" s="183"/>
      <c r="BG43" s="8"/>
    </row>
    <row r="44" spans="1:80" s="12" customFormat="1" ht="15.75" customHeight="1" x14ac:dyDescent="0.15">
      <c r="A44" s="392"/>
      <c r="B44" s="327"/>
      <c r="C44" s="227"/>
      <c r="D44" s="68"/>
      <c r="E44" s="59"/>
      <c r="F44" s="60"/>
      <c r="G44" s="60"/>
      <c r="H44" s="133"/>
      <c r="I44" s="176"/>
      <c r="J44" s="127"/>
      <c r="K44" s="127"/>
      <c r="L44" s="127"/>
      <c r="M44" s="127"/>
      <c r="N44" s="127"/>
      <c r="O44" s="127"/>
      <c r="P44" s="127"/>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32"/>
      <c r="BC44" s="183"/>
      <c r="BD44" s="127"/>
      <c r="BE44" s="132"/>
      <c r="BF44" s="183"/>
      <c r="BG44" s="8"/>
    </row>
    <row r="45" spans="1:80" s="12" customFormat="1" ht="15.75" customHeight="1" x14ac:dyDescent="0.15">
      <c r="A45" s="392"/>
      <c r="B45" s="328"/>
      <c r="C45" s="47"/>
      <c r="D45" s="84"/>
      <c r="E45" s="85"/>
      <c r="F45" s="98"/>
      <c r="G45" s="98"/>
      <c r="H45" s="134"/>
      <c r="I45" s="176"/>
      <c r="J45" s="127"/>
      <c r="K45" s="127"/>
      <c r="L45" s="127"/>
      <c r="M45" s="127"/>
      <c r="N45" s="127"/>
      <c r="O45" s="127"/>
      <c r="P45" s="127"/>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32"/>
      <c r="BC45" s="183"/>
      <c r="BD45" s="127"/>
      <c r="BE45" s="132"/>
      <c r="BF45" s="183"/>
      <c r="BG45" s="8"/>
    </row>
    <row r="46" spans="1:80" s="12" customFormat="1" ht="15.75" customHeight="1" x14ac:dyDescent="0.15">
      <c r="A46" s="392"/>
      <c r="B46" s="353"/>
      <c r="C46" s="354"/>
      <c r="D46" s="99"/>
      <c r="E46" s="40"/>
      <c r="F46" s="41"/>
      <c r="G46" s="41"/>
      <c r="H46" s="42"/>
      <c r="I46" s="176"/>
      <c r="J46" s="127"/>
      <c r="K46" s="127"/>
      <c r="L46" s="127"/>
      <c r="M46" s="127"/>
      <c r="N46" s="127"/>
      <c r="O46" s="127"/>
      <c r="P46" s="127"/>
      <c r="Q46" s="7"/>
      <c r="R46" s="8"/>
      <c r="S46" s="8"/>
      <c r="T46" s="8"/>
      <c r="U46" s="8"/>
      <c r="V46" s="8"/>
      <c r="W46" s="8"/>
      <c r="X46" s="8"/>
      <c r="Y46" s="8"/>
      <c r="Z46" s="8"/>
      <c r="AA46" s="8"/>
      <c r="AB46" s="8"/>
      <c r="AC46" s="8"/>
      <c r="AD46" s="8"/>
      <c r="AE46" s="8"/>
      <c r="AF46" s="8"/>
      <c r="AG46" s="8"/>
      <c r="AH46" s="8"/>
      <c r="AI46" s="8"/>
      <c r="AJ46" s="8"/>
      <c r="AK46" s="8"/>
      <c r="AL46" s="8"/>
      <c r="AM46" s="8"/>
      <c r="AN46" s="8"/>
      <c r="AZ46" s="8"/>
      <c r="BA46" s="8"/>
      <c r="BB46" s="132"/>
      <c r="BC46" s="183"/>
      <c r="BD46" s="127"/>
      <c r="BE46" s="132"/>
      <c r="BF46" s="183"/>
      <c r="BG46" s="8"/>
    </row>
    <row r="47" spans="1:80" s="12" customFormat="1" ht="15.75" customHeight="1" x14ac:dyDescent="0.15">
      <c r="A47" s="392"/>
      <c r="B47" s="314"/>
      <c r="C47" s="315"/>
      <c r="D47" s="68"/>
      <c r="E47" s="59"/>
      <c r="F47" s="60"/>
      <c r="G47" s="60"/>
      <c r="H47" s="133"/>
      <c r="I47" s="176"/>
      <c r="J47" s="127"/>
      <c r="K47" s="127"/>
      <c r="L47" s="127"/>
      <c r="M47" s="127"/>
      <c r="N47" s="127"/>
      <c r="O47" s="127"/>
      <c r="P47" s="127"/>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32"/>
      <c r="BC47" s="183"/>
      <c r="BD47" s="127"/>
      <c r="BE47" s="132"/>
      <c r="BF47" s="183"/>
      <c r="BG47" s="8"/>
    </row>
    <row r="48" spans="1:80" s="8" customFormat="1" ht="15.75" customHeight="1" x14ac:dyDescent="0.15">
      <c r="A48" s="392"/>
      <c r="B48" s="314"/>
      <c r="C48" s="315"/>
      <c r="D48" s="68"/>
      <c r="E48" s="59"/>
      <c r="F48" s="60"/>
      <c r="G48" s="60"/>
      <c r="H48" s="133"/>
      <c r="I48" s="176"/>
      <c r="J48" s="127"/>
      <c r="K48" s="127"/>
      <c r="L48" s="127"/>
      <c r="M48" s="127"/>
      <c r="N48" s="127"/>
      <c r="O48" s="127"/>
      <c r="P48" s="127"/>
      <c r="Q48" s="7"/>
      <c r="AO48" s="12"/>
      <c r="AP48" s="12"/>
      <c r="AQ48" s="12"/>
      <c r="AR48" s="12"/>
      <c r="AS48" s="12"/>
      <c r="AT48" s="12"/>
      <c r="AU48" s="12"/>
      <c r="AV48" s="12"/>
      <c r="AW48" s="12"/>
      <c r="AX48" s="12"/>
      <c r="AY48" s="12"/>
      <c r="BB48" s="132"/>
      <c r="BC48" s="183"/>
      <c r="BD48" s="127"/>
      <c r="BE48" s="132"/>
      <c r="BF48" s="183"/>
      <c r="BH48" s="12"/>
      <c r="BI48" s="12"/>
      <c r="BJ48" s="12"/>
      <c r="BK48" s="12"/>
      <c r="BL48" s="12"/>
      <c r="BM48" s="12"/>
      <c r="BN48" s="12"/>
      <c r="BO48" s="12"/>
      <c r="BP48" s="12"/>
      <c r="BQ48" s="12"/>
      <c r="BR48" s="12"/>
      <c r="BS48" s="12"/>
      <c r="BT48" s="12"/>
      <c r="BU48" s="12"/>
      <c r="BV48" s="12"/>
      <c r="BW48" s="12"/>
      <c r="BX48" s="12"/>
      <c r="BY48" s="12"/>
      <c r="BZ48" s="12"/>
      <c r="CA48" s="12"/>
      <c r="CB48" s="12"/>
    </row>
    <row r="49" spans="1:80" s="12" customFormat="1" ht="17.25" customHeight="1" x14ac:dyDescent="0.15">
      <c r="A49" s="392"/>
      <c r="B49" s="314"/>
      <c r="C49" s="315"/>
      <c r="D49" s="68"/>
      <c r="E49" s="59"/>
      <c r="F49" s="60"/>
      <c r="G49" s="60"/>
      <c r="H49" s="133"/>
      <c r="I49" s="176"/>
      <c r="J49" s="127"/>
      <c r="K49" s="127"/>
      <c r="L49" s="127"/>
      <c r="M49" s="127"/>
      <c r="N49" s="127"/>
      <c r="O49" s="127"/>
      <c r="P49" s="127"/>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32"/>
      <c r="BC49" s="183"/>
      <c r="BD49" s="127"/>
      <c r="BE49" s="132"/>
      <c r="BF49" s="183"/>
      <c r="BG49" s="8"/>
    </row>
    <row r="50" spans="1:80" s="12" customFormat="1" ht="17.25" customHeight="1" x14ac:dyDescent="0.15">
      <c r="A50" s="392"/>
      <c r="B50" s="314"/>
      <c r="C50" s="315"/>
      <c r="D50" s="68"/>
      <c r="E50" s="59"/>
      <c r="F50" s="60"/>
      <c r="G50" s="60"/>
      <c r="H50" s="133"/>
      <c r="I50" s="176"/>
      <c r="J50" s="127"/>
      <c r="K50" s="127"/>
      <c r="L50" s="127"/>
      <c r="M50" s="127"/>
      <c r="N50" s="127"/>
      <c r="O50" s="127"/>
      <c r="P50" s="127"/>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32"/>
      <c r="BC50" s="183"/>
      <c r="BD50" s="127"/>
      <c r="BE50" s="132"/>
      <c r="BF50" s="183"/>
      <c r="BG50" s="8"/>
    </row>
    <row r="51" spans="1:80" s="12" customFormat="1" ht="17.25" customHeight="1" x14ac:dyDescent="0.15">
      <c r="A51" s="392"/>
      <c r="B51" s="314"/>
      <c r="C51" s="315"/>
      <c r="D51" s="68"/>
      <c r="E51" s="100"/>
      <c r="F51" s="70"/>
      <c r="G51" s="70"/>
      <c r="H51" s="135"/>
      <c r="I51" s="176"/>
      <c r="J51" s="127"/>
      <c r="K51" s="127"/>
      <c r="L51" s="127"/>
      <c r="M51" s="127"/>
      <c r="N51" s="127"/>
      <c r="O51" s="127"/>
      <c r="P51" s="127"/>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32"/>
      <c r="BC51" s="183"/>
      <c r="BD51" s="127"/>
      <c r="BE51" s="132"/>
      <c r="BF51" s="183"/>
      <c r="BG51" s="8"/>
    </row>
    <row r="52" spans="1:80" s="12" customFormat="1" ht="17.25" customHeight="1" x14ac:dyDescent="0.15">
      <c r="A52" s="392"/>
      <c r="B52" s="317"/>
      <c r="C52" s="318"/>
      <c r="D52" s="68"/>
      <c r="E52" s="100"/>
      <c r="F52" s="70"/>
      <c r="G52" s="70"/>
      <c r="H52" s="135"/>
      <c r="I52" s="176"/>
      <c r="J52" s="127"/>
      <c r="K52" s="127"/>
      <c r="L52" s="127"/>
      <c r="M52" s="127"/>
      <c r="N52" s="127"/>
      <c r="O52" s="127"/>
      <c r="P52" s="127"/>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32"/>
      <c r="BC52" s="183"/>
      <c r="BD52" s="127"/>
      <c r="BE52" s="132"/>
      <c r="BF52" s="183"/>
      <c r="BG52" s="8"/>
    </row>
    <row r="53" spans="1:80" s="12" customFormat="1" ht="17.25" customHeight="1" x14ac:dyDescent="0.15">
      <c r="A53" s="392"/>
      <c r="B53" s="319"/>
      <c r="C53" s="76"/>
      <c r="D53" s="32"/>
      <c r="E53" s="37"/>
      <c r="F53" s="34"/>
      <c r="G53" s="34"/>
      <c r="H53" s="35"/>
      <c r="I53" s="176"/>
      <c r="J53" s="127"/>
      <c r="K53" s="127"/>
      <c r="L53" s="127"/>
      <c r="M53" s="127"/>
      <c r="N53" s="127"/>
      <c r="O53" s="127"/>
      <c r="P53" s="127"/>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32"/>
      <c r="BC53" s="183"/>
      <c r="BD53" s="127"/>
      <c r="BE53" s="132"/>
      <c r="BF53" s="183"/>
      <c r="BG53" s="8"/>
    </row>
    <row r="54" spans="1:80" s="12" customFormat="1" ht="17.25" customHeight="1" x14ac:dyDescent="0.15">
      <c r="A54" s="392"/>
      <c r="B54" s="320"/>
      <c r="C54" s="229"/>
      <c r="D54" s="39"/>
      <c r="E54" s="61"/>
      <c r="F54" s="60"/>
      <c r="G54" s="60"/>
      <c r="H54" s="133"/>
      <c r="I54" s="176"/>
      <c r="J54" s="127"/>
      <c r="K54" s="127"/>
      <c r="L54" s="127"/>
      <c r="M54" s="127"/>
      <c r="N54" s="127"/>
      <c r="O54" s="127"/>
      <c r="P54" s="127"/>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32"/>
      <c r="BC54" s="183"/>
      <c r="BD54" s="127"/>
      <c r="BE54" s="132"/>
      <c r="BF54" s="183"/>
      <c r="BG54" s="8"/>
    </row>
    <row r="55" spans="1:80" s="12" customFormat="1" ht="17.25" customHeight="1" x14ac:dyDescent="0.15">
      <c r="A55" s="392"/>
      <c r="B55" s="321"/>
      <c r="C55" s="83"/>
      <c r="D55" s="84"/>
      <c r="E55" s="136"/>
      <c r="F55" s="98"/>
      <c r="G55" s="98"/>
      <c r="H55" s="134"/>
      <c r="I55" s="176"/>
      <c r="J55" s="127"/>
      <c r="K55" s="127"/>
      <c r="L55" s="127"/>
      <c r="M55" s="127"/>
      <c r="N55" s="127"/>
      <c r="O55" s="127"/>
      <c r="P55" s="127"/>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32"/>
      <c r="BC55" s="183"/>
      <c r="BD55" s="127"/>
      <c r="BE55" s="132"/>
      <c r="BF55" s="183"/>
      <c r="BG55" s="8"/>
    </row>
    <row r="56" spans="1:80" s="12" customFormat="1" ht="15.75" customHeight="1" x14ac:dyDescent="0.15">
      <c r="A56" s="392"/>
      <c r="B56" s="329"/>
      <c r="C56" s="179"/>
      <c r="D56" s="21"/>
      <c r="E56" s="33"/>
      <c r="F56" s="34"/>
      <c r="G56" s="34"/>
      <c r="H56" s="35"/>
      <c r="I56" s="176"/>
      <c r="J56" s="127"/>
      <c r="K56" s="127"/>
      <c r="L56" s="127"/>
      <c r="M56" s="127"/>
      <c r="N56" s="127"/>
      <c r="O56" s="127"/>
      <c r="P56" s="127"/>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32"/>
      <c r="BC56" s="183"/>
      <c r="BD56" s="127"/>
      <c r="BE56" s="132"/>
      <c r="BF56" s="183"/>
      <c r="BG56" s="8"/>
    </row>
    <row r="57" spans="1:80" s="12" customFormat="1" ht="15.75" customHeight="1" x14ac:dyDescent="0.15">
      <c r="A57" s="392"/>
      <c r="B57" s="330"/>
      <c r="C57" s="180"/>
      <c r="D57" s="68"/>
      <c r="E57" s="59"/>
      <c r="F57" s="60"/>
      <c r="G57" s="60"/>
      <c r="H57" s="133"/>
      <c r="I57" s="176"/>
      <c r="J57" s="127"/>
      <c r="K57" s="127"/>
      <c r="L57" s="127"/>
      <c r="M57" s="127"/>
      <c r="N57" s="127"/>
      <c r="O57" s="127"/>
      <c r="P57" s="127"/>
      <c r="Q57" s="7"/>
      <c r="R57" s="8"/>
      <c r="S57" s="8"/>
      <c r="T57" s="8"/>
      <c r="U57" s="8"/>
      <c r="V57" s="8"/>
      <c r="W57" s="8"/>
      <c r="X57" s="8"/>
      <c r="Y57" s="8"/>
      <c r="Z57" s="8"/>
      <c r="AA57" s="8"/>
      <c r="AB57" s="8"/>
      <c r="AC57" s="8"/>
      <c r="AD57" s="8"/>
      <c r="AE57" s="8"/>
      <c r="AF57" s="8"/>
      <c r="AG57" s="8"/>
      <c r="AH57" s="8"/>
      <c r="AI57" s="8"/>
      <c r="AJ57" s="8"/>
      <c r="AK57" s="8"/>
      <c r="AL57" s="8"/>
      <c r="AM57" s="8"/>
      <c r="AN57" s="8"/>
      <c r="AZ57" s="8"/>
      <c r="BA57" s="8"/>
      <c r="BB57" s="132"/>
      <c r="BC57" s="183"/>
      <c r="BD57" s="127"/>
      <c r="BE57" s="132"/>
      <c r="BF57" s="183"/>
      <c r="BG57" s="8"/>
    </row>
    <row r="58" spans="1:80" s="12" customFormat="1" ht="15" customHeight="1" x14ac:dyDescent="0.15">
      <c r="A58" s="392"/>
      <c r="B58" s="331"/>
      <c r="C58" s="83"/>
      <c r="D58" s="84"/>
      <c r="E58" s="85"/>
      <c r="F58" s="98"/>
      <c r="G58" s="98"/>
      <c r="H58" s="134"/>
      <c r="I58" s="176"/>
      <c r="J58" s="127"/>
      <c r="K58" s="127"/>
      <c r="L58" s="127"/>
      <c r="M58" s="127"/>
      <c r="N58" s="127"/>
      <c r="O58" s="127"/>
      <c r="P58" s="127"/>
      <c r="Q58" s="7"/>
      <c r="R58" s="8"/>
      <c r="S58" s="8"/>
      <c r="T58" s="8"/>
      <c r="U58" s="8"/>
      <c r="V58" s="8"/>
      <c r="W58" s="8"/>
      <c r="X58" s="8"/>
      <c r="Y58" s="8"/>
      <c r="Z58" s="8"/>
      <c r="AA58" s="8"/>
      <c r="AB58" s="8"/>
      <c r="AC58" s="8"/>
      <c r="AD58" s="8"/>
      <c r="AE58" s="8"/>
      <c r="AF58" s="8"/>
      <c r="AG58" s="8"/>
      <c r="AH58" s="8"/>
      <c r="AI58" s="8"/>
      <c r="AJ58" s="8"/>
      <c r="AK58" s="8"/>
      <c r="AL58" s="8"/>
      <c r="AM58" s="8"/>
      <c r="AN58" s="8"/>
      <c r="AZ58" s="8"/>
      <c r="BA58" s="8"/>
      <c r="BB58" s="132"/>
      <c r="BC58" s="183"/>
      <c r="BD58" s="127"/>
      <c r="BE58" s="132"/>
      <c r="BF58" s="183"/>
      <c r="BG58" s="8"/>
    </row>
    <row r="59" spans="1:80" s="137" customFormat="1" ht="16.5" customHeight="1" x14ac:dyDescent="0.15">
      <c r="A59" s="392"/>
      <c r="B59" s="353"/>
      <c r="C59" s="354"/>
      <c r="D59" s="99"/>
      <c r="E59" s="40"/>
      <c r="F59" s="41"/>
      <c r="G59" s="41"/>
      <c r="H59" s="42"/>
      <c r="I59" s="176"/>
      <c r="J59" s="127"/>
      <c r="K59" s="127"/>
      <c r="L59" s="127"/>
      <c r="M59" s="127"/>
      <c r="N59" s="127"/>
      <c r="O59" s="127"/>
      <c r="P59" s="127"/>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32"/>
      <c r="BC59" s="183"/>
      <c r="BD59" s="127"/>
      <c r="BE59" s="132"/>
      <c r="BF59" s="183"/>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37" customFormat="1" ht="15.75" customHeight="1" x14ac:dyDescent="0.15">
      <c r="A60" s="392"/>
      <c r="B60" s="314"/>
      <c r="C60" s="315"/>
      <c r="D60" s="68"/>
      <c r="E60" s="59"/>
      <c r="F60" s="60"/>
      <c r="G60" s="60"/>
      <c r="H60" s="133"/>
      <c r="I60" s="176"/>
      <c r="J60" s="127"/>
      <c r="K60" s="127"/>
      <c r="L60" s="127"/>
      <c r="M60" s="127"/>
      <c r="N60" s="127"/>
      <c r="O60" s="127"/>
      <c r="P60" s="127"/>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32"/>
      <c r="BC60" s="183"/>
      <c r="BD60" s="127"/>
      <c r="BE60" s="132"/>
      <c r="BF60" s="183"/>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37" customFormat="1" ht="15.75" customHeight="1" x14ac:dyDescent="0.15">
      <c r="A61" s="392"/>
      <c r="B61" s="316"/>
      <c r="C61" s="181"/>
      <c r="D61" s="68"/>
      <c r="E61" s="59"/>
      <c r="F61" s="60"/>
      <c r="G61" s="60"/>
      <c r="H61" s="133"/>
      <c r="I61" s="176"/>
      <c r="J61" s="127"/>
      <c r="K61" s="127"/>
      <c r="L61" s="127"/>
      <c r="M61" s="127"/>
      <c r="N61" s="127"/>
      <c r="O61" s="127"/>
      <c r="P61" s="127"/>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32"/>
      <c r="BC61" s="183"/>
      <c r="BD61" s="127"/>
      <c r="BE61" s="132"/>
      <c r="BF61" s="183"/>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s="137" customFormat="1" ht="15.75" customHeight="1" x14ac:dyDescent="0.15">
      <c r="A62" s="392"/>
      <c r="B62" s="316"/>
      <c r="C62" s="181"/>
      <c r="D62" s="68"/>
      <c r="E62" s="59"/>
      <c r="F62" s="60"/>
      <c r="G62" s="60"/>
      <c r="H62" s="133"/>
      <c r="I62" s="176"/>
      <c r="J62" s="127"/>
      <c r="K62" s="127"/>
      <c r="L62" s="127"/>
      <c r="M62" s="127"/>
      <c r="N62" s="127"/>
      <c r="O62" s="127"/>
      <c r="P62" s="127"/>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32"/>
      <c r="BC62" s="183"/>
      <c r="BD62" s="127"/>
      <c r="BE62" s="132"/>
      <c r="BF62" s="183"/>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s="137" customFormat="1" ht="15.75" customHeight="1" x14ac:dyDescent="0.15">
      <c r="A63" s="392"/>
      <c r="B63" s="390"/>
      <c r="C63" s="390"/>
      <c r="D63" s="68"/>
      <c r="E63" s="59"/>
      <c r="F63" s="60"/>
      <c r="G63" s="60"/>
      <c r="H63" s="133"/>
      <c r="I63" s="176"/>
      <c r="J63" s="127"/>
      <c r="K63" s="127"/>
      <c r="L63" s="127"/>
      <c r="M63" s="127"/>
      <c r="N63" s="127"/>
      <c r="O63" s="127"/>
      <c r="P63" s="127"/>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32"/>
      <c r="BC63" s="183"/>
      <c r="BD63" s="127"/>
      <c r="BE63" s="132"/>
      <c r="BF63" s="183"/>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s="137" customFormat="1" ht="15.75" customHeight="1" x14ac:dyDescent="0.15">
      <c r="A64" s="392"/>
      <c r="B64" s="349"/>
      <c r="C64" s="350"/>
      <c r="D64" s="68"/>
      <c r="E64" s="59"/>
      <c r="F64" s="60"/>
      <c r="G64" s="60"/>
      <c r="H64" s="133"/>
      <c r="I64" s="176"/>
      <c r="J64" s="127"/>
      <c r="K64" s="127"/>
      <c r="L64" s="127"/>
      <c r="M64" s="127"/>
      <c r="N64" s="127"/>
      <c r="O64" s="127"/>
      <c r="P64" s="127"/>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32"/>
      <c r="BC64" s="183"/>
      <c r="BD64" s="127"/>
      <c r="BE64" s="132"/>
      <c r="BF64" s="183"/>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s="137" customFormat="1" ht="21.75" customHeight="1" x14ac:dyDescent="0.15">
      <c r="A65" s="392"/>
      <c r="B65" s="355"/>
      <c r="C65" s="356"/>
      <c r="D65" s="68"/>
      <c r="E65" s="100"/>
      <c r="F65" s="70"/>
      <c r="G65" s="70"/>
      <c r="H65" s="135"/>
      <c r="I65" s="176"/>
      <c r="J65" s="127"/>
      <c r="K65" s="127"/>
      <c r="L65" s="127"/>
      <c r="M65" s="127"/>
      <c r="N65" s="127"/>
      <c r="O65" s="127"/>
      <c r="P65" s="127"/>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32"/>
      <c r="BC65" s="183"/>
      <c r="BD65" s="127"/>
      <c r="BE65" s="132"/>
      <c r="BF65" s="183"/>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75" customHeight="1" x14ac:dyDescent="0.15">
      <c r="A66" s="392"/>
      <c r="B66" s="317"/>
      <c r="C66" s="318"/>
      <c r="D66" s="68"/>
      <c r="E66" s="100"/>
      <c r="F66" s="70"/>
      <c r="G66" s="70"/>
      <c r="H66" s="135"/>
      <c r="I66" s="176"/>
      <c r="J66" s="127"/>
      <c r="K66" s="127"/>
      <c r="L66" s="127"/>
      <c r="M66" s="127"/>
      <c r="N66" s="127"/>
      <c r="O66" s="127"/>
      <c r="P66" s="127"/>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32"/>
      <c r="BC66" s="183"/>
      <c r="BD66" s="127"/>
      <c r="BE66" s="132"/>
      <c r="BF66" s="183"/>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4.25" customHeight="1" x14ac:dyDescent="0.15">
      <c r="A67" s="392"/>
      <c r="B67" s="319"/>
      <c r="C67" s="102"/>
      <c r="D67" s="21"/>
      <c r="E67" s="33"/>
      <c r="F67" s="34"/>
      <c r="G67" s="34"/>
      <c r="H67" s="35"/>
      <c r="I67" s="176"/>
      <c r="J67" s="127"/>
      <c r="K67" s="127"/>
      <c r="L67" s="127"/>
      <c r="M67" s="127"/>
      <c r="N67" s="127"/>
      <c r="O67" s="127"/>
      <c r="P67" s="127"/>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32"/>
      <c r="BC67" s="183"/>
      <c r="BD67" s="127"/>
      <c r="BE67" s="132"/>
      <c r="BF67" s="183"/>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14.25" customHeight="1" x14ac:dyDescent="0.15">
      <c r="A68" s="392"/>
      <c r="B68" s="320"/>
      <c r="C68" s="139"/>
      <c r="D68" s="68"/>
      <c r="E68" s="59"/>
      <c r="F68" s="60"/>
      <c r="G68" s="60"/>
      <c r="H68" s="133"/>
      <c r="I68" s="176"/>
      <c r="J68" s="127"/>
      <c r="K68" s="127"/>
      <c r="L68" s="127"/>
      <c r="M68" s="127"/>
      <c r="N68" s="127"/>
      <c r="O68" s="127"/>
      <c r="P68" s="127"/>
      <c r="Q68" s="7"/>
      <c r="R68" s="8"/>
      <c r="S68" s="8"/>
      <c r="T68" s="8"/>
      <c r="U68" s="8"/>
      <c r="V68" s="8"/>
      <c r="W68" s="8"/>
      <c r="X68" s="8"/>
      <c r="Y68" s="8"/>
      <c r="Z68" s="8"/>
      <c r="AA68" s="8"/>
      <c r="AB68" s="8"/>
      <c r="AC68" s="8"/>
      <c r="AD68" s="8"/>
      <c r="AE68" s="8"/>
      <c r="AF68" s="8"/>
      <c r="AG68" s="8"/>
      <c r="AH68" s="8"/>
      <c r="AI68" s="8"/>
      <c r="AJ68" s="8"/>
      <c r="AK68" s="8"/>
      <c r="AL68" s="8"/>
      <c r="AM68" s="8"/>
      <c r="AN68" s="8"/>
      <c r="AO68" s="12"/>
      <c r="AP68" s="12"/>
      <c r="AQ68" s="12"/>
      <c r="AR68" s="12"/>
      <c r="AS68" s="12"/>
      <c r="AT68" s="12"/>
      <c r="AU68" s="12"/>
      <c r="AV68" s="12"/>
      <c r="AW68" s="12"/>
      <c r="AX68" s="12"/>
      <c r="AY68" s="12"/>
      <c r="AZ68" s="8"/>
      <c r="BA68" s="8"/>
      <c r="BB68" s="132"/>
      <c r="BC68" s="183"/>
      <c r="BD68" s="127"/>
      <c r="BE68" s="132"/>
      <c r="BF68" s="183"/>
      <c r="BG68" s="8"/>
      <c r="BH68" s="12"/>
      <c r="BI68" s="12"/>
      <c r="BJ68" s="12"/>
      <c r="BK68" s="12"/>
      <c r="BL68" s="12"/>
      <c r="BM68" s="12"/>
      <c r="BN68" s="12"/>
      <c r="BO68" s="12"/>
      <c r="BP68" s="12"/>
      <c r="BQ68" s="12"/>
      <c r="BR68" s="12"/>
      <c r="BS68" s="12"/>
      <c r="BT68" s="12"/>
      <c r="BU68" s="12"/>
      <c r="BV68" s="12"/>
      <c r="BW68" s="12"/>
      <c r="BX68" s="12"/>
      <c r="BY68" s="12"/>
      <c r="BZ68" s="12"/>
      <c r="CA68" s="12"/>
      <c r="CB68" s="12"/>
    </row>
    <row r="69" spans="1:80" ht="14.25" customHeight="1" x14ac:dyDescent="0.15">
      <c r="A69" s="392"/>
      <c r="B69" s="321"/>
      <c r="C69" s="109"/>
      <c r="D69" s="68"/>
      <c r="E69" s="100"/>
      <c r="F69" s="70"/>
      <c r="G69" s="70"/>
      <c r="H69" s="135"/>
      <c r="I69" s="176"/>
      <c r="J69" s="127"/>
      <c r="K69" s="127"/>
      <c r="L69" s="127"/>
      <c r="M69" s="127"/>
      <c r="N69" s="127"/>
      <c r="O69" s="127"/>
      <c r="P69" s="127"/>
      <c r="Q69" s="7"/>
      <c r="R69" s="8"/>
      <c r="S69" s="8"/>
      <c r="T69" s="8"/>
      <c r="U69" s="8"/>
      <c r="V69" s="8"/>
      <c r="W69" s="8"/>
      <c r="X69" s="8"/>
      <c r="Y69" s="8"/>
      <c r="Z69" s="8"/>
      <c r="AA69" s="8"/>
      <c r="AB69" s="8"/>
      <c r="AC69" s="8"/>
      <c r="AD69" s="8"/>
      <c r="AE69" s="8"/>
      <c r="AF69" s="8"/>
      <c r="AG69" s="8"/>
      <c r="AH69" s="8"/>
      <c r="AI69" s="8"/>
      <c r="AJ69" s="8"/>
      <c r="AK69" s="8"/>
      <c r="AL69" s="8"/>
      <c r="AM69" s="8"/>
      <c r="AN69" s="8"/>
      <c r="AO69" s="12"/>
      <c r="AP69" s="12"/>
      <c r="AQ69" s="12"/>
      <c r="AR69" s="12"/>
      <c r="AS69" s="12"/>
      <c r="AT69" s="12"/>
      <c r="AU69" s="12"/>
      <c r="AV69" s="12"/>
      <c r="AW69" s="12"/>
      <c r="AX69" s="12"/>
      <c r="AY69" s="12"/>
      <c r="AZ69" s="8"/>
      <c r="BA69" s="8"/>
      <c r="BB69" s="132"/>
      <c r="BC69" s="183"/>
      <c r="BD69" s="127"/>
      <c r="BE69" s="132"/>
      <c r="BF69" s="183"/>
      <c r="BG69" s="8"/>
      <c r="BH69" s="12"/>
      <c r="BI69" s="12"/>
      <c r="BJ69" s="12"/>
      <c r="BK69" s="12"/>
      <c r="BL69" s="12"/>
      <c r="BM69" s="12"/>
      <c r="BN69" s="12"/>
      <c r="BO69" s="12"/>
      <c r="BP69" s="12"/>
      <c r="BQ69" s="12"/>
      <c r="BR69" s="12"/>
      <c r="BS69" s="12"/>
      <c r="BT69" s="12"/>
      <c r="BU69" s="12"/>
      <c r="BV69" s="12"/>
      <c r="BW69" s="12"/>
      <c r="BX69" s="12"/>
      <c r="BY69" s="12"/>
      <c r="BZ69" s="12"/>
      <c r="CA69" s="12"/>
      <c r="CB69" s="12"/>
    </row>
    <row r="70" spans="1:80" ht="15" customHeight="1" x14ac:dyDescent="0.15">
      <c r="A70" s="392"/>
      <c r="B70" s="351"/>
      <c r="C70" s="352"/>
      <c r="D70" s="117"/>
      <c r="E70" s="140"/>
      <c r="F70" s="141"/>
      <c r="G70" s="141"/>
      <c r="H70" s="142"/>
      <c r="I70" s="176"/>
      <c r="J70" s="127"/>
      <c r="K70" s="127"/>
      <c r="L70" s="127"/>
      <c r="M70" s="127"/>
      <c r="N70" s="127"/>
      <c r="O70" s="127"/>
      <c r="P70" s="127"/>
      <c r="Q70" s="7"/>
      <c r="R70" s="8"/>
      <c r="S70" s="8"/>
      <c r="T70" s="8"/>
      <c r="U70" s="8"/>
      <c r="V70" s="8"/>
      <c r="W70" s="8"/>
      <c r="X70" s="8"/>
      <c r="Y70" s="8"/>
      <c r="Z70" s="8"/>
      <c r="AA70" s="8"/>
      <c r="AB70" s="8"/>
      <c r="AC70" s="8"/>
      <c r="AD70" s="8"/>
      <c r="AE70" s="8"/>
      <c r="AF70" s="8"/>
      <c r="AG70" s="8"/>
      <c r="AH70" s="8"/>
      <c r="AI70" s="8"/>
      <c r="AJ70" s="8"/>
      <c r="AK70" s="8"/>
      <c r="AL70" s="8"/>
      <c r="AM70" s="8"/>
      <c r="AN70" s="8"/>
      <c r="AO70" s="12"/>
      <c r="AP70" s="12"/>
      <c r="AQ70" s="12"/>
      <c r="AR70" s="12"/>
      <c r="AS70" s="12"/>
      <c r="AT70" s="12"/>
      <c r="AU70" s="12"/>
      <c r="AV70" s="12"/>
      <c r="AW70" s="12"/>
      <c r="AX70" s="12"/>
      <c r="AY70" s="12"/>
      <c r="AZ70" s="8"/>
      <c r="BA70" s="8"/>
      <c r="BB70" s="132"/>
      <c r="BC70" s="183"/>
      <c r="BD70" s="127"/>
      <c r="BE70" s="132"/>
      <c r="BF70" s="183"/>
      <c r="BG70" s="8"/>
      <c r="BH70" s="12"/>
      <c r="BI70" s="12"/>
      <c r="BJ70" s="12"/>
      <c r="BK70" s="12"/>
      <c r="BL70" s="12"/>
      <c r="BM70" s="12"/>
      <c r="BN70" s="12"/>
      <c r="BO70" s="12"/>
      <c r="BP70" s="12"/>
      <c r="BQ70" s="12"/>
      <c r="BR70" s="12"/>
      <c r="BS70" s="12"/>
      <c r="BT70" s="12"/>
      <c r="BU70" s="12"/>
      <c r="BV70" s="12"/>
      <c r="BW70" s="12"/>
      <c r="BX70" s="12"/>
      <c r="BY70" s="12"/>
      <c r="BZ70" s="12"/>
      <c r="CA70" s="12"/>
      <c r="CB70" s="12"/>
    </row>
    <row r="71" spans="1:80" ht="19.5" customHeight="1" x14ac:dyDescent="0.15">
      <c r="A71" s="393"/>
      <c r="B71" s="322"/>
      <c r="C71" s="323"/>
      <c r="D71" s="117"/>
      <c r="E71" s="117"/>
      <c r="F71" s="117"/>
      <c r="G71" s="117"/>
      <c r="H71" s="117"/>
      <c r="I71" s="176"/>
      <c r="J71" s="127"/>
      <c r="K71" s="127"/>
      <c r="L71" s="127"/>
      <c r="M71" s="127"/>
      <c r="N71" s="127"/>
      <c r="O71" s="127"/>
      <c r="P71" s="127"/>
      <c r="Q71" s="7"/>
      <c r="R71" s="8"/>
      <c r="S71" s="8"/>
      <c r="T71" s="8"/>
      <c r="U71" s="8"/>
      <c r="V71" s="8"/>
      <c r="W71" s="8"/>
      <c r="X71" s="8"/>
      <c r="Y71" s="8"/>
      <c r="Z71" s="8"/>
      <c r="AA71" s="8"/>
      <c r="AB71" s="8"/>
      <c r="AC71" s="8"/>
      <c r="AD71" s="8"/>
      <c r="AE71" s="8"/>
      <c r="AF71" s="8"/>
      <c r="AG71" s="8"/>
      <c r="AH71" s="8"/>
      <c r="AI71" s="8"/>
      <c r="AJ71" s="8"/>
      <c r="AK71" s="8"/>
      <c r="AL71" s="8"/>
      <c r="AM71" s="8"/>
      <c r="AN71" s="8"/>
      <c r="AO71" s="12"/>
      <c r="AP71" s="12"/>
      <c r="AQ71" s="12"/>
      <c r="AR71" s="12"/>
      <c r="AS71" s="12"/>
      <c r="AT71" s="12"/>
      <c r="AU71" s="12"/>
      <c r="AV71" s="12"/>
      <c r="AW71" s="12"/>
      <c r="AX71" s="12"/>
      <c r="AY71" s="12"/>
      <c r="AZ71" s="8"/>
      <c r="BA71" s="8"/>
      <c r="BB71" s="132"/>
      <c r="BC71" s="183"/>
      <c r="BD71" s="127"/>
      <c r="BE71" s="132"/>
      <c r="BF71" s="183"/>
      <c r="BG71" s="8"/>
      <c r="BH71" s="12"/>
      <c r="BI71" s="12"/>
      <c r="BJ71" s="12"/>
      <c r="BK71" s="12"/>
      <c r="BL71" s="12"/>
      <c r="BM71" s="12"/>
      <c r="BN71" s="12"/>
      <c r="BO71" s="12"/>
      <c r="BP71" s="12"/>
      <c r="BQ71" s="12"/>
      <c r="BR71" s="12"/>
      <c r="BS71" s="12"/>
      <c r="BT71" s="12"/>
      <c r="BU71" s="12"/>
      <c r="BV71" s="12"/>
      <c r="BW71" s="12"/>
      <c r="BX71" s="12"/>
      <c r="BY71" s="12"/>
      <c r="BZ71" s="12"/>
      <c r="CA71" s="12"/>
      <c r="CB71" s="12"/>
    </row>
    <row r="72" spans="1:80" ht="34.5" customHeight="1" x14ac:dyDescent="0.2">
      <c r="A72" s="125"/>
      <c r="B72" s="125"/>
      <c r="C72" s="125"/>
      <c r="D72" s="125"/>
      <c r="E72" s="125"/>
      <c r="F72" s="125"/>
      <c r="G72" s="126"/>
      <c r="H72" s="126"/>
      <c r="I72" s="143"/>
      <c r="J72" s="143"/>
      <c r="K72" s="143"/>
      <c r="L72" s="143"/>
      <c r="M72" s="143"/>
      <c r="N72" s="143"/>
      <c r="O72" s="128"/>
      <c r="P72" s="127"/>
      <c r="Q72" s="7"/>
      <c r="R72" s="8"/>
      <c r="S72" s="8"/>
      <c r="T72" s="8"/>
      <c r="U72" s="8"/>
      <c r="V72" s="8"/>
      <c r="W72" s="8"/>
      <c r="X72" s="8"/>
      <c r="Y72" s="8"/>
      <c r="Z72" s="8"/>
      <c r="AA72" s="8"/>
      <c r="AB72" s="8"/>
      <c r="AZ72" s="8"/>
      <c r="BA72" s="8"/>
      <c r="BB72" s="8"/>
      <c r="BC72" s="8"/>
      <c r="BD72" s="8"/>
      <c r="BE72" s="8"/>
      <c r="BF72" s="8"/>
      <c r="BG72" s="8"/>
    </row>
    <row r="73" spans="1:80" x14ac:dyDescent="0.15">
      <c r="A73" s="316"/>
      <c r="B73" s="316"/>
      <c r="C73" s="316"/>
      <c r="D73" s="228"/>
      <c r="E73" s="224"/>
      <c r="F73" s="225"/>
      <c r="G73" s="225"/>
      <c r="H73" s="130"/>
      <c r="I73" s="144"/>
      <c r="J73" s="145"/>
      <c r="K73" s="145"/>
      <c r="L73" s="145"/>
      <c r="M73" s="145"/>
      <c r="N73" s="145"/>
      <c r="O73" s="145"/>
      <c r="P73" s="127"/>
      <c r="Q73" s="7"/>
      <c r="R73" s="8"/>
      <c r="S73" s="8"/>
      <c r="T73" s="8"/>
      <c r="U73" s="8"/>
      <c r="V73" s="8"/>
      <c r="W73" s="8"/>
      <c r="X73" s="8"/>
      <c r="Y73" s="8"/>
      <c r="Z73" s="8"/>
      <c r="AA73" s="8"/>
      <c r="AB73" s="8"/>
      <c r="BA73" s="8"/>
      <c r="BB73" s="8"/>
      <c r="BC73" s="8"/>
      <c r="BD73" s="8"/>
      <c r="BE73" s="8"/>
    </row>
    <row r="74" spans="1:80" ht="15" customHeight="1" x14ac:dyDescent="0.15">
      <c r="A74" s="363"/>
      <c r="B74" s="364"/>
      <c r="C74" s="365"/>
      <c r="D74" s="146"/>
      <c r="E74" s="33"/>
      <c r="F74" s="34"/>
      <c r="G74" s="34"/>
      <c r="H74" s="35"/>
      <c r="I74" s="132"/>
      <c r="J74" s="145"/>
      <c r="K74" s="145"/>
      <c r="L74" s="145"/>
      <c r="M74" s="145"/>
      <c r="N74" s="145"/>
      <c r="O74" s="145"/>
      <c r="P74" s="127"/>
      <c r="Q74" s="7"/>
      <c r="R74" s="8"/>
      <c r="S74" s="8"/>
      <c r="T74" s="8"/>
      <c r="U74" s="8"/>
      <c r="V74" s="8"/>
      <c r="W74" s="8"/>
      <c r="X74" s="8"/>
      <c r="Y74" s="8"/>
      <c r="Z74" s="8"/>
      <c r="AA74" s="8"/>
      <c r="AB74" s="8"/>
      <c r="BA74" s="8"/>
      <c r="BB74" s="8"/>
      <c r="BC74" s="8"/>
      <c r="BD74" s="8"/>
      <c r="BE74" s="8"/>
    </row>
    <row r="75" spans="1:80" ht="15" customHeight="1" x14ac:dyDescent="0.2">
      <c r="A75" s="357"/>
      <c r="B75" s="358"/>
      <c r="C75" s="359"/>
      <c r="D75" s="146"/>
      <c r="E75" s="40"/>
      <c r="F75" s="41"/>
      <c r="G75" s="41"/>
      <c r="H75" s="42"/>
      <c r="I75" s="132"/>
      <c r="J75" s="145"/>
      <c r="K75" s="145"/>
      <c r="L75" s="145"/>
      <c r="M75" s="145"/>
      <c r="N75" s="145"/>
      <c r="O75" s="145"/>
      <c r="P75" s="128"/>
      <c r="Q75" s="7"/>
      <c r="R75" s="8"/>
      <c r="S75" s="8"/>
      <c r="T75" s="8"/>
      <c r="U75" s="8"/>
      <c r="V75" s="8"/>
      <c r="W75" s="8"/>
      <c r="X75" s="8"/>
      <c r="Y75" s="8"/>
      <c r="Z75" s="8"/>
      <c r="AA75" s="8"/>
      <c r="AB75" s="8"/>
      <c r="BA75" s="8"/>
      <c r="BB75" s="8"/>
      <c r="BC75" s="8"/>
      <c r="BD75" s="8"/>
      <c r="BE75" s="8"/>
    </row>
    <row r="76" spans="1:80" ht="15" customHeight="1" x14ac:dyDescent="0.15">
      <c r="A76" s="360"/>
      <c r="B76" s="361"/>
      <c r="C76" s="362"/>
      <c r="D76" s="146"/>
      <c r="E76" s="59"/>
      <c r="F76" s="60"/>
      <c r="G76" s="60"/>
      <c r="H76" s="133"/>
      <c r="I76" s="132"/>
      <c r="J76" s="145"/>
      <c r="K76" s="145"/>
      <c r="L76" s="145"/>
      <c r="M76" s="145"/>
      <c r="N76" s="145"/>
      <c r="O76" s="145"/>
      <c r="P76" s="145"/>
      <c r="Q76" s="7"/>
      <c r="R76" s="8"/>
      <c r="S76" s="8"/>
      <c r="T76" s="8"/>
      <c r="U76" s="8"/>
      <c r="V76" s="8"/>
      <c r="W76" s="8"/>
      <c r="X76" s="8"/>
      <c r="Y76" s="8"/>
      <c r="Z76" s="8"/>
      <c r="AA76" s="8"/>
      <c r="AB76" s="8"/>
      <c r="BA76" s="8"/>
      <c r="BB76" s="8"/>
      <c r="BC76" s="8"/>
      <c r="BD76" s="8"/>
      <c r="BE76" s="8"/>
    </row>
    <row r="77" spans="1:80" ht="15" customHeight="1" x14ac:dyDescent="0.15">
      <c r="A77" s="366"/>
      <c r="B77" s="367"/>
      <c r="C77" s="368"/>
      <c r="D77" s="147"/>
      <c r="E77" s="100"/>
      <c r="F77" s="70"/>
      <c r="G77" s="70"/>
      <c r="H77" s="135"/>
      <c r="I77" s="132"/>
      <c r="J77" s="145"/>
      <c r="K77" s="145"/>
      <c r="L77" s="145"/>
      <c r="M77" s="145"/>
      <c r="N77" s="145"/>
      <c r="O77" s="145"/>
      <c r="P77" s="145"/>
      <c r="Q77" s="7"/>
      <c r="R77" s="8"/>
      <c r="S77" s="8"/>
      <c r="T77" s="8"/>
      <c r="U77" s="8"/>
      <c r="V77" s="8"/>
      <c r="W77" s="8"/>
      <c r="X77" s="8"/>
      <c r="Y77" s="8"/>
      <c r="Z77" s="8"/>
      <c r="AA77" s="8"/>
      <c r="AB77" s="8"/>
      <c r="BA77" s="8"/>
      <c r="BB77" s="8"/>
      <c r="BC77" s="8"/>
      <c r="BD77" s="8"/>
      <c r="BE77" s="8"/>
    </row>
    <row r="78" spans="1:80" ht="22.5" customHeight="1" x14ac:dyDescent="0.15">
      <c r="A78" s="322"/>
      <c r="B78" s="399"/>
      <c r="C78" s="400"/>
      <c r="D78" s="148"/>
      <c r="E78" s="118"/>
      <c r="F78" s="119"/>
      <c r="G78" s="119"/>
      <c r="H78" s="149"/>
      <c r="I78" s="132"/>
      <c r="J78" s="127"/>
      <c r="K78" s="127"/>
      <c r="L78" s="127"/>
      <c r="M78" s="127"/>
      <c r="N78" s="127"/>
      <c r="O78" s="127"/>
      <c r="P78" s="145"/>
      <c r="Q78" s="7"/>
      <c r="R78" s="8"/>
      <c r="S78" s="8"/>
      <c r="T78" s="8"/>
      <c r="U78" s="8"/>
      <c r="V78" s="8"/>
      <c r="W78" s="8"/>
      <c r="X78" s="8"/>
      <c r="Y78" s="8"/>
      <c r="Z78" s="8"/>
      <c r="AA78" s="8"/>
      <c r="AB78" s="8"/>
      <c r="BA78" s="8"/>
      <c r="BB78" s="8"/>
      <c r="BC78" s="8"/>
      <c r="BD78" s="8"/>
      <c r="BE78" s="8"/>
    </row>
    <row r="79" spans="1:80" ht="28.5" customHeight="1" x14ac:dyDescent="0.2">
      <c r="A79" s="150"/>
      <c r="B79" s="150"/>
      <c r="C79" s="150"/>
      <c r="D79" s="150"/>
      <c r="E79" s="151"/>
      <c r="F79" s="151"/>
      <c r="G79" s="151"/>
      <c r="H79" s="151"/>
      <c r="I79" s="151"/>
      <c r="J79" s="151"/>
      <c r="K79" s="152"/>
      <c r="L79" s="152"/>
      <c r="M79" s="152"/>
      <c r="N79" s="153"/>
      <c r="O79" s="154"/>
      <c r="P79" s="145"/>
      <c r="Q79" s="7"/>
      <c r="R79" s="8"/>
      <c r="S79" s="8"/>
      <c r="T79" s="8"/>
      <c r="U79" s="8"/>
      <c r="V79" s="8"/>
      <c r="W79" s="8"/>
      <c r="X79" s="8"/>
      <c r="Y79" s="8"/>
      <c r="Z79" s="8"/>
      <c r="AA79" s="8"/>
      <c r="AB79" s="8"/>
      <c r="BA79" s="8"/>
      <c r="BB79" s="8"/>
      <c r="BC79" s="8"/>
      <c r="BD79" s="8"/>
      <c r="BE79" s="8"/>
    </row>
    <row r="80" spans="1:80" ht="30" customHeight="1" x14ac:dyDescent="0.15">
      <c r="A80" s="369"/>
      <c r="B80" s="370"/>
      <c r="C80" s="371"/>
      <c r="D80" s="155"/>
      <c r="E80" s="372"/>
      <c r="F80" s="372"/>
      <c r="G80" s="7"/>
      <c r="H80" s="7"/>
      <c r="I80" s="7"/>
      <c r="J80" s="7"/>
      <c r="K80" s="7"/>
      <c r="L80" s="7"/>
      <c r="M80" s="7"/>
      <c r="N80" s="7"/>
      <c r="O80" s="7"/>
      <c r="P80" s="145"/>
      <c r="Q80" s="7"/>
      <c r="R80" s="8"/>
      <c r="S80" s="8"/>
      <c r="T80" s="8"/>
      <c r="U80" s="8"/>
      <c r="V80" s="8"/>
      <c r="W80" s="8"/>
      <c r="X80" s="8"/>
      <c r="Y80" s="8"/>
      <c r="Z80" s="8"/>
      <c r="AA80" s="8"/>
      <c r="AB80" s="8"/>
      <c r="BA80" s="137"/>
      <c r="BB80" s="137"/>
      <c r="BC80" s="137"/>
      <c r="BD80" s="137"/>
      <c r="BE80" s="137"/>
    </row>
    <row r="81" spans="1:57" ht="15.75" customHeight="1" x14ac:dyDescent="0.15">
      <c r="A81" s="401"/>
      <c r="B81" s="402"/>
      <c r="C81" s="403"/>
      <c r="D81" s="156"/>
      <c r="E81" s="372"/>
      <c r="F81" s="372"/>
      <c r="G81" s="7"/>
      <c r="H81" s="7"/>
      <c r="I81" s="7"/>
      <c r="J81" s="7"/>
      <c r="K81" s="7"/>
      <c r="L81" s="7"/>
      <c r="M81" s="7"/>
      <c r="N81" s="7"/>
      <c r="O81" s="7"/>
      <c r="P81" s="127"/>
      <c r="Q81" s="7"/>
      <c r="R81" s="8"/>
      <c r="S81" s="8"/>
      <c r="T81" s="8"/>
      <c r="U81" s="8"/>
      <c r="V81" s="8"/>
      <c r="W81" s="8"/>
      <c r="X81" s="8"/>
      <c r="Y81" s="8"/>
      <c r="Z81" s="8"/>
      <c r="AA81" s="8"/>
      <c r="AB81" s="8"/>
      <c r="BA81" s="137"/>
      <c r="BB81" s="137"/>
      <c r="BC81" s="137"/>
      <c r="BD81" s="137"/>
      <c r="BE81" s="137"/>
    </row>
    <row r="82" spans="1:57" ht="14.25" customHeight="1" x14ac:dyDescent="0.15">
      <c r="A82" s="360"/>
      <c r="B82" s="361"/>
      <c r="C82" s="362"/>
      <c r="D82" s="156"/>
      <c r="E82" s="372"/>
      <c r="F82" s="372"/>
      <c r="G82" s="7"/>
      <c r="H82" s="7"/>
      <c r="I82" s="7"/>
      <c r="J82" s="7"/>
      <c r="K82" s="7"/>
      <c r="L82" s="7"/>
      <c r="M82" s="7"/>
      <c r="N82" s="7"/>
      <c r="O82" s="7"/>
      <c r="P82" s="7"/>
      <c r="Q82" s="7"/>
      <c r="R82" s="8"/>
      <c r="S82" s="8"/>
      <c r="T82" s="8"/>
      <c r="U82" s="8"/>
      <c r="V82" s="8"/>
      <c r="W82" s="8"/>
      <c r="X82" s="8"/>
      <c r="Y82" s="8"/>
      <c r="Z82" s="8"/>
      <c r="AA82" s="8"/>
      <c r="AB82" s="8"/>
      <c r="BA82" s="137"/>
      <c r="BB82" s="137"/>
      <c r="BC82" s="137"/>
      <c r="BD82" s="137"/>
      <c r="BE82" s="137"/>
    </row>
    <row r="83" spans="1:57" ht="15" customHeight="1" x14ac:dyDescent="0.15">
      <c r="A83" s="411"/>
      <c r="B83" s="412"/>
      <c r="C83" s="413"/>
      <c r="D83" s="157"/>
      <c r="E83" s="7"/>
      <c r="F83" s="7"/>
      <c r="G83" s="7"/>
      <c r="H83" s="7"/>
      <c r="I83" s="7"/>
      <c r="J83" s="7"/>
      <c r="K83" s="7"/>
      <c r="L83" s="7"/>
      <c r="M83" s="7"/>
      <c r="N83" s="7"/>
      <c r="O83" s="7"/>
      <c r="P83" s="7"/>
      <c r="Q83" s="7"/>
      <c r="R83" s="8"/>
      <c r="S83" s="8"/>
      <c r="T83" s="8"/>
      <c r="U83" s="8"/>
      <c r="V83" s="8"/>
      <c r="W83" s="8"/>
      <c r="X83" s="8"/>
      <c r="Y83" s="8"/>
      <c r="Z83" s="8"/>
      <c r="AA83" s="8"/>
      <c r="AB83" s="8"/>
    </row>
    <row r="84" spans="1:57" ht="27.75" customHeight="1" x14ac:dyDescent="0.2">
      <c r="A84" s="158"/>
      <c r="B84" s="158"/>
      <c r="C84" s="158"/>
      <c r="D84" s="159"/>
      <c r="E84" s="160"/>
      <c r="F84" s="160"/>
      <c r="G84" s="160"/>
      <c r="H84" s="160"/>
      <c r="I84" s="160"/>
      <c r="J84" s="160"/>
      <c r="K84" s="161"/>
      <c r="L84" s="161"/>
      <c r="M84" s="161"/>
      <c r="N84" s="162"/>
      <c r="O84" s="163"/>
      <c r="P84" s="164"/>
      <c r="Q84" s="163"/>
      <c r="R84" s="8"/>
      <c r="S84" s="137"/>
      <c r="T84" s="137"/>
      <c r="U84" s="137"/>
      <c r="V84" s="137"/>
      <c r="W84" s="137"/>
      <c r="X84" s="137"/>
      <c r="Y84" s="137"/>
      <c r="Z84" s="137"/>
      <c r="AA84" s="137"/>
      <c r="AB84" s="137"/>
    </row>
    <row r="85" spans="1:57" ht="15" customHeight="1" x14ac:dyDescent="0.15">
      <c r="A85" s="306"/>
      <c r="B85" s="306"/>
      <c r="C85" s="306"/>
      <c r="D85" s="307"/>
      <c r="E85" s="307"/>
      <c r="O85" s="163"/>
      <c r="P85" s="163"/>
      <c r="Q85" s="163"/>
      <c r="R85" s="137"/>
      <c r="S85" s="137"/>
      <c r="T85" s="137"/>
      <c r="U85" s="137"/>
      <c r="V85" s="137"/>
      <c r="W85" s="137"/>
      <c r="X85" s="137"/>
      <c r="Y85" s="137"/>
      <c r="Z85" s="137"/>
      <c r="AA85" s="137"/>
      <c r="AB85" s="137"/>
    </row>
    <row r="86" spans="1:57" ht="15.75" customHeight="1" x14ac:dyDescent="0.15">
      <c r="A86" s="306"/>
      <c r="B86" s="306"/>
      <c r="C86" s="306"/>
      <c r="D86" s="307"/>
      <c r="E86" s="307"/>
      <c r="O86" s="163"/>
      <c r="P86" s="163"/>
      <c r="Q86" s="163"/>
      <c r="R86" s="137"/>
      <c r="S86" s="137"/>
      <c r="T86" s="137"/>
      <c r="U86" s="137"/>
      <c r="V86" s="137"/>
      <c r="W86" s="137"/>
      <c r="X86" s="137"/>
      <c r="Y86" s="137"/>
      <c r="Z86" s="137"/>
      <c r="AA86" s="137"/>
      <c r="AB86" s="137"/>
    </row>
    <row r="87" spans="1:57" ht="21" customHeight="1" x14ac:dyDescent="0.15">
      <c r="A87" s="408"/>
      <c r="B87" s="409"/>
      <c r="C87" s="410"/>
      <c r="D87" s="165"/>
      <c r="E87" s="166"/>
      <c r="O87" s="163"/>
      <c r="P87" s="163"/>
      <c r="Q87" s="163"/>
      <c r="R87" s="137"/>
      <c r="S87" s="137"/>
      <c r="T87" s="137"/>
      <c r="U87" s="137"/>
      <c r="V87" s="137"/>
      <c r="W87" s="137"/>
      <c r="X87" s="137"/>
      <c r="Y87" s="137"/>
      <c r="Z87" s="137"/>
      <c r="AA87" s="137"/>
      <c r="AB87" s="137"/>
    </row>
    <row r="88" spans="1:57" ht="19.5" customHeight="1" x14ac:dyDescent="0.15">
      <c r="A88" s="405"/>
      <c r="B88" s="406"/>
      <c r="C88" s="407"/>
      <c r="D88" s="167"/>
      <c r="E88" s="168"/>
      <c r="O88" s="163"/>
      <c r="P88" s="163"/>
      <c r="Q88" s="163"/>
      <c r="R88" s="137"/>
      <c r="S88" s="137"/>
      <c r="T88" s="137"/>
      <c r="U88" s="137"/>
      <c r="V88" s="137"/>
      <c r="W88" s="137"/>
      <c r="X88" s="137"/>
      <c r="Y88" s="137"/>
      <c r="Z88" s="137"/>
      <c r="AA88" s="137"/>
      <c r="AB88" s="137"/>
    </row>
    <row r="89" spans="1:57" ht="19.5" customHeight="1" x14ac:dyDescent="0.15">
      <c r="A89" s="303"/>
      <c r="B89" s="304"/>
      <c r="C89" s="305"/>
      <c r="D89" s="169"/>
      <c r="E89" s="170"/>
      <c r="R89" s="137"/>
    </row>
    <row r="90" spans="1:57" ht="27.75" customHeight="1" x14ac:dyDescent="0.2">
      <c r="A90" s="158"/>
      <c r="B90" s="158"/>
      <c r="C90" s="158"/>
      <c r="D90" s="159"/>
      <c r="E90" s="160"/>
    </row>
    <row r="91" spans="1:57" x14ac:dyDescent="0.15">
      <c r="A91" s="306"/>
      <c r="B91" s="306"/>
      <c r="C91" s="306"/>
      <c r="D91" s="307"/>
      <c r="E91" s="307"/>
    </row>
    <row r="92" spans="1:57" ht="21" customHeight="1" x14ac:dyDescent="0.15">
      <c r="A92" s="306"/>
      <c r="B92" s="306"/>
      <c r="C92" s="306"/>
      <c r="D92" s="307"/>
      <c r="E92" s="307"/>
    </row>
    <row r="93" spans="1:57" ht="19.5" customHeight="1" x14ac:dyDescent="0.15">
      <c r="A93" s="311"/>
      <c r="B93" s="312"/>
      <c r="C93" s="313"/>
      <c r="D93" s="165"/>
      <c r="E93" s="166"/>
    </row>
    <row r="94" spans="1:57" ht="19.5" customHeight="1" x14ac:dyDescent="0.15">
      <c r="A94" s="308"/>
      <c r="B94" s="309"/>
      <c r="C94" s="310"/>
      <c r="D94" s="169"/>
      <c r="E94" s="170"/>
    </row>
    <row r="95" spans="1:57" ht="33.75" customHeight="1" x14ac:dyDescent="0.2">
      <c r="A95" s="158"/>
      <c r="B95" s="158"/>
      <c r="C95" s="158"/>
      <c r="D95" s="159"/>
      <c r="E95" s="160"/>
    </row>
    <row r="96" spans="1:57" ht="11.25" customHeight="1" x14ac:dyDescent="0.15">
      <c r="A96" s="306"/>
      <c r="B96" s="306"/>
      <c r="C96" s="306"/>
      <c r="D96" s="307"/>
      <c r="E96" s="345"/>
      <c r="F96" s="346"/>
      <c r="G96" s="346"/>
      <c r="H96" s="346"/>
      <c r="I96" s="346"/>
      <c r="J96" s="346"/>
      <c r="K96" s="347"/>
      <c r="L96" s="348"/>
      <c r="N96" s="171"/>
      <c r="Q96" s="138"/>
    </row>
    <row r="97" spans="1:17" ht="21.75" customHeight="1" x14ac:dyDescent="0.15">
      <c r="A97" s="306"/>
      <c r="B97" s="306"/>
      <c r="C97" s="306"/>
      <c r="D97" s="307"/>
      <c r="E97" s="184"/>
      <c r="F97" s="185"/>
      <c r="G97" s="186"/>
      <c r="H97" s="186"/>
      <c r="I97" s="187"/>
      <c r="J97" s="188"/>
      <c r="K97" s="189"/>
      <c r="L97" s="189"/>
      <c r="N97" s="171"/>
      <c r="Q97" s="138"/>
    </row>
    <row r="98" spans="1:17" ht="24" customHeight="1" x14ac:dyDescent="0.15">
      <c r="A98" s="336"/>
      <c r="B98" s="337"/>
      <c r="C98" s="190"/>
      <c r="D98" s="191"/>
      <c r="E98" s="33"/>
      <c r="F98" s="37"/>
      <c r="G98" s="34"/>
      <c r="H98" s="34"/>
      <c r="I98" s="34"/>
      <c r="J98" s="38"/>
      <c r="K98" s="192"/>
      <c r="L98" s="38"/>
      <c r="N98" s="171"/>
      <c r="Q98" s="138"/>
    </row>
    <row r="99" spans="1:17" ht="19.5" customHeight="1" x14ac:dyDescent="0.15">
      <c r="A99" s="338"/>
      <c r="B99" s="339"/>
      <c r="C99" s="193"/>
      <c r="D99" s="194"/>
      <c r="E99" s="59"/>
      <c r="F99" s="61"/>
      <c r="G99" s="60"/>
      <c r="H99" s="60"/>
      <c r="I99" s="60"/>
      <c r="J99" s="45"/>
      <c r="K99" s="195"/>
      <c r="L99" s="45"/>
      <c r="N99" s="171"/>
      <c r="Q99" s="138"/>
    </row>
    <row r="100" spans="1:17" ht="24.75" customHeight="1" x14ac:dyDescent="0.15">
      <c r="A100" s="338"/>
      <c r="B100" s="339"/>
      <c r="C100" s="193"/>
      <c r="D100" s="196"/>
      <c r="E100" s="85"/>
      <c r="F100" s="136"/>
      <c r="G100" s="98"/>
      <c r="H100" s="98"/>
      <c r="I100" s="98"/>
      <c r="J100" s="92"/>
      <c r="K100" s="197"/>
      <c r="L100" s="92"/>
      <c r="N100" s="171"/>
      <c r="Q100" s="138"/>
    </row>
    <row r="101" spans="1:17" ht="24.75" customHeight="1" x14ac:dyDescent="0.15">
      <c r="A101" s="336"/>
      <c r="B101" s="337"/>
      <c r="C101" s="190"/>
      <c r="D101" s="191"/>
      <c r="E101" s="40"/>
      <c r="F101" s="44"/>
      <c r="G101" s="41"/>
      <c r="H101" s="41"/>
      <c r="I101" s="41"/>
      <c r="J101" s="46"/>
      <c r="K101" s="198"/>
      <c r="L101" s="46"/>
      <c r="N101" s="171"/>
      <c r="Q101" s="138"/>
    </row>
    <row r="102" spans="1:17" ht="24.75" customHeight="1" x14ac:dyDescent="0.15">
      <c r="A102" s="338"/>
      <c r="B102" s="339"/>
      <c r="C102" s="193"/>
      <c r="D102" s="194"/>
      <c r="E102" s="100"/>
      <c r="F102" s="69"/>
      <c r="G102" s="70"/>
      <c r="H102" s="70"/>
      <c r="I102" s="70"/>
      <c r="J102" s="74"/>
      <c r="K102" s="199"/>
      <c r="L102" s="74"/>
      <c r="N102" s="171"/>
      <c r="Q102" s="138"/>
    </row>
    <row r="103" spans="1:17" ht="24.75" customHeight="1" x14ac:dyDescent="0.15">
      <c r="A103" s="338"/>
      <c r="B103" s="339"/>
      <c r="C103" s="193"/>
      <c r="D103" s="196"/>
      <c r="E103" s="100"/>
      <c r="F103" s="69"/>
      <c r="G103" s="70"/>
      <c r="H103" s="70"/>
      <c r="I103" s="70"/>
      <c r="J103" s="74"/>
      <c r="K103" s="199"/>
      <c r="L103" s="74"/>
      <c r="N103" s="171"/>
      <c r="Q103" s="138"/>
    </row>
    <row r="104" spans="1:17" ht="24.75" customHeight="1" x14ac:dyDescent="0.15">
      <c r="A104" s="336"/>
      <c r="B104" s="340"/>
      <c r="C104" s="190"/>
      <c r="D104" s="191"/>
      <c r="E104" s="33"/>
      <c r="F104" s="37"/>
      <c r="G104" s="34"/>
      <c r="H104" s="34"/>
      <c r="I104" s="34"/>
      <c r="J104" s="38"/>
      <c r="K104" s="192"/>
      <c r="L104" s="38"/>
      <c r="N104" s="171"/>
      <c r="Q104" s="138"/>
    </row>
    <row r="105" spans="1:17" ht="24.75" customHeight="1" x14ac:dyDescent="0.15">
      <c r="A105" s="341"/>
      <c r="B105" s="342"/>
      <c r="C105" s="193"/>
      <c r="D105" s="194"/>
      <c r="E105" s="59"/>
      <c r="F105" s="61"/>
      <c r="G105" s="60"/>
      <c r="H105" s="60"/>
      <c r="I105" s="60"/>
      <c r="J105" s="45"/>
      <c r="K105" s="195"/>
      <c r="L105" s="45"/>
      <c r="N105" s="171"/>
      <c r="Q105" s="138"/>
    </row>
    <row r="106" spans="1:17" ht="24.75" customHeight="1" x14ac:dyDescent="0.15">
      <c r="A106" s="343"/>
      <c r="B106" s="344"/>
      <c r="C106" s="193"/>
      <c r="D106" s="196"/>
      <c r="E106" s="85"/>
      <c r="F106" s="136"/>
      <c r="G106" s="98"/>
      <c r="H106" s="98"/>
      <c r="I106" s="98"/>
      <c r="J106" s="92"/>
      <c r="K106" s="197"/>
      <c r="L106" s="92"/>
      <c r="N106" s="171"/>
      <c r="Q106" s="138"/>
    </row>
    <row r="196" ht="18" customHeight="1" x14ac:dyDescent="0.15"/>
    <row r="197" ht="18" customHeight="1" x14ac:dyDescent="0.15"/>
    <row r="198" ht="18" customHeight="1" x14ac:dyDescent="0.15"/>
    <row r="211" spans="1:57" ht="14.25" customHeight="1" x14ac:dyDescent="0.15"/>
    <row r="212" spans="1:57" ht="14.25" customHeight="1" x14ac:dyDescent="0.15"/>
    <row r="213" spans="1:57" ht="14.25" customHeight="1" x14ac:dyDescent="0.15">
      <c r="A213" s="172"/>
      <c r="BE213" s="173"/>
    </row>
    <row r="214" spans="1:57" ht="14.25" customHeight="1" x14ac:dyDescent="0.15"/>
    <row r="215" spans="1:57" ht="14.25" customHeight="1" x14ac:dyDescent="0.15"/>
    <row r="216" spans="1:57" ht="14.25" customHeight="1" x14ac:dyDescent="0.15"/>
    <row r="222" spans="1:57" x14ac:dyDescent="0.15">
      <c r="A222" s="174"/>
    </row>
  </sheetData>
  <mergeCells count="85">
    <mergeCell ref="A101:B103"/>
    <mergeCell ref="A104:B106"/>
    <mergeCell ref="A93:C93"/>
    <mergeCell ref="A94:C94"/>
    <mergeCell ref="A96:C97"/>
    <mergeCell ref="A91:C92"/>
    <mergeCell ref="D91:D92"/>
    <mergeCell ref="E91:E92"/>
    <mergeCell ref="K96:L96"/>
    <mergeCell ref="A98:B100"/>
    <mergeCell ref="D96:D97"/>
    <mergeCell ref="E96:J96"/>
    <mergeCell ref="B65:C65"/>
    <mergeCell ref="B67:B69"/>
    <mergeCell ref="B70:C70"/>
    <mergeCell ref="B71:C71"/>
    <mergeCell ref="B47:C47"/>
    <mergeCell ref="B48:C48"/>
    <mergeCell ref="B49:C49"/>
    <mergeCell ref="B50:C50"/>
    <mergeCell ref="B59:C59"/>
    <mergeCell ref="B60:C60"/>
    <mergeCell ref="B66:C66"/>
    <mergeCell ref="A10:A39"/>
    <mergeCell ref="B29:B30"/>
    <mergeCell ref="B33:C33"/>
    <mergeCell ref="B34:C34"/>
    <mergeCell ref="B35:B37"/>
    <mergeCell ref="B38:C38"/>
    <mergeCell ref="B39:C39"/>
    <mergeCell ref="B14:C14"/>
    <mergeCell ref="B15:C15"/>
    <mergeCell ref="B16:C16"/>
    <mergeCell ref="B17:C17"/>
    <mergeCell ref="B18:C18"/>
    <mergeCell ref="B19:C19"/>
    <mergeCell ref="B20:C20"/>
    <mergeCell ref="B21:B23"/>
    <mergeCell ref="B24:B26"/>
    <mergeCell ref="A6:O6"/>
    <mergeCell ref="A8:C9"/>
    <mergeCell ref="D8:D9"/>
    <mergeCell ref="E8:I8"/>
    <mergeCell ref="J8:X8"/>
    <mergeCell ref="AA8:AA9"/>
    <mergeCell ref="AB8:AB9"/>
    <mergeCell ref="AC8:AC9"/>
    <mergeCell ref="B10:C10"/>
    <mergeCell ref="B11:B13"/>
    <mergeCell ref="Y8:Z8"/>
    <mergeCell ref="B27:C27"/>
    <mergeCell ref="B28:C28"/>
    <mergeCell ref="B31:C31"/>
    <mergeCell ref="B32:C32"/>
    <mergeCell ref="B46:C46"/>
    <mergeCell ref="A41:C41"/>
    <mergeCell ref="A42:A71"/>
    <mergeCell ref="B42:C42"/>
    <mergeCell ref="B43:B45"/>
    <mergeCell ref="B51:C51"/>
    <mergeCell ref="B52:C52"/>
    <mergeCell ref="B53:B55"/>
    <mergeCell ref="B56:B58"/>
    <mergeCell ref="B61:B62"/>
    <mergeCell ref="B63:C63"/>
    <mergeCell ref="B64:C64"/>
    <mergeCell ref="A73:C73"/>
    <mergeCell ref="A74:C74"/>
    <mergeCell ref="A76:C76"/>
    <mergeCell ref="A77:C77"/>
    <mergeCell ref="A75:C75"/>
    <mergeCell ref="A78:C78"/>
    <mergeCell ref="A80:C80"/>
    <mergeCell ref="E80:F80"/>
    <mergeCell ref="A81:C81"/>
    <mergeCell ref="E81:F81"/>
    <mergeCell ref="A82:C82"/>
    <mergeCell ref="E82:F82"/>
    <mergeCell ref="A85:C86"/>
    <mergeCell ref="D85:D86"/>
    <mergeCell ref="A89:C89"/>
    <mergeCell ref="A83:C83"/>
    <mergeCell ref="E85:E86"/>
    <mergeCell ref="A87:C87"/>
    <mergeCell ref="A88:C88"/>
  </mergeCells>
  <dataValidations count="1">
    <dataValidation type="whole" allowBlank="1" showInputMessage="1" showErrorMessage="1" errorTitle="Error" error="Por favor ingrese números enteros" sqref="E9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E97:L97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D98:L10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WBT983138:WCB983146 WLP983138:WLX983146 WVL983138:WVT983146">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B64:B67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B50:C51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B71:C83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C64:C69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B56:C60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A72:A83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D40:D83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A40:A42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J1:AC38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F9:I38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E1:E84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I39:J41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B40:C48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E95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K39:AC95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F39:H95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M96:IU106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A107:WWK65536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AD1:IV95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J71:J95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I72:I95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 PQO983112:PQO983135 QAK983112:QAK983135 QKG983112:QKG983135 QUC983112:QUC983135 RDY983112:RDY983135 RNU983112:RNU983135 RXQ983112:RXQ983135 SHM983112:SHM983135 SRI983112:SRI983135 TBE983112:TBE983135 TLA983112:TLA983135 TUW983112:TUW983135 UES983112:UES983135 UOO983112:UOO983135 UYK983112:UYK983135 VIG983112:VIG983135 VSC983112:VSC983135 WBY983112:WBY983135 WLU983112:WLU983135 WVQ983112:WVQ983135</xm:sqref>
        </x14:dataValidation>
        <x14:dataValidation allowBlank="1" showInputMessage="1" showErrorMessage="1" errorTitle="Error" error="Por favor ingrese números enteros">
          <xm:sqref>A8:A39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B38:B39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C32:C37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B32:B35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B70:C70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D8:D39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B49:C49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C8:C30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B24:B29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C61:C62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J42:J70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I42:I71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 QUC983082:QUC983111 RDY983082:RDY983111 RNU983082:RNU983111 RXQ983082:RXQ983111 SHM983082:SHM983111 SRI983082:SRI983111 TBE983082:TBE983111 TLA983082:TLA983111 TUW983082:TUW983111 UES983082:UES983111 UOO983082:UOO983111 UYK983082:UYK983111 VIG983082:VIG983111 VSC983082:VSC983111 WBY983082:WBY983111 WLU983082:WLU983111 WVQ983082:WVQ983111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22"/>
  <sheetViews>
    <sheetView workbookViewId="0">
      <selection activeCell="H26" sqref="H26"/>
    </sheetView>
  </sheetViews>
  <sheetFormatPr baseColWidth="10" defaultRowHeight="11.25" x14ac:dyDescent="0.15"/>
  <cols>
    <col min="1" max="1" width="5.85546875" style="163" customWidth="1"/>
    <col min="2" max="2" width="15.42578125" style="163" customWidth="1"/>
    <col min="3" max="3" width="34.140625" style="163" customWidth="1"/>
    <col min="4" max="4" width="11.42578125" style="163"/>
    <col min="5" max="5" width="13.28515625" style="163" customWidth="1"/>
    <col min="6" max="7" width="15.7109375" style="163" customWidth="1"/>
    <col min="8" max="14" width="13.28515625" style="163" customWidth="1"/>
    <col min="15" max="15" width="13.28515625" style="171" customWidth="1"/>
    <col min="16" max="17" width="12.7109375" style="171" customWidth="1"/>
    <col min="18" max="18" width="13.42578125" style="138" customWidth="1"/>
    <col min="19" max="19" width="8.5703125" style="138" customWidth="1"/>
    <col min="20" max="24" width="11.42578125" style="138"/>
    <col min="25" max="25" width="9.42578125" style="138" customWidth="1"/>
    <col min="26" max="27" width="11.42578125" style="138"/>
    <col min="28" max="28" width="14.140625" style="138" customWidth="1"/>
    <col min="29" max="29" width="17.140625" style="138" customWidth="1"/>
    <col min="30" max="31" width="12.5703125" style="138" customWidth="1"/>
    <col min="32" max="47" width="8.140625" style="138" customWidth="1"/>
    <col min="48" max="52" width="12" style="138" customWidth="1"/>
    <col min="53" max="53" width="13.140625" style="138" customWidth="1"/>
    <col min="54" max="56" width="13.140625" style="138" hidden="1" customWidth="1"/>
    <col min="57" max="58" width="12" style="138" hidden="1" customWidth="1"/>
    <col min="59" max="91" width="12" style="138" customWidth="1"/>
    <col min="92" max="92" width="10.85546875" style="138" customWidth="1"/>
    <col min="93" max="256" width="11.42578125" style="138"/>
    <col min="257" max="257" width="5.85546875" style="138" customWidth="1"/>
    <col min="258" max="258" width="15.42578125" style="138" customWidth="1"/>
    <col min="259" max="259" width="34.140625" style="138" customWidth="1"/>
    <col min="260" max="260" width="11.42578125" style="138"/>
    <col min="261" max="261" width="13.28515625" style="138" customWidth="1"/>
    <col min="262" max="263" width="15.7109375" style="138" customWidth="1"/>
    <col min="264" max="271" width="13.28515625" style="138" customWidth="1"/>
    <col min="272" max="273" width="12.7109375" style="138" customWidth="1"/>
    <col min="274" max="274" width="13.42578125" style="138" customWidth="1"/>
    <col min="275" max="275" width="8.5703125" style="138" customWidth="1"/>
    <col min="276" max="280" width="11.42578125" style="138"/>
    <col min="281" max="281" width="9.42578125" style="138" customWidth="1"/>
    <col min="282" max="283" width="11.42578125" style="138"/>
    <col min="284" max="284" width="14.140625" style="138" customWidth="1"/>
    <col min="285" max="285" width="17.140625" style="138" customWidth="1"/>
    <col min="286" max="287" width="12.5703125" style="138" customWidth="1"/>
    <col min="288" max="303" width="8.140625" style="138" customWidth="1"/>
    <col min="304" max="308" width="12" style="138" customWidth="1"/>
    <col min="309" max="309" width="13.140625" style="138" customWidth="1"/>
    <col min="310" max="314" width="0" style="138" hidden="1" customWidth="1"/>
    <col min="315" max="347" width="12" style="138" customWidth="1"/>
    <col min="348" max="348" width="10.85546875" style="138" customWidth="1"/>
    <col min="349" max="512" width="11.42578125" style="138"/>
    <col min="513" max="513" width="5.85546875" style="138" customWidth="1"/>
    <col min="514" max="514" width="15.42578125" style="138" customWidth="1"/>
    <col min="515" max="515" width="34.140625" style="138" customWidth="1"/>
    <col min="516" max="516" width="11.42578125" style="138"/>
    <col min="517" max="517" width="13.28515625" style="138" customWidth="1"/>
    <col min="518" max="519" width="15.7109375" style="138" customWidth="1"/>
    <col min="520" max="527" width="13.28515625" style="138" customWidth="1"/>
    <col min="528" max="529" width="12.7109375" style="138" customWidth="1"/>
    <col min="530" max="530" width="13.42578125" style="138" customWidth="1"/>
    <col min="531" max="531" width="8.5703125" style="138" customWidth="1"/>
    <col min="532" max="536" width="11.42578125" style="138"/>
    <col min="537" max="537" width="9.42578125" style="138" customWidth="1"/>
    <col min="538" max="539" width="11.42578125" style="138"/>
    <col min="540" max="540" width="14.140625" style="138" customWidth="1"/>
    <col min="541" max="541" width="17.140625" style="138" customWidth="1"/>
    <col min="542" max="543" width="12.5703125" style="138" customWidth="1"/>
    <col min="544" max="559" width="8.140625" style="138" customWidth="1"/>
    <col min="560" max="564" width="12" style="138" customWidth="1"/>
    <col min="565" max="565" width="13.140625" style="138" customWidth="1"/>
    <col min="566" max="570" width="0" style="138" hidden="1" customWidth="1"/>
    <col min="571" max="603" width="12" style="138" customWidth="1"/>
    <col min="604" max="604" width="10.85546875" style="138" customWidth="1"/>
    <col min="605" max="768" width="11.42578125" style="138"/>
    <col min="769" max="769" width="5.85546875" style="138" customWidth="1"/>
    <col min="770" max="770" width="15.42578125" style="138" customWidth="1"/>
    <col min="771" max="771" width="34.140625" style="138" customWidth="1"/>
    <col min="772" max="772" width="11.42578125" style="138"/>
    <col min="773" max="773" width="13.28515625" style="138" customWidth="1"/>
    <col min="774" max="775" width="15.7109375" style="138" customWidth="1"/>
    <col min="776" max="783" width="13.28515625" style="138" customWidth="1"/>
    <col min="784" max="785" width="12.7109375" style="138" customWidth="1"/>
    <col min="786" max="786" width="13.42578125" style="138" customWidth="1"/>
    <col min="787" max="787" width="8.5703125" style="138" customWidth="1"/>
    <col min="788" max="792" width="11.42578125" style="138"/>
    <col min="793" max="793" width="9.42578125" style="138" customWidth="1"/>
    <col min="794" max="795" width="11.42578125" style="138"/>
    <col min="796" max="796" width="14.140625" style="138" customWidth="1"/>
    <col min="797" max="797" width="17.140625" style="138" customWidth="1"/>
    <col min="798" max="799" width="12.5703125" style="138" customWidth="1"/>
    <col min="800" max="815" width="8.140625" style="138" customWidth="1"/>
    <col min="816" max="820" width="12" style="138" customWidth="1"/>
    <col min="821" max="821" width="13.140625" style="138" customWidth="1"/>
    <col min="822" max="826" width="0" style="138" hidden="1" customWidth="1"/>
    <col min="827" max="859" width="12" style="138" customWidth="1"/>
    <col min="860" max="860" width="10.85546875" style="138" customWidth="1"/>
    <col min="861" max="1024" width="11.42578125" style="138"/>
    <col min="1025" max="1025" width="5.85546875" style="138" customWidth="1"/>
    <col min="1026" max="1026" width="15.42578125" style="138" customWidth="1"/>
    <col min="1027" max="1027" width="34.140625" style="138" customWidth="1"/>
    <col min="1028" max="1028" width="11.42578125" style="138"/>
    <col min="1029" max="1029" width="13.28515625" style="138" customWidth="1"/>
    <col min="1030" max="1031" width="15.7109375" style="138" customWidth="1"/>
    <col min="1032" max="1039" width="13.28515625" style="138" customWidth="1"/>
    <col min="1040" max="1041" width="12.7109375" style="138" customWidth="1"/>
    <col min="1042" max="1042" width="13.42578125" style="138" customWidth="1"/>
    <col min="1043" max="1043" width="8.5703125" style="138" customWidth="1"/>
    <col min="1044" max="1048" width="11.42578125" style="138"/>
    <col min="1049" max="1049" width="9.42578125" style="138" customWidth="1"/>
    <col min="1050" max="1051" width="11.42578125" style="138"/>
    <col min="1052" max="1052" width="14.140625" style="138" customWidth="1"/>
    <col min="1053" max="1053" width="17.140625" style="138" customWidth="1"/>
    <col min="1054" max="1055" width="12.5703125" style="138" customWidth="1"/>
    <col min="1056" max="1071" width="8.140625" style="138" customWidth="1"/>
    <col min="1072" max="1076" width="12" style="138" customWidth="1"/>
    <col min="1077" max="1077" width="13.140625" style="138" customWidth="1"/>
    <col min="1078" max="1082" width="0" style="138" hidden="1" customWidth="1"/>
    <col min="1083" max="1115" width="12" style="138" customWidth="1"/>
    <col min="1116" max="1116" width="10.85546875" style="138" customWidth="1"/>
    <col min="1117" max="1280" width="11.42578125" style="138"/>
    <col min="1281" max="1281" width="5.85546875" style="138" customWidth="1"/>
    <col min="1282" max="1282" width="15.42578125" style="138" customWidth="1"/>
    <col min="1283" max="1283" width="34.140625" style="138" customWidth="1"/>
    <col min="1284" max="1284" width="11.42578125" style="138"/>
    <col min="1285" max="1285" width="13.28515625" style="138" customWidth="1"/>
    <col min="1286" max="1287" width="15.7109375" style="138" customWidth="1"/>
    <col min="1288" max="1295" width="13.28515625" style="138" customWidth="1"/>
    <col min="1296" max="1297" width="12.7109375" style="138" customWidth="1"/>
    <col min="1298" max="1298" width="13.42578125" style="138" customWidth="1"/>
    <col min="1299" max="1299" width="8.5703125" style="138" customWidth="1"/>
    <col min="1300" max="1304" width="11.42578125" style="138"/>
    <col min="1305" max="1305" width="9.42578125" style="138" customWidth="1"/>
    <col min="1306" max="1307" width="11.42578125" style="138"/>
    <col min="1308" max="1308" width="14.140625" style="138" customWidth="1"/>
    <col min="1309" max="1309" width="17.140625" style="138" customWidth="1"/>
    <col min="1310" max="1311" width="12.5703125" style="138" customWidth="1"/>
    <col min="1312" max="1327" width="8.140625" style="138" customWidth="1"/>
    <col min="1328" max="1332" width="12" style="138" customWidth="1"/>
    <col min="1333" max="1333" width="13.140625" style="138" customWidth="1"/>
    <col min="1334" max="1338" width="0" style="138" hidden="1" customWidth="1"/>
    <col min="1339" max="1371" width="12" style="138" customWidth="1"/>
    <col min="1372" max="1372" width="10.85546875" style="138" customWidth="1"/>
    <col min="1373" max="1536" width="11.42578125" style="138"/>
    <col min="1537" max="1537" width="5.85546875" style="138" customWidth="1"/>
    <col min="1538" max="1538" width="15.42578125" style="138" customWidth="1"/>
    <col min="1539" max="1539" width="34.140625" style="138" customWidth="1"/>
    <col min="1540" max="1540" width="11.42578125" style="138"/>
    <col min="1541" max="1541" width="13.28515625" style="138" customWidth="1"/>
    <col min="1542" max="1543" width="15.7109375" style="138" customWidth="1"/>
    <col min="1544" max="1551" width="13.28515625" style="138" customWidth="1"/>
    <col min="1552" max="1553" width="12.7109375" style="138" customWidth="1"/>
    <col min="1554" max="1554" width="13.42578125" style="138" customWidth="1"/>
    <col min="1555" max="1555" width="8.5703125" style="138" customWidth="1"/>
    <col min="1556" max="1560" width="11.42578125" style="138"/>
    <col min="1561" max="1561" width="9.42578125" style="138" customWidth="1"/>
    <col min="1562" max="1563" width="11.42578125" style="138"/>
    <col min="1564" max="1564" width="14.140625" style="138" customWidth="1"/>
    <col min="1565" max="1565" width="17.140625" style="138" customWidth="1"/>
    <col min="1566" max="1567" width="12.5703125" style="138" customWidth="1"/>
    <col min="1568" max="1583" width="8.140625" style="138" customWidth="1"/>
    <col min="1584" max="1588" width="12" style="138" customWidth="1"/>
    <col min="1589" max="1589" width="13.140625" style="138" customWidth="1"/>
    <col min="1590" max="1594" width="0" style="138" hidden="1" customWidth="1"/>
    <col min="1595" max="1627" width="12" style="138" customWidth="1"/>
    <col min="1628" max="1628" width="10.85546875" style="138" customWidth="1"/>
    <col min="1629" max="1792" width="11.42578125" style="138"/>
    <col min="1793" max="1793" width="5.85546875" style="138" customWidth="1"/>
    <col min="1794" max="1794" width="15.42578125" style="138" customWidth="1"/>
    <col min="1795" max="1795" width="34.140625" style="138" customWidth="1"/>
    <col min="1796" max="1796" width="11.42578125" style="138"/>
    <col min="1797" max="1797" width="13.28515625" style="138" customWidth="1"/>
    <col min="1798" max="1799" width="15.7109375" style="138" customWidth="1"/>
    <col min="1800" max="1807" width="13.28515625" style="138" customWidth="1"/>
    <col min="1808" max="1809" width="12.7109375" style="138" customWidth="1"/>
    <col min="1810" max="1810" width="13.42578125" style="138" customWidth="1"/>
    <col min="1811" max="1811" width="8.5703125" style="138" customWidth="1"/>
    <col min="1812" max="1816" width="11.42578125" style="138"/>
    <col min="1817" max="1817" width="9.42578125" style="138" customWidth="1"/>
    <col min="1818" max="1819" width="11.42578125" style="138"/>
    <col min="1820" max="1820" width="14.140625" style="138" customWidth="1"/>
    <col min="1821" max="1821" width="17.140625" style="138" customWidth="1"/>
    <col min="1822" max="1823" width="12.5703125" style="138" customWidth="1"/>
    <col min="1824" max="1839" width="8.140625" style="138" customWidth="1"/>
    <col min="1840" max="1844" width="12" style="138" customWidth="1"/>
    <col min="1845" max="1845" width="13.140625" style="138" customWidth="1"/>
    <col min="1846" max="1850" width="0" style="138" hidden="1" customWidth="1"/>
    <col min="1851" max="1883" width="12" style="138" customWidth="1"/>
    <col min="1884" max="1884" width="10.85546875" style="138" customWidth="1"/>
    <col min="1885" max="2048" width="11.42578125" style="138"/>
    <col min="2049" max="2049" width="5.85546875" style="138" customWidth="1"/>
    <col min="2050" max="2050" width="15.42578125" style="138" customWidth="1"/>
    <col min="2051" max="2051" width="34.140625" style="138" customWidth="1"/>
    <col min="2052" max="2052" width="11.42578125" style="138"/>
    <col min="2053" max="2053" width="13.28515625" style="138" customWidth="1"/>
    <col min="2054" max="2055" width="15.7109375" style="138" customWidth="1"/>
    <col min="2056" max="2063" width="13.28515625" style="138" customWidth="1"/>
    <col min="2064" max="2065" width="12.7109375" style="138" customWidth="1"/>
    <col min="2066" max="2066" width="13.42578125" style="138" customWidth="1"/>
    <col min="2067" max="2067" width="8.5703125" style="138" customWidth="1"/>
    <col min="2068" max="2072" width="11.42578125" style="138"/>
    <col min="2073" max="2073" width="9.42578125" style="138" customWidth="1"/>
    <col min="2074" max="2075" width="11.42578125" style="138"/>
    <col min="2076" max="2076" width="14.140625" style="138" customWidth="1"/>
    <col min="2077" max="2077" width="17.140625" style="138" customWidth="1"/>
    <col min="2078" max="2079" width="12.5703125" style="138" customWidth="1"/>
    <col min="2080" max="2095" width="8.140625" style="138" customWidth="1"/>
    <col min="2096" max="2100" width="12" style="138" customWidth="1"/>
    <col min="2101" max="2101" width="13.140625" style="138" customWidth="1"/>
    <col min="2102" max="2106" width="0" style="138" hidden="1" customWidth="1"/>
    <col min="2107" max="2139" width="12" style="138" customWidth="1"/>
    <col min="2140" max="2140" width="10.85546875" style="138" customWidth="1"/>
    <col min="2141" max="2304" width="11.42578125" style="138"/>
    <col min="2305" max="2305" width="5.85546875" style="138" customWidth="1"/>
    <col min="2306" max="2306" width="15.42578125" style="138" customWidth="1"/>
    <col min="2307" max="2307" width="34.140625" style="138" customWidth="1"/>
    <col min="2308" max="2308" width="11.42578125" style="138"/>
    <col min="2309" max="2309" width="13.28515625" style="138" customWidth="1"/>
    <col min="2310" max="2311" width="15.7109375" style="138" customWidth="1"/>
    <col min="2312" max="2319" width="13.28515625" style="138" customWidth="1"/>
    <col min="2320" max="2321" width="12.7109375" style="138" customWidth="1"/>
    <col min="2322" max="2322" width="13.42578125" style="138" customWidth="1"/>
    <col min="2323" max="2323" width="8.5703125" style="138" customWidth="1"/>
    <col min="2324" max="2328" width="11.42578125" style="138"/>
    <col min="2329" max="2329" width="9.42578125" style="138" customWidth="1"/>
    <col min="2330" max="2331" width="11.42578125" style="138"/>
    <col min="2332" max="2332" width="14.140625" style="138" customWidth="1"/>
    <col min="2333" max="2333" width="17.140625" style="138" customWidth="1"/>
    <col min="2334" max="2335" width="12.5703125" style="138" customWidth="1"/>
    <col min="2336" max="2351" width="8.140625" style="138" customWidth="1"/>
    <col min="2352" max="2356" width="12" style="138" customWidth="1"/>
    <col min="2357" max="2357" width="13.140625" style="138" customWidth="1"/>
    <col min="2358" max="2362" width="0" style="138" hidden="1" customWidth="1"/>
    <col min="2363" max="2395" width="12" style="138" customWidth="1"/>
    <col min="2396" max="2396" width="10.85546875" style="138" customWidth="1"/>
    <col min="2397" max="2560" width="11.42578125" style="138"/>
    <col min="2561" max="2561" width="5.85546875" style="138" customWidth="1"/>
    <col min="2562" max="2562" width="15.42578125" style="138" customWidth="1"/>
    <col min="2563" max="2563" width="34.140625" style="138" customWidth="1"/>
    <col min="2564" max="2564" width="11.42578125" style="138"/>
    <col min="2565" max="2565" width="13.28515625" style="138" customWidth="1"/>
    <col min="2566" max="2567" width="15.7109375" style="138" customWidth="1"/>
    <col min="2568" max="2575" width="13.28515625" style="138" customWidth="1"/>
    <col min="2576" max="2577" width="12.7109375" style="138" customWidth="1"/>
    <col min="2578" max="2578" width="13.42578125" style="138" customWidth="1"/>
    <col min="2579" max="2579" width="8.5703125" style="138" customWidth="1"/>
    <col min="2580" max="2584" width="11.42578125" style="138"/>
    <col min="2585" max="2585" width="9.42578125" style="138" customWidth="1"/>
    <col min="2586" max="2587" width="11.42578125" style="138"/>
    <col min="2588" max="2588" width="14.140625" style="138" customWidth="1"/>
    <col min="2589" max="2589" width="17.140625" style="138" customWidth="1"/>
    <col min="2590" max="2591" width="12.5703125" style="138" customWidth="1"/>
    <col min="2592" max="2607" width="8.140625" style="138" customWidth="1"/>
    <col min="2608" max="2612" width="12" style="138" customWidth="1"/>
    <col min="2613" max="2613" width="13.140625" style="138" customWidth="1"/>
    <col min="2614" max="2618" width="0" style="138" hidden="1" customWidth="1"/>
    <col min="2619" max="2651" width="12" style="138" customWidth="1"/>
    <col min="2652" max="2652" width="10.85546875" style="138" customWidth="1"/>
    <col min="2653" max="2816" width="11.42578125" style="138"/>
    <col min="2817" max="2817" width="5.85546875" style="138" customWidth="1"/>
    <col min="2818" max="2818" width="15.42578125" style="138" customWidth="1"/>
    <col min="2819" max="2819" width="34.140625" style="138" customWidth="1"/>
    <col min="2820" max="2820" width="11.42578125" style="138"/>
    <col min="2821" max="2821" width="13.28515625" style="138" customWidth="1"/>
    <col min="2822" max="2823" width="15.7109375" style="138" customWidth="1"/>
    <col min="2824" max="2831" width="13.28515625" style="138" customWidth="1"/>
    <col min="2832" max="2833" width="12.7109375" style="138" customWidth="1"/>
    <col min="2834" max="2834" width="13.42578125" style="138" customWidth="1"/>
    <col min="2835" max="2835" width="8.5703125" style="138" customWidth="1"/>
    <col min="2836" max="2840" width="11.42578125" style="138"/>
    <col min="2841" max="2841" width="9.42578125" style="138" customWidth="1"/>
    <col min="2842" max="2843" width="11.42578125" style="138"/>
    <col min="2844" max="2844" width="14.140625" style="138" customWidth="1"/>
    <col min="2845" max="2845" width="17.140625" style="138" customWidth="1"/>
    <col min="2846" max="2847" width="12.5703125" style="138" customWidth="1"/>
    <col min="2848" max="2863" width="8.140625" style="138" customWidth="1"/>
    <col min="2864" max="2868" width="12" style="138" customWidth="1"/>
    <col min="2869" max="2869" width="13.140625" style="138" customWidth="1"/>
    <col min="2870" max="2874" width="0" style="138" hidden="1" customWidth="1"/>
    <col min="2875" max="2907" width="12" style="138" customWidth="1"/>
    <col min="2908" max="2908" width="10.85546875" style="138" customWidth="1"/>
    <col min="2909" max="3072" width="11.42578125" style="138"/>
    <col min="3073" max="3073" width="5.85546875" style="138" customWidth="1"/>
    <col min="3074" max="3074" width="15.42578125" style="138" customWidth="1"/>
    <col min="3075" max="3075" width="34.140625" style="138" customWidth="1"/>
    <col min="3076" max="3076" width="11.42578125" style="138"/>
    <col min="3077" max="3077" width="13.28515625" style="138" customWidth="1"/>
    <col min="3078" max="3079" width="15.7109375" style="138" customWidth="1"/>
    <col min="3080" max="3087" width="13.28515625" style="138" customWidth="1"/>
    <col min="3088" max="3089" width="12.7109375" style="138" customWidth="1"/>
    <col min="3090" max="3090" width="13.42578125" style="138" customWidth="1"/>
    <col min="3091" max="3091" width="8.5703125" style="138" customWidth="1"/>
    <col min="3092" max="3096" width="11.42578125" style="138"/>
    <col min="3097" max="3097" width="9.42578125" style="138" customWidth="1"/>
    <col min="3098" max="3099" width="11.42578125" style="138"/>
    <col min="3100" max="3100" width="14.140625" style="138" customWidth="1"/>
    <col min="3101" max="3101" width="17.140625" style="138" customWidth="1"/>
    <col min="3102" max="3103" width="12.5703125" style="138" customWidth="1"/>
    <col min="3104" max="3119" width="8.140625" style="138" customWidth="1"/>
    <col min="3120" max="3124" width="12" style="138" customWidth="1"/>
    <col min="3125" max="3125" width="13.140625" style="138" customWidth="1"/>
    <col min="3126" max="3130" width="0" style="138" hidden="1" customWidth="1"/>
    <col min="3131" max="3163" width="12" style="138" customWidth="1"/>
    <col min="3164" max="3164" width="10.85546875" style="138" customWidth="1"/>
    <col min="3165" max="3328" width="11.42578125" style="138"/>
    <col min="3329" max="3329" width="5.85546875" style="138" customWidth="1"/>
    <col min="3330" max="3330" width="15.42578125" style="138" customWidth="1"/>
    <col min="3331" max="3331" width="34.140625" style="138" customWidth="1"/>
    <col min="3332" max="3332" width="11.42578125" style="138"/>
    <col min="3333" max="3333" width="13.28515625" style="138" customWidth="1"/>
    <col min="3334" max="3335" width="15.7109375" style="138" customWidth="1"/>
    <col min="3336" max="3343" width="13.28515625" style="138" customWidth="1"/>
    <col min="3344" max="3345" width="12.7109375" style="138" customWidth="1"/>
    <col min="3346" max="3346" width="13.42578125" style="138" customWidth="1"/>
    <col min="3347" max="3347" width="8.5703125" style="138" customWidth="1"/>
    <col min="3348" max="3352" width="11.42578125" style="138"/>
    <col min="3353" max="3353" width="9.42578125" style="138" customWidth="1"/>
    <col min="3354" max="3355" width="11.42578125" style="138"/>
    <col min="3356" max="3356" width="14.140625" style="138" customWidth="1"/>
    <col min="3357" max="3357" width="17.140625" style="138" customWidth="1"/>
    <col min="3358" max="3359" width="12.5703125" style="138" customWidth="1"/>
    <col min="3360" max="3375" width="8.140625" style="138" customWidth="1"/>
    <col min="3376" max="3380" width="12" style="138" customWidth="1"/>
    <col min="3381" max="3381" width="13.140625" style="138" customWidth="1"/>
    <col min="3382" max="3386" width="0" style="138" hidden="1" customWidth="1"/>
    <col min="3387" max="3419" width="12" style="138" customWidth="1"/>
    <col min="3420" max="3420" width="10.85546875" style="138" customWidth="1"/>
    <col min="3421" max="3584" width="11.42578125" style="138"/>
    <col min="3585" max="3585" width="5.85546875" style="138" customWidth="1"/>
    <col min="3586" max="3586" width="15.42578125" style="138" customWidth="1"/>
    <col min="3587" max="3587" width="34.140625" style="138" customWidth="1"/>
    <col min="3588" max="3588" width="11.42578125" style="138"/>
    <col min="3589" max="3589" width="13.28515625" style="138" customWidth="1"/>
    <col min="3590" max="3591" width="15.7109375" style="138" customWidth="1"/>
    <col min="3592" max="3599" width="13.28515625" style="138" customWidth="1"/>
    <col min="3600" max="3601" width="12.7109375" style="138" customWidth="1"/>
    <col min="3602" max="3602" width="13.42578125" style="138" customWidth="1"/>
    <col min="3603" max="3603" width="8.5703125" style="138" customWidth="1"/>
    <col min="3604" max="3608" width="11.42578125" style="138"/>
    <col min="3609" max="3609" width="9.42578125" style="138" customWidth="1"/>
    <col min="3610" max="3611" width="11.42578125" style="138"/>
    <col min="3612" max="3612" width="14.140625" style="138" customWidth="1"/>
    <col min="3613" max="3613" width="17.140625" style="138" customWidth="1"/>
    <col min="3614" max="3615" width="12.5703125" style="138" customWidth="1"/>
    <col min="3616" max="3631" width="8.140625" style="138" customWidth="1"/>
    <col min="3632" max="3636" width="12" style="138" customWidth="1"/>
    <col min="3637" max="3637" width="13.140625" style="138" customWidth="1"/>
    <col min="3638" max="3642" width="0" style="138" hidden="1" customWidth="1"/>
    <col min="3643" max="3675" width="12" style="138" customWidth="1"/>
    <col min="3676" max="3676" width="10.85546875" style="138" customWidth="1"/>
    <col min="3677" max="3840" width="11.42578125" style="138"/>
    <col min="3841" max="3841" width="5.85546875" style="138" customWidth="1"/>
    <col min="3842" max="3842" width="15.42578125" style="138" customWidth="1"/>
    <col min="3843" max="3843" width="34.140625" style="138" customWidth="1"/>
    <col min="3844" max="3844" width="11.42578125" style="138"/>
    <col min="3845" max="3845" width="13.28515625" style="138" customWidth="1"/>
    <col min="3846" max="3847" width="15.7109375" style="138" customWidth="1"/>
    <col min="3848" max="3855" width="13.28515625" style="138" customWidth="1"/>
    <col min="3856" max="3857" width="12.7109375" style="138" customWidth="1"/>
    <col min="3858" max="3858" width="13.42578125" style="138" customWidth="1"/>
    <col min="3859" max="3859" width="8.5703125" style="138" customWidth="1"/>
    <col min="3860" max="3864" width="11.42578125" style="138"/>
    <col min="3865" max="3865" width="9.42578125" style="138" customWidth="1"/>
    <col min="3866" max="3867" width="11.42578125" style="138"/>
    <col min="3868" max="3868" width="14.140625" style="138" customWidth="1"/>
    <col min="3869" max="3869" width="17.140625" style="138" customWidth="1"/>
    <col min="3870" max="3871" width="12.5703125" style="138" customWidth="1"/>
    <col min="3872" max="3887" width="8.140625" style="138" customWidth="1"/>
    <col min="3888" max="3892" width="12" style="138" customWidth="1"/>
    <col min="3893" max="3893" width="13.140625" style="138" customWidth="1"/>
    <col min="3894" max="3898" width="0" style="138" hidden="1" customWidth="1"/>
    <col min="3899" max="3931" width="12" style="138" customWidth="1"/>
    <col min="3932" max="3932" width="10.85546875" style="138" customWidth="1"/>
    <col min="3933" max="4096" width="11.42578125" style="138"/>
    <col min="4097" max="4097" width="5.85546875" style="138" customWidth="1"/>
    <col min="4098" max="4098" width="15.42578125" style="138" customWidth="1"/>
    <col min="4099" max="4099" width="34.140625" style="138" customWidth="1"/>
    <col min="4100" max="4100" width="11.42578125" style="138"/>
    <col min="4101" max="4101" width="13.28515625" style="138" customWidth="1"/>
    <col min="4102" max="4103" width="15.7109375" style="138" customWidth="1"/>
    <col min="4104" max="4111" width="13.28515625" style="138" customWidth="1"/>
    <col min="4112" max="4113" width="12.7109375" style="138" customWidth="1"/>
    <col min="4114" max="4114" width="13.42578125" style="138" customWidth="1"/>
    <col min="4115" max="4115" width="8.5703125" style="138" customWidth="1"/>
    <col min="4116" max="4120" width="11.42578125" style="138"/>
    <col min="4121" max="4121" width="9.42578125" style="138" customWidth="1"/>
    <col min="4122" max="4123" width="11.42578125" style="138"/>
    <col min="4124" max="4124" width="14.140625" style="138" customWidth="1"/>
    <col min="4125" max="4125" width="17.140625" style="138" customWidth="1"/>
    <col min="4126" max="4127" width="12.5703125" style="138" customWidth="1"/>
    <col min="4128" max="4143" width="8.140625" style="138" customWidth="1"/>
    <col min="4144" max="4148" width="12" style="138" customWidth="1"/>
    <col min="4149" max="4149" width="13.140625" style="138" customWidth="1"/>
    <col min="4150" max="4154" width="0" style="138" hidden="1" customWidth="1"/>
    <col min="4155" max="4187" width="12" style="138" customWidth="1"/>
    <col min="4188" max="4188" width="10.85546875" style="138" customWidth="1"/>
    <col min="4189" max="4352" width="11.42578125" style="138"/>
    <col min="4353" max="4353" width="5.85546875" style="138" customWidth="1"/>
    <col min="4354" max="4354" width="15.42578125" style="138" customWidth="1"/>
    <col min="4355" max="4355" width="34.140625" style="138" customWidth="1"/>
    <col min="4356" max="4356" width="11.42578125" style="138"/>
    <col min="4357" max="4357" width="13.28515625" style="138" customWidth="1"/>
    <col min="4358" max="4359" width="15.7109375" style="138" customWidth="1"/>
    <col min="4360" max="4367" width="13.28515625" style="138" customWidth="1"/>
    <col min="4368" max="4369" width="12.7109375" style="138" customWidth="1"/>
    <col min="4370" max="4370" width="13.42578125" style="138" customWidth="1"/>
    <col min="4371" max="4371" width="8.5703125" style="138" customWidth="1"/>
    <col min="4372" max="4376" width="11.42578125" style="138"/>
    <col min="4377" max="4377" width="9.42578125" style="138" customWidth="1"/>
    <col min="4378" max="4379" width="11.42578125" style="138"/>
    <col min="4380" max="4380" width="14.140625" style="138" customWidth="1"/>
    <col min="4381" max="4381" width="17.140625" style="138" customWidth="1"/>
    <col min="4382" max="4383" width="12.5703125" style="138" customWidth="1"/>
    <col min="4384" max="4399" width="8.140625" style="138" customWidth="1"/>
    <col min="4400" max="4404" width="12" style="138" customWidth="1"/>
    <col min="4405" max="4405" width="13.140625" style="138" customWidth="1"/>
    <col min="4406" max="4410" width="0" style="138" hidden="1" customWidth="1"/>
    <col min="4411" max="4443" width="12" style="138" customWidth="1"/>
    <col min="4444" max="4444" width="10.85546875" style="138" customWidth="1"/>
    <col min="4445" max="4608" width="11.42578125" style="138"/>
    <col min="4609" max="4609" width="5.85546875" style="138" customWidth="1"/>
    <col min="4610" max="4610" width="15.42578125" style="138" customWidth="1"/>
    <col min="4611" max="4611" width="34.140625" style="138" customWidth="1"/>
    <col min="4612" max="4612" width="11.42578125" style="138"/>
    <col min="4613" max="4613" width="13.28515625" style="138" customWidth="1"/>
    <col min="4614" max="4615" width="15.7109375" style="138" customWidth="1"/>
    <col min="4616" max="4623" width="13.28515625" style="138" customWidth="1"/>
    <col min="4624" max="4625" width="12.7109375" style="138" customWidth="1"/>
    <col min="4626" max="4626" width="13.42578125" style="138" customWidth="1"/>
    <col min="4627" max="4627" width="8.5703125" style="138" customWidth="1"/>
    <col min="4628" max="4632" width="11.42578125" style="138"/>
    <col min="4633" max="4633" width="9.42578125" style="138" customWidth="1"/>
    <col min="4634" max="4635" width="11.42578125" style="138"/>
    <col min="4636" max="4636" width="14.140625" style="138" customWidth="1"/>
    <col min="4637" max="4637" width="17.140625" style="138" customWidth="1"/>
    <col min="4638" max="4639" width="12.5703125" style="138" customWidth="1"/>
    <col min="4640" max="4655" width="8.140625" style="138" customWidth="1"/>
    <col min="4656" max="4660" width="12" style="138" customWidth="1"/>
    <col min="4661" max="4661" width="13.140625" style="138" customWidth="1"/>
    <col min="4662" max="4666" width="0" style="138" hidden="1" customWidth="1"/>
    <col min="4667" max="4699" width="12" style="138" customWidth="1"/>
    <col min="4700" max="4700" width="10.85546875" style="138" customWidth="1"/>
    <col min="4701" max="4864" width="11.42578125" style="138"/>
    <col min="4865" max="4865" width="5.85546875" style="138" customWidth="1"/>
    <col min="4866" max="4866" width="15.42578125" style="138" customWidth="1"/>
    <col min="4867" max="4867" width="34.140625" style="138" customWidth="1"/>
    <col min="4868" max="4868" width="11.42578125" style="138"/>
    <col min="4869" max="4869" width="13.28515625" style="138" customWidth="1"/>
    <col min="4870" max="4871" width="15.7109375" style="138" customWidth="1"/>
    <col min="4872" max="4879" width="13.28515625" style="138" customWidth="1"/>
    <col min="4880" max="4881" width="12.7109375" style="138" customWidth="1"/>
    <col min="4882" max="4882" width="13.42578125" style="138" customWidth="1"/>
    <col min="4883" max="4883" width="8.5703125" style="138" customWidth="1"/>
    <col min="4884" max="4888" width="11.42578125" style="138"/>
    <col min="4889" max="4889" width="9.42578125" style="138" customWidth="1"/>
    <col min="4890" max="4891" width="11.42578125" style="138"/>
    <col min="4892" max="4892" width="14.140625" style="138" customWidth="1"/>
    <col min="4893" max="4893" width="17.140625" style="138" customWidth="1"/>
    <col min="4894" max="4895" width="12.5703125" style="138" customWidth="1"/>
    <col min="4896" max="4911" width="8.140625" style="138" customWidth="1"/>
    <col min="4912" max="4916" width="12" style="138" customWidth="1"/>
    <col min="4917" max="4917" width="13.140625" style="138" customWidth="1"/>
    <col min="4918" max="4922" width="0" style="138" hidden="1" customWidth="1"/>
    <col min="4923" max="4955" width="12" style="138" customWidth="1"/>
    <col min="4956" max="4956" width="10.85546875" style="138" customWidth="1"/>
    <col min="4957" max="5120" width="11.42578125" style="138"/>
    <col min="5121" max="5121" width="5.85546875" style="138" customWidth="1"/>
    <col min="5122" max="5122" width="15.42578125" style="138" customWidth="1"/>
    <col min="5123" max="5123" width="34.140625" style="138" customWidth="1"/>
    <col min="5124" max="5124" width="11.42578125" style="138"/>
    <col min="5125" max="5125" width="13.28515625" style="138" customWidth="1"/>
    <col min="5126" max="5127" width="15.7109375" style="138" customWidth="1"/>
    <col min="5128" max="5135" width="13.28515625" style="138" customWidth="1"/>
    <col min="5136" max="5137" width="12.7109375" style="138" customWidth="1"/>
    <col min="5138" max="5138" width="13.42578125" style="138" customWidth="1"/>
    <col min="5139" max="5139" width="8.5703125" style="138" customWidth="1"/>
    <col min="5140" max="5144" width="11.42578125" style="138"/>
    <col min="5145" max="5145" width="9.42578125" style="138" customWidth="1"/>
    <col min="5146" max="5147" width="11.42578125" style="138"/>
    <col min="5148" max="5148" width="14.140625" style="138" customWidth="1"/>
    <col min="5149" max="5149" width="17.140625" style="138" customWidth="1"/>
    <col min="5150" max="5151" width="12.5703125" style="138" customWidth="1"/>
    <col min="5152" max="5167" width="8.140625" style="138" customWidth="1"/>
    <col min="5168" max="5172" width="12" style="138" customWidth="1"/>
    <col min="5173" max="5173" width="13.140625" style="138" customWidth="1"/>
    <col min="5174" max="5178" width="0" style="138" hidden="1" customWidth="1"/>
    <col min="5179" max="5211" width="12" style="138" customWidth="1"/>
    <col min="5212" max="5212" width="10.85546875" style="138" customWidth="1"/>
    <col min="5213" max="5376" width="11.42578125" style="138"/>
    <col min="5377" max="5377" width="5.85546875" style="138" customWidth="1"/>
    <col min="5378" max="5378" width="15.42578125" style="138" customWidth="1"/>
    <col min="5379" max="5379" width="34.140625" style="138" customWidth="1"/>
    <col min="5380" max="5380" width="11.42578125" style="138"/>
    <col min="5381" max="5381" width="13.28515625" style="138" customWidth="1"/>
    <col min="5382" max="5383" width="15.7109375" style="138" customWidth="1"/>
    <col min="5384" max="5391" width="13.28515625" style="138" customWidth="1"/>
    <col min="5392" max="5393" width="12.7109375" style="138" customWidth="1"/>
    <col min="5394" max="5394" width="13.42578125" style="138" customWidth="1"/>
    <col min="5395" max="5395" width="8.5703125" style="138" customWidth="1"/>
    <col min="5396" max="5400" width="11.42578125" style="138"/>
    <col min="5401" max="5401" width="9.42578125" style="138" customWidth="1"/>
    <col min="5402" max="5403" width="11.42578125" style="138"/>
    <col min="5404" max="5404" width="14.140625" style="138" customWidth="1"/>
    <col min="5405" max="5405" width="17.140625" style="138" customWidth="1"/>
    <col min="5406" max="5407" width="12.5703125" style="138" customWidth="1"/>
    <col min="5408" max="5423" width="8.140625" style="138" customWidth="1"/>
    <col min="5424" max="5428" width="12" style="138" customWidth="1"/>
    <col min="5429" max="5429" width="13.140625" style="138" customWidth="1"/>
    <col min="5430" max="5434" width="0" style="138" hidden="1" customWidth="1"/>
    <col min="5435" max="5467" width="12" style="138" customWidth="1"/>
    <col min="5468" max="5468" width="10.85546875" style="138" customWidth="1"/>
    <col min="5469" max="5632" width="11.42578125" style="138"/>
    <col min="5633" max="5633" width="5.85546875" style="138" customWidth="1"/>
    <col min="5634" max="5634" width="15.42578125" style="138" customWidth="1"/>
    <col min="5635" max="5635" width="34.140625" style="138" customWidth="1"/>
    <col min="5636" max="5636" width="11.42578125" style="138"/>
    <col min="5637" max="5637" width="13.28515625" style="138" customWidth="1"/>
    <col min="5638" max="5639" width="15.7109375" style="138" customWidth="1"/>
    <col min="5640" max="5647" width="13.28515625" style="138" customWidth="1"/>
    <col min="5648" max="5649" width="12.7109375" style="138" customWidth="1"/>
    <col min="5650" max="5650" width="13.42578125" style="138" customWidth="1"/>
    <col min="5651" max="5651" width="8.5703125" style="138" customWidth="1"/>
    <col min="5652" max="5656" width="11.42578125" style="138"/>
    <col min="5657" max="5657" width="9.42578125" style="138" customWidth="1"/>
    <col min="5658" max="5659" width="11.42578125" style="138"/>
    <col min="5660" max="5660" width="14.140625" style="138" customWidth="1"/>
    <col min="5661" max="5661" width="17.140625" style="138" customWidth="1"/>
    <col min="5662" max="5663" width="12.5703125" style="138" customWidth="1"/>
    <col min="5664" max="5679" width="8.140625" style="138" customWidth="1"/>
    <col min="5680" max="5684" width="12" style="138" customWidth="1"/>
    <col min="5685" max="5685" width="13.140625" style="138" customWidth="1"/>
    <col min="5686" max="5690" width="0" style="138" hidden="1" customWidth="1"/>
    <col min="5691" max="5723" width="12" style="138" customWidth="1"/>
    <col min="5724" max="5724" width="10.85546875" style="138" customWidth="1"/>
    <col min="5725" max="5888" width="11.42578125" style="138"/>
    <col min="5889" max="5889" width="5.85546875" style="138" customWidth="1"/>
    <col min="5890" max="5890" width="15.42578125" style="138" customWidth="1"/>
    <col min="5891" max="5891" width="34.140625" style="138" customWidth="1"/>
    <col min="5892" max="5892" width="11.42578125" style="138"/>
    <col min="5893" max="5893" width="13.28515625" style="138" customWidth="1"/>
    <col min="5894" max="5895" width="15.7109375" style="138" customWidth="1"/>
    <col min="5896" max="5903" width="13.28515625" style="138" customWidth="1"/>
    <col min="5904" max="5905" width="12.7109375" style="138" customWidth="1"/>
    <col min="5906" max="5906" width="13.42578125" style="138" customWidth="1"/>
    <col min="5907" max="5907" width="8.5703125" style="138" customWidth="1"/>
    <col min="5908" max="5912" width="11.42578125" style="138"/>
    <col min="5913" max="5913" width="9.42578125" style="138" customWidth="1"/>
    <col min="5914" max="5915" width="11.42578125" style="138"/>
    <col min="5916" max="5916" width="14.140625" style="138" customWidth="1"/>
    <col min="5917" max="5917" width="17.140625" style="138" customWidth="1"/>
    <col min="5918" max="5919" width="12.5703125" style="138" customWidth="1"/>
    <col min="5920" max="5935" width="8.140625" style="138" customWidth="1"/>
    <col min="5936" max="5940" width="12" style="138" customWidth="1"/>
    <col min="5941" max="5941" width="13.140625" style="138" customWidth="1"/>
    <col min="5942" max="5946" width="0" style="138" hidden="1" customWidth="1"/>
    <col min="5947" max="5979" width="12" style="138" customWidth="1"/>
    <col min="5980" max="5980" width="10.85546875" style="138" customWidth="1"/>
    <col min="5981" max="6144" width="11.42578125" style="138"/>
    <col min="6145" max="6145" width="5.85546875" style="138" customWidth="1"/>
    <col min="6146" max="6146" width="15.42578125" style="138" customWidth="1"/>
    <col min="6147" max="6147" width="34.140625" style="138" customWidth="1"/>
    <col min="6148" max="6148" width="11.42578125" style="138"/>
    <col min="6149" max="6149" width="13.28515625" style="138" customWidth="1"/>
    <col min="6150" max="6151" width="15.7109375" style="138" customWidth="1"/>
    <col min="6152" max="6159" width="13.28515625" style="138" customWidth="1"/>
    <col min="6160" max="6161" width="12.7109375" style="138" customWidth="1"/>
    <col min="6162" max="6162" width="13.42578125" style="138" customWidth="1"/>
    <col min="6163" max="6163" width="8.5703125" style="138" customWidth="1"/>
    <col min="6164" max="6168" width="11.42578125" style="138"/>
    <col min="6169" max="6169" width="9.42578125" style="138" customWidth="1"/>
    <col min="6170" max="6171" width="11.42578125" style="138"/>
    <col min="6172" max="6172" width="14.140625" style="138" customWidth="1"/>
    <col min="6173" max="6173" width="17.140625" style="138" customWidth="1"/>
    <col min="6174" max="6175" width="12.5703125" style="138" customWidth="1"/>
    <col min="6176" max="6191" width="8.140625" style="138" customWidth="1"/>
    <col min="6192" max="6196" width="12" style="138" customWidth="1"/>
    <col min="6197" max="6197" width="13.140625" style="138" customWidth="1"/>
    <col min="6198" max="6202" width="0" style="138" hidden="1" customWidth="1"/>
    <col min="6203" max="6235" width="12" style="138" customWidth="1"/>
    <col min="6236" max="6236" width="10.85546875" style="138" customWidth="1"/>
    <col min="6237" max="6400" width="11.42578125" style="138"/>
    <col min="6401" max="6401" width="5.85546875" style="138" customWidth="1"/>
    <col min="6402" max="6402" width="15.42578125" style="138" customWidth="1"/>
    <col min="6403" max="6403" width="34.140625" style="138" customWidth="1"/>
    <col min="6404" max="6404" width="11.42578125" style="138"/>
    <col min="6405" max="6405" width="13.28515625" style="138" customWidth="1"/>
    <col min="6406" max="6407" width="15.7109375" style="138" customWidth="1"/>
    <col min="6408" max="6415" width="13.28515625" style="138" customWidth="1"/>
    <col min="6416" max="6417" width="12.7109375" style="138" customWidth="1"/>
    <col min="6418" max="6418" width="13.42578125" style="138" customWidth="1"/>
    <col min="6419" max="6419" width="8.5703125" style="138" customWidth="1"/>
    <col min="6420" max="6424" width="11.42578125" style="138"/>
    <col min="6425" max="6425" width="9.42578125" style="138" customWidth="1"/>
    <col min="6426" max="6427" width="11.42578125" style="138"/>
    <col min="6428" max="6428" width="14.140625" style="138" customWidth="1"/>
    <col min="6429" max="6429" width="17.140625" style="138" customWidth="1"/>
    <col min="6430" max="6431" width="12.5703125" style="138" customWidth="1"/>
    <col min="6432" max="6447" width="8.140625" style="138" customWidth="1"/>
    <col min="6448" max="6452" width="12" style="138" customWidth="1"/>
    <col min="6453" max="6453" width="13.140625" style="138" customWidth="1"/>
    <col min="6454" max="6458" width="0" style="138" hidden="1" customWidth="1"/>
    <col min="6459" max="6491" width="12" style="138" customWidth="1"/>
    <col min="6492" max="6492" width="10.85546875" style="138" customWidth="1"/>
    <col min="6493" max="6656" width="11.42578125" style="138"/>
    <col min="6657" max="6657" width="5.85546875" style="138" customWidth="1"/>
    <col min="6658" max="6658" width="15.42578125" style="138" customWidth="1"/>
    <col min="6659" max="6659" width="34.140625" style="138" customWidth="1"/>
    <col min="6660" max="6660" width="11.42578125" style="138"/>
    <col min="6661" max="6661" width="13.28515625" style="138" customWidth="1"/>
    <col min="6662" max="6663" width="15.7109375" style="138" customWidth="1"/>
    <col min="6664" max="6671" width="13.28515625" style="138" customWidth="1"/>
    <col min="6672" max="6673" width="12.7109375" style="138" customWidth="1"/>
    <col min="6674" max="6674" width="13.42578125" style="138" customWidth="1"/>
    <col min="6675" max="6675" width="8.5703125" style="138" customWidth="1"/>
    <col min="6676" max="6680" width="11.42578125" style="138"/>
    <col min="6681" max="6681" width="9.42578125" style="138" customWidth="1"/>
    <col min="6682" max="6683" width="11.42578125" style="138"/>
    <col min="6684" max="6684" width="14.140625" style="138" customWidth="1"/>
    <col min="6685" max="6685" width="17.140625" style="138" customWidth="1"/>
    <col min="6686" max="6687" width="12.5703125" style="138" customWidth="1"/>
    <col min="6688" max="6703" width="8.140625" style="138" customWidth="1"/>
    <col min="6704" max="6708" width="12" style="138" customWidth="1"/>
    <col min="6709" max="6709" width="13.140625" style="138" customWidth="1"/>
    <col min="6710" max="6714" width="0" style="138" hidden="1" customWidth="1"/>
    <col min="6715" max="6747" width="12" style="138" customWidth="1"/>
    <col min="6748" max="6748" width="10.85546875" style="138" customWidth="1"/>
    <col min="6749" max="6912" width="11.42578125" style="138"/>
    <col min="6913" max="6913" width="5.85546875" style="138" customWidth="1"/>
    <col min="6914" max="6914" width="15.42578125" style="138" customWidth="1"/>
    <col min="6915" max="6915" width="34.140625" style="138" customWidth="1"/>
    <col min="6916" max="6916" width="11.42578125" style="138"/>
    <col min="6917" max="6917" width="13.28515625" style="138" customWidth="1"/>
    <col min="6918" max="6919" width="15.7109375" style="138" customWidth="1"/>
    <col min="6920" max="6927" width="13.28515625" style="138" customWidth="1"/>
    <col min="6928" max="6929" width="12.7109375" style="138" customWidth="1"/>
    <col min="6930" max="6930" width="13.42578125" style="138" customWidth="1"/>
    <col min="6931" max="6931" width="8.5703125" style="138" customWidth="1"/>
    <col min="6932" max="6936" width="11.42578125" style="138"/>
    <col min="6937" max="6937" width="9.42578125" style="138" customWidth="1"/>
    <col min="6938" max="6939" width="11.42578125" style="138"/>
    <col min="6940" max="6940" width="14.140625" style="138" customWidth="1"/>
    <col min="6941" max="6941" width="17.140625" style="138" customWidth="1"/>
    <col min="6942" max="6943" width="12.5703125" style="138" customWidth="1"/>
    <col min="6944" max="6959" width="8.140625" style="138" customWidth="1"/>
    <col min="6960" max="6964" width="12" style="138" customWidth="1"/>
    <col min="6965" max="6965" width="13.140625" style="138" customWidth="1"/>
    <col min="6966" max="6970" width="0" style="138" hidden="1" customWidth="1"/>
    <col min="6971" max="7003" width="12" style="138" customWidth="1"/>
    <col min="7004" max="7004" width="10.85546875" style="138" customWidth="1"/>
    <col min="7005" max="7168" width="11.42578125" style="138"/>
    <col min="7169" max="7169" width="5.85546875" style="138" customWidth="1"/>
    <col min="7170" max="7170" width="15.42578125" style="138" customWidth="1"/>
    <col min="7171" max="7171" width="34.140625" style="138" customWidth="1"/>
    <col min="7172" max="7172" width="11.42578125" style="138"/>
    <col min="7173" max="7173" width="13.28515625" style="138" customWidth="1"/>
    <col min="7174" max="7175" width="15.7109375" style="138" customWidth="1"/>
    <col min="7176" max="7183" width="13.28515625" style="138" customWidth="1"/>
    <col min="7184" max="7185" width="12.7109375" style="138" customWidth="1"/>
    <col min="7186" max="7186" width="13.42578125" style="138" customWidth="1"/>
    <col min="7187" max="7187" width="8.5703125" style="138" customWidth="1"/>
    <col min="7188" max="7192" width="11.42578125" style="138"/>
    <col min="7193" max="7193" width="9.42578125" style="138" customWidth="1"/>
    <col min="7194" max="7195" width="11.42578125" style="138"/>
    <col min="7196" max="7196" width="14.140625" style="138" customWidth="1"/>
    <col min="7197" max="7197" width="17.140625" style="138" customWidth="1"/>
    <col min="7198" max="7199" width="12.5703125" style="138" customWidth="1"/>
    <col min="7200" max="7215" width="8.140625" style="138" customWidth="1"/>
    <col min="7216" max="7220" width="12" style="138" customWidth="1"/>
    <col min="7221" max="7221" width="13.140625" style="138" customWidth="1"/>
    <col min="7222" max="7226" width="0" style="138" hidden="1" customWidth="1"/>
    <col min="7227" max="7259" width="12" style="138" customWidth="1"/>
    <col min="7260" max="7260" width="10.85546875" style="138" customWidth="1"/>
    <col min="7261" max="7424" width="11.42578125" style="138"/>
    <col min="7425" max="7425" width="5.85546875" style="138" customWidth="1"/>
    <col min="7426" max="7426" width="15.42578125" style="138" customWidth="1"/>
    <col min="7427" max="7427" width="34.140625" style="138" customWidth="1"/>
    <col min="7428" max="7428" width="11.42578125" style="138"/>
    <col min="7429" max="7429" width="13.28515625" style="138" customWidth="1"/>
    <col min="7430" max="7431" width="15.7109375" style="138" customWidth="1"/>
    <col min="7432" max="7439" width="13.28515625" style="138" customWidth="1"/>
    <col min="7440" max="7441" width="12.7109375" style="138" customWidth="1"/>
    <col min="7442" max="7442" width="13.42578125" style="138" customWidth="1"/>
    <col min="7443" max="7443" width="8.5703125" style="138" customWidth="1"/>
    <col min="7444" max="7448" width="11.42578125" style="138"/>
    <col min="7449" max="7449" width="9.42578125" style="138" customWidth="1"/>
    <col min="7450" max="7451" width="11.42578125" style="138"/>
    <col min="7452" max="7452" width="14.140625" style="138" customWidth="1"/>
    <col min="7453" max="7453" width="17.140625" style="138" customWidth="1"/>
    <col min="7454" max="7455" width="12.5703125" style="138" customWidth="1"/>
    <col min="7456" max="7471" width="8.140625" style="138" customWidth="1"/>
    <col min="7472" max="7476" width="12" style="138" customWidth="1"/>
    <col min="7477" max="7477" width="13.140625" style="138" customWidth="1"/>
    <col min="7478" max="7482" width="0" style="138" hidden="1" customWidth="1"/>
    <col min="7483" max="7515" width="12" style="138" customWidth="1"/>
    <col min="7516" max="7516" width="10.85546875" style="138" customWidth="1"/>
    <col min="7517" max="7680" width="11.42578125" style="138"/>
    <col min="7681" max="7681" width="5.85546875" style="138" customWidth="1"/>
    <col min="7682" max="7682" width="15.42578125" style="138" customWidth="1"/>
    <col min="7683" max="7683" width="34.140625" style="138" customWidth="1"/>
    <col min="7684" max="7684" width="11.42578125" style="138"/>
    <col min="7685" max="7685" width="13.28515625" style="138" customWidth="1"/>
    <col min="7686" max="7687" width="15.7109375" style="138" customWidth="1"/>
    <col min="7688" max="7695" width="13.28515625" style="138" customWidth="1"/>
    <col min="7696" max="7697" width="12.7109375" style="138" customWidth="1"/>
    <col min="7698" max="7698" width="13.42578125" style="138" customWidth="1"/>
    <col min="7699" max="7699" width="8.5703125" style="138" customWidth="1"/>
    <col min="7700" max="7704" width="11.42578125" style="138"/>
    <col min="7705" max="7705" width="9.42578125" style="138" customWidth="1"/>
    <col min="7706" max="7707" width="11.42578125" style="138"/>
    <col min="7708" max="7708" width="14.140625" style="138" customWidth="1"/>
    <col min="7709" max="7709" width="17.140625" style="138" customWidth="1"/>
    <col min="7710" max="7711" width="12.5703125" style="138" customWidth="1"/>
    <col min="7712" max="7727" width="8.140625" style="138" customWidth="1"/>
    <col min="7728" max="7732" width="12" style="138" customWidth="1"/>
    <col min="7733" max="7733" width="13.140625" style="138" customWidth="1"/>
    <col min="7734" max="7738" width="0" style="138" hidden="1" customWidth="1"/>
    <col min="7739" max="7771" width="12" style="138" customWidth="1"/>
    <col min="7772" max="7772" width="10.85546875" style="138" customWidth="1"/>
    <col min="7773" max="7936" width="11.42578125" style="138"/>
    <col min="7937" max="7937" width="5.85546875" style="138" customWidth="1"/>
    <col min="7938" max="7938" width="15.42578125" style="138" customWidth="1"/>
    <col min="7939" max="7939" width="34.140625" style="138" customWidth="1"/>
    <col min="7940" max="7940" width="11.42578125" style="138"/>
    <col min="7941" max="7941" width="13.28515625" style="138" customWidth="1"/>
    <col min="7942" max="7943" width="15.7109375" style="138" customWidth="1"/>
    <col min="7944" max="7951" width="13.28515625" style="138" customWidth="1"/>
    <col min="7952" max="7953" width="12.7109375" style="138" customWidth="1"/>
    <col min="7954" max="7954" width="13.42578125" style="138" customWidth="1"/>
    <col min="7955" max="7955" width="8.5703125" style="138" customWidth="1"/>
    <col min="7956" max="7960" width="11.42578125" style="138"/>
    <col min="7961" max="7961" width="9.42578125" style="138" customWidth="1"/>
    <col min="7962" max="7963" width="11.42578125" style="138"/>
    <col min="7964" max="7964" width="14.140625" style="138" customWidth="1"/>
    <col min="7965" max="7965" width="17.140625" style="138" customWidth="1"/>
    <col min="7966" max="7967" width="12.5703125" style="138" customWidth="1"/>
    <col min="7968" max="7983" width="8.140625" style="138" customWidth="1"/>
    <col min="7984" max="7988" width="12" style="138" customWidth="1"/>
    <col min="7989" max="7989" width="13.140625" style="138" customWidth="1"/>
    <col min="7990" max="7994" width="0" style="138" hidden="1" customWidth="1"/>
    <col min="7995" max="8027" width="12" style="138" customWidth="1"/>
    <col min="8028" max="8028" width="10.85546875" style="138" customWidth="1"/>
    <col min="8029" max="8192" width="11.42578125" style="138"/>
    <col min="8193" max="8193" width="5.85546875" style="138" customWidth="1"/>
    <col min="8194" max="8194" width="15.42578125" style="138" customWidth="1"/>
    <col min="8195" max="8195" width="34.140625" style="138" customWidth="1"/>
    <col min="8196" max="8196" width="11.42578125" style="138"/>
    <col min="8197" max="8197" width="13.28515625" style="138" customWidth="1"/>
    <col min="8198" max="8199" width="15.7109375" style="138" customWidth="1"/>
    <col min="8200" max="8207" width="13.28515625" style="138" customWidth="1"/>
    <col min="8208" max="8209" width="12.7109375" style="138" customWidth="1"/>
    <col min="8210" max="8210" width="13.42578125" style="138" customWidth="1"/>
    <col min="8211" max="8211" width="8.5703125" style="138" customWidth="1"/>
    <col min="8212" max="8216" width="11.42578125" style="138"/>
    <col min="8217" max="8217" width="9.42578125" style="138" customWidth="1"/>
    <col min="8218" max="8219" width="11.42578125" style="138"/>
    <col min="8220" max="8220" width="14.140625" style="138" customWidth="1"/>
    <col min="8221" max="8221" width="17.140625" style="138" customWidth="1"/>
    <col min="8222" max="8223" width="12.5703125" style="138" customWidth="1"/>
    <col min="8224" max="8239" width="8.140625" style="138" customWidth="1"/>
    <col min="8240" max="8244" width="12" style="138" customWidth="1"/>
    <col min="8245" max="8245" width="13.140625" style="138" customWidth="1"/>
    <col min="8246" max="8250" width="0" style="138" hidden="1" customWidth="1"/>
    <col min="8251" max="8283" width="12" style="138" customWidth="1"/>
    <col min="8284" max="8284" width="10.85546875" style="138" customWidth="1"/>
    <col min="8285" max="8448" width="11.42578125" style="138"/>
    <col min="8449" max="8449" width="5.85546875" style="138" customWidth="1"/>
    <col min="8450" max="8450" width="15.42578125" style="138" customWidth="1"/>
    <col min="8451" max="8451" width="34.140625" style="138" customWidth="1"/>
    <col min="8452" max="8452" width="11.42578125" style="138"/>
    <col min="8453" max="8453" width="13.28515625" style="138" customWidth="1"/>
    <col min="8454" max="8455" width="15.7109375" style="138" customWidth="1"/>
    <col min="8456" max="8463" width="13.28515625" style="138" customWidth="1"/>
    <col min="8464" max="8465" width="12.7109375" style="138" customWidth="1"/>
    <col min="8466" max="8466" width="13.42578125" style="138" customWidth="1"/>
    <col min="8467" max="8467" width="8.5703125" style="138" customWidth="1"/>
    <col min="8468" max="8472" width="11.42578125" style="138"/>
    <col min="8473" max="8473" width="9.42578125" style="138" customWidth="1"/>
    <col min="8474" max="8475" width="11.42578125" style="138"/>
    <col min="8476" max="8476" width="14.140625" style="138" customWidth="1"/>
    <col min="8477" max="8477" width="17.140625" style="138" customWidth="1"/>
    <col min="8478" max="8479" width="12.5703125" style="138" customWidth="1"/>
    <col min="8480" max="8495" width="8.140625" style="138" customWidth="1"/>
    <col min="8496" max="8500" width="12" style="138" customWidth="1"/>
    <col min="8501" max="8501" width="13.140625" style="138" customWidth="1"/>
    <col min="8502" max="8506" width="0" style="138" hidden="1" customWidth="1"/>
    <col min="8507" max="8539" width="12" style="138" customWidth="1"/>
    <col min="8540" max="8540" width="10.85546875" style="138" customWidth="1"/>
    <col min="8541" max="8704" width="11.42578125" style="138"/>
    <col min="8705" max="8705" width="5.85546875" style="138" customWidth="1"/>
    <col min="8706" max="8706" width="15.42578125" style="138" customWidth="1"/>
    <col min="8707" max="8707" width="34.140625" style="138" customWidth="1"/>
    <col min="8708" max="8708" width="11.42578125" style="138"/>
    <col min="8709" max="8709" width="13.28515625" style="138" customWidth="1"/>
    <col min="8710" max="8711" width="15.7109375" style="138" customWidth="1"/>
    <col min="8712" max="8719" width="13.28515625" style="138" customWidth="1"/>
    <col min="8720" max="8721" width="12.7109375" style="138" customWidth="1"/>
    <col min="8722" max="8722" width="13.42578125" style="138" customWidth="1"/>
    <col min="8723" max="8723" width="8.5703125" style="138" customWidth="1"/>
    <col min="8724" max="8728" width="11.42578125" style="138"/>
    <col min="8729" max="8729" width="9.42578125" style="138" customWidth="1"/>
    <col min="8730" max="8731" width="11.42578125" style="138"/>
    <col min="8732" max="8732" width="14.140625" style="138" customWidth="1"/>
    <col min="8733" max="8733" width="17.140625" style="138" customWidth="1"/>
    <col min="8734" max="8735" width="12.5703125" style="138" customWidth="1"/>
    <col min="8736" max="8751" width="8.140625" style="138" customWidth="1"/>
    <col min="8752" max="8756" width="12" style="138" customWidth="1"/>
    <col min="8757" max="8757" width="13.140625" style="138" customWidth="1"/>
    <col min="8758" max="8762" width="0" style="138" hidden="1" customWidth="1"/>
    <col min="8763" max="8795" width="12" style="138" customWidth="1"/>
    <col min="8796" max="8796" width="10.85546875" style="138" customWidth="1"/>
    <col min="8797" max="8960" width="11.42578125" style="138"/>
    <col min="8961" max="8961" width="5.85546875" style="138" customWidth="1"/>
    <col min="8962" max="8962" width="15.42578125" style="138" customWidth="1"/>
    <col min="8963" max="8963" width="34.140625" style="138" customWidth="1"/>
    <col min="8964" max="8964" width="11.42578125" style="138"/>
    <col min="8965" max="8965" width="13.28515625" style="138" customWidth="1"/>
    <col min="8966" max="8967" width="15.7109375" style="138" customWidth="1"/>
    <col min="8968" max="8975" width="13.28515625" style="138" customWidth="1"/>
    <col min="8976" max="8977" width="12.7109375" style="138" customWidth="1"/>
    <col min="8978" max="8978" width="13.42578125" style="138" customWidth="1"/>
    <col min="8979" max="8979" width="8.5703125" style="138" customWidth="1"/>
    <col min="8980" max="8984" width="11.42578125" style="138"/>
    <col min="8985" max="8985" width="9.42578125" style="138" customWidth="1"/>
    <col min="8986" max="8987" width="11.42578125" style="138"/>
    <col min="8988" max="8988" width="14.140625" style="138" customWidth="1"/>
    <col min="8989" max="8989" width="17.140625" style="138" customWidth="1"/>
    <col min="8990" max="8991" width="12.5703125" style="138" customWidth="1"/>
    <col min="8992" max="9007" width="8.140625" style="138" customWidth="1"/>
    <col min="9008" max="9012" width="12" style="138" customWidth="1"/>
    <col min="9013" max="9013" width="13.140625" style="138" customWidth="1"/>
    <col min="9014" max="9018" width="0" style="138" hidden="1" customWidth="1"/>
    <col min="9019" max="9051" width="12" style="138" customWidth="1"/>
    <col min="9052" max="9052" width="10.85546875" style="138" customWidth="1"/>
    <col min="9053" max="9216" width="11.42578125" style="138"/>
    <col min="9217" max="9217" width="5.85546875" style="138" customWidth="1"/>
    <col min="9218" max="9218" width="15.42578125" style="138" customWidth="1"/>
    <col min="9219" max="9219" width="34.140625" style="138" customWidth="1"/>
    <col min="9220" max="9220" width="11.42578125" style="138"/>
    <col min="9221" max="9221" width="13.28515625" style="138" customWidth="1"/>
    <col min="9222" max="9223" width="15.7109375" style="138" customWidth="1"/>
    <col min="9224" max="9231" width="13.28515625" style="138" customWidth="1"/>
    <col min="9232" max="9233" width="12.7109375" style="138" customWidth="1"/>
    <col min="9234" max="9234" width="13.42578125" style="138" customWidth="1"/>
    <col min="9235" max="9235" width="8.5703125" style="138" customWidth="1"/>
    <col min="9236" max="9240" width="11.42578125" style="138"/>
    <col min="9241" max="9241" width="9.42578125" style="138" customWidth="1"/>
    <col min="9242" max="9243" width="11.42578125" style="138"/>
    <col min="9244" max="9244" width="14.140625" style="138" customWidth="1"/>
    <col min="9245" max="9245" width="17.140625" style="138" customWidth="1"/>
    <col min="9246" max="9247" width="12.5703125" style="138" customWidth="1"/>
    <col min="9248" max="9263" width="8.140625" style="138" customWidth="1"/>
    <col min="9264" max="9268" width="12" style="138" customWidth="1"/>
    <col min="9269" max="9269" width="13.140625" style="138" customWidth="1"/>
    <col min="9270" max="9274" width="0" style="138" hidden="1" customWidth="1"/>
    <col min="9275" max="9307" width="12" style="138" customWidth="1"/>
    <col min="9308" max="9308" width="10.85546875" style="138" customWidth="1"/>
    <col min="9309" max="9472" width="11.42578125" style="138"/>
    <col min="9473" max="9473" width="5.85546875" style="138" customWidth="1"/>
    <col min="9474" max="9474" width="15.42578125" style="138" customWidth="1"/>
    <col min="9475" max="9475" width="34.140625" style="138" customWidth="1"/>
    <col min="9476" max="9476" width="11.42578125" style="138"/>
    <col min="9477" max="9477" width="13.28515625" style="138" customWidth="1"/>
    <col min="9478" max="9479" width="15.7109375" style="138" customWidth="1"/>
    <col min="9480" max="9487" width="13.28515625" style="138" customWidth="1"/>
    <col min="9488" max="9489" width="12.7109375" style="138" customWidth="1"/>
    <col min="9490" max="9490" width="13.42578125" style="138" customWidth="1"/>
    <col min="9491" max="9491" width="8.5703125" style="138" customWidth="1"/>
    <col min="9492" max="9496" width="11.42578125" style="138"/>
    <col min="9497" max="9497" width="9.42578125" style="138" customWidth="1"/>
    <col min="9498" max="9499" width="11.42578125" style="138"/>
    <col min="9500" max="9500" width="14.140625" style="138" customWidth="1"/>
    <col min="9501" max="9501" width="17.140625" style="138" customWidth="1"/>
    <col min="9502" max="9503" width="12.5703125" style="138" customWidth="1"/>
    <col min="9504" max="9519" width="8.140625" style="138" customWidth="1"/>
    <col min="9520" max="9524" width="12" style="138" customWidth="1"/>
    <col min="9525" max="9525" width="13.140625" style="138" customWidth="1"/>
    <col min="9526" max="9530" width="0" style="138" hidden="1" customWidth="1"/>
    <col min="9531" max="9563" width="12" style="138" customWidth="1"/>
    <col min="9564" max="9564" width="10.85546875" style="138" customWidth="1"/>
    <col min="9565" max="9728" width="11.42578125" style="138"/>
    <col min="9729" max="9729" width="5.85546875" style="138" customWidth="1"/>
    <col min="9730" max="9730" width="15.42578125" style="138" customWidth="1"/>
    <col min="9731" max="9731" width="34.140625" style="138" customWidth="1"/>
    <col min="9732" max="9732" width="11.42578125" style="138"/>
    <col min="9733" max="9733" width="13.28515625" style="138" customWidth="1"/>
    <col min="9734" max="9735" width="15.7109375" style="138" customWidth="1"/>
    <col min="9736" max="9743" width="13.28515625" style="138" customWidth="1"/>
    <col min="9744" max="9745" width="12.7109375" style="138" customWidth="1"/>
    <col min="9746" max="9746" width="13.42578125" style="138" customWidth="1"/>
    <col min="9747" max="9747" width="8.5703125" style="138" customWidth="1"/>
    <col min="9748" max="9752" width="11.42578125" style="138"/>
    <col min="9753" max="9753" width="9.42578125" style="138" customWidth="1"/>
    <col min="9754" max="9755" width="11.42578125" style="138"/>
    <col min="9756" max="9756" width="14.140625" style="138" customWidth="1"/>
    <col min="9757" max="9757" width="17.140625" style="138" customWidth="1"/>
    <col min="9758" max="9759" width="12.5703125" style="138" customWidth="1"/>
    <col min="9760" max="9775" width="8.140625" style="138" customWidth="1"/>
    <col min="9776" max="9780" width="12" style="138" customWidth="1"/>
    <col min="9781" max="9781" width="13.140625" style="138" customWidth="1"/>
    <col min="9782" max="9786" width="0" style="138" hidden="1" customWidth="1"/>
    <col min="9787" max="9819" width="12" style="138" customWidth="1"/>
    <col min="9820" max="9820" width="10.85546875" style="138" customWidth="1"/>
    <col min="9821" max="9984" width="11.42578125" style="138"/>
    <col min="9985" max="9985" width="5.85546875" style="138" customWidth="1"/>
    <col min="9986" max="9986" width="15.42578125" style="138" customWidth="1"/>
    <col min="9987" max="9987" width="34.140625" style="138" customWidth="1"/>
    <col min="9988" max="9988" width="11.42578125" style="138"/>
    <col min="9989" max="9989" width="13.28515625" style="138" customWidth="1"/>
    <col min="9990" max="9991" width="15.7109375" style="138" customWidth="1"/>
    <col min="9992" max="9999" width="13.28515625" style="138" customWidth="1"/>
    <col min="10000" max="10001" width="12.7109375" style="138" customWidth="1"/>
    <col min="10002" max="10002" width="13.42578125" style="138" customWidth="1"/>
    <col min="10003" max="10003" width="8.5703125" style="138" customWidth="1"/>
    <col min="10004" max="10008" width="11.42578125" style="138"/>
    <col min="10009" max="10009" width="9.42578125" style="138" customWidth="1"/>
    <col min="10010" max="10011" width="11.42578125" style="138"/>
    <col min="10012" max="10012" width="14.140625" style="138" customWidth="1"/>
    <col min="10013" max="10013" width="17.140625" style="138" customWidth="1"/>
    <col min="10014" max="10015" width="12.5703125" style="138" customWidth="1"/>
    <col min="10016" max="10031" width="8.140625" style="138" customWidth="1"/>
    <col min="10032" max="10036" width="12" style="138" customWidth="1"/>
    <col min="10037" max="10037" width="13.140625" style="138" customWidth="1"/>
    <col min="10038" max="10042" width="0" style="138" hidden="1" customWidth="1"/>
    <col min="10043" max="10075" width="12" style="138" customWidth="1"/>
    <col min="10076" max="10076" width="10.85546875" style="138" customWidth="1"/>
    <col min="10077" max="10240" width="11.42578125" style="138"/>
    <col min="10241" max="10241" width="5.85546875" style="138" customWidth="1"/>
    <col min="10242" max="10242" width="15.42578125" style="138" customWidth="1"/>
    <col min="10243" max="10243" width="34.140625" style="138" customWidth="1"/>
    <col min="10244" max="10244" width="11.42578125" style="138"/>
    <col min="10245" max="10245" width="13.28515625" style="138" customWidth="1"/>
    <col min="10246" max="10247" width="15.7109375" style="138" customWidth="1"/>
    <col min="10248" max="10255" width="13.28515625" style="138" customWidth="1"/>
    <col min="10256" max="10257" width="12.7109375" style="138" customWidth="1"/>
    <col min="10258" max="10258" width="13.42578125" style="138" customWidth="1"/>
    <col min="10259" max="10259" width="8.5703125" style="138" customWidth="1"/>
    <col min="10260" max="10264" width="11.42578125" style="138"/>
    <col min="10265" max="10265" width="9.42578125" style="138" customWidth="1"/>
    <col min="10266" max="10267" width="11.42578125" style="138"/>
    <col min="10268" max="10268" width="14.140625" style="138" customWidth="1"/>
    <col min="10269" max="10269" width="17.140625" style="138" customWidth="1"/>
    <col min="10270" max="10271" width="12.5703125" style="138" customWidth="1"/>
    <col min="10272" max="10287" width="8.140625" style="138" customWidth="1"/>
    <col min="10288" max="10292" width="12" style="138" customWidth="1"/>
    <col min="10293" max="10293" width="13.140625" style="138" customWidth="1"/>
    <col min="10294" max="10298" width="0" style="138" hidden="1" customWidth="1"/>
    <col min="10299" max="10331" width="12" style="138" customWidth="1"/>
    <col min="10332" max="10332" width="10.85546875" style="138" customWidth="1"/>
    <col min="10333" max="10496" width="11.42578125" style="138"/>
    <col min="10497" max="10497" width="5.85546875" style="138" customWidth="1"/>
    <col min="10498" max="10498" width="15.42578125" style="138" customWidth="1"/>
    <col min="10499" max="10499" width="34.140625" style="138" customWidth="1"/>
    <col min="10500" max="10500" width="11.42578125" style="138"/>
    <col min="10501" max="10501" width="13.28515625" style="138" customWidth="1"/>
    <col min="10502" max="10503" width="15.7109375" style="138" customWidth="1"/>
    <col min="10504" max="10511" width="13.28515625" style="138" customWidth="1"/>
    <col min="10512" max="10513" width="12.7109375" style="138" customWidth="1"/>
    <col min="10514" max="10514" width="13.42578125" style="138" customWidth="1"/>
    <col min="10515" max="10515" width="8.5703125" style="138" customWidth="1"/>
    <col min="10516" max="10520" width="11.42578125" style="138"/>
    <col min="10521" max="10521" width="9.42578125" style="138" customWidth="1"/>
    <col min="10522" max="10523" width="11.42578125" style="138"/>
    <col min="10524" max="10524" width="14.140625" style="138" customWidth="1"/>
    <col min="10525" max="10525" width="17.140625" style="138" customWidth="1"/>
    <col min="10526" max="10527" width="12.5703125" style="138" customWidth="1"/>
    <col min="10528" max="10543" width="8.140625" style="138" customWidth="1"/>
    <col min="10544" max="10548" width="12" style="138" customWidth="1"/>
    <col min="10549" max="10549" width="13.140625" style="138" customWidth="1"/>
    <col min="10550" max="10554" width="0" style="138" hidden="1" customWidth="1"/>
    <col min="10555" max="10587" width="12" style="138" customWidth="1"/>
    <col min="10588" max="10588" width="10.85546875" style="138" customWidth="1"/>
    <col min="10589" max="10752" width="11.42578125" style="138"/>
    <col min="10753" max="10753" width="5.85546875" style="138" customWidth="1"/>
    <col min="10754" max="10754" width="15.42578125" style="138" customWidth="1"/>
    <col min="10755" max="10755" width="34.140625" style="138" customWidth="1"/>
    <col min="10756" max="10756" width="11.42578125" style="138"/>
    <col min="10757" max="10757" width="13.28515625" style="138" customWidth="1"/>
    <col min="10758" max="10759" width="15.7109375" style="138" customWidth="1"/>
    <col min="10760" max="10767" width="13.28515625" style="138" customWidth="1"/>
    <col min="10768" max="10769" width="12.7109375" style="138" customWidth="1"/>
    <col min="10770" max="10770" width="13.42578125" style="138" customWidth="1"/>
    <col min="10771" max="10771" width="8.5703125" style="138" customWidth="1"/>
    <col min="10772" max="10776" width="11.42578125" style="138"/>
    <col min="10777" max="10777" width="9.42578125" style="138" customWidth="1"/>
    <col min="10778" max="10779" width="11.42578125" style="138"/>
    <col min="10780" max="10780" width="14.140625" style="138" customWidth="1"/>
    <col min="10781" max="10781" width="17.140625" style="138" customWidth="1"/>
    <col min="10782" max="10783" width="12.5703125" style="138" customWidth="1"/>
    <col min="10784" max="10799" width="8.140625" style="138" customWidth="1"/>
    <col min="10800" max="10804" width="12" style="138" customWidth="1"/>
    <col min="10805" max="10805" width="13.140625" style="138" customWidth="1"/>
    <col min="10806" max="10810" width="0" style="138" hidden="1" customWidth="1"/>
    <col min="10811" max="10843" width="12" style="138" customWidth="1"/>
    <col min="10844" max="10844" width="10.85546875" style="138" customWidth="1"/>
    <col min="10845" max="11008" width="11.42578125" style="138"/>
    <col min="11009" max="11009" width="5.85546875" style="138" customWidth="1"/>
    <col min="11010" max="11010" width="15.42578125" style="138" customWidth="1"/>
    <col min="11011" max="11011" width="34.140625" style="138" customWidth="1"/>
    <col min="11012" max="11012" width="11.42578125" style="138"/>
    <col min="11013" max="11013" width="13.28515625" style="138" customWidth="1"/>
    <col min="11014" max="11015" width="15.7109375" style="138" customWidth="1"/>
    <col min="11016" max="11023" width="13.28515625" style="138" customWidth="1"/>
    <col min="11024" max="11025" width="12.7109375" style="138" customWidth="1"/>
    <col min="11026" max="11026" width="13.42578125" style="138" customWidth="1"/>
    <col min="11027" max="11027" width="8.5703125" style="138" customWidth="1"/>
    <col min="11028" max="11032" width="11.42578125" style="138"/>
    <col min="11033" max="11033" width="9.42578125" style="138" customWidth="1"/>
    <col min="11034" max="11035" width="11.42578125" style="138"/>
    <col min="11036" max="11036" width="14.140625" style="138" customWidth="1"/>
    <col min="11037" max="11037" width="17.140625" style="138" customWidth="1"/>
    <col min="11038" max="11039" width="12.5703125" style="138" customWidth="1"/>
    <col min="11040" max="11055" width="8.140625" style="138" customWidth="1"/>
    <col min="11056" max="11060" width="12" style="138" customWidth="1"/>
    <col min="11061" max="11061" width="13.140625" style="138" customWidth="1"/>
    <col min="11062" max="11066" width="0" style="138" hidden="1" customWidth="1"/>
    <col min="11067" max="11099" width="12" style="138" customWidth="1"/>
    <col min="11100" max="11100" width="10.85546875" style="138" customWidth="1"/>
    <col min="11101" max="11264" width="11.42578125" style="138"/>
    <col min="11265" max="11265" width="5.85546875" style="138" customWidth="1"/>
    <col min="11266" max="11266" width="15.42578125" style="138" customWidth="1"/>
    <col min="11267" max="11267" width="34.140625" style="138" customWidth="1"/>
    <col min="11268" max="11268" width="11.42578125" style="138"/>
    <col min="11269" max="11269" width="13.28515625" style="138" customWidth="1"/>
    <col min="11270" max="11271" width="15.7109375" style="138" customWidth="1"/>
    <col min="11272" max="11279" width="13.28515625" style="138" customWidth="1"/>
    <col min="11280" max="11281" width="12.7109375" style="138" customWidth="1"/>
    <col min="11282" max="11282" width="13.42578125" style="138" customWidth="1"/>
    <col min="11283" max="11283" width="8.5703125" style="138" customWidth="1"/>
    <col min="11284" max="11288" width="11.42578125" style="138"/>
    <col min="11289" max="11289" width="9.42578125" style="138" customWidth="1"/>
    <col min="11290" max="11291" width="11.42578125" style="138"/>
    <col min="11292" max="11292" width="14.140625" style="138" customWidth="1"/>
    <col min="11293" max="11293" width="17.140625" style="138" customWidth="1"/>
    <col min="11294" max="11295" width="12.5703125" style="138" customWidth="1"/>
    <col min="11296" max="11311" width="8.140625" style="138" customWidth="1"/>
    <col min="11312" max="11316" width="12" style="138" customWidth="1"/>
    <col min="11317" max="11317" width="13.140625" style="138" customWidth="1"/>
    <col min="11318" max="11322" width="0" style="138" hidden="1" customWidth="1"/>
    <col min="11323" max="11355" width="12" style="138" customWidth="1"/>
    <col min="11356" max="11356" width="10.85546875" style="138" customWidth="1"/>
    <col min="11357" max="11520" width="11.42578125" style="138"/>
    <col min="11521" max="11521" width="5.85546875" style="138" customWidth="1"/>
    <col min="11522" max="11522" width="15.42578125" style="138" customWidth="1"/>
    <col min="11523" max="11523" width="34.140625" style="138" customWidth="1"/>
    <col min="11524" max="11524" width="11.42578125" style="138"/>
    <col min="11525" max="11525" width="13.28515625" style="138" customWidth="1"/>
    <col min="11526" max="11527" width="15.7109375" style="138" customWidth="1"/>
    <col min="11528" max="11535" width="13.28515625" style="138" customWidth="1"/>
    <col min="11536" max="11537" width="12.7109375" style="138" customWidth="1"/>
    <col min="11538" max="11538" width="13.42578125" style="138" customWidth="1"/>
    <col min="11539" max="11539" width="8.5703125" style="138" customWidth="1"/>
    <col min="11540" max="11544" width="11.42578125" style="138"/>
    <col min="11545" max="11545" width="9.42578125" style="138" customWidth="1"/>
    <col min="11546" max="11547" width="11.42578125" style="138"/>
    <col min="11548" max="11548" width="14.140625" style="138" customWidth="1"/>
    <col min="11549" max="11549" width="17.140625" style="138" customWidth="1"/>
    <col min="11550" max="11551" width="12.5703125" style="138" customWidth="1"/>
    <col min="11552" max="11567" width="8.140625" style="138" customWidth="1"/>
    <col min="11568" max="11572" width="12" style="138" customWidth="1"/>
    <col min="11573" max="11573" width="13.140625" style="138" customWidth="1"/>
    <col min="11574" max="11578" width="0" style="138" hidden="1" customWidth="1"/>
    <col min="11579" max="11611" width="12" style="138" customWidth="1"/>
    <col min="11612" max="11612" width="10.85546875" style="138" customWidth="1"/>
    <col min="11613" max="11776" width="11.42578125" style="138"/>
    <col min="11777" max="11777" width="5.85546875" style="138" customWidth="1"/>
    <col min="11778" max="11778" width="15.42578125" style="138" customWidth="1"/>
    <col min="11779" max="11779" width="34.140625" style="138" customWidth="1"/>
    <col min="11780" max="11780" width="11.42578125" style="138"/>
    <col min="11781" max="11781" width="13.28515625" style="138" customWidth="1"/>
    <col min="11782" max="11783" width="15.7109375" style="138" customWidth="1"/>
    <col min="11784" max="11791" width="13.28515625" style="138" customWidth="1"/>
    <col min="11792" max="11793" width="12.7109375" style="138" customWidth="1"/>
    <col min="11794" max="11794" width="13.42578125" style="138" customWidth="1"/>
    <col min="11795" max="11795" width="8.5703125" style="138" customWidth="1"/>
    <col min="11796" max="11800" width="11.42578125" style="138"/>
    <col min="11801" max="11801" width="9.42578125" style="138" customWidth="1"/>
    <col min="11802" max="11803" width="11.42578125" style="138"/>
    <col min="11804" max="11804" width="14.140625" style="138" customWidth="1"/>
    <col min="11805" max="11805" width="17.140625" style="138" customWidth="1"/>
    <col min="11806" max="11807" width="12.5703125" style="138" customWidth="1"/>
    <col min="11808" max="11823" width="8.140625" style="138" customWidth="1"/>
    <col min="11824" max="11828" width="12" style="138" customWidth="1"/>
    <col min="11829" max="11829" width="13.140625" style="138" customWidth="1"/>
    <col min="11830" max="11834" width="0" style="138" hidden="1" customWidth="1"/>
    <col min="11835" max="11867" width="12" style="138" customWidth="1"/>
    <col min="11868" max="11868" width="10.85546875" style="138" customWidth="1"/>
    <col min="11869" max="12032" width="11.42578125" style="138"/>
    <col min="12033" max="12033" width="5.85546875" style="138" customWidth="1"/>
    <col min="12034" max="12034" width="15.42578125" style="138" customWidth="1"/>
    <col min="12035" max="12035" width="34.140625" style="138" customWidth="1"/>
    <col min="12036" max="12036" width="11.42578125" style="138"/>
    <col min="12037" max="12037" width="13.28515625" style="138" customWidth="1"/>
    <col min="12038" max="12039" width="15.7109375" style="138" customWidth="1"/>
    <col min="12040" max="12047" width="13.28515625" style="138" customWidth="1"/>
    <col min="12048" max="12049" width="12.7109375" style="138" customWidth="1"/>
    <col min="12050" max="12050" width="13.42578125" style="138" customWidth="1"/>
    <col min="12051" max="12051" width="8.5703125" style="138" customWidth="1"/>
    <col min="12052" max="12056" width="11.42578125" style="138"/>
    <col min="12057" max="12057" width="9.42578125" style="138" customWidth="1"/>
    <col min="12058" max="12059" width="11.42578125" style="138"/>
    <col min="12060" max="12060" width="14.140625" style="138" customWidth="1"/>
    <col min="12061" max="12061" width="17.140625" style="138" customWidth="1"/>
    <col min="12062" max="12063" width="12.5703125" style="138" customWidth="1"/>
    <col min="12064" max="12079" width="8.140625" style="138" customWidth="1"/>
    <col min="12080" max="12084" width="12" style="138" customWidth="1"/>
    <col min="12085" max="12085" width="13.140625" style="138" customWidth="1"/>
    <col min="12086" max="12090" width="0" style="138" hidden="1" customWidth="1"/>
    <col min="12091" max="12123" width="12" style="138" customWidth="1"/>
    <col min="12124" max="12124" width="10.85546875" style="138" customWidth="1"/>
    <col min="12125" max="12288" width="11.42578125" style="138"/>
    <col min="12289" max="12289" width="5.85546875" style="138" customWidth="1"/>
    <col min="12290" max="12290" width="15.42578125" style="138" customWidth="1"/>
    <col min="12291" max="12291" width="34.140625" style="138" customWidth="1"/>
    <col min="12292" max="12292" width="11.42578125" style="138"/>
    <col min="12293" max="12293" width="13.28515625" style="138" customWidth="1"/>
    <col min="12294" max="12295" width="15.7109375" style="138" customWidth="1"/>
    <col min="12296" max="12303" width="13.28515625" style="138" customWidth="1"/>
    <col min="12304" max="12305" width="12.7109375" style="138" customWidth="1"/>
    <col min="12306" max="12306" width="13.42578125" style="138" customWidth="1"/>
    <col min="12307" max="12307" width="8.5703125" style="138" customWidth="1"/>
    <col min="12308" max="12312" width="11.42578125" style="138"/>
    <col min="12313" max="12313" width="9.42578125" style="138" customWidth="1"/>
    <col min="12314" max="12315" width="11.42578125" style="138"/>
    <col min="12316" max="12316" width="14.140625" style="138" customWidth="1"/>
    <col min="12317" max="12317" width="17.140625" style="138" customWidth="1"/>
    <col min="12318" max="12319" width="12.5703125" style="138" customWidth="1"/>
    <col min="12320" max="12335" width="8.140625" style="138" customWidth="1"/>
    <col min="12336" max="12340" width="12" style="138" customWidth="1"/>
    <col min="12341" max="12341" width="13.140625" style="138" customWidth="1"/>
    <col min="12342" max="12346" width="0" style="138" hidden="1" customWidth="1"/>
    <col min="12347" max="12379" width="12" style="138" customWidth="1"/>
    <col min="12380" max="12380" width="10.85546875" style="138" customWidth="1"/>
    <col min="12381" max="12544" width="11.42578125" style="138"/>
    <col min="12545" max="12545" width="5.85546875" style="138" customWidth="1"/>
    <col min="12546" max="12546" width="15.42578125" style="138" customWidth="1"/>
    <col min="12547" max="12547" width="34.140625" style="138" customWidth="1"/>
    <col min="12548" max="12548" width="11.42578125" style="138"/>
    <col min="12549" max="12549" width="13.28515625" style="138" customWidth="1"/>
    <col min="12550" max="12551" width="15.7109375" style="138" customWidth="1"/>
    <col min="12552" max="12559" width="13.28515625" style="138" customWidth="1"/>
    <col min="12560" max="12561" width="12.7109375" style="138" customWidth="1"/>
    <col min="12562" max="12562" width="13.42578125" style="138" customWidth="1"/>
    <col min="12563" max="12563" width="8.5703125" style="138" customWidth="1"/>
    <col min="12564" max="12568" width="11.42578125" style="138"/>
    <col min="12569" max="12569" width="9.42578125" style="138" customWidth="1"/>
    <col min="12570" max="12571" width="11.42578125" style="138"/>
    <col min="12572" max="12572" width="14.140625" style="138" customWidth="1"/>
    <col min="12573" max="12573" width="17.140625" style="138" customWidth="1"/>
    <col min="12574" max="12575" width="12.5703125" style="138" customWidth="1"/>
    <col min="12576" max="12591" width="8.140625" style="138" customWidth="1"/>
    <col min="12592" max="12596" width="12" style="138" customWidth="1"/>
    <col min="12597" max="12597" width="13.140625" style="138" customWidth="1"/>
    <col min="12598" max="12602" width="0" style="138" hidden="1" customWidth="1"/>
    <col min="12603" max="12635" width="12" style="138" customWidth="1"/>
    <col min="12636" max="12636" width="10.85546875" style="138" customWidth="1"/>
    <col min="12637" max="12800" width="11.42578125" style="138"/>
    <col min="12801" max="12801" width="5.85546875" style="138" customWidth="1"/>
    <col min="12802" max="12802" width="15.42578125" style="138" customWidth="1"/>
    <col min="12803" max="12803" width="34.140625" style="138" customWidth="1"/>
    <col min="12804" max="12804" width="11.42578125" style="138"/>
    <col min="12805" max="12805" width="13.28515625" style="138" customWidth="1"/>
    <col min="12806" max="12807" width="15.7109375" style="138" customWidth="1"/>
    <col min="12808" max="12815" width="13.28515625" style="138" customWidth="1"/>
    <col min="12816" max="12817" width="12.7109375" style="138" customWidth="1"/>
    <col min="12818" max="12818" width="13.42578125" style="138" customWidth="1"/>
    <col min="12819" max="12819" width="8.5703125" style="138" customWidth="1"/>
    <col min="12820" max="12824" width="11.42578125" style="138"/>
    <col min="12825" max="12825" width="9.42578125" style="138" customWidth="1"/>
    <col min="12826" max="12827" width="11.42578125" style="138"/>
    <col min="12828" max="12828" width="14.140625" style="138" customWidth="1"/>
    <col min="12829" max="12829" width="17.140625" style="138" customWidth="1"/>
    <col min="12830" max="12831" width="12.5703125" style="138" customWidth="1"/>
    <col min="12832" max="12847" width="8.140625" style="138" customWidth="1"/>
    <col min="12848" max="12852" width="12" style="138" customWidth="1"/>
    <col min="12853" max="12853" width="13.140625" style="138" customWidth="1"/>
    <col min="12854" max="12858" width="0" style="138" hidden="1" customWidth="1"/>
    <col min="12859" max="12891" width="12" style="138" customWidth="1"/>
    <col min="12892" max="12892" width="10.85546875" style="138" customWidth="1"/>
    <col min="12893" max="13056" width="11.42578125" style="138"/>
    <col min="13057" max="13057" width="5.85546875" style="138" customWidth="1"/>
    <col min="13058" max="13058" width="15.42578125" style="138" customWidth="1"/>
    <col min="13059" max="13059" width="34.140625" style="138" customWidth="1"/>
    <col min="13060" max="13060" width="11.42578125" style="138"/>
    <col min="13061" max="13061" width="13.28515625" style="138" customWidth="1"/>
    <col min="13062" max="13063" width="15.7109375" style="138" customWidth="1"/>
    <col min="13064" max="13071" width="13.28515625" style="138" customWidth="1"/>
    <col min="13072" max="13073" width="12.7109375" style="138" customWidth="1"/>
    <col min="13074" max="13074" width="13.42578125" style="138" customWidth="1"/>
    <col min="13075" max="13075" width="8.5703125" style="138" customWidth="1"/>
    <col min="13076" max="13080" width="11.42578125" style="138"/>
    <col min="13081" max="13081" width="9.42578125" style="138" customWidth="1"/>
    <col min="13082" max="13083" width="11.42578125" style="138"/>
    <col min="13084" max="13084" width="14.140625" style="138" customWidth="1"/>
    <col min="13085" max="13085" width="17.140625" style="138" customWidth="1"/>
    <col min="13086" max="13087" width="12.5703125" style="138" customWidth="1"/>
    <col min="13088" max="13103" width="8.140625" style="138" customWidth="1"/>
    <col min="13104" max="13108" width="12" style="138" customWidth="1"/>
    <col min="13109" max="13109" width="13.140625" style="138" customWidth="1"/>
    <col min="13110" max="13114" width="0" style="138" hidden="1" customWidth="1"/>
    <col min="13115" max="13147" width="12" style="138" customWidth="1"/>
    <col min="13148" max="13148" width="10.85546875" style="138" customWidth="1"/>
    <col min="13149" max="13312" width="11.42578125" style="138"/>
    <col min="13313" max="13313" width="5.85546875" style="138" customWidth="1"/>
    <col min="13314" max="13314" width="15.42578125" style="138" customWidth="1"/>
    <col min="13315" max="13315" width="34.140625" style="138" customWidth="1"/>
    <col min="13316" max="13316" width="11.42578125" style="138"/>
    <col min="13317" max="13317" width="13.28515625" style="138" customWidth="1"/>
    <col min="13318" max="13319" width="15.7109375" style="138" customWidth="1"/>
    <col min="13320" max="13327" width="13.28515625" style="138" customWidth="1"/>
    <col min="13328" max="13329" width="12.7109375" style="138" customWidth="1"/>
    <col min="13330" max="13330" width="13.42578125" style="138" customWidth="1"/>
    <col min="13331" max="13331" width="8.5703125" style="138" customWidth="1"/>
    <col min="13332" max="13336" width="11.42578125" style="138"/>
    <col min="13337" max="13337" width="9.42578125" style="138" customWidth="1"/>
    <col min="13338" max="13339" width="11.42578125" style="138"/>
    <col min="13340" max="13340" width="14.140625" style="138" customWidth="1"/>
    <col min="13341" max="13341" width="17.140625" style="138" customWidth="1"/>
    <col min="13342" max="13343" width="12.5703125" style="138" customWidth="1"/>
    <col min="13344" max="13359" width="8.140625" style="138" customWidth="1"/>
    <col min="13360" max="13364" width="12" style="138" customWidth="1"/>
    <col min="13365" max="13365" width="13.140625" style="138" customWidth="1"/>
    <col min="13366" max="13370" width="0" style="138" hidden="1" customWidth="1"/>
    <col min="13371" max="13403" width="12" style="138" customWidth="1"/>
    <col min="13404" max="13404" width="10.85546875" style="138" customWidth="1"/>
    <col min="13405" max="13568" width="11.42578125" style="138"/>
    <col min="13569" max="13569" width="5.85546875" style="138" customWidth="1"/>
    <col min="13570" max="13570" width="15.42578125" style="138" customWidth="1"/>
    <col min="13571" max="13571" width="34.140625" style="138" customWidth="1"/>
    <col min="13572" max="13572" width="11.42578125" style="138"/>
    <col min="13573" max="13573" width="13.28515625" style="138" customWidth="1"/>
    <col min="13574" max="13575" width="15.7109375" style="138" customWidth="1"/>
    <col min="13576" max="13583" width="13.28515625" style="138" customWidth="1"/>
    <col min="13584" max="13585" width="12.7109375" style="138" customWidth="1"/>
    <col min="13586" max="13586" width="13.42578125" style="138" customWidth="1"/>
    <col min="13587" max="13587" width="8.5703125" style="138" customWidth="1"/>
    <col min="13588" max="13592" width="11.42578125" style="138"/>
    <col min="13593" max="13593" width="9.42578125" style="138" customWidth="1"/>
    <col min="13594" max="13595" width="11.42578125" style="138"/>
    <col min="13596" max="13596" width="14.140625" style="138" customWidth="1"/>
    <col min="13597" max="13597" width="17.140625" style="138" customWidth="1"/>
    <col min="13598" max="13599" width="12.5703125" style="138" customWidth="1"/>
    <col min="13600" max="13615" width="8.140625" style="138" customWidth="1"/>
    <col min="13616" max="13620" width="12" style="138" customWidth="1"/>
    <col min="13621" max="13621" width="13.140625" style="138" customWidth="1"/>
    <col min="13622" max="13626" width="0" style="138" hidden="1" customWidth="1"/>
    <col min="13627" max="13659" width="12" style="138" customWidth="1"/>
    <col min="13660" max="13660" width="10.85546875" style="138" customWidth="1"/>
    <col min="13661" max="13824" width="11.42578125" style="138"/>
    <col min="13825" max="13825" width="5.85546875" style="138" customWidth="1"/>
    <col min="13826" max="13826" width="15.42578125" style="138" customWidth="1"/>
    <col min="13827" max="13827" width="34.140625" style="138" customWidth="1"/>
    <col min="13828" max="13828" width="11.42578125" style="138"/>
    <col min="13829" max="13829" width="13.28515625" style="138" customWidth="1"/>
    <col min="13830" max="13831" width="15.7109375" style="138" customWidth="1"/>
    <col min="13832" max="13839" width="13.28515625" style="138" customWidth="1"/>
    <col min="13840" max="13841" width="12.7109375" style="138" customWidth="1"/>
    <col min="13842" max="13842" width="13.42578125" style="138" customWidth="1"/>
    <col min="13843" max="13843" width="8.5703125" style="138" customWidth="1"/>
    <col min="13844" max="13848" width="11.42578125" style="138"/>
    <col min="13849" max="13849" width="9.42578125" style="138" customWidth="1"/>
    <col min="13850" max="13851" width="11.42578125" style="138"/>
    <col min="13852" max="13852" width="14.140625" style="138" customWidth="1"/>
    <col min="13853" max="13853" width="17.140625" style="138" customWidth="1"/>
    <col min="13854" max="13855" width="12.5703125" style="138" customWidth="1"/>
    <col min="13856" max="13871" width="8.140625" style="138" customWidth="1"/>
    <col min="13872" max="13876" width="12" style="138" customWidth="1"/>
    <col min="13877" max="13877" width="13.140625" style="138" customWidth="1"/>
    <col min="13878" max="13882" width="0" style="138" hidden="1" customWidth="1"/>
    <col min="13883" max="13915" width="12" style="138" customWidth="1"/>
    <col min="13916" max="13916" width="10.85546875" style="138" customWidth="1"/>
    <col min="13917" max="14080" width="11.42578125" style="138"/>
    <col min="14081" max="14081" width="5.85546875" style="138" customWidth="1"/>
    <col min="14082" max="14082" width="15.42578125" style="138" customWidth="1"/>
    <col min="14083" max="14083" width="34.140625" style="138" customWidth="1"/>
    <col min="14084" max="14084" width="11.42578125" style="138"/>
    <col min="14085" max="14085" width="13.28515625" style="138" customWidth="1"/>
    <col min="14086" max="14087" width="15.7109375" style="138" customWidth="1"/>
    <col min="14088" max="14095" width="13.28515625" style="138" customWidth="1"/>
    <col min="14096" max="14097" width="12.7109375" style="138" customWidth="1"/>
    <col min="14098" max="14098" width="13.42578125" style="138" customWidth="1"/>
    <col min="14099" max="14099" width="8.5703125" style="138" customWidth="1"/>
    <col min="14100" max="14104" width="11.42578125" style="138"/>
    <col min="14105" max="14105" width="9.42578125" style="138" customWidth="1"/>
    <col min="14106" max="14107" width="11.42578125" style="138"/>
    <col min="14108" max="14108" width="14.140625" style="138" customWidth="1"/>
    <col min="14109" max="14109" width="17.140625" style="138" customWidth="1"/>
    <col min="14110" max="14111" width="12.5703125" style="138" customWidth="1"/>
    <col min="14112" max="14127" width="8.140625" style="138" customWidth="1"/>
    <col min="14128" max="14132" width="12" style="138" customWidth="1"/>
    <col min="14133" max="14133" width="13.140625" style="138" customWidth="1"/>
    <col min="14134" max="14138" width="0" style="138" hidden="1" customWidth="1"/>
    <col min="14139" max="14171" width="12" style="138" customWidth="1"/>
    <col min="14172" max="14172" width="10.85546875" style="138" customWidth="1"/>
    <col min="14173" max="14336" width="11.42578125" style="138"/>
    <col min="14337" max="14337" width="5.85546875" style="138" customWidth="1"/>
    <col min="14338" max="14338" width="15.42578125" style="138" customWidth="1"/>
    <col min="14339" max="14339" width="34.140625" style="138" customWidth="1"/>
    <col min="14340" max="14340" width="11.42578125" style="138"/>
    <col min="14341" max="14341" width="13.28515625" style="138" customWidth="1"/>
    <col min="14342" max="14343" width="15.7109375" style="138" customWidth="1"/>
    <col min="14344" max="14351" width="13.28515625" style="138" customWidth="1"/>
    <col min="14352" max="14353" width="12.7109375" style="138" customWidth="1"/>
    <col min="14354" max="14354" width="13.42578125" style="138" customWidth="1"/>
    <col min="14355" max="14355" width="8.5703125" style="138" customWidth="1"/>
    <col min="14356" max="14360" width="11.42578125" style="138"/>
    <col min="14361" max="14361" width="9.42578125" style="138" customWidth="1"/>
    <col min="14362" max="14363" width="11.42578125" style="138"/>
    <col min="14364" max="14364" width="14.140625" style="138" customWidth="1"/>
    <col min="14365" max="14365" width="17.140625" style="138" customWidth="1"/>
    <col min="14366" max="14367" width="12.5703125" style="138" customWidth="1"/>
    <col min="14368" max="14383" width="8.140625" style="138" customWidth="1"/>
    <col min="14384" max="14388" width="12" style="138" customWidth="1"/>
    <col min="14389" max="14389" width="13.140625" style="138" customWidth="1"/>
    <col min="14390" max="14394" width="0" style="138" hidden="1" customWidth="1"/>
    <col min="14395" max="14427" width="12" style="138" customWidth="1"/>
    <col min="14428" max="14428" width="10.85546875" style="138" customWidth="1"/>
    <col min="14429" max="14592" width="11.42578125" style="138"/>
    <col min="14593" max="14593" width="5.85546875" style="138" customWidth="1"/>
    <col min="14594" max="14594" width="15.42578125" style="138" customWidth="1"/>
    <col min="14595" max="14595" width="34.140625" style="138" customWidth="1"/>
    <col min="14596" max="14596" width="11.42578125" style="138"/>
    <col min="14597" max="14597" width="13.28515625" style="138" customWidth="1"/>
    <col min="14598" max="14599" width="15.7109375" style="138" customWidth="1"/>
    <col min="14600" max="14607" width="13.28515625" style="138" customWidth="1"/>
    <col min="14608" max="14609" width="12.7109375" style="138" customWidth="1"/>
    <col min="14610" max="14610" width="13.42578125" style="138" customWidth="1"/>
    <col min="14611" max="14611" width="8.5703125" style="138" customWidth="1"/>
    <col min="14612" max="14616" width="11.42578125" style="138"/>
    <col min="14617" max="14617" width="9.42578125" style="138" customWidth="1"/>
    <col min="14618" max="14619" width="11.42578125" style="138"/>
    <col min="14620" max="14620" width="14.140625" style="138" customWidth="1"/>
    <col min="14621" max="14621" width="17.140625" style="138" customWidth="1"/>
    <col min="14622" max="14623" width="12.5703125" style="138" customWidth="1"/>
    <col min="14624" max="14639" width="8.140625" style="138" customWidth="1"/>
    <col min="14640" max="14644" width="12" style="138" customWidth="1"/>
    <col min="14645" max="14645" width="13.140625" style="138" customWidth="1"/>
    <col min="14646" max="14650" width="0" style="138" hidden="1" customWidth="1"/>
    <col min="14651" max="14683" width="12" style="138" customWidth="1"/>
    <col min="14684" max="14684" width="10.85546875" style="138" customWidth="1"/>
    <col min="14685" max="14848" width="11.42578125" style="138"/>
    <col min="14849" max="14849" width="5.85546875" style="138" customWidth="1"/>
    <col min="14850" max="14850" width="15.42578125" style="138" customWidth="1"/>
    <col min="14851" max="14851" width="34.140625" style="138" customWidth="1"/>
    <col min="14852" max="14852" width="11.42578125" style="138"/>
    <col min="14853" max="14853" width="13.28515625" style="138" customWidth="1"/>
    <col min="14854" max="14855" width="15.7109375" style="138" customWidth="1"/>
    <col min="14856" max="14863" width="13.28515625" style="138" customWidth="1"/>
    <col min="14864" max="14865" width="12.7109375" style="138" customWidth="1"/>
    <col min="14866" max="14866" width="13.42578125" style="138" customWidth="1"/>
    <col min="14867" max="14867" width="8.5703125" style="138" customWidth="1"/>
    <col min="14868" max="14872" width="11.42578125" style="138"/>
    <col min="14873" max="14873" width="9.42578125" style="138" customWidth="1"/>
    <col min="14874" max="14875" width="11.42578125" style="138"/>
    <col min="14876" max="14876" width="14.140625" style="138" customWidth="1"/>
    <col min="14877" max="14877" width="17.140625" style="138" customWidth="1"/>
    <col min="14878" max="14879" width="12.5703125" style="138" customWidth="1"/>
    <col min="14880" max="14895" width="8.140625" style="138" customWidth="1"/>
    <col min="14896" max="14900" width="12" style="138" customWidth="1"/>
    <col min="14901" max="14901" width="13.140625" style="138" customWidth="1"/>
    <col min="14902" max="14906" width="0" style="138" hidden="1" customWidth="1"/>
    <col min="14907" max="14939" width="12" style="138" customWidth="1"/>
    <col min="14940" max="14940" width="10.85546875" style="138" customWidth="1"/>
    <col min="14941" max="15104" width="11.42578125" style="138"/>
    <col min="15105" max="15105" width="5.85546875" style="138" customWidth="1"/>
    <col min="15106" max="15106" width="15.42578125" style="138" customWidth="1"/>
    <col min="15107" max="15107" width="34.140625" style="138" customWidth="1"/>
    <col min="15108" max="15108" width="11.42578125" style="138"/>
    <col min="15109" max="15109" width="13.28515625" style="138" customWidth="1"/>
    <col min="15110" max="15111" width="15.7109375" style="138" customWidth="1"/>
    <col min="15112" max="15119" width="13.28515625" style="138" customWidth="1"/>
    <col min="15120" max="15121" width="12.7109375" style="138" customWidth="1"/>
    <col min="15122" max="15122" width="13.42578125" style="138" customWidth="1"/>
    <col min="15123" max="15123" width="8.5703125" style="138" customWidth="1"/>
    <col min="15124" max="15128" width="11.42578125" style="138"/>
    <col min="15129" max="15129" width="9.42578125" style="138" customWidth="1"/>
    <col min="15130" max="15131" width="11.42578125" style="138"/>
    <col min="15132" max="15132" width="14.140625" style="138" customWidth="1"/>
    <col min="15133" max="15133" width="17.140625" style="138" customWidth="1"/>
    <col min="15134" max="15135" width="12.5703125" style="138" customWidth="1"/>
    <col min="15136" max="15151" width="8.140625" style="138" customWidth="1"/>
    <col min="15152" max="15156" width="12" style="138" customWidth="1"/>
    <col min="15157" max="15157" width="13.140625" style="138" customWidth="1"/>
    <col min="15158" max="15162" width="0" style="138" hidden="1" customWidth="1"/>
    <col min="15163" max="15195" width="12" style="138" customWidth="1"/>
    <col min="15196" max="15196" width="10.85546875" style="138" customWidth="1"/>
    <col min="15197" max="15360" width="11.42578125" style="138"/>
    <col min="15361" max="15361" width="5.85546875" style="138" customWidth="1"/>
    <col min="15362" max="15362" width="15.42578125" style="138" customWidth="1"/>
    <col min="15363" max="15363" width="34.140625" style="138" customWidth="1"/>
    <col min="15364" max="15364" width="11.42578125" style="138"/>
    <col min="15365" max="15365" width="13.28515625" style="138" customWidth="1"/>
    <col min="15366" max="15367" width="15.7109375" style="138" customWidth="1"/>
    <col min="15368" max="15375" width="13.28515625" style="138" customWidth="1"/>
    <col min="15376" max="15377" width="12.7109375" style="138" customWidth="1"/>
    <col min="15378" max="15378" width="13.42578125" style="138" customWidth="1"/>
    <col min="15379" max="15379" width="8.5703125" style="138" customWidth="1"/>
    <col min="15380" max="15384" width="11.42578125" style="138"/>
    <col min="15385" max="15385" width="9.42578125" style="138" customWidth="1"/>
    <col min="15386" max="15387" width="11.42578125" style="138"/>
    <col min="15388" max="15388" width="14.140625" style="138" customWidth="1"/>
    <col min="15389" max="15389" width="17.140625" style="138" customWidth="1"/>
    <col min="15390" max="15391" width="12.5703125" style="138" customWidth="1"/>
    <col min="15392" max="15407" width="8.140625" style="138" customWidth="1"/>
    <col min="15408" max="15412" width="12" style="138" customWidth="1"/>
    <col min="15413" max="15413" width="13.140625" style="138" customWidth="1"/>
    <col min="15414" max="15418" width="0" style="138" hidden="1" customWidth="1"/>
    <col min="15419" max="15451" width="12" style="138" customWidth="1"/>
    <col min="15452" max="15452" width="10.85546875" style="138" customWidth="1"/>
    <col min="15453" max="15616" width="11.42578125" style="138"/>
    <col min="15617" max="15617" width="5.85546875" style="138" customWidth="1"/>
    <col min="15618" max="15618" width="15.42578125" style="138" customWidth="1"/>
    <col min="15619" max="15619" width="34.140625" style="138" customWidth="1"/>
    <col min="15620" max="15620" width="11.42578125" style="138"/>
    <col min="15621" max="15621" width="13.28515625" style="138" customWidth="1"/>
    <col min="15622" max="15623" width="15.7109375" style="138" customWidth="1"/>
    <col min="15624" max="15631" width="13.28515625" style="138" customWidth="1"/>
    <col min="15632" max="15633" width="12.7109375" style="138" customWidth="1"/>
    <col min="15634" max="15634" width="13.42578125" style="138" customWidth="1"/>
    <col min="15635" max="15635" width="8.5703125" style="138" customWidth="1"/>
    <col min="15636" max="15640" width="11.42578125" style="138"/>
    <col min="15641" max="15641" width="9.42578125" style="138" customWidth="1"/>
    <col min="15642" max="15643" width="11.42578125" style="138"/>
    <col min="15644" max="15644" width="14.140625" style="138" customWidth="1"/>
    <col min="15645" max="15645" width="17.140625" style="138" customWidth="1"/>
    <col min="15646" max="15647" width="12.5703125" style="138" customWidth="1"/>
    <col min="15648" max="15663" width="8.140625" style="138" customWidth="1"/>
    <col min="15664" max="15668" width="12" style="138" customWidth="1"/>
    <col min="15669" max="15669" width="13.140625" style="138" customWidth="1"/>
    <col min="15670" max="15674" width="0" style="138" hidden="1" customWidth="1"/>
    <col min="15675" max="15707" width="12" style="138" customWidth="1"/>
    <col min="15708" max="15708" width="10.85546875" style="138" customWidth="1"/>
    <col min="15709" max="15872" width="11.42578125" style="138"/>
    <col min="15873" max="15873" width="5.85546875" style="138" customWidth="1"/>
    <col min="15874" max="15874" width="15.42578125" style="138" customWidth="1"/>
    <col min="15875" max="15875" width="34.140625" style="138" customWidth="1"/>
    <col min="15876" max="15876" width="11.42578125" style="138"/>
    <col min="15877" max="15877" width="13.28515625" style="138" customWidth="1"/>
    <col min="15878" max="15879" width="15.7109375" style="138" customWidth="1"/>
    <col min="15880" max="15887" width="13.28515625" style="138" customWidth="1"/>
    <col min="15888" max="15889" width="12.7109375" style="138" customWidth="1"/>
    <col min="15890" max="15890" width="13.42578125" style="138" customWidth="1"/>
    <col min="15891" max="15891" width="8.5703125" style="138" customWidth="1"/>
    <col min="15892" max="15896" width="11.42578125" style="138"/>
    <col min="15897" max="15897" width="9.42578125" style="138" customWidth="1"/>
    <col min="15898" max="15899" width="11.42578125" style="138"/>
    <col min="15900" max="15900" width="14.140625" style="138" customWidth="1"/>
    <col min="15901" max="15901" width="17.140625" style="138" customWidth="1"/>
    <col min="15902" max="15903" width="12.5703125" style="138" customWidth="1"/>
    <col min="15904" max="15919" width="8.140625" style="138" customWidth="1"/>
    <col min="15920" max="15924" width="12" style="138" customWidth="1"/>
    <col min="15925" max="15925" width="13.140625" style="138" customWidth="1"/>
    <col min="15926" max="15930" width="0" style="138" hidden="1" customWidth="1"/>
    <col min="15931" max="15963" width="12" style="138" customWidth="1"/>
    <col min="15964" max="15964" width="10.85546875" style="138" customWidth="1"/>
    <col min="15965" max="16128" width="11.42578125" style="138"/>
    <col min="16129" max="16129" width="5.85546875" style="138" customWidth="1"/>
    <col min="16130" max="16130" width="15.42578125" style="138" customWidth="1"/>
    <col min="16131" max="16131" width="34.140625" style="138" customWidth="1"/>
    <col min="16132" max="16132" width="11.42578125" style="138"/>
    <col min="16133" max="16133" width="13.28515625" style="138" customWidth="1"/>
    <col min="16134" max="16135" width="15.7109375" style="138" customWidth="1"/>
    <col min="16136" max="16143" width="13.28515625" style="138" customWidth="1"/>
    <col min="16144" max="16145" width="12.7109375" style="138" customWidth="1"/>
    <col min="16146" max="16146" width="13.42578125" style="138" customWidth="1"/>
    <col min="16147" max="16147" width="8.5703125" style="138" customWidth="1"/>
    <col min="16148" max="16152" width="11.42578125" style="138"/>
    <col min="16153" max="16153" width="9.42578125" style="138" customWidth="1"/>
    <col min="16154" max="16155" width="11.42578125" style="138"/>
    <col min="16156" max="16156" width="14.140625" style="138" customWidth="1"/>
    <col min="16157" max="16157" width="17.140625" style="138" customWidth="1"/>
    <col min="16158" max="16159" width="12.5703125" style="138" customWidth="1"/>
    <col min="16160" max="16175" width="8.140625" style="138" customWidth="1"/>
    <col min="16176" max="16180" width="12" style="138" customWidth="1"/>
    <col min="16181" max="16181" width="13.140625" style="138" customWidth="1"/>
    <col min="16182" max="16186" width="0" style="138" hidden="1" customWidth="1"/>
    <col min="16187" max="16219" width="12" style="138" customWidth="1"/>
    <col min="16220" max="16220" width="10.85546875" style="138" customWidth="1"/>
    <col min="16221" max="16384" width="11.42578125" style="138"/>
  </cols>
  <sheetData>
    <row r="1" spans="1:57" s="3" customFormat="1" ht="12.75" customHeight="1" x14ac:dyDescent="0.15">
      <c r="A1" s="1"/>
      <c r="B1" s="2"/>
      <c r="C1" s="2"/>
      <c r="D1" s="2"/>
      <c r="E1" s="2"/>
      <c r="F1" s="2"/>
      <c r="G1" s="2"/>
      <c r="H1" s="2"/>
      <c r="I1" s="2"/>
      <c r="J1" s="2"/>
    </row>
    <row r="2" spans="1:57" s="3" customFormat="1" ht="12.75" customHeight="1" x14ac:dyDescent="0.15">
      <c r="A2" s="1"/>
      <c r="B2" s="2"/>
      <c r="C2" s="2"/>
      <c r="D2" s="2"/>
      <c r="E2" s="2"/>
      <c r="F2" s="2"/>
      <c r="G2" s="2"/>
      <c r="H2" s="2"/>
      <c r="I2" s="2"/>
      <c r="J2" s="2"/>
    </row>
    <row r="3" spans="1:57" s="3" customFormat="1" ht="12.75" customHeight="1" x14ac:dyDescent="0.2">
      <c r="A3" s="1"/>
      <c r="B3" s="2"/>
      <c r="C3" s="4"/>
      <c r="D3" s="2"/>
      <c r="E3" s="2"/>
      <c r="F3" s="2"/>
      <c r="G3" s="2"/>
      <c r="H3" s="2"/>
      <c r="I3" s="2"/>
      <c r="J3" s="2"/>
    </row>
    <row r="4" spans="1:57" s="3" customFormat="1" ht="12.75" customHeight="1" x14ac:dyDescent="0.15">
      <c r="A4" s="1"/>
      <c r="B4" s="2"/>
      <c r="C4" s="2"/>
      <c r="D4" s="2"/>
      <c r="E4" s="2"/>
      <c r="F4" s="2"/>
      <c r="G4" s="2"/>
      <c r="H4" s="2"/>
      <c r="I4" s="2"/>
      <c r="J4" s="2"/>
    </row>
    <row r="5" spans="1:57" s="3" customFormat="1" ht="12.75" customHeight="1" x14ac:dyDescent="0.15">
      <c r="A5" s="5"/>
      <c r="B5" s="2"/>
      <c r="C5" s="2"/>
      <c r="D5" s="2"/>
      <c r="E5" s="2"/>
      <c r="F5" s="2"/>
      <c r="G5" s="2"/>
      <c r="H5" s="2"/>
      <c r="I5" s="2"/>
      <c r="J5" s="2"/>
    </row>
    <row r="6" spans="1:57" s="8" customFormat="1" ht="39.75" customHeight="1" x14ac:dyDescent="0.2">
      <c r="A6" s="373"/>
      <c r="B6" s="373"/>
      <c r="C6" s="373"/>
      <c r="D6" s="373"/>
      <c r="E6" s="373"/>
      <c r="F6" s="373"/>
      <c r="G6" s="373"/>
      <c r="H6" s="373"/>
      <c r="I6" s="373"/>
      <c r="J6" s="373"/>
      <c r="K6" s="373"/>
      <c r="L6" s="373"/>
      <c r="M6" s="373"/>
      <c r="N6" s="373"/>
      <c r="O6" s="373"/>
      <c r="P6" s="6"/>
      <c r="Q6" s="7"/>
    </row>
    <row r="7" spans="1:57" s="8" customFormat="1" ht="39.75" customHeight="1" x14ac:dyDescent="0.2">
      <c r="A7" s="9"/>
      <c r="B7" s="10"/>
      <c r="C7" s="10"/>
      <c r="D7" s="10"/>
      <c r="E7" s="10"/>
      <c r="F7" s="10"/>
      <c r="G7" s="10"/>
      <c r="H7" s="10"/>
      <c r="I7" s="10"/>
      <c r="J7" s="10"/>
      <c r="K7" s="10"/>
      <c r="L7" s="10"/>
      <c r="M7" s="10"/>
      <c r="N7" s="10"/>
      <c r="O7" s="10"/>
      <c r="P7" s="11"/>
    </row>
    <row r="8" spans="1:57" s="12" customFormat="1" ht="23.1" customHeight="1" x14ac:dyDescent="0.15">
      <c r="A8" s="345"/>
      <c r="B8" s="346"/>
      <c r="C8" s="374"/>
      <c r="D8" s="319"/>
      <c r="E8" s="378"/>
      <c r="F8" s="379"/>
      <c r="G8" s="379"/>
      <c r="H8" s="379"/>
      <c r="I8" s="380"/>
      <c r="J8" s="381"/>
      <c r="K8" s="382"/>
      <c r="L8" s="382"/>
      <c r="M8" s="382"/>
      <c r="N8" s="382"/>
      <c r="O8" s="382"/>
      <c r="P8" s="382"/>
      <c r="Q8" s="382"/>
      <c r="R8" s="382"/>
      <c r="S8" s="382"/>
      <c r="T8" s="382"/>
      <c r="U8" s="382"/>
      <c r="V8" s="382"/>
      <c r="W8" s="382"/>
      <c r="X8" s="383"/>
      <c r="Y8" s="384"/>
      <c r="Z8" s="385"/>
      <c r="AA8" s="386"/>
      <c r="AB8" s="319"/>
      <c r="AC8" s="388"/>
      <c r="AD8" s="8"/>
      <c r="AE8" s="8"/>
      <c r="AF8" s="8"/>
      <c r="AG8" s="8"/>
      <c r="AH8" s="8"/>
      <c r="AI8" s="8"/>
      <c r="AJ8" s="8"/>
      <c r="AK8" s="8"/>
      <c r="AL8" s="8"/>
      <c r="AM8" s="8"/>
      <c r="AN8" s="8"/>
      <c r="AO8" s="8"/>
    </row>
    <row r="9" spans="1:57" s="12" customFormat="1" ht="23.1" customHeight="1" x14ac:dyDescent="0.15">
      <c r="A9" s="375"/>
      <c r="B9" s="376"/>
      <c r="C9" s="377"/>
      <c r="D9" s="321"/>
      <c r="E9" s="13"/>
      <c r="F9" s="14"/>
      <c r="G9" s="14"/>
      <c r="H9" s="15"/>
      <c r="I9" s="16"/>
      <c r="J9" s="17"/>
      <c r="K9" s="14"/>
      <c r="L9" s="14"/>
      <c r="M9" s="14"/>
      <c r="N9" s="14"/>
      <c r="O9" s="14"/>
      <c r="P9" s="14"/>
      <c r="Q9" s="14"/>
      <c r="R9" s="14"/>
      <c r="S9" s="14"/>
      <c r="T9" s="14"/>
      <c r="U9" s="14"/>
      <c r="V9" s="14"/>
      <c r="W9" s="14"/>
      <c r="X9" s="18"/>
      <c r="Y9" s="19"/>
      <c r="Z9" s="20"/>
      <c r="AA9" s="387"/>
      <c r="AB9" s="321"/>
      <c r="AC9" s="389"/>
      <c r="AD9" s="8"/>
      <c r="AE9" s="8"/>
      <c r="AF9" s="8"/>
      <c r="AG9" s="8"/>
      <c r="AH9" s="8"/>
      <c r="AI9" s="8"/>
      <c r="AJ9" s="8"/>
      <c r="AK9" s="8"/>
      <c r="AL9" s="8"/>
      <c r="AM9" s="8"/>
      <c r="AN9" s="8"/>
      <c r="AO9" s="8"/>
      <c r="AP9" s="8"/>
    </row>
    <row r="10" spans="1:57" s="12" customFormat="1" ht="19.5" customHeight="1" x14ac:dyDescent="0.15">
      <c r="A10" s="391"/>
      <c r="B10" s="324"/>
      <c r="C10" s="325"/>
      <c r="D10" s="21"/>
      <c r="E10" s="22"/>
      <c r="F10" s="23"/>
      <c r="G10" s="23"/>
      <c r="H10" s="24"/>
      <c r="I10" s="25"/>
      <c r="J10" s="24"/>
      <c r="K10" s="26"/>
      <c r="L10" s="26"/>
      <c r="M10" s="27"/>
      <c r="N10" s="27"/>
      <c r="O10" s="27"/>
      <c r="P10" s="27"/>
      <c r="Q10" s="27"/>
      <c r="R10" s="27"/>
      <c r="S10" s="27"/>
      <c r="T10" s="27"/>
      <c r="U10" s="27"/>
      <c r="V10" s="27"/>
      <c r="W10" s="27"/>
      <c r="X10" s="27"/>
      <c r="Y10" s="28"/>
      <c r="Z10" s="29"/>
      <c r="AA10" s="30"/>
      <c r="AB10" s="30"/>
      <c r="AC10" s="30"/>
      <c r="AD10" s="175"/>
      <c r="AE10" s="8"/>
      <c r="AF10" s="8"/>
      <c r="AG10" s="8"/>
      <c r="AH10" s="8"/>
      <c r="AI10" s="8"/>
      <c r="AJ10" s="8"/>
      <c r="AK10" s="8"/>
      <c r="AL10" s="8"/>
      <c r="AM10" s="8"/>
      <c r="AN10" s="8"/>
      <c r="AO10" s="8"/>
      <c r="AP10" s="8"/>
      <c r="BB10" s="177"/>
      <c r="BE10" s="177"/>
    </row>
    <row r="11" spans="1:57" s="12" customFormat="1" ht="15" customHeight="1" x14ac:dyDescent="0.15">
      <c r="A11" s="392"/>
      <c r="B11" s="326"/>
      <c r="C11" s="31"/>
      <c r="D11" s="32"/>
      <c r="E11" s="33"/>
      <c r="F11" s="34"/>
      <c r="G11" s="34"/>
      <c r="H11" s="34"/>
      <c r="I11" s="35"/>
      <c r="J11" s="34"/>
      <c r="K11" s="34"/>
      <c r="L11" s="34"/>
      <c r="M11" s="34"/>
      <c r="N11" s="34"/>
      <c r="O11" s="34"/>
      <c r="P11" s="34"/>
      <c r="Q11" s="34"/>
      <c r="R11" s="34"/>
      <c r="S11" s="34"/>
      <c r="T11" s="34"/>
      <c r="U11" s="34"/>
      <c r="V11" s="34"/>
      <c r="W11" s="34"/>
      <c r="X11" s="36"/>
      <c r="Y11" s="37"/>
      <c r="Z11" s="36"/>
      <c r="AA11" s="38"/>
      <c r="AB11" s="38"/>
      <c r="AC11" s="38"/>
      <c r="AD11" s="175"/>
      <c r="AE11" s="8"/>
      <c r="AF11" s="8"/>
      <c r="AG11" s="8"/>
      <c r="AH11" s="8"/>
      <c r="AI11" s="8"/>
      <c r="AJ11" s="8"/>
      <c r="AK11" s="8"/>
      <c r="AL11" s="8"/>
      <c r="AM11" s="8"/>
      <c r="AN11" s="8"/>
      <c r="AO11" s="8"/>
      <c r="AP11" s="8"/>
      <c r="BB11" s="177"/>
      <c r="BE11" s="177"/>
    </row>
    <row r="12" spans="1:57" s="12" customFormat="1" ht="15" customHeight="1" x14ac:dyDescent="0.15">
      <c r="A12" s="392"/>
      <c r="B12" s="327"/>
      <c r="C12" s="230"/>
      <c r="D12" s="39"/>
      <c r="E12" s="40"/>
      <c r="F12" s="41"/>
      <c r="G12" s="41"/>
      <c r="H12" s="41"/>
      <c r="I12" s="42"/>
      <c r="J12" s="41"/>
      <c r="K12" s="41"/>
      <c r="L12" s="41"/>
      <c r="M12" s="41"/>
      <c r="N12" s="41"/>
      <c r="O12" s="41"/>
      <c r="P12" s="41"/>
      <c r="Q12" s="41"/>
      <c r="R12" s="41"/>
      <c r="S12" s="41"/>
      <c r="T12" s="41"/>
      <c r="U12" s="41"/>
      <c r="V12" s="41"/>
      <c r="W12" s="41"/>
      <c r="X12" s="43"/>
      <c r="Y12" s="44"/>
      <c r="Z12" s="43"/>
      <c r="AA12" s="45"/>
      <c r="AB12" s="45"/>
      <c r="AC12" s="46"/>
      <c r="AD12" s="175"/>
      <c r="AE12" s="8"/>
      <c r="AF12" s="8"/>
      <c r="AG12" s="8"/>
      <c r="AH12" s="8"/>
      <c r="AI12" s="8"/>
      <c r="AJ12" s="8"/>
      <c r="AK12" s="8"/>
      <c r="AL12" s="8"/>
      <c r="AM12" s="8"/>
      <c r="AN12" s="8"/>
      <c r="AO12" s="8"/>
      <c r="AP12" s="8"/>
      <c r="BB12" s="177"/>
      <c r="BE12" s="177"/>
    </row>
    <row r="13" spans="1:57" s="12" customFormat="1" ht="15" customHeight="1" x14ac:dyDescent="0.15">
      <c r="A13" s="392"/>
      <c r="B13" s="328"/>
      <c r="C13" s="47"/>
      <c r="D13" s="48"/>
      <c r="E13" s="49"/>
      <c r="F13" s="50"/>
      <c r="G13" s="50"/>
      <c r="H13" s="50"/>
      <c r="I13" s="51"/>
      <c r="J13" s="50"/>
      <c r="K13" s="50"/>
      <c r="L13" s="50"/>
      <c r="M13" s="50"/>
      <c r="N13" s="50"/>
      <c r="O13" s="50"/>
      <c r="P13" s="50"/>
      <c r="Q13" s="50"/>
      <c r="R13" s="50"/>
      <c r="S13" s="50"/>
      <c r="T13" s="50"/>
      <c r="U13" s="50"/>
      <c r="V13" s="50"/>
      <c r="W13" s="50"/>
      <c r="X13" s="52"/>
      <c r="Y13" s="53"/>
      <c r="Z13" s="52"/>
      <c r="AA13" s="54"/>
      <c r="AB13" s="54"/>
      <c r="AC13" s="54"/>
      <c r="AD13" s="175"/>
      <c r="AE13" s="8"/>
      <c r="AF13" s="8"/>
      <c r="AG13" s="8"/>
      <c r="AH13" s="8"/>
      <c r="AI13" s="8"/>
      <c r="AJ13" s="8"/>
      <c r="AK13" s="8"/>
      <c r="AL13" s="8"/>
      <c r="AM13" s="8"/>
      <c r="AN13" s="8"/>
      <c r="AO13" s="8"/>
      <c r="AP13" s="8"/>
      <c r="BB13" s="177"/>
      <c r="BE13" s="177"/>
    </row>
    <row r="14" spans="1:57" s="12" customFormat="1" ht="15" customHeight="1" x14ac:dyDescent="0.15">
      <c r="A14" s="392"/>
      <c r="B14" s="353"/>
      <c r="C14" s="354"/>
      <c r="D14" s="55"/>
      <c r="E14" s="40"/>
      <c r="F14" s="41"/>
      <c r="G14" s="41"/>
      <c r="H14" s="41"/>
      <c r="I14" s="46"/>
      <c r="J14" s="44"/>
      <c r="K14" s="41"/>
      <c r="L14" s="41"/>
      <c r="M14" s="56"/>
      <c r="N14" s="56"/>
      <c r="O14" s="56"/>
      <c r="P14" s="56"/>
      <c r="Q14" s="56"/>
      <c r="R14" s="56"/>
      <c r="S14" s="56"/>
      <c r="T14" s="56"/>
      <c r="U14" s="56"/>
      <c r="V14" s="56"/>
      <c r="W14" s="56"/>
      <c r="X14" s="56"/>
      <c r="Y14" s="57"/>
      <c r="Z14" s="58"/>
      <c r="AA14" s="46"/>
      <c r="AB14" s="46"/>
      <c r="AC14" s="46"/>
      <c r="AD14" s="175"/>
      <c r="AE14" s="8"/>
      <c r="AF14" s="8"/>
      <c r="AG14" s="8"/>
      <c r="AH14" s="8"/>
      <c r="AI14" s="8"/>
      <c r="AJ14" s="8"/>
      <c r="AK14" s="8"/>
      <c r="AL14" s="8"/>
      <c r="AM14" s="8"/>
      <c r="AN14" s="8"/>
      <c r="AO14" s="8"/>
      <c r="AP14" s="8"/>
      <c r="BB14" s="177"/>
      <c r="BE14" s="177"/>
    </row>
    <row r="15" spans="1:57" s="12" customFormat="1" ht="15" customHeight="1" x14ac:dyDescent="0.15">
      <c r="A15" s="392"/>
      <c r="B15" s="314"/>
      <c r="C15" s="315"/>
      <c r="D15" s="39"/>
      <c r="E15" s="59"/>
      <c r="F15" s="60"/>
      <c r="G15" s="60"/>
      <c r="H15" s="60"/>
      <c r="I15" s="45"/>
      <c r="J15" s="61"/>
      <c r="K15" s="60"/>
      <c r="L15" s="60"/>
      <c r="M15" s="62"/>
      <c r="N15" s="62"/>
      <c r="O15" s="62"/>
      <c r="P15" s="62"/>
      <c r="Q15" s="62"/>
      <c r="R15" s="62"/>
      <c r="S15" s="62"/>
      <c r="T15" s="62"/>
      <c r="U15" s="62"/>
      <c r="V15" s="62"/>
      <c r="W15" s="62"/>
      <c r="X15" s="62"/>
      <c r="Y15" s="63"/>
      <c r="Z15" s="43"/>
      <c r="AA15" s="45"/>
      <c r="AB15" s="45"/>
      <c r="AC15" s="45"/>
      <c r="AD15" s="175"/>
      <c r="AE15" s="8"/>
      <c r="AF15" s="8"/>
      <c r="AG15" s="8"/>
      <c r="AH15" s="8"/>
      <c r="AI15" s="8"/>
      <c r="AJ15" s="8"/>
      <c r="AK15" s="8"/>
      <c r="AL15" s="8"/>
      <c r="AM15" s="8"/>
      <c r="AN15" s="8"/>
      <c r="AO15" s="8"/>
      <c r="AP15" s="8"/>
      <c r="BB15" s="177"/>
      <c r="BE15" s="177"/>
    </row>
    <row r="16" spans="1:57" s="12" customFormat="1" ht="15" customHeight="1" x14ac:dyDescent="0.15">
      <c r="A16" s="392"/>
      <c r="B16" s="314"/>
      <c r="C16" s="315"/>
      <c r="D16" s="39"/>
      <c r="E16" s="59"/>
      <c r="F16" s="60"/>
      <c r="G16" s="60"/>
      <c r="H16" s="60"/>
      <c r="I16" s="45"/>
      <c r="J16" s="61"/>
      <c r="K16" s="60"/>
      <c r="L16" s="60"/>
      <c r="M16" s="62"/>
      <c r="N16" s="62"/>
      <c r="O16" s="62"/>
      <c r="P16" s="62"/>
      <c r="Q16" s="62"/>
      <c r="R16" s="62"/>
      <c r="S16" s="62"/>
      <c r="T16" s="62"/>
      <c r="U16" s="62"/>
      <c r="V16" s="62"/>
      <c r="W16" s="62"/>
      <c r="X16" s="62"/>
      <c r="Y16" s="63"/>
      <c r="Z16" s="43"/>
      <c r="AA16" s="45"/>
      <c r="AB16" s="45"/>
      <c r="AC16" s="45"/>
      <c r="AD16" s="175"/>
      <c r="AE16" s="8"/>
      <c r="AF16" s="8"/>
      <c r="AG16" s="8"/>
      <c r="AH16" s="8"/>
      <c r="AI16" s="8"/>
      <c r="AJ16" s="8"/>
      <c r="AK16" s="8"/>
      <c r="AL16" s="8"/>
      <c r="AM16" s="8"/>
      <c r="AN16" s="8"/>
      <c r="AO16" s="8"/>
      <c r="AP16" s="8"/>
      <c r="BB16" s="177"/>
      <c r="BE16" s="177"/>
    </row>
    <row r="17" spans="1:57" s="12" customFormat="1" ht="15" customHeight="1" x14ac:dyDescent="0.15">
      <c r="A17" s="392"/>
      <c r="B17" s="314"/>
      <c r="C17" s="315"/>
      <c r="D17" s="39"/>
      <c r="E17" s="59"/>
      <c r="F17" s="60"/>
      <c r="G17" s="60"/>
      <c r="H17" s="60"/>
      <c r="I17" s="45"/>
      <c r="J17" s="61"/>
      <c r="K17" s="60"/>
      <c r="L17" s="60"/>
      <c r="M17" s="62"/>
      <c r="N17" s="62"/>
      <c r="O17" s="62"/>
      <c r="P17" s="62"/>
      <c r="Q17" s="62"/>
      <c r="R17" s="62"/>
      <c r="S17" s="62"/>
      <c r="T17" s="62"/>
      <c r="U17" s="62"/>
      <c r="V17" s="62"/>
      <c r="W17" s="62"/>
      <c r="X17" s="62"/>
      <c r="Y17" s="63"/>
      <c r="Z17" s="43"/>
      <c r="AA17" s="45"/>
      <c r="AB17" s="45"/>
      <c r="AC17" s="45"/>
      <c r="AD17" s="175"/>
      <c r="AE17" s="8"/>
      <c r="AF17" s="8"/>
      <c r="AG17" s="8"/>
      <c r="AH17" s="8"/>
      <c r="AI17" s="8"/>
      <c r="AJ17" s="8"/>
      <c r="AK17" s="8"/>
      <c r="AL17" s="8"/>
      <c r="AM17" s="8"/>
      <c r="AN17" s="8"/>
      <c r="AO17" s="8"/>
      <c r="AP17" s="8"/>
      <c r="BB17" s="177"/>
      <c r="BE17" s="177"/>
    </row>
    <row r="18" spans="1:57" s="12" customFormat="1" ht="15" customHeight="1" x14ac:dyDescent="0.15">
      <c r="A18" s="392"/>
      <c r="B18" s="314"/>
      <c r="C18" s="315"/>
      <c r="D18" s="39"/>
      <c r="E18" s="59"/>
      <c r="F18" s="60"/>
      <c r="G18" s="60"/>
      <c r="H18" s="60"/>
      <c r="I18" s="45"/>
      <c r="J18" s="61"/>
      <c r="K18" s="60"/>
      <c r="L18" s="60"/>
      <c r="M18" s="62"/>
      <c r="N18" s="62"/>
      <c r="O18" s="62"/>
      <c r="P18" s="62"/>
      <c r="Q18" s="62"/>
      <c r="R18" s="62"/>
      <c r="S18" s="62"/>
      <c r="T18" s="62"/>
      <c r="U18" s="62"/>
      <c r="V18" s="62"/>
      <c r="W18" s="62"/>
      <c r="X18" s="62"/>
      <c r="Y18" s="63"/>
      <c r="Z18" s="43"/>
      <c r="AA18" s="45"/>
      <c r="AB18" s="45"/>
      <c r="AC18" s="45"/>
      <c r="AD18" s="175"/>
      <c r="AE18" s="8"/>
      <c r="AF18" s="8"/>
      <c r="AG18" s="8"/>
      <c r="AH18" s="8"/>
      <c r="AI18" s="8"/>
      <c r="AJ18" s="8"/>
      <c r="AK18" s="8"/>
      <c r="AL18" s="8"/>
      <c r="AM18" s="8"/>
      <c r="AN18" s="8"/>
      <c r="AO18" s="8"/>
      <c r="AP18" s="8"/>
      <c r="BB18" s="177"/>
      <c r="BE18" s="177"/>
    </row>
    <row r="19" spans="1:57" s="12" customFormat="1" ht="15" customHeight="1" x14ac:dyDescent="0.15">
      <c r="A19" s="392"/>
      <c r="B19" s="314"/>
      <c r="C19" s="315"/>
      <c r="D19" s="39"/>
      <c r="E19" s="64"/>
      <c r="F19" s="65"/>
      <c r="G19" s="65"/>
      <c r="H19" s="65"/>
      <c r="I19" s="66"/>
      <c r="J19" s="61"/>
      <c r="K19" s="60"/>
      <c r="L19" s="60"/>
      <c r="M19" s="60"/>
      <c r="N19" s="60"/>
      <c r="O19" s="60"/>
      <c r="P19" s="60"/>
      <c r="Q19" s="60"/>
      <c r="R19" s="60"/>
      <c r="S19" s="60"/>
      <c r="T19" s="60"/>
      <c r="U19" s="67"/>
      <c r="V19" s="67"/>
      <c r="W19" s="67"/>
      <c r="X19" s="67"/>
      <c r="Y19" s="63"/>
      <c r="Z19" s="43"/>
      <c r="AA19" s="45"/>
      <c r="AB19" s="66"/>
      <c r="AC19" s="66"/>
      <c r="AD19" s="175"/>
      <c r="AE19" s="8"/>
      <c r="AF19" s="8"/>
      <c r="AG19" s="8"/>
      <c r="AH19" s="8"/>
      <c r="AI19" s="8"/>
      <c r="AJ19" s="8"/>
      <c r="AK19" s="8"/>
      <c r="AL19" s="8"/>
      <c r="AM19" s="8"/>
      <c r="AN19" s="8"/>
      <c r="AO19" s="8"/>
      <c r="AP19" s="8"/>
      <c r="BB19" s="177"/>
      <c r="BE19" s="177"/>
    </row>
    <row r="20" spans="1:57" s="12" customFormat="1" ht="15" customHeight="1" x14ac:dyDescent="0.15">
      <c r="A20" s="392"/>
      <c r="B20" s="317"/>
      <c r="C20" s="318"/>
      <c r="D20" s="68"/>
      <c r="E20" s="178"/>
      <c r="F20" s="80"/>
      <c r="G20" s="80"/>
      <c r="H20" s="70"/>
      <c r="I20" s="74"/>
      <c r="J20" s="69"/>
      <c r="K20" s="70"/>
      <c r="L20" s="70"/>
      <c r="M20" s="70"/>
      <c r="N20" s="70"/>
      <c r="O20" s="70"/>
      <c r="P20" s="70"/>
      <c r="Q20" s="70"/>
      <c r="R20" s="70"/>
      <c r="S20" s="70"/>
      <c r="T20" s="70"/>
      <c r="U20" s="71"/>
      <c r="V20" s="71"/>
      <c r="W20" s="71"/>
      <c r="X20" s="71"/>
      <c r="Y20" s="72"/>
      <c r="Z20" s="73"/>
      <c r="AA20" s="74"/>
      <c r="AB20" s="75"/>
      <c r="AC20" s="75"/>
      <c r="AD20" s="175"/>
      <c r="AE20" s="8"/>
      <c r="AF20" s="8"/>
      <c r="AG20" s="8"/>
      <c r="AH20" s="8"/>
      <c r="AI20" s="8"/>
      <c r="AJ20" s="8"/>
      <c r="AK20" s="8"/>
      <c r="AL20" s="8"/>
      <c r="AM20" s="8"/>
      <c r="AN20" s="8"/>
      <c r="AO20" s="8"/>
      <c r="AP20" s="8"/>
      <c r="BB20" s="177"/>
      <c r="BE20" s="177"/>
    </row>
    <row r="21" spans="1:57" s="12" customFormat="1" ht="15" customHeight="1" x14ac:dyDescent="0.15">
      <c r="A21" s="392"/>
      <c r="B21" s="319"/>
      <c r="C21" s="76"/>
      <c r="D21" s="21"/>
      <c r="E21" s="33"/>
      <c r="F21" s="26"/>
      <c r="G21" s="26"/>
      <c r="H21" s="26"/>
      <c r="I21" s="25"/>
      <c r="J21" s="77"/>
      <c r="K21" s="78"/>
      <c r="L21" s="78"/>
      <c r="M21" s="78"/>
      <c r="N21" s="78"/>
      <c r="O21" s="78"/>
      <c r="P21" s="78"/>
      <c r="Q21" s="78"/>
      <c r="R21" s="78"/>
      <c r="S21" s="78"/>
      <c r="T21" s="78"/>
      <c r="U21" s="78"/>
      <c r="V21" s="78"/>
      <c r="W21" s="78"/>
      <c r="X21" s="27"/>
      <c r="Y21" s="95"/>
      <c r="Z21" s="29"/>
      <c r="AA21" s="79"/>
      <c r="AB21" s="30"/>
      <c r="AC21" s="30"/>
      <c r="AD21" s="175"/>
      <c r="AE21" s="8"/>
      <c r="AF21" s="8"/>
      <c r="AG21" s="8"/>
      <c r="AH21" s="8"/>
      <c r="AI21" s="8"/>
      <c r="AJ21" s="8"/>
      <c r="AK21" s="8"/>
      <c r="AL21" s="8"/>
      <c r="AM21" s="8"/>
      <c r="AN21" s="8"/>
      <c r="AO21" s="8"/>
      <c r="AP21" s="8"/>
      <c r="BB21" s="177"/>
      <c r="BE21" s="177"/>
    </row>
    <row r="22" spans="1:57" s="12" customFormat="1" ht="15" customHeight="1" x14ac:dyDescent="0.15">
      <c r="A22" s="392"/>
      <c r="B22" s="320"/>
      <c r="C22" s="231"/>
      <c r="D22" s="68"/>
      <c r="E22" s="59"/>
      <c r="F22" s="80"/>
      <c r="G22" s="80"/>
      <c r="H22" s="80"/>
      <c r="I22" s="81"/>
      <c r="J22" s="82"/>
      <c r="K22" s="65"/>
      <c r="L22" s="65"/>
      <c r="M22" s="65"/>
      <c r="N22" s="65"/>
      <c r="O22" s="65"/>
      <c r="P22" s="65"/>
      <c r="Q22" s="65"/>
      <c r="R22" s="65"/>
      <c r="S22" s="65"/>
      <c r="T22" s="65"/>
      <c r="U22" s="65"/>
      <c r="V22" s="65"/>
      <c r="W22" s="65"/>
      <c r="X22" s="71"/>
      <c r="Y22" s="96"/>
      <c r="Z22" s="97"/>
      <c r="AA22" s="74"/>
      <c r="AB22" s="75"/>
      <c r="AC22" s="75"/>
      <c r="AD22" s="175"/>
      <c r="AE22" s="8"/>
      <c r="AF22" s="8"/>
      <c r="AG22" s="8"/>
      <c r="AH22" s="8"/>
      <c r="AI22" s="8"/>
      <c r="AJ22" s="8"/>
      <c r="AK22" s="8"/>
      <c r="AL22" s="8"/>
      <c r="AM22" s="8"/>
      <c r="AN22" s="8"/>
      <c r="AO22" s="8"/>
      <c r="AP22" s="8"/>
      <c r="BB22" s="177"/>
      <c r="BE22" s="177"/>
    </row>
    <row r="23" spans="1:57" s="12" customFormat="1" ht="15" customHeight="1" x14ac:dyDescent="0.15">
      <c r="A23" s="392"/>
      <c r="B23" s="321"/>
      <c r="C23" s="83"/>
      <c r="D23" s="84"/>
      <c r="E23" s="85"/>
      <c r="F23" s="136"/>
      <c r="G23" s="136"/>
      <c r="H23" s="86"/>
      <c r="I23" s="87"/>
      <c r="J23" s="86"/>
      <c r="K23" s="88"/>
      <c r="L23" s="88"/>
      <c r="M23" s="88"/>
      <c r="N23" s="88"/>
      <c r="O23" s="88"/>
      <c r="P23" s="88"/>
      <c r="Q23" s="88"/>
      <c r="R23" s="88"/>
      <c r="S23" s="88"/>
      <c r="T23" s="88"/>
      <c r="U23" s="88"/>
      <c r="V23" s="88"/>
      <c r="W23" s="88"/>
      <c r="X23" s="89"/>
      <c r="Y23" s="90"/>
      <c r="Z23" s="91"/>
      <c r="AA23" s="92"/>
      <c r="AB23" s="92"/>
      <c r="AC23" s="92"/>
      <c r="AD23" s="175"/>
      <c r="AE23" s="8"/>
      <c r="AF23" s="8"/>
      <c r="AG23" s="8"/>
      <c r="AH23" s="8"/>
      <c r="AI23" s="8"/>
      <c r="AJ23" s="8"/>
      <c r="AK23" s="8"/>
      <c r="AL23" s="8"/>
      <c r="AM23" s="8"/>
      <c r="AN23" s="8"/>
      <c r="AO23" s="8"/>
      <c r="AP23" s="8"/>
      <c r="BB23" s="177"/>
      <c r="BE23" s="177"/>
    </row>
    <row r="24" spans="1:57" s="12" customFormat="1" ht="15" customHeight="1" x14ac:dyDescent="0.15">
      <c r="A24" s="392"/>
      <c r="B24" s="329"/>
      <c r="C24" s="179"/>
      <c r="D24" s="32"/>
      <c r="E24" s="33"/>
      <c r="F24" s="34"/>
      <c r="G24" s="34"/>
      <c r="H24" s="78"/>
      <c r="I24" s="93"/>
      <c r="J24" s="77"/>
      <c r="K24" s="78"/>
      <c r="L24" s="78"/>
      <c r="M24" s="94"/>
      <c r="N24" s="94"/>
      <c r="O24" s="94"/>
      <c r="P24" s="94"/>
      <c r="Q24" s="94"/>
      <c r="R24" s="94"/>
      <c r="S24" s="94"/>
      <c r="T24" s="94"/>
      <c r="U24" s="94"/>
      <c r="V24" s="94"/>
      <c r="W24" s="94"/>
      <c r="X24" s="94"/>
      <c r="Y24" s="95"/>
      <c r="Z24" s="29"/>
      <c r="AA24" s="79"/>
      <c r="AB24" s="38"/>
      <c r="AC24" s="38"/>
      <c r="AD24" s="175"/>
      <c r="AE24" s="8"/>
      <c r="AF24" s="8"/>
      <c r="AG24" s="8"/>
      <c r="AH24" s="8"/>
      <c r="AI24" s="8"/>
      <c r="AJ24" s="8"/>
      <c r="AK24" s="8"/>
      <c r="AL24" s="8"/>
      <c r="AM24" s="8"/>
      <c r="AN24" s="8"/>
      <c r="AO24" s="8"/>
      <c r="AP24" s="8"/>
      <c r="BB24" s="177"/>
      <c r="BE24" s="177"/>
    </row>
    <row r="25" spans="1:57" s="12" customFormat="1" ht="15" customHeight="1" x14ac:dyDescent="0.15">
      <c r="A25" s="392"/>
      <c r="B25" s="330"/>
      <c r="C25" s="180"/>
      <c r="D25" s="39"/>
      <c r="E25" s="59"/>
      <c r="F25" s="60"/>
      <c r="G25" s="60"/>
      <c r="H25" s="60"/>
      <c r="I25" s="45"/>
      <c r="J25" s="82"/>
      <c r="K25" s="65"/>
      <c r="L25" s="65"/>
      <c r="M25" s="67"/>
      <c r="N25" s="67"/>
      <c r="O25" s="67"/>
      <c r="P25" s="67"/>
      <c r="Q25" s="67"/>
      <c r="R25" s="67"/>
      <c r="S25" s="67"/>
      <c r="T25" s="67"/>
      <c r="U25" s="67"/>
      <c r="V25" s="67"/>
      <c r="W25" s="67"/>
      <c r="X25" s="67"/>
      <c r="Y25" s="96"/>
      <c r="Z25" s="97"/>
      <c r="AA25" s="74"/>
      <c r="AB25" s="45"/>
      <c r="AC25" s="45"/>
      <c r="AD25" s="175"/>
      <c r="AE25" s="8"/>
      <c r="AF25" s="8"/>
      <c r="AG25" s="8"/>
      <c r="AH25" s="8"/>
      <c r="AI25" s="8"/>
      <c r="AJ25" s="8"/>
      <c r="AK25" s="8"/>
      <c r="AL25" s="8"/>
      <c r="AM25" s="8"/>
      <c r="AN25" s="8"/>
      <c r="AO25" s="8"/>
      <c r="AP25" s="8"/>
      <c r="BB25" s="177"/>
      <c r="BE25" s="177"/>
    </row>
    <row r="26" spans="1:57" s="12" customFormat="1" ht="15" customHeight="1" x14ac:dyDescent="0.15">
      <c r="A26" s="392"/>
      <c r="B26" s="331"/>
      <c r="C26" s="83"/>
      <c r="D26" s="84"/>
      <c r="E26" s="85"/>
      <c r="F26" s="98"/>
      <c r="G26" s="98"/>
      <c r="H26" s="98"/>
      <c r="I26" s="92"/>
      <c r="J26" s="86"/>
      <c r="K26" s="88"/>
      <c r="L26" s="88"/>
      <c r="M26" s="89"/>
      <c r="N26" s="89"/>
      <c r="O26" s="89"/>
      <c r="P26" s="89"/>
      <c r="Q26" s="89"/>
      <c r="R26" s="89"/>
      <c r="S26" s="89"/>
      <c r="T26" s="89"/>
      <c r="U26" s="89"/>
      <c r="V26" s="89"/>
      <c r="W26" s="89"/>
      <c r="X26" s="89"/>
      <c r="Y26" s="90"/>
      <c r="Z26" s="91"/>
      <c r="AA26" s="92"/>
      <c r="AB26" s="92"/>
      <c r="AC26" s="92"/>
      <c r="AD26" s="175"/>
      <c r="AE26" s="8"/>
      <c r="AF26" s="8"/>
      <c r="AG26" s="8"/>
      <c r="AH26" s="8"/>
      <c r="AI26" s="8"/>
      <c r="AJ26" s="8"/>
      <c r="AK26" s="8"/>
      <c r="AL26" s="8"/>
      <c r="AM26" s="8"/>
      <c r="AN26" s="8"/>
      <c r="AO26" s="8"/>
      <c r="AP26" s="8"/>
      <c r="BB26" s="177"/>
      <c r="BE26" s="177"/>
    </row>
    <row r="27" spans="1:57" s="12" customFormat="1" ht="15" customHeight="1" x14ac:dyDescent="0.15">
      <c r="A27" s="392"/>
      <c r="B27" s="353"/>
      <c r="C27" s="354"/>
      <c r="D27" s="55"/>
      <c r="E27" s="40"/>
      <c r="F27" s="41"/>
      <c r="G27" s="41"/>
      <c r="H27" s="41"/>
      <c r="I27" s="46"/>
      <c r="J27" s="44"/>
      <c r="K27" s="41"/>
      <c r="L27" s="41"/>
      <c r="M27" s="56"/>
      <c r="N27" s="56"/>
      <c r="O27" s="56"/>
      <c r="P27" s="56"/>
      <c r="Q27" s="56"/>
      <c r="R27" s="56"/>
      <c r="S27" s="56"/>
      <c r="T27" s="56"/>
      <c r="U27" s="56"/>
      <c r="V27" s="56"/>
      <c r="W27" s="56"/>
      <c r="X27" s="56"/>
      <c r="Y27" s="57"/>
      <c r="Z27" s="58"/>
      <c r="AA27" s="46"/>
      <c r="AB27" s="46"/>
      <c r="AC27" s="46"/>
      <c r="AD27" s="175"/>
      <c r="AE27" s="8"/>
      <c r="AF27" s="8"/>
      <c r="AG27" s="8"/>
      <c r="AH27" s="8"/>
      <c r="AI27" s="8"/>
      <c r="AJ27" s="8"/>
      <c r="AK27" s="8"/>
      <c r="AL27" s="8"/>
      <c r="AM27" s="8"/>
      <c r="AN27" s="8"/>
      <c r="AO27" s="8"/>
      <c r="AP27" s="8"/>
      <c r="BB27" s="177"/>
      <c r="BE27" s="177"/>
    </row>
    <row r="28" spans="1:57" s="12" customFormat="1" ht="15" customHeight="1" x14ac:dyDescent="0.15">
      <c r="A28" s="392"/>
      <c r="B28" s="314"/>
      <c r="C28" s="315"/>
      <c r="D28" s="39"/>
      <c r="E28" s="59"/>
      <c r="F28" s="60"/>
      <c r="G28" s="60"/>
      <c r="H28" s="60"/>
      <c r="I28" s="45"/>
      <c r="J28" s="61"/>
      <c r="K28" s="60"/>
      <c r="L28" s="60"/>
      <c r="M28" s="62"/>
      <c r="N28" s="62"/>
      <c r="O28" s="62"/>
      <c r="P28" s="62"/>
      <c r="Q28" s="62"/>
      <c r="R28" s="62"/>
      <c r="S28" s="62"/>
      <c r="T28" s="62"/>
      <c r="U28" s="62"/>
      <c r="V28" s="62"/>
      <c r="W28" s="62"/>
      <c r="X28" s="62"/>
      <c r="Y28" s="63"/>
      <c r="Z28" s="43"/>
      <c r="AA28" s="45"/>
      <c r="AB28" s="74"/>
      <c r="AC28" s="45"/>
      <c r="AD28" s="175"/>
      <c r="AE28" s="8"/>
      <c r="AF28" s="8"/>
      <c r="AG28" s="8"/>
      <c r="AH28" s="8"/>
      <c r="AI28" s="8"/>
      <c r="AJ28" s="8"/>
      <c r="AK28" s="8"/>
      <c r="AL28" s="8"/>
      <c r="AM28" s="8"/>
      <c r="AN28" s="8"/>
      <c r="AO28" s="8"/>
      <c r="AP28" s="8"/>
      <c r="BB28" s="177"/>
      <c r="BE28" s="177"/>
    </row>
    <row r="29" spans="1:57" s="12" customFormat="1" ht="15" customHeight="1" x14ac:dyDescent="0.15">
      <c r="A29" s="392"/>
      <c r="B29" s="316"/>
      <c r="C29" s="181"/>
      <c r="D29" s="39"/>
      <c r="E29" s="59"/>
      <c r="F29" s="60"/>
      <c r="G29" s="60"/>
      <c r="H29" s="60"/>
      <c r="I29" s="45"/>
      <c r="J29" s="61"/>
      <c r="K29" s="60"/>
      <c r="L29" s="60"/>
      <c r="M29" s="62"/>
      <c r="N29" s="62"/>
      <c r="O29" s="62"/>
      <c r="P29" s="62"/>
      <c r="Q29" s="62"/>
      <c r="R29" s="62"/>
      <c r="S29" s="62"/>
      <c r="T29" s="62"/>
      <c r="U29" s="62"/>
      <c r="V29" s="62"/>
      <c r="W29" s="62"/>
      <c r="X29" s="62"/>
      <c r="Y29" s="63"/>
      <c r="Z29" s="43"/>
      <c r="AA29" s="45"/>
      <c r="AB29" s="45"/>
      <c r="AC29" s="45"/>
      <c r="AD29" s="175"/>
      <c r="AE29" s="8"/>
      <c r="AF29" s="8"/>
      <c r="AG29" s="8"/>
      <c r="AH29" s="8"/>
      <c r="AI29" s="8"/>
      <c r="AJ29" s="8"/>
      <c r="AK29" s="8"/>
      <c r="AL29" s="8"/>
      <c r="AM29" s="8"/>
      <c r="AN29" s="8"/>
      <c r="AO29" s="8"/>
      <c r="AP29" s="8"/>
      <c r="BB29" s="177"/>
      <c r="BE29" s="177"/>
    </row>
    <row r="30" spans="1:57" s="12" customFormat="1" ht="15" customHeight="1" x14ac:dyDescent="0.15">
      <c r="A30" s="392"/>
      <c r="B30" s="316"/>
      <c r="C30" s="181"/>
      <c r="D30" s="39"/>
      <c r="E30" s="59"/>
      <c r="F30" s="60"/>
      <c r="G30" s="60"/>
      <c r="H30" s="60"/>
      <c r="I30" s="45"/>
      <c r="J30" s="61"/>
      <c r="K30" s="60"/>
      <c r="L30" s="60"/>
      <c r="M30" s="62"/>
      <c r="N30" s="62"/>
      <c r="O30" s="62"/>
      <c r="P30" s="62"/>
      <c r="Q30" s="62"/>
      <c r="R30" s="62"/>
      <c r="S30" s="62"/>
      <c r="T30" s="62"/>
      <c r="U30" s="62"/>
      <c r="V30" s="62"/>
      <c r="W30" s="62"/>
      <c r="X30" s="62"/>
      <c r="Y30" s="63"/>
      <c r="Z30" s="43"/>
      <c r="AA30" s="45"/>
      <c r="AB30" s="45"/>
      <c r="AC30" s="45"/>
      <c r="AD30" s="175"/>
      <c r="AE30" s="8"/>
      <c r="AF30" s="8"/>
      <c r="AG30" s="8"/>
      <c r="AH30" s="8"/>
      <c r="AI30" s="8"/>
      <c r="AJ30" s="8"/>
      <c r="AK30" s="8"/>
      <c r="AL30" s="8"/>
      <c r="AM30" s="8"/>
      <c r="AN30" s="8"/>
      <c r="AO30" s="8"/>
      <c r="AP30" s="8"/>
      <c r="BB30" s="177"/>
      <c r="BE30" s="177"/>
    </row>
    <row r="31" spans="1:57" s="12" customFormat="1" ht="15" customHeight="1" x14ac:dyDescent="0.15">
      <c r="A31" s="392"/>
      <c r="B31" s="390"/>
      <c r="C31" s="390"/>
      <c r="D31" s="39"/>
      <c r="E31" s="59"/>
      <c r="F31" s="60"/>
      <c r="G31" s="60"/>
      <c r="H31" s="60"/>
      <c r="I31" s="45"/>
      <c r="J31" s="61"/>
      <c r="K31" s="60"/>
      <c r="L31" s="60"/>
      <c r="M31" s="62"/>
      <c r="N31" s="62"/>
      <c r="O31" s="62"/>
      <c r="P31" s="62"/>
      <c r="Q31" s="62"/>
      <c r="R31" s="62"/>
      <c r="S31" s="62"/>
      <c r="T31" s="62"/>
      <c r="U31" s="62"/>
      <c r="V31" s="62"/>
      <c r="W31" s="62"/>
      <c r="X31" s="62"/>
      <c r="Y31" s="63"/>
      <c r="Z31" s="43"/>
      <c r="AA31" s="45"/>
      <c r="AB31" s="45"/>
      <c r="AC31" s="45"/>
      <c r="AD31" s="175"/>
      <c r="AE31" s="8"/>
      <c r="AF31" s="8"/>
      <c r="AG31" s="8"/>
      <c r="AH31" s="8"/>
      <c r="AI31" s="8"/>
      <c r="AJ31" s="8"/>
      <c r="AK31" s="8"/>
      <c r="AL31" s="8"/>
      <c r="AM31" s="8"/>
      <c r="AN31" s="8"/>
      <c r="AO31" s="8"/>
      <c r="AP31" s="8"/>
      <c r="BB31" s="177"/>
      <c r="BE31" s="177"/>
    </row>
    <row r="32" spans="1:57" s="12" customFormat="1" ht="15" customHeight="1" x14ac:dyDescent="0.15">
      <c r="A32" s="392"/>
      <c r="B32" s="314"/>
      <c r="C32" s="315"/>
      <c r="D32" s="39"/>
      <c r="E32" s="59"/>
      <c r="F32" s="60"/>
      <c r="G32" s="60"/>
      <c r="H32" s="60"/>
      <c r="I32" s="45"/>
      <c r="J32" s="61"/>
      <c r="K32" s="60"/>
      <c r="L32" s="60"/>
      <c r="M32" s="62"/>
      <c r="N32" s="62"/>
      <c r="O32" s="62"/>
      <c r="P32" s="62"/>
      <c r="Q32" s="62"/>
      <c r="R32" s="62"/>
      <c r="S32" s="62"/>
      <c r="T32" s="62"/>
      <c r="U32" s="62"/>
      <c r="V32" s="62"/>
      <c r="W32" s="62"/>
      <c r="X32" s="62"/>
      <c r="Y32" s="63"/>
      <c r="Z32" s="43"/>
      <c r="AA32" s="45"/>
      <c r="AB32" s="45"/>
      <c r="AC32" s="45"/>
      <c r="AD32" s="175"/>
      <c r="AE32" s="8"/>
      <c r="AF32" s="8"/>
      <c r="AG32" s="8"/>
      <c r="AH32" s="8"/>
      <c r="AI32" s="8"/>
      <c r="AJ32" s="8"/>
      <c r="AK32" s="8"/>
      <c r="AL32" s="8"/>
      <c r="AM32" s="8"/>
      <c r="AN32" s="8"/>
      <c r="AO32" s="8"/>
      <c r="AP32" s="8"/>
      <c r="BB32" s="177"/>
      <c r="BE32" s="177"/>
    </row>
    <row r="33" spans="1:80" s="12" customFormat="1" ht="21" customHeight="1" x14ac:dyDescent="0.15">
      <c r="A33" s="392"/>
      <c r="B33" s="355"/>
      <c r="C33" s="356"/>
      <c r="D33" s="99"/>
      <c r="E33" s="64"/>
      <c r="F33" s="65"/>
      <c r="G33" s="65"/>
      <c r="H33" s="65"/>
      <c r="I33" s="66"/>
      <c r="J33" s="61"/>
      <c r="K33" s="60"/>
      <c r="L33" s="60"/>
      <c r="M33" s="62"/>
      <c r="N33" s="62"/>
      <c r="O33" s="62"/>
      <c r="P33" s="62"/>
      <c r="Q33" s="62"/>
      <c r="R33" s="62"/>
      <c r="S33" s="62"/>
      <c r="T33" s="62"/>
      <c r="U33" s="67"/>
      <c r="V33" s="67"/>
      <c r="W33" s="67"/>
      <c r="X33" s="67"/>
      <c r="Y33" s="63"/>
      <c r="Z33" s="43"/>
      <c r="AA33" s="45"/>
      <c r="AB33" s="45"/>
      <c r="AC33" s="66"/>
      <c r="AD33" s="175"/>
      <c r="AE33" s="8"/>
      <c r="AF33" s="8"/>
      <c r="AG33" s="8"/>
      <c r="AH33" s="8"/>
      <c r="AI33" s="8"/>
      <c r="AJ33" s="8"/>
      <c r="AK33" s="8"/>
      <c r="AL33" s="8"/>
      <c r="AM33" s="8"/>
      <c r="AN33" s="8"/>
      <c r="AO33" s="8"/>
      <c r="AP33" s="8"/>
      <c r="BB33" s="177"/>
      <c r="BE33" s="177"/>
    </row>
    <row r="34" spans="1:80" s="12" customFormat="1" ht="15" customHeight="1" x14ac:dyDescent="0.15">
      <c r="A34" s="392"/>
      <c r="B34" s="317"/>
      <c r="C34" s="318"/>
      <c r="D34" s="68"/>
      <c r="E34" s="100"/>
      <c r="F34" s="70"/>
      <c r="G34" s="70"/>
      <c r="H34" s="70"/>
      <c r="I34" s="74"/>
      <c r="J34" s="69"/>
      <c r="K34" s="70"/>
      <c r="L34" s="70"/>
      <c r="M34" s="101"/>
      <c r="N34" s="101"/>
      <c r="O34" s="101"/>
      <c r="P34" s="101"/>
      <c r="Q34" s="101"/>
      <c r="R34" s="101"/>
      <c r="S34" s="101"/>
      <c r="T34" s="101"/>
      <c r="U34" s="101"/>
      <c r="V34" s="101"/>
      <c r="W34" s="101"/>
      <c r="X34" s="101"/>
      <c r="Y34" s="72"/>
      <c r="Z34" s="73"/>
      <c r="AA34" s="74"/>
      <c r="AB34" s="45"/>
      <c r="AC34" s="74"/>
      <c r="AD34" s="175"/>
      <c r="AE34" s="8"/>
      <c r="AF34" s="8"/>
      <c r="AG34" s="8"/>
      <c r="AH34" s="8"/>
      <c r="AI34" s="8"/>
      <c r="AJ34" s="8"/>
      <c r="AK34" s="8"/>
      <c r="AL34" s="8"/>
      <c r="AM34" s="8"/>
      <c r="AN34" s="8"/>
      <c r="AO34" s="8"/>
      <c r="AP34" s="8"/>
      <c r="BB34" s="177"/>
      <c r="BE34" s="177"/>
    </row>
    <row r="35" spans="1:80" s="12" customFormat="1" ht="15" customHeight="1" x14ac:dyDescent="0.15">
      <c r="A35" s="392"/>
      <c r="B35" s="319"/>
      <c r="C35" s="102"/>
      <c r="D35" s="32"/>
      <c r="E35" s="103"/>
      <c r="F35" s="78"/>
      <c r="G35" s="78"/>
      <c r="H35" s="78"/>
      <c r="I35" s="93"/>
      <c r="J35" s="77"/>
      <c r="K35" s="78"/>
      <c r="L35" s="78"/>
      <c r="M35" s="78"/>
      <c r="N35" s="78"/>
      <c r="O35" s="78"/>
      <c r="P35" s="78"/>
      <c r="Q35" s="78"/>
      <c r="R35" s="78"/>
      <c r="S35" s="78"/>
      <c r="T35" s="78"/>
      <c r="U35" s="104"/>
      <c r="V35" s="104"/>
      <c r="W35" s="104"/>
      <c r="X35" s="104"/>
      <c r="Y35" s="105"/>
      <c r="Z35" s="106"/>
      <c r="AA35" s="93"/>
      <c r="AB35" s="93"/>
      <c r="AC35" s="93"/>
      <c r="AD35" s="175"/>
      <c r="AE35" s="8"/>
      <c r="AF35" s="8"/>
      <c r="AG35" s="8"/>
      <c r="AH35" s="8"/>
      <c r="AI35" s="8"/>
      <c r="AJ35" s="8"/>
      <c r="AK35" s="8"/>
      <c r="AL35" s="8"/>
      <c r="AM35" s="8"/>
      <c r="AN35" s="8"/>
      <c r="AO35" s="8"/>
      <c r="AP35" s="8"/>
      <c r="BB35" s="177"/>
      <c r="BE35" s="177"/>
    </row>
    <row r="36" spans="1:80" s="12" customFormat="1" ht="15" customHeight="1" x14ac:dyDescent="0.15">
      <c r="A36" s="392"/>
      <c r="B36" s="320"/>
      <c r="C36" s="182"/>
      <c r="D36" s="39"/>
      <c r="E36" s="64"/>
      <c r="F36" s="65"/>
      <c r="G36" s="65"/>
      <c r="H36" s="65"/>
      <c r="I36" s="66"/>
      <c r="J36" s="82"/>
      <c r="K36" s="65"/>
      <c r="L36" s="65"/>
      <c r="M36" s="65"/>
      <c r="N36" s="65"/>
      <c r="O36" s="65"/>
      <c r="P36" s="65"/>
      <c r="Q36" s="65"/>
      <c r="R36" s="65"/>
      <c r="S36" s="65"/>
      <c r="T36" s="65"/>
      <c r="U36" s="62"/>
      <c r="V36" s="62"/>
      <c r="W36" s="62"/>
      <c r="X36" s="62"/>
      <c r="Y36" s="107"/>
      <c r="Z36" s="108"/>
      <c r="AA36" s="66"/>
      <c r="AB36" s="66"/>
      <c r="AC36" s="66"/>
      <c r="AD36" s="175"/>
      <c r="AE36" s="8"/>
      <c r="AF36" s="8"/>
      <c r="AG36" s="8"/>
      <c r="AH36" s="8"/>
      <c r="AI36" s="8"/>
      <c r="AJ36" s="8"/>
      <c r="AK36" s="8"/>
      <c r="AL36" s="8"/>
      <c r="AM36" s="8"/>
      <c r="AN36" s="8"/>
      <c r="AO36" s="8"/>
      <c r="AP36" s="8"/>
      <c r="BB36" s="177"/>
      <c r="BE36" s="177"/>
    </row>
    <row r="37" spans="1:80" s="12" customFormat="1" ht="18" customHeight="1" x14ac:dyDescent="0.15">
      <c r="A37" s="392"/>
      <c r="B37" s="321"/>
      <c r="C37" s="109"/>
      <c r="D37" s="84"/>
      <c r="E37" s="110"/>
      <c r="F37" s="88"/>
      <c r="G37" s="88"/>
      <c r="H37" s="88"/>
      <c r="I37" s="111"/>
      <c r="J37" s="86"/>
      <c r="K37" s="88"/>
      <c r="L37" s="88"/>
      <c r="M37" s="88"/>
      <c r="N37" s="88"/>
      <c r="O37" s="88"/>
      <c r="P37" s="88"/>
      <c r="Q37" s="88"/>
      <c r="R37" s="88"/>
      <c r="S37" s="88"/>
      <c r="T37" s="88"/>
      <c r="U37" s="112"/>
      <c r="V37" s="112"/>
      <c r="W37" s="112"/>
      <c r="X37" s="112"/>
      <c r="Y37" s="90"/>
      <c r="Z37" s="91"/>
      <c r="AA37" s="111"/>
      <c r="AB37" s="111"/>
      <c r="AC37" s="111"/>
      <c r="AD37" s="175"/>
      <c r="AE37" s="8"/>
      <c r="AF37" s="8"/>
      <c r="AG37" s="8"/>
      <c r="AH37" s="8"/>
      <c r="AI37" s="8"/>
      <c r="AJ37" s="8"/>
      <c r="AK37" s="8"/>
      <c r="AL37" s="8"/>
      <c r="AM37" s="8"/>
      <c r="AN37" s="8"/>
      <c r="AO37" s="8"/>
      <c r="AP37" s="8"/>
      <c r="BB37" s="177"/>
      <c r="BE37" s="177"/>
    </row>
    <row r="38" spans="1:80" s="12" customFormat="1" ht="14.25" customHeight="1" x14ac:dyDescent="0.15">
      <c r="A38" s="392"/>
      <c r="B38" s="394"/>
      <c r="C38" s="395"/>
      <c r="D38" s="48"/>
      <c r="E38" s="49"/>
      <c r="F38" s="50"/>
      <c r="G38" s="50"/>
      <c r="H38" s="50"/>
      <c r="I38" s="54"/>
      <c r="J38" s="53"/>
      <c r="K38" s="50"/>
      <c r="L38" s="50"/>
      <c r="M38" s="113"/>
      <c r="N38" s="113"/>
      <c r="O38" s="113"/>
      <c r="P38" s="113"/>
      <c r="Q38" s="113"/>
      <c r="R38" s="113"/>
      <c r="S38" s="113"/>
      <c r="T38" s="113"/>
      <c r="U38" s="113"/>
      <c r="V38" s="113"/>
      <c r="W38" s="113"/>
      <c r="X38" s="113"/>
      <c r="Y38" s="114"/>
      <c r="Z38" s="115"/>
      <c r="AA38" s="116"/>
      <c r="AB38" s="116"/>
      <c r="AC38" s="116"/>
      <c r="AD38" s="175"/>
      <c r="AE38" s="8"/>
      <c r="AF38" s="8"/>
      <c r="AG38" s="8"/>
      <c r="AH38" s="8"/>
      <c r="AI38" s="8"/>
      <c r="AJ38" s="8"/>
      <c r="AK38" s="8"/>
      <c r="AL38" s="8"/>
      <c r="AM38" s="8"/>
      <c r="AN38" s="8"/>
      <c r="AO38" s="8"/>
      <c r="AP38" s="8"/>
      <c r="BB38" s="177"/>
      <c r="BE38" s="177"/>
    </row>
    <row r="39" spans="1:80" s="12" customFormat="1" ht="15" customHeight="1" x14ac:dyDescent="0.15">
      <c r="A39" s="393"/>
      <c r="B39" s="322"/>
      <c r="C39" s="323"/>
      <c r="D39" s="117"/>
      <c r="E39" s="118"/>
      <c r="F39" s="119"/>
      <c r="G39" s="119"/>
      <c r="H39" s="119"/>
      <c r="I39" s="120"/>
      <c r="J39" s="121"/>
      <c r="K39" s="119"/>
      <c r="L39" s="119"/>
      <c r="M39" s="122"/>
      <c r="N39" s="122"/>
      <c r="O39" s="122"/>
      <c r="P39" s="122"/>
      <c r="Q39" s="122"/>
      <c r="R39" s="122"/>
      <c r="S39" s="122"/>
      <c r="T39" s="122"/>
      <c r="U39" s="122"/>
      <c r="V39" s="122"/>
      <c r="W39" s="122"/>
      <c r="X39" s="122"/>
      <c r="Y39" s="123"/>
      <c r="Z39" s="124"/>
      <c r="AA39" s="120"/>
      <c r="AB39" s="120"/>
      <c r="AC39" s="120"/>
      <c r="AD39" s="175"/>
      <c r="AE39" s="8"/>
      <c r="AF39" s="8"/>
      <c r="AG39" s="8"/>
      <c r="AH39" s="8"/>
      <c r="AI39" s="8"/>
      <c r="AJ39" s="8"/>
      <c r="AK39" s="8"/>
      <c r="AL39" s="8"/>
      <c r="AM39" s="8"/>
      <c r="AN39" s="8"/>
      <c r="AO39" s="8"/>
      <c r="AP39" s="8"/>
      <c r="BB39" s="177"/>
      <c r="BE39" s="177"/>
    </row>
    <row r="40" spans="1:80" s="12" customFormat="1" ht="33" customHeight="1" x14ac:dyDescent="0.2">
      <c r="A40" s="125"/>
      <c r="B40" s="125"/>
      <c r="C40" s="125"/>
      <c r="D40" s="125"/>
      <c r="E40" s="125"/>
      <c r="F40" s="125"/>
      <c r="G40" s="126"/>
      <c r="H40" s="126"/>
      <c r="I40" s="127"/>
      <c r="J40" s="127"/>
      <c r="K40" s="127"/>
      <c r="L40" s="127"/>
      <c r="M40" s="127"/>
      <c r="N40" s="127"/>
      <c r="O40" s="128"/>
      <c r="P40" s="127"/>
      <c r="Q40" s="7"/>
      <c r="R40" s="8"/>
      <c r="S40" s="8"/>
      <c r="T40" s="8"/>
      <c r="U40" s="8"/>
      <c r="V40" s="8"/>
      <c r="W40" s="8"/>
      <c r="X40" s="8"/>
      <c r="Y40" s="8"/>
      <c r="Z40" s="8"/>
      <c r="AA40" s="8"/>
      <c r="AB40" s="8"/>
      <c r="AC40" s="8"/>
      <c r="AD40" s="8"/>
      <c r="AE40" s="8"/>
      <c r="AF40" s="8"/>
      <c r="AG40" s="8"/>
      <c r="AH40" s="8"/>
      <c r="AI40" s="8"/>
      <c r="AJ40" s="8"/>
      <c r="AK40" s="8"/>
      <c r="AL40" s="8"/>
      <c r="AM40" s="8"/>
      <c r="AN40" s="8"/>
    </row>
    <row r="41" spans="1:80" s="8" customFormat="1" ht="45.75" customHeight="1" x14ac:dyDescent="0.15">
      <c r="A41" s="396"/>
      <c r="B41" s="397"/>
      <c r="C41" s="398"/>
      <c r="D41" s="232"/>
      <c r="E41" s="129"/>
      <c r="F41" s="235"/>
      <c r="G41" s="235"/>
      <c r="H41" s="130"/>
      <c r="I41" s="127"/>
      <c r="J41" s="127"/>
      <c r="K41" s="127"/>
      <c r="L41" s="127"/>
      <c r="M41" s="127"/>
      <c r="N41" s="127"/>
      <c r="O41" s="127"/>
      <c r="P41" s="127"/>
      <c r="Q41" s="7"/>
    </row>
    <row r="42" spans="1:80" s="12" customFormat="1" ht="19.5" customHeight="1" x14ac:dyDescent="0.15">
      <c r="A42" s="391"/>
      <c r="B42" s="324"/>
      <c r="C42" s="325"/>
      <c r="D42" s="21"/>
      <c r="E42" s="22"/>
      <c r="F42" s="23"/>
      <c r="G42" s="23"/>
      <c r="H42" s="131"/>
      <c r="I42" s="176"/>
      <c r="J42" s="127"/>
      <c r="K42" s="127"/>
      <c r="L42" s="127"/>
      <c r="M42" s="127"/>
      <c r="N42" s="127"/>
      <c r="O42" s="127"/>
      <c r="P42" s="127"/>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32"/>
      <c r="BC42" s="183"/>
      <c r="BD42" s="127"/>
      <c r="BE42" s="132"/>
      <c r="BF42" s="183"/>
      <c r="BG42" s="8"/>
    </row>
    <row r="43" spans="1:80" s="12" customFormat="1" ht="15.75" customHeight="1" x14ac:dyDescent="0.15">
      <c r="A43" s="392"/>
      <c r="B43" s="326"/>
      <c r="C43" s="31"/>
      <c r="D43" s="21"/>
      <c r="E43" s="33"/>
      <c r="F43" s="34"/>
      <c r="G43" s="34"/>
      <c r="H43" s="35"/>
      <c r="I43" s="176"/>
      <c r="J43" s="127"/>
      <c r="K43" s="127"/>
      <c r="L43" s="127"/>
      <c r="M43" s="127"/>
      <c r="N43" s="127"/>
      <c r="O43" s="127"/>
      <c r="P43" s="127"/>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32"/>
      <c r="BC43" s="183"/>
      <c r="BD43" s="127"/>
      <c r="BE43" s="132"/>
      <c r="BF43" s="183"/>
      <c r="BG43" s="8"/>
    </row>
    <row r="44" spans="1:80" s="12" customFormat="1" ht="15.75" customHeight="1" x14ac:dyDescent="0.15">
      <c r="A44" s="392"/>
      <c r="B44" s="327"/>
      <c r="C44" s="230"/>
      <c r="D44" s="68"/>
      <c r="E44" s="59"/>
      <c r="F44" s="60"/>
      <c r="G44" s="60"/>
      <c r="H44" s="133"/>
      <c r="I44" s="176"/>
      <c r="J44" s="127"/>
      <c r="K44" s="127"/>
      <c r="L44" s="127"/>
      <c r="M44" s="127"/>
      <c r="N44" s="127"/>
      <c r="O44" s="127"/>
      <c r="P44" s="127"/>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32"/>
      <c r="BC44" s="183"/>
      <c r="BD44" s="127"/>
      <c r="BE44" s="132"/>
      <c r="BF44" s="183"/>
      <c r="BG44" s="8"/>
    </row>
    <row r="45" spans="1:80" s="12" customFormat="1" ht="15.75" customHeight="1" x14ac:dyDescent="0.15">
      <c r="A45" s="392"/>
      <c r="B45" s="328"/>
      <c r="C45" s="47"/>
      <c r="D45" s="84"/>
      <c r="E45" s="85"/>
      <c r="F45" s="98"/>
      <c r="G45" s="98"/>
      <c r="H45" s="134"/>
      <c r="I45" s="176"/>
      <c r="J45" s="127"/>
      <c r="K45" s="127"/>
      <c r="L45" s="127"/>
      <c r="M45" s="127"/>
      <c r="N45" s="127"/>
      <c r="O45" s="127"/>
      <c r="P45" s="127"/>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32"/>
      <c r="BC45" s="183"/>
      <c r="BD45" s="127"/>
      <c r="BE45" s="132"/>
      <c r="BF45" s="183"/>
      <c r="BG45" s="8"/>
    </row>
    <row r="46" spans="1:80" s="12" customFormat="1" ht="15.75" customHeight="1" x14ac:dyDescent="0.15">
      <c r="A46" s="392"/>
      <c r="B46" s="353"/>
      <c r="C46" s="354"/>
      <c r="D46" s="99"/>
      <c r="E46" s="40"/>
      <c r="F46" s="41"/>
      <c r="G46" s="41"/>
      <c r="H46" s="42"/>
      <c r="I46" s="176"/>
      <c r="J46" s="127"/>
      <c r="K46" s="127"/>
      <c r="L46" s="127"/>
      <c r="M46" s="127"/>
      <c r="N46" s="127"/>
      <c r="O46" s="127"/>
      <c r="P46" s="127"/>
      <c r="Q46" s="7"/>
      <c r="R46" s="8"/>
      <c r="S46" s="8"/>
      <c r="T46" s="8"/>
      <c r="U46" s="8"/>
      <c r="V46" s="8"/>
      <c r="W46" s="8"/>
      <c r="X46" s="8"/>
      <c r="Y46" s="8"/>
      <c r="Z46" s="8"/>
      <c r="AA46" s="8"/>
      <c r="AB46" s="8"/>
      <c r="AC46" s="8"/>
      <c r="AD46" s="8"/>
      <c r="AE46" s="8"/>
      <c r="AF46" s="8"/>
      <c r="AG46" s="8"/>
      <c r="AH46" s="8"/>
      <c r="AI46" s="8"/>
      <c r="AJ46" s="8"/>
      <c r="AK46" s="8"/>
      <c r="AL46" s="8"/>
      <c r="AM46" s="8"/>
      <c r="AN46" s="8"/>
      <c r="AZ46" s="8"/>
      <c r="BA46" s="8"/>
      <c r="BB46" s="132"/>
      <c r="BC46" s="183"/>
      <c r="BD46" s="127"/>
      <c r="BE46" s="132"/>
      <c r="BF46" s="183"/>
      <c r="BG46" s="8"/>
    </row>
    <row r="47" spans="1:80" s="12" customFormat="1" ht="15.75" customHeight="1" x14ac:dyDescent="0.15">
      <c r="A47" s="392"/>
      <c r="B47" s="314"/>
      <c r="C47" s="315"/>
      <c r="D47" s="68"/>
      <c r="E47" s="59"/>
      <c r="F47" s="60"/>
      <c r="G47" s="60"/>
      <c r="H47" s="133"/>
      <c r="I47" s="176"/>
      <c r="J47" s="127"/>
      <c r="K47" s="127"/>
      <c r="L47" s="127"/>
      <c r="M47" s="127"/>
      <c r="N47" s="127"/>
      <c r="O47" s="127"/>
      <c r="P47" s="127"/>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32"/>
      <c r="BC47" s="183"/>
      <c r="BD47" s="127"/>
      <c r="BE47" s="132"/>
      <c r="BF47" s="183"/>
      <c r="BG47" s="8"/>
    </row>
    <row r="48" spans="1:80" s="8" customFormat="1" ht="15.75" customHeight="1" x14ac:dyDescent="0.15">
      <c r="A48" s="392"/>
      <c r="B48" s="314"/>
      <c r="C48" s="315"/>
      <c r="D48" s="68"/>
      <c r="E48" s="59"/>
      <c r="F48" s="60"/>
      <c r="G48" s="60"/>
      <c r="H48" s="133"/>
      <c r="I48" s="176"/>
      <c r="J48" s="127"/>
      <c r="K48" s="127"/>
      <c r="L48" s="127"/>
      <c r="M48" s="127"/>
      <c r="N48" s="127"/>
      <c r="O48" s="127"/>
      <c r="P48" s="127"/>
      <c r="Q48" s="7"/>
      <c r="AO48" s="12"/>
      <c r="AP48" s="12"/>
      <c r="AQ48" s="12"/>
      <c r="AR48" s="12"/>
      <c r="AS48" s="12"/>
      <c r="AT48" s="12"/>
      <c r="AU48" s="12"/>
      <c r="AV48" s="12"/>
      <c r="AW48" s="12"/>
      <c r="AX48" s="12"/>
      <c r="AY48" s="12"/>
      <c r="BB48" s="132"/>
      <c r="BC48" s="183"/>
      <c r="BD48" s="127"/>
      <c r="BE48" s="132"/>
      <c r="BF48" s="183"/>
      <c r="BH48" s="12"/>
      <c r="BI48" s="12"/>
      <c r="BJ48" s="12"/>
      <c r="BK48" s="12"/>
      <c r="BL48" s="12"/>
      <c r="BM48" s="12"/>
      <c r="BN48" s="12"/>
      <c r="BO48" s="12"/>
      <c r="BP48" s="12"/>
      <c r="BQ48" s="12"/>
      <c r="BR48" s="12"/>
      <c r="BS48" s="12"/>
      <c r="BT48" s="12"/>
      <c r="BU48" s="12"/>
      <c r="BV48" s="12"/>
      <c r="BW48" s="12"/>
      <c r="BX48" s="12"/>
      <c r="BY48" s="12"/>
      <c r="BZ48" s="12"/>
      <c r="CA48" s="12"/>
      <c r="CB48" s="12"/>
    </row>
    <row r="49" spans="1:80" s="12" customFormat="1" ht="17.25" customHeight="1" x14ac:dyDescent="0.15">
      <c r="A49" s="392"/>
      <c r="B49" s="314"/>
      <c r="C49" s="315"/>
      <c r="D49" s="68"/>
      <c r="E49" s="59"/>
      <c r="F49" s="60"/>
      <c r="G49" s="60"/>
      <c r="H49" s="133"/>
      <c r="I49" s="176"/>
      <c r="J49" s="127"/>
      <c r="K49" s="127"/>
      <c r="L49" s="127"/>
      <c r="M49" s="127"/>
      <c r="N49" s="127"/>
      <c r="O49" s="127"/>
      <c r="P49" s="127"/>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32"/>
      <c r="BC49" s="183"/>
      <c r="BD49" s="127"/>
      <c r="BE49" s="132"/>
      <c r="BF49" s="183"/>
      <c r="BG49" s="8"/>
    </row>
    <row r="50" spans="1:80" s="12" customFormat="1" ht="17.25" customHeight="1" x14ac:dyDescent="0.15">
      <c r="A50" s="392"/>
      <c r="B50" s="314"/>
      <c r="C50" s="315"/>
      <c r="D50" s="68"/>
      <c r="E50" s="59"/>
      <c r="F50" s="60"/>
      <c r="G50" s="60"/>
      <c r="H50" s="133"/>
      <c r="I50" s="176"/>
      <c r="J50" s="127"/>
      <c r="K50" s="127"/>
      <c r="L50" s="127"/>
      <c r="M50" s="127"/>
      <c r="N50" s="127"/>
      <c r="O50" s="127"/>
      <c r="P50" s="127"/>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32"/>
      <c r="BC50" s="183"/>
      <c r="BD50" s="127"/>
      <c r="BE50" s="132"/>
      <c r="BF50" s="183"/>
      <c r="BG50" s="8"/>
    </row>
    <row r="51" spans="1:80" s="12" customFormat="1" ht="17.25" customHeight="1" x14ac:dyDescent="0.15">
      <c r="A51" s="392"/>
      <c r="B51" s="314"/>
      <c r="C51" s="315"/>
      <c r="D51" s="68"/>
      <c r="E51" s="100"/>
      <c r="F51" s="70"/>
      <c r="G51" s="70"/>
      <c r="H51" s="135"/>
      <c r="I51" s="176"/>
      <c r="J51" s="127"/>
      <c r="K51" s="127"/>
      <c r="L51" s="127"/>
      <c r="M51" s="127"/>
      <c r="N51" s="127"/>
      <c r="O51" s="127"/>
      <c r="P51" s="127"/>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32"/>
      <c r="BC51" s="183"/>
      <c r="BD51" s="127"/>
      <c r="BE51" s="132"/>
      <c r="BF51" s="183"/>
      <c r="BG51" s="8"/>
    </row>
    <row r="52" spans="1:80" s="12" customFormat="1" ht="17.25" customHeight="1" x14ac:dyDescent="0.15">
      <c r="A52" s="392"/>
      <c r="B52" s="317"/>
      <c r="C52" s="318"/>
      <c r="D52" s="68"/>
      <c r="E52" s="100"/>
      <c r="F52" s="70"/>
      <c r="G52" s="70"/>
      <c r="H52" s="135"/>
      <c r="I52" s="176"/>
      <c r="J52" s="127"/>
      <c r="K52" s="127"/>
      <c r="L52" s="127"/>
      <c r="M52" s="127"/>
      <c r="N52" s="127"/>
      <c r="O52" s="127"/>
      <c r="P52" s="127"/>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32"/>
      <c r="BC52" s="183"/>
      <c r="BD52" s="127"/>
      <c r="BE52" s="132"/>
      <c r="BF52" s="183"/>
      <c r="BG52" s="8"/>
    </row>
    <row r="53" spans="1:80" s="12" customFormat="1" ht="17.25" customHeight="1" x14ac:dyDescent="0.15">
      <c r="A53" s="392"/>
      <c r="B53" s="319"/>
      <c r="C53" s="76"/>
      <c r="D53" s="32"/>
      <c r="E53" s="37"/>
      <c r="F53" s="34"/>
      <c r="G53" s="34"/>
      <c r="H53" s="35"/>
      <c r="I53" s="176"/>
      <c r="J53" s="127"/>
      <c r="K53" s="127"/>
      <c r="L53" s="127"/>
      <c r="M53" s="127"/>
      <c r="N53" s="127"/>
      <c r="O53" s="127"/>
      <c r="P53" s="127"/>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32"/>
      <c r="BC53" s="183"/>
      <c r="BD53" s="127"/>
      <c r="BE53" s="132"/>
      <c r="BF53" s="183"/>
      <c r="BG53" s="8"/>
    </row>
    <row r="54" spans="1:80" s="12" customFormat="1" ht="17.25" customHeight="1" x14ac:dyDescent="0.15">
      <c r="A54" s="392"/>
      <c r="B54" s="320"/>
      <c r="C54" s="231"/>
      <c r="D54" s="39"/>
      <c r="E54" s="61"/>
      <c r="F54" s="60"/>
      <c r="G54" s="60"/>
      <c r="H54" s="133"/>
      <c r="I54" s="176"/>
      <c r="J54" s="127"/>
      <c r="K54" s="127"/>
      <c r="L54" s="127"/>
      <c r="M54" s="127"/>
      <c r="N54" s="127"/>
      <c r="O54" s="127"/>
      <c r="P54" s="127"/>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32"/>
      <c r="BC54" s="183"/>
      <c r="BD54" s="127"/>
      <c r="BE54" s="132"/>
      <c r="BF54" s="183"/>
      <c r="BG54" s="8"/>
    </row>
    <row r="55" spans="1:80" s="12" customFormat="1" ht="17.25" customHeight="1" x14ac:dyDescent="0.15">
      <c r="A55" s="392"/>
      <c r="B55" s="321"/>
      <c r="C55" s="83"/>
      <c r="D55" s="84"/>
      <c r="E55" s="136"/>
      <c r="F55" s="98"/>
      <c r="G55" s="98"/>
      <c r="H55" s="134"/>
      <c r="I55" s="176"/>
      <c r="J55" s="127"/>
      <c r="K55" s="127"/>
      <c r="L55" s="127"/>
      <c r="M55" s="127"/>
      <c r="N55" s="127"/>
      <c r="O55" s="127"/>
      <c r="P55" s="127"/>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32"/>
      <c r="BC55" s="183"/>
      <c r="BD55" s="127"/>
      <c r="BE55" s="132"/>
      <c r="BF55" s="183"/>
      <c r="BG55" s="8"/>
    </row>
    <row r="56" spans="1:80" s="12" customFormat="1" ht="15.75" customHeight="1" x14ac:dyDescent="0.15">
      <c r="A56" s="392"/>
      <c r="B56" s="329"/>
      <c r="C56" s="179"/>
      <c r="D56" s="21"/>
      <c r="E56" s="33"/>
      <c r="F56" s="34"/>
      <c r="G56" s="34"/>
      <c r="H56" s="35"/>
      <c r="I56" s="176"/>
      <c r="J56" s="127"/>
      <c r="K56" s="127"/>
      <c r="L56" s="127"/>
      <c r="M56" s="127"/>
      <c r="N56" s="127"/>
      <c r="O56" s="127"/>
      <c r="P56" s="127"/>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32"/>
      <c r="BC56" s="183"/>
      <c r="BD56" s="127"/>
      <c r="BE56" s="132"/>
      <c r="BF56" s="183"/>
      <c r="BG56" s="8"/>
    </row>
    <row r="57" spans="1:80" s="12" customFormat="1" ht="15.75" customHeight="1" x14ac:dyDescent="0.15">
      <c r="A57" s="392"/>
      <c r="B57" s="330"/>
      <c r="C57" s="180"/>
      <c r="D57" s="68"/>
      <c r="E57" s="59"/>
      <c r="F57" s="60"/>
      <c r="G57" s="60"/>
      <c r="H57" s="133"/>
      <c r="I57" s="176"/>
      <c r="J57" s="127"/>
      <c r="K57" s="127"/>
      <c r="L57" s="127"/>
      <c r="M57" s="127"/>
      <c r="N57" s="127"/>
      <c r="O57" s="127"/>
      <c r="P57" s="127"/>
      <c r="Q57" s="7"/>
      <c r="R57" s="8"/>
      <c r="S57" s="8"/>
      <c r="T57" s="8"/>
      <c r="U57" s="8"/>
      <c r="V57" s="8"/>
      <c r="W57" s="8"/>
      <c r="X57" s="8"/>
      <c r="Y57" s="8"/>
      <c r="Z57" s="8"/>
      <c r="AA57" s="8"/>
      <c r="AB57" s="8"/>
      <c r="AC57" s="8"/>
      <c r="AD57" s="8"/>
      <c r="AE57" s="8"/>
      <c r="AF57" s="8"/>
      <c r="AG57" s="8"/>
      <c r="AH57" s="8"/>
      <c r="AI57" s="8"/>
      <c r="AJ57" s="8"/>
      <c r="AK57" s="8"/>
      <c r="AL57" s="8"/>
      <c r="AM57" s="8"/>
      <c r="AN57" s="8"/>
      <c r="AZ57" s="8"/>
      <c r="BA57" s="8"/>
      <c r="BB57" s="132"/>
      <c r="BC57" s="183"/>
      <c r="BD57" s="127"/>
      <c r="BE57" s="132"/>
      <c r="BF57" s="183"/>
      <c r="BG57" s="8"/>
    </row>
    <row r="58" spans="1:80" s="12" customFormat="1" ht="15" customHeight="1" x14ac:dyDescent="0.15">
      <c r="A58" s="392"/>
      <c r="B58" s="331"/>
      <c r="C58" s="83"/>
      <c r="D58" s="84"/>
      <c r="E58" s="85"/>
      <c r="F58" s="98"/>
      <c r="G58" s="98"/>
      <c r="H58" s="134"/>
      <c r="I58" s="176"/>
      <c r="J58" s="127"/>
      <c r="K58" s="127"/>
      <c r="L58" s="127"/>
      <c r="M58" s="127"/>
      <c r="N58" s="127"/>
      <c r="O58" s="127"/>
      <c r="P58" s="127"/>
      <c r="Q58" s="7"/>
      <c r="R58" s="8"/>
      <c r="S58" s="8"/>
      <c r="T58" s="8"/>
      <c r="U58" s="8"/>
      <c r="V58" s="8"/>
      <c r="W58" s="8"/>
      <c r="X58" s="8"/>
      <c r="Y58" s="8"/>
      <c r="Z58" s="8"/>
      <c r="AA58" s="8"/>
      <c r="AB58" s="8"/>
      <c r="AC58" s="8"/>
      <c r="AD58" s="8"/>
      <c r="AE58" s="8"/>
      <c r="AF58" s="8"/>
      <c r="AG58" s="8"/>
      <c r="AH58" s="8"/>
      <c r="AI58" s="8"/>
      <c r="AJ58" s="8"/>
      <c r="AK58" s="8"/>
      <c r="AL58" s="8"/>
      <c r="AM58" s="8"/>
      <c r="AN58" s="8"/>
      <c r="AZ58" s="8"/>
      <c r="BA58" s="8"/>
      <c r="BB58" s="132"/>
      <c r="BC58" s="183"/>
      <c r="BD58" s="127"/>
      <c r="BE58" s="132"/>
      <c r="BF58" s="183"/>
      <c r="BG58" s="8"/>
    </row>
    <row r="59" spans="1:80" s="137" customFormat="1" ht="16.5" customHeight="1" x14ac:dyDescent="0.15">
      <c r="A59" s="392"/>
      <c r="B59" s="353"/>
      <c r="C59" s="354"/>
      <c r="D59" s="99"/>
      <c r="E59" s="40"/>
      <c r="F59" s="41"/>
      <c r="G59" s="41"/>
      <c r="H59" s="42"/>
      <c r="I59" s="176"/>
      <c r="J59" s="127"/>
      <c r="K59" s="127"/>
      <c r="L59" s="127"/>
      <c r="M59" s="127"/>
      <c r="N59" s="127"/>
      <c r="O59" s="127"/>
      <c r="P59" s="127"/>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32"/>
      <c r="BC59" s="183"/>
      <c r="BD59" s="127"/>
      <c r="BE59" s="132"/>
      <c r="BF59" s="183"/>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37" customFormat="1" ht="15.75" customHeight="1" x14ac:dyDescent="0.15">
      <c r="A60" s="392"/>
      <c r="B60" s="314"/>
      <c r="C60" s="315"/>
      <c r="D60" s="68"/>
      <c r="E60" s="59"/>
      <c r="F60" s="60"/>
      <c r="G60" s="60"/>
      <c r="H60" s="133"/>
      <c r="I60" s="176"/>
      <c r="J60" s="127"/>
      <c r="K60" s="127"/>
      <c r="L60" s="127"/>
      <c r="M60" s="127"/>
      <c r="N60" s="127"/>
      <c r="O60" s="127"/>
      <c r="P60" s="127"/>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32"/>
      <c r="BC60" s="183"/>
      <c r="BD60" s="127"/>
      <c r="BE60" s="132"/>
      <c r="BF60" s="183"/>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37" customFormat="1" ht="15.75" customHeight="1" x14ac:dyDescent="0.15">
      <c r="A61" s="392"/>
      <c r="B61" s="316"/>
      <c r="C61" s="181"/>
      <c r="D61" s="68"/>
      <c r="E61" s="59"/>
      <c r="F61" s="60"/>
      <c r="G61" s="60"/>
      <c r="H61" s="133"/>
      <c r="I61" s="176"/>
      <c r="J61" s="127"/>
      <c r="K61" s="127"/>
      <c r="L61" s="127"/>
      <c r="M61" s="127"/>
      <c r="N61" s="127"/>
      <c r="O61" s="127"/>
      <c r="P61" s="127"/>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32"/>
      <c r="BC61" s="183"/>
      <c r="BD61" s="127"/>
      <c r="BE61" s="132"/>
      <c r="BF61" s="183"/>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s="137" customFormat="1" ht="15.75" customHeight="1" x14ac:dyDescent="0.15">
      <c r="A62" s="392"/>
      <c r="B62" s="316"/>
      <c r="C62" s="181"/>
      <c r="D62" s="68"/>
      <c r="E62" s="59"/>
      <c r="F62" s="60"/>
      <c r="G62" s="60"/>
      <c r="H62" s="133"/>
      <c r="I62" s="176"/>
      <c r="J62" s="127"/>
      <c r="K62" s="127"/>
      <c r="L62" s="127"/>
      <c r="M62" s="127"/>
      <c r="N62" s="127"/>
      <c r="O62" s="127"/>
      <c r="P62" s="127"/>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32"/>
      <c r="BC62" s="183"/>
      <c r="BD62" s="127"/>
      <c r="BE62" s="132"/>
      <c r="BF62" s="183"/>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s="137" customFormat="1" ht="15.75" customHeight="1" x14ac:dyDescent="0.15">
      <c r="A63" s="392"/>
      <c r="B63" s="390"/>
      <c r="C63" s="390"/>
      <c r="D63" s="68"/>
      <c r="E63" s="59"/>
      <c r="F63" s="60"/>
      <c r="G63" s="60"/>
      <c r="H63" s="133"/>
      <c r="I63" s="176"/>
      <c r="J63" s="127"/>
      <c r="K63" s="127"/>
      <c r="L63" s="127"/>
      <c r="M63" s="127"/>
      <c r="N63" s="127"/>
      <c r="O63" s="127"/>
      <c r="P63" s="127"/>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32"/>
      <c r="BC63" s="183"/>
      <c r="BD63" s="127"/>
      <c r="BE63" s="132"/>
      <c r="BF63" s="183"/>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s="137" customFormat="1" ht="15.75" customHeight="1" x14ac:dyDescent="0.15">
      <c r="A64" s="392"/>
      <c r="B64" s="349"/>
      <c r="C64" s="350"/>
      <c r="D64" s="68"/>
      <c r="E64" s="59"/>
      <c r="F64" s="60"/>
      <c r="G64" s="60"/>
      <c r="H64" s="133"/>
      <c r="I64" s="176"/>
      <c r="J64" s="127"/>
      <c r="K64" s="127"/>
      <c r="L64" s="127"/>
      <c r="M64" s="127"/>
      <c r="N64" s="127"/>
      <c r="O64" s="127"/>
      <c r="P64" s="127"/>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32"/>
      <c r="BC64" s="183"/>
      <c r="BD64" s="127"/>
      <c r="BE64" s="132"/>
      <c r="BF64" s="183"/>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s="137" customFormat="1" ht="21.75" customHeight="1" x14ac:dyDescent="0.15">
      <c r="A65" s="392"/>
      <c r="B65" s="355"/>
      <c r="C65" s="356"/>
      <c r="D65" s="68"/>
      <c r="E65" s="100"/>
      <c r="F65" s="70"/>
      <c r="G65" s="70"/>
      <c r="H65" s="135"/>
      <c r="I65" s="176"/>
      <c r="J65" s="127"/>
      <c r="K65" s="127"/>
      <c r="L65" s="127"/>
      <c r="M65" s="127"/>
      <c r="N65" s="127"/>
      <c r="O65" s="127"/>
      <c r="P65" s="127"/>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32"/>
      <c r="BC65" s="183"/>
      <c r="BD65" s="127"/>
      <c r="BE65" s="132"/>
      <c r="BF65" s="183"/>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75" customHeight="1" x14ac:dyDescent="0.15">
      <c r="A66" s="392"/>
      <c r="B66" s="317"/>
      <c r="C66" s="318"/>
      <c r="D66" s="68"/>
      <c r="E66" s="100"/>
      <c r="F66" s="70"/>
      <c r="G66" s="70"/>
      <c r="H66" s="135"/>
      <c r="I66" s="176"/>
      <c r="J66" s="127"/>
      <c r="K66" s="127"/>
      <c r="L66" s="127"/>
      <c r="M66" s="127"/>
      <c r="N66" s="127"/>
      <c r="O66" s="127"/>
      <c r="P66" s="127"/>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32"/>
      <c r="BC66" s="183"/>
      <c r="BD66" s="127"/>
      <c r="BE66" s="132"/>
      <c r="BF66" s="183"/>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4.25" customHeight="1" x14ac:dyDescent="0.15">
      <c r="A67" s="392"/>
      <c r="B67" s="319"/>
      <c r="C67" s="102"/>
      <c r="D67" s="21"/>
      <c r="E67" s="33"/>
      <c r="F67" s="34"/>
      <c r="G67" s="34"/>
      <c r="H67" s="35"/>
      <c r="I67" s="176"/>
      <c r="J67" s="127"/>
      <c r="K67" s="127"/>
      <c r="L67" s="127"/>
      <c r="M67" s="127"/>
      <c r="N67" s="127"/>
      <c r="O67" s="127"/>
      <c r="P67" s="127"/>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32"/>
      <c r="BC67" s="183"/>
      <c r="BD67" s="127"/>
      <c r="BE67" s="132"/>
      <c r="BF67" s="183"/>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14.25" customHeight="1" x14ac:dyDescent="0.15">
      <c r="A68" s="392"/>
      <c r="B68" s="320"/>
      <c r="C68" s="139"/>
      <c r="D68" s="68"/>
      <c r="E68" s="59"/>
      <c r="F68" s="60"/>
      <c r="G68" s="60"/>
      <c r="H68" s="133"/>
      <c r="I68" s="176"/>
      <c r="J68" s="127"/>
      <c r="K68" s="127"/>
      <c r="L68" s="127"/>
      <c r="M68" s="127"/>
      <c r="N68" s="127"/>
      <c r="O68" s="127"/>
      <c r="P68" s="127"/>
      <c r="Q68" s="7"/>
      <c r="R68" s="8"/>
      <c r="S68" s="8"/>
      <c r="T68" s="8"/>
      <c r="U68" s="8"/>
      <c r="V68" s="8"/>
      <c r="W68" s="8"/>
      <c r="X68" s="8"/>
      <c r="Y68" s="8"/>
      <c r="Z68" s="8"/>
      <c r="AA68" s="8"/>
      <c r="AB68" s="8"/>
      <c r="AC68" s="8"/>
      <c r="AD68" s="8"/>
      <c r="AE68" s="8"/>
      <c r="AF68" s="8"/>
      <c r="AG68" s="8"/>
      <c r="AH68" s="8"/>
      <c r="AI68" s="8"/>
      <c r="AJ68" s="8"/>
      <c r="AK68" s="8"/>
      <c r="AL68" s="8"/>
      <c r="AM68" s="8"/>
      <c r="AN68" s="8"/>
      <c r="AO68" s="12"/>
      <c r="AP68" s="12"/>
      <c r="AQ68" s="12"/>
      <c r="AR68" s="12"/>
      <c r="AS68" s="12"/>
      <c r="AT68" s="12"/>
      <c r="AU68" s="12"/>
      <c r="AV68" s="12"/>
      <c r="AW68" s="12"/>
      <c r="AX68" s="12"/>
      <c r="AY68" s="12"/>
      <c r="AZ68" s="8"/>
      <c r="BA68" s="8"/>
      <c r="BB68" s="132"/>
      <c r="BC68" s="183"/>
      <c r="BD68" s="127"/>
      <c r="BE68" s="132"/>
      <c r="BF68" s="183"/>
      <c r="BG68" s="8"/>
      <c r="BH68" s="12"/>
      <c r="BI68" s="12"/>
      <c r="BJ68" s="12"/>
      <c r="BK68" s="12"/>
      <c r="BL68" s="12"/>
      <c r="BM68" s="12"/>
      <c r="BN68" s="12"/>
      <c r="BO68" s="12"/>
      <c r="BP68" s="12"/>
      <c r="BQ68" s="12"/>
      <c r="BR68" s="12"/>
      <c r="BS68" s="12"/>
      <c r="BT68" s="12"/>
      <c r="BU68" s="12"/>
      <c r="BV68" s="12"/>
      <c r="BW68" s="12"/>
      <c r="BX68" s="12"/>
      <c r="BY68" s="12"/>
      <c r="BZ68" s="12"/>
      <c r="CA68" s="12"/>
      <c r="CB68" s="12"/>
    </row>
    <row r="69" spans="1:80" ht="14.25" customHeight="1" x14ac:dyDescent="0.15">
      <c r="A69" s="392"/>
      <c r="B69" s="321"/>
      <c r="C69" s="109"/>
      <c r="D69" s="68"/>
      <c r="E69" s="100"/>
      <c r="F69" s="70"/>
      <c r="G69" s="70"/>
      <c r="H69" s="135"/>
      <c r="I69" s="176"/>
      <c r="J69" s="127"/>
      <c r="K69" s="127"/>
      <c r="L69" s="127"/>
      <c r="M69" s="127"/>
      <c r="N69" s="127"/>
      <c r="O69" s="127"/>
      <c r="P69" s="127"/>
      <c r="Q69" s="7"/>
      <c r="R69" s="8"/>
      <c r="S69" s="8"/>
      <c r="T69" s="8"/>
      <c r="U69" s="8"/>
      <c r="V69" s="8"/>
      <c r="W69" s="8"/>
      <c r="X69" s="8"/>
      <c r="Y69" s="8"/>
      <c r="Z69" s="8"/>
      <c r="AA69" s="8"/>
      <c r="AB69" s="8"/>
      <c r="AC69" s="8"/>
      <c r="AD69" s="8"/>
      <c r="AE69" s="8"/>
      <c r="AF69" s="8"/>
      <c r="AG69" s="8"/>
      <c r="AH69" s="8"/>
      <c r="AI69" s="8"/>
      <c r="AJ69" s="8"/>
      <c r="AK69" s="8"/>
      <c r="AL69" s="8"/>
      <c r="AM69" s="8"/>
      <c r="AN69" s="8"/>
      <c r="AO69" s="12"/>
      <c r="AP69" s="12"/>
      <c r="AQ69" s="12"/>
      <c r="AR69" s="12"/>
      <c r="AS69" s="12"/>
      <c r="AT69" s="12"/>
      <c r="AU69" s="12"/>
      <c r="AV69" s="12"/>
      <c r="AW69" s="12"/>
      <c r="AX69" s="12"/>
      <c r="AY69" s="12"/>
      <c r="AZ69" s="8"/>
      <c r="BA69" s="8"/>
      <c r="BB69" s="132"/>
      <c r="BC69" s="183"/>
      <c r="BD69" s="127"/>
      <c r="BE69" s="132"/>
      <c r="BF69" s="183"/>
      <c r="BG69" s="8"/>
      <c r="BH69" s="12"/>
      <c r="BI69" s="12"/>
      <c r="BJ69" s="12"/>
      <c r="BK69" s="12"/>
      <c r="BL69" s="12"/>
      <c r="BM69" s="12"/>
      <c r="BN69" s="12"/>
      <c r="BO69" s="12"/>
      <c r="BP69" s="12"/>
      <c r="BQ69" s="12"/>
      <c r="BR69" s="12"/>
      <c r="BS69" s="12"/>
      <c r="BT69" s="12"/>
      <c r="BU69" s="12"/>
      <c r="BV69" s="12"/>
      <c r="BW69" s="12"/>
      <c r="BX69" s="12"/>
      <c r="BY69" s="12"/>
      <c r="BZ69" s="12"/>
      <c r="CA69" s="12"/>
      <c r="CB69" s="12"/>
    </row>
    <row r="70" spans="1:80" ht="15" customHeight="1" x14ac:dyDescent="0.15">
      <c r="A70" s="392"/>
      <c r="B70" s="351"/>
      <c r="C70" s="352"/>
      <c r="D70" s="117"/>
      <c r="E70" s="140"/>
      <c r="F70" s="141"/>
      <c r="G70" s="141"/>
      <c r="H70" s="142"/>
      <c r="I70" s="176"/>
      <c r="J70" s="127"/>
      <c r="K70" s="127"/>
      <c r="L70" s="127"/>
      <c r="M70" s="127"/>
      <c r="N70" s="127"/>
      <c r="O70" s="127"/>
      <c r="P70" s="127"/>
      <c r="Q70" s="7"/>
      <c r="R70" s="8"/>
      <c r="S70" s="8"/>
      <c r="T70" s="8"/>
      <c r="U70" s="8"/>
      <c r="V70" s="8"/>
      <c r="W70" s="8"/>
      <c r="X70" s="8"/>
      <c r="Y70" s="8"/>
      <c r="Z70" s="8"/>
      <c r="AA70" s="8"/>
      <c r="AB70" s="8"/>
      <c r="AC70" s="8"/>
      <c r="AD70" s="8"/>
      <c r="AE70" s="8"/>
      <c r="AF70" s="8"/>
      <c r="AG70" s="8"/>
      <c r="AH70" s="8"/>
      <c r="AI70" s="8"/>
      <c r="AJ70" s="8"/>
      <c r="AK70" s="8"/>
      <c r="AL70" s="8"/>
      <c r="AM70" s="8"/>
      <c r="AN70" s="8"/>
      <c r="AO70" s="12"/>
      <c r="AP70" s="12"/>
      <c r="AQ70" s="12"/>
      <c r="AR70" s="12"/>
      <c r="AS70" s="12"/>
      <c r="AT70" s="12"/>
      <c r="AU70" s="12"/>
      <c r="AV70" s="12"/>
      <c r="AW70" s="12"/>
      <c r="AX70" s="12"/>
      <c r="AY70" s="12"/>
      <c r="AZ70" s="8"/>
      <c r="BA70" s="8"/>
      <c r="BB70" s="132"/>
      <c r="BC70" s="183"/>
      <c r="BD70" s="127"/>
      <c r="BE70" s="132"/>
      <c r="BF70" s="183"/>
      <c r="BG70" s="8"/>
      <c r="BH70" s="12"/>
      <c r="BI70" s="12"/>
      <c r="BJ70" s="12"/>
      <c r="BK70" s="12"/>
      <c r="BL70" s="12"/>
      <c r="BM70" s="12"/>
      <c r="BN70" s="12"/>
      <c r="BO70" s="12"/>
      <c r="BP70" s="12"/>
      <c r="BQ70" s="12"/>
      <c r="BR70" s="12"/>
      <c r="BS70" s="12"/>
      <c r="BT70" s="12"/>
      <c r="BU70" s="12"/>
      <c r="BV70" s="12"/>
      <c r="BW70" s="12"/>
      <c r="BX70" s="12"/>
      <c r="BY70" s="12"/>
      <c r="BZ70" s="12"/>
      <c r="CA70" s="12"/>
      <c r="CB70" s="12"/>
    </row>
    <row r="71" spans="1:80" ht="19.5" customHeight="1" x14ac:dyDescent="0.15">
      <c r="A71" s="393"/>
      <c r="B71" s="322"/>
      <c r="C71" s="323"/>
      <c r="D71" s="117"/>
      <c r="E71" s="117"/>
      <c r="F71" s="117"/>
      <c r="G71" s="117"/>
      <c r="H71" s="117"/>
      <c r="I71" s="176"/>
      <c r="J71" s="127"/>
      <c r="K71" s="127"/>
      <c r="L71" s="127"/>
      <c r="M71" s="127"/>
      <c r="N71" s="127"/>
      <c r="O71" s="127"/>
      <c r="P71" s="127"/>
      <c r="Q71" s="7"/>
      <c r="R71" s="8"/>
      <c r="S71" s="8"/>
      <c r="T71" s="8"/>
      <c r="U71" s="8"/>
      <c r="V71" s="8"/>
      <c r="W71" s="8"/>
      <c r="X71" s="8"/>
      <c r="Y71" s="8"/>
      <c r="Z71" s="8"/>
      <c r="AA71" s="8"/>
      <c r="AB71" s="8"/>
      <c r="AC71" s="8"/>
      <c r="AD71" s="8"/>
      <c r="AE71" s="8"/>
      <c r="AF71" s="8"/>
      <c r="AG71" s="8"/>
      <c r="AH71" s="8"/>
      <c r="AI71" s="8"/>
      <c r="AJ71" s="8"/>
      <c r="AK71" s="8"/>
      <c r="AL71" s="8"/>
      <c r="AM71" s="8"/>
      <c r="AN71" s="8"/>
      <c r="AO71" s="12"/>
      <c r="AP71" s="12"/>
      <c r="AQ71" s="12"/>
      <c r="AR71" s="12"/>
      <c r="AS71" s="12"/>
      <c r="AT71" s="12"/>
      <c r="AU71" s="12"/>
      <c r="AV71" s="12"/>
      <c r="AW71" s="12"/>
      <c r="AX71" s="12"/>
      <c r="AY71" s="12"/>
      <c r="AZ71" s="8"/>
      <c r="BA71" s="8"/>
      <c r="BB71" s="132"/>
      <c r="BC71" s="183"/>
      <c r="BD71" s="127"/>
      <c r="BE71" s="132"/>
      <c r="BF71" s="183"/>
      <c r="BG71" s="8"/>
      <c r="BH71" s="12"/>
      <c r="BI71" s="12"/>
      <c r="BJ71" s="12"/>
      <c r="BK71" s="12"/>
      <c r="BL71" s="12"/>
      <c r="BM71" s="12"/>
      <c r="BN71" s="12"/>
      <c r="BO71" s="12"/>
      <c r="BP71" s="12"/>
      <c r="BQ71" s="12"/>
      <c r="BR71" s="12"/>
      <c r="BS71" s="12"/>
      <c r="BT71" s="12"/>
      <c r="BU71" s="12"/>
      <c r="BV71" s="12"/>
      <c r="BW71" s="12"/>
      <c r="BX71" s="12"/>
      <c r="BY71" s="12"/>
      <c r="BZ71" s="12"/>
      <c r="CA71" s="12"/>
      <c r="CB71" s="12"/>
    </row>
    <row r="72" spans="1:80" ht="34.5" customHeight="1" x14ac:dyDescent="0.2">
      <c r="A72" s="125"/>
      <c r="B72" s="125"/>
      <c r="C72" s="125"/>
      <c r="D72" s="125"/>
      <c r="E72" s="125"/>
      <c r="F72" s="125"/>
      <c r="G72" s="126"/>
      <c r="H72" s="126"/>
      <c r="I72" s="143"/>
      <c r="J72" s="143"/>
      <c r="K72" s="143"/>
      <c r="L72" s="143"/>
      <c r="M72" s="143"/>
      <c r="N72" s="143"/>
      <c r="O72" s="128"/>
      <c r="P72" s="127"/>
      <c r="Q72" s="7"/>
      <c r="R72" s="8"/>
      <c r="S72" s="8"/>
      <c r="T72" s="8"/>
      <c r="U72" s="8"/>
      <c r="V72" s="8"/>
      <c r="W72" s="8"/>
      <c r="X72" s="8"/>
      <c r="Y72" s="8"/>
      <c r="Z72" s="8"/>
      <c r="AA72" s="8"/>
      <c r="AB72" s="8"/>
      <c r="AZ72" s="8"/>
      <c r="BA72" s="8"/>
      <c r="BB72" s="8"/>
      <c r="BC72" s="8"/>
      <c r="BD72" s="8"/>
      <c r="BE72" s="8"/>
      <c r="BF72" s="8"/>
      <c r="BG72" s="8"/>
    </row>
    <row r="73" spans="1:80" x14ac:dyDescent="0.15">
      <c r="A73" s="316"/>
      <c r="B73" s="316"/>
      <c r="C73" s="316"/>
      <c r="D73" s="233"/>
      <c r="E73" s="234"/>
      <c r="F73" s="235"/>
      <c r="G73" s="235"/>
      <c r="H73" s="130"/>
      <c r="I73" s="144"/>
      <c r="J73" s="145"/>
      <c r="K73" s="145"/>
      <c r="L73" s="145"/>
      <c r="M73" s="145"/>
      <c r="N73" s="145"/>
      <c r="O73" s="145"/>
      <c r="P73" s="127"/>
      <c r="Q73" s="7"/>
      <c r="R73" s="8"/>
      <c r="S73" s="8"/>
      <c r="T73" s="8"/>
      <c r="U73" s="8"/>
      <c r="V73" s="8"/>
      <c r="W73" s="8"/>
      <c r="X73" s="8"/>
      <c r="Y73" s="8"/>
      <c r="Z73" s="8"/>
      <c r="AA73" s="8"/>
      <c r="AB73" s="8"/>
      <c r="BA73" s="8"/>
      <c r="BB73" s="8"/>
      <c r="BC73" s="8"/>
      <c r="BD73" s="8"/>
      <c r="BE73" s="8"/>
    </row>
    <row r="74" spans="1:80" ht="15" customHeight="1" x14ac:dyDescent="0.15">
      <c r="A74" s="363"/>
      <c r="B74" s="364"/>
      <c r="C74" s="365"/>
      <c r="D74" s="146"/>
      <c r="E74" s="33"/>
      <c r="F74" s="34"/>
      <c r="G74" s="34"/>
      <c r="H74" s="35"/>
      <c r="I74" s="132"/>
      <c r="J74" s="145"/>
      <c r="K74" s="145"/>
      <c r="L74" s="145"/>
      <c r="M74" s="145"/>
      <c r="N74" s="145"/>
      <c r="O74" s="145"/>
      <c r="P74" s="127"/>
      <c r="Q74" s="7"/>
      <c r="R74" s="8"/>
      <c r="S74" s="8"/>
      <c r="T74" s="8"/>
      <c r="U74" s="8"/>
      <c r="V74" s="8"/>
      <c r="W74" s="8"/>
      <c r="X74" s="8"/>
      <c r="Y74" s="8"/>
      <c r="Z74" s="8"/>
      <c r="AA74" s="8"/>
      <c r="AB74" s="8"/>
      <c r="BA74" s="8"/>
      <c r="BB74" s="8"/>
      <c r="BC74" s="8"/>
      <c r="BD74" s="8"/>
      <c r="BE74" s="8"/>
    </row>
    <row r="75" spans="1:80" ht="15" customHeight="1" x14ac:dyDescent="0.2">
      <c r="A75" s="357"/>
      <c r="B75" s="358"/>
      <c r="C75" s="359"/>
      <c r="D75" s="146"/>
      <c r="E75" s="40"/>
      <c r="F75" s="41"/>
      <c r="G75" s="41"/>
      <c r="H75" s="42"/>
      <c r="I75" s="132"/>
      <c r="J75" s="145"/>
      <c r="K75" s="145"/>
      <c r="L75" s="145"/>
      <c r="M75" s="145"/>
      <c r="N75" s="145"/>
      <c r="O75" s="145"/>
      <c r="P75" s="128"/>
      <c r="Q75" s="7"/>
      <c r="R75" s="8"/>
      <c r="S75" s="8"/>
      <c r="T75" s="8"/>
      <c r="U75" s="8"/>
      <c r="V75" s="8"/>
      <c r="W75" s="8"/>
      <c r="X75" s="8"/>
      <c r="Y75" s="8"/>
      <c r="Z75" s="8"/>
      <c r="AA75" s="8"/>
      <c r="AB75" s="8"/>
      <c r="BA75" s="8"/>
      <c r="BB75" s="8"/>
      <c r="BC75" s="8"/>
      <c r="BD75" s="8"/>
      <c r="BE75" s="8"/>
    </row>
    <row r="76" spans="1:80" ht="15" customHeight="1" x14ac:dyDescent="0.15">
      <c r="A76" s="360"/>
      <c r="B76" s="361"/>
      <c r="C76" s="362"/>
      <c r="D76" s="146"/>
      <c r="E76" s="59"/>
      <c r="F76" s="60"/>
      <c r="G76" s="60"/>
      <c r="H76" s="133"/>
      <c r="I76" s="132"/>
      <c r="J76" s="145"/>
      <c r="K76" s="145"/>
      <c r="L76" s="145"/>
      <c r="M76" s="145"/>
      <c r="N76" s="145"/>
      <c r="O76" s="145"/>
      <c r="P76" s="145"/>
      <c r="Q76" s="7"/>
      <c r="R76" s="8"/>
      <c r="S76" s="8"/>
      <c r="T76" s="8"/>
      <c r="U76" s="8"/>
      <c r="V76" s="8"/>
      <c r="W76" s="8"/>
      <c r="X76" s="8"/>
      <c r="Y76" s="8"/>
      <c r="Z76" s="8"/>
      <c r="AA76" s="8"/>
      <c r="AB76" s="8"/>
      <c r="BA76" s="8"/>
      <c r="BB76" s="8"/>
      <c r="BC76" s="8"/>
      <c r="BD76" s="8"/>
      <c r="BE76" s="8"/>
    </row>
    <row r="77" spans="1:80" ht="15" customHeight="1" x14ac:dyDescent="0.15">
      <c r="A77" s="366"/>
      <c r="B77" s="367"/>
      <c r="C77" s="368"/>
      <c r="D77" s="147"/>
      <c r="E77" s="100"/>
      <c r="F77" s="70"/>
      <c r="G77" s="70"/>
      <c r="H77" s="135"/>
      <c r="I77" s="132"/>
      <c r="J77" s="145"/>
      <c r="K77" s="145"/>
      <c r="L77" s="145"/>
      <c r="M77" s="145"/>
      <c r="N77" s="145"/>
      <c r="O77" s="145"/>
      <c r="P77" s="145"/>
      <c r="Q77" s="7"/>
      <c r="R77" s="8"/>
      <c r="S77" s="8"/>
      <c r="T77" s="8"/>
      <c r="U77" s="8"/>
      <c r="V77" s="8"/>
      <c r="W77" s="8"/>
      <c r="X77" s="8"/>
      <c r="Y77" s="8"/>
      <c r="Z77" s="8"/>
      <c r="AA77" s="8"/>
      <c r="AB77" s="8"/>
      <c r="BA77" s="8"/>
      <c r="BB77" s="8"/>
      <c r="BC77" s="8"/>
      <c r="BD77" s="8"/>
      <c r="BE77" s="8"/>
    </row>
    <row r="78" spans="1:80" ht="22.5" customHeight="1" x14ac:dyDescent="0.15">
      <c r="A78" s="322"/>
      <c r="B78" s="399"/>
      <c r="C78" s="400"/>
      <c r="D78" s="148"/>
      <c r="E78" s="118"/>
      <c r="F78" s="119"/>
      <c r="G78" s="119"/>
      <c r="H78" s="149"/>
      <c r="I78" s="132"/>
      <c r="J78" s="127"/>
      <c r="K78" s="127"/>
      <c r="L78" s="127"/>
      <c r="M78" s="127"/>
      <c r="N78" s="127"/>
      <c r="O78" s="127"/>
      <c r="P78" s="145"/>
      <c r="Q78" s="7"/>
      <c r="R78" s="8"/>
      <c r="S78" s="8"/>
      <c r="T78" s="8"/>
      <c r="U78" s="8"/>
      <c r="V78" s="8"/>
      <c r="W78" s="8"/>
      <c r="X78" s="8"/>
      <c r="Y78" s="8"/>
      <c r="Z78" s="8"/>
      <c r="AA78" s="8"/>
      <c r="AB78" s="8"/>
      <c r="BA78" s="8"/>
      <c r="BB78" s="8"/>
      <c r="BC78" s="8"/>
      <c r="BD78" s="8"/>
      <c r="BE78" s="8"/>
    </row>
    <row r="79" spans="1:80" ht="28.5" customHeight="1" x14ac:dyDescent="0.2">
      <c r="A79" s="150"/>
      <c r="B79" s="150"/>
      <c r="C79" s="150"/>
      <c r="D79" s="150"/>
      <c r="E79" s="151"/>
      <c r="F79" s="151"/>
      <c r="G79" s="151"/>
      <c r="H79" s="151"/>
      <c r="I79" s="151"/>
      <c r="J79" s="151"/>
      <c r="K79" s="152"/>
      <c r="L79" s="152"/>
      <c r="M79" s="152"/>
      <c r="N79" s="153"/>
      <c r="O79" s="154"/>
      <c r="P79" s="145"/>
      <c r="Q79" s="7"/>
      <c r="R79" s="8"/>
      <c r="S79" s="8"/>
      <c r="T79" s="8"/>
      <c r="U79" s="8"/>
      <c r="V79" s="8"/>
      <c r="W79" s="8"/>
      <c r="X79" s="8"/>
      <c r="Y79" s="8"/>
      <c r="Z79" s="8"/>
      <c r="AA79" s="8"/>
      <c r="AB79" s="8"/>
      <c r="BA79" s="8"/>
      <c r="BB79" s="8"/>
      <c r="BC79" s="8"/>
      <c r="BD79" s="8"/>
      <c r="BE79" s="8"/>
    </row>
    <row r="80" spans="1:80" ht="30" customHeight="1" x14ac:dyDescent="0.15">
      <c r="A80" s="369"/>
      <c r="B80" s="370"/>
      <c r="C80" s="371"/>
      <c r="D80" s="155"/>
      <c r="E80" s="372"/>
      <c r="F80" s="372"/>
      <c r="G80" s="7"/>
      <c r="H80" s="7"/>
      <c r="I80" s="7"/>
      <c r="J80" s="7"/>
      <c r="K80" s="7"/>
      <c r="L80" s="7"/>
      <c r="M80" s="7"/>
      <c r="N80" s="7"/>
      <c r="O80" s="7"/>
      <c r="P80" s="145"/>
      <c r="Q80" s="7"/>
      <c r="R80" s="8"/>
      <c r="S80" s="8"/>
      <c r="T80" s="8"/>
      <c r="U80" s="8"/>
      <c r="V80" s="8"/>
      <c r="W80" s="8"/>
      <c r="X80" s="8"/>
      <c r="Y80" s="8"/>
      <c r="Z80" s="8"/>
      <c r="AA80" s="8"/>
      <c r="AB80" s="8"/>
      <c r="BA80" s="137"/>
      <c r="BB80" s="137"/>
      <c r="BC80" s="137"/>
      <c r="BD80" s="137"/>
      <c r="BE80" s="137"/>
    </row>
    <row r="81" spans="1:57" ht="15.75" customHeight="1" x14ac:dyDescent="0.15">
      <c r="A81" s="401"/>
      <c r="B81" s="402"/>
      <c r="C81" s="403"/>
      <c r="D81" s="156"/>
      <c r="E81" s="372"/>
      <c r="F81" s="372"/>
      <c r="G81" s="7"/>
      <c r="H81" s="7"/>
      <c r="I81" s="7"/>
      <c r="J81" s="7"/>
      <c r="K81" s="7"/>
      <c r="L81" s="7"/>
      <c r="M81" s="7"/>
      <c r="N81" s="7"/>
      <c r="O81" s="7"/>
      <c r="P81" s="127"/>
      <c r="Q81" s="7"/>
      <c r="R81" s="8"/>
      <c r="S81" s="8"/>
      <c r="T81" s="8"/>
      <c r="U81" s="8"/>
      <c r="V81" s="8"/>
      <c r="W81" s="8"/>
      <c r="X81" s="8"/>
      <c r="Y81" s="8"/>
      <c r="Z81" s="8"/>
      <c r="AA81" s="8"/>
      <c r="AB81" s="8"/>
      <c r="BA81" s="137"/>
      <c r="BB81" s="137"/>
      <c r="BC81" s="137"/>
      <c r="BD81" s="137"/>
      <c r="BE81" s="137"/>
    </row>
    <row r="82" spans="1:57" ht="14.25" customHeight="1" x14ac:dyDescent="0.15">
      <c r="A82" s="360"/>
      <c r="B82" s="361"/>
      <c r="C82" s="362"/>
      <c r="D82" s="156"/>
      <c r="E82" s="372"/>
      <c r="F82" s="372"/>
      <c r="G82" s="7"/>
      <c r="H82" s="7"/>
      <c r="I82" s="7"/>
      <c r="J82" s="7"/>
      <c r="K82" s="7"/>
      <c r="L82" s="7"/>
      <c r="M82" s="7"/>
      <c r="N82" s="7"/>
      <c r="O82" s="7"/>
      <c r="P82" s="7"/>
      <c r="Q82" s="7"/>
      <c r="R82" s="8"/>
      <c r="S82" s="8"/>
      <c r="T82" s="8"/>
      <c r="U82" s="8"/>
      <c r="V82" s="8"/>
      <c r="W82" s="8"/>
      <c r="X82" s="8"/>
      <c r="Y82" s="8"/>
      <c r="Z82" s="8"/>
      <c r="AA82" s="8"/>
      <c r="AB82" s="8"/>
      <c r="BA82" s="137"/>
      <c r="BB82" s="137"/>
      <c r="BC82" s="137"/>
      <c r="BD82" s="137"/>
      <c r="BE82" s="137"/>
    </row>
    <row r="83" spans="1:57" ht="15" customHeight="1" x14ac:dyDescent="0.15">
      <c r="A83" s="411"/>
      <c r="B83" s="412"/>
      <c r="C83" s="413"/>
      <c r="D83" s="157"/>
      <c r="E83" s="7"/>
      <c r="F83" s="7"/>
      <c r="G83" s="7"/>
      <c r="H83" s="7"/>
      <c r="I83" s="7"/>
      <c r="J83" s="7"/>
      <c r="K83" s="7"/>
      <c r="L83" s="7"/>
      <c r="M83" s="7"/>
      <c r="N83" s="7"/>
      <c r="O83" s="7"/>
      <c r="P83" s="7"/>
      <c r="Q83" s="7"/>
      <c r="R83" s="8"/>
      <c r="S83" s="8"/>
      <c r="T83" s="8"/>
      <c r="U83" s="8"/>
      <c r="V83" s="8"/>
      <c r="W83" s="8"/>
      <c r="X83" s="8"/>
      <c r="Y83" s="8"/>
      <c r="Z83" s="8"/>
      <c r="AA83" s="8"/>
      <c r="AB83" s="8"/>
    </row>
    <row r="84" spans="1:57" ht="27.75" customHeight="1" x14ac:dyDescent="0.2">
      <c r="A84" s="158"/>
      <c r="B84" s="158"/>
      <c r="C84" s="158"/>
      <c r="D84" s="159"/>
      <c r="E84" s="160"/>
      <c r="F84" s="160"/>
      <c r="G84" s="160"/>
      <c r="H84" s="160"/>
      <c r="I84" s="160"/>
      <c r="J84" s="160"/>
      <c r="K84" s="161"/>
      <c r="L84" s="161"/>
      <c r="M84" s="161"/>
      <c r="N84" s="162"/>
      <c r="O84" s="163"/>
      <c r="P84" s="164"/>
      <c r="Q84" s="163"/>
      <c r="R84" s="8"/>
      <c r="S84" s="137"/>
      <c r="T84" s="137"/>
      <c r="U84" s="137"/>
      <c r="V84" s="137"/>
      <c r="W84" s="137"/>
      <c r="X84" s="137"/>
      <c r="Y84" s="137"/>
      <c r="Z84" s="137"/>
      <c r="AA84" s="137"/>
      <c r="AB84" s="137"/>
    </row>
    <row r="85" spans="1:57" ht="15" customHeight="1" x14ac:dyDescent="0.15">
      <c r="A85" s="306"/>
      <c r="B85" s="306"/>
      <c r="C85" s="306"/>
      <c r="D85" s="307"/>
      <c r="E85" s="307"/>
      <c r="O85" s="163"/>
      <c r="P85" s="163"/>
      <c r="Q85" s="163"/>
      <c r="R85" s="137"/>
      <c r="S85" s="137"/>
      <c r="T85" s="137"/>
      <c r="U85" s="137"/>
      <c r="V85" s="137"/>
      <c r="W85" s="137"/>
      <c r="X85" s="137"/>
      <c r="Y85" s="137"/>
      <c r="Z85" s="137"/>
      <c r="AA85" s="137"/>
      <c r="AB85" s="137"/>
    </row>
    <row r="86" spans="1:57" ht="15.75" customHeight="1" x14ac:dyDescent="0.15">
      <c r="A86" s="306"/>
      <c r="B86" s="306"/>
      <c r="C86" s="306"/>
      <c r="D86" s="307"/>
      <c r="E86" s="307"/>
      <c r="O86" s="163"/>
      <c r="P86" s="163"/>
      <c r="Q86" s="163"/>
      <c r="R86" s="137"/>
      <c r="S86" s="137"/>
      <c r="T86" s="137"/>
      <c r="U86" s="137"/>
      <c r="V86" s="137"/>
      <c r="W86" s="137"/>
      <c r="X86" s="137"/>
      <c r="Y86" s="137"/>
      <c r="Z86" s="137"/>
      <c r="AA86" s="137"/>
      <c r="AB86" s="137"/>
    </row>
    <row r="87" spans="1:57" ht="21" customHeight="1" x14ac:dyDescent="0.15">
      <c r="A87" s="408"/>
      <c r="B87" s="409"/>
      <c r="C87" s="410"/>
      <c r="D87" s="165"/>
      <c r="E87" s="166"/>
      <c r="O87" s="163"/>
      <c r="P87" s="163"/>
      <c r="Q87" s="163"/>
      <c r="R87" s="137"/>
      <c r="S87" s="137"/>
      <c r="T87" s="137"/>
      <c r="U87" s="137"/>
      <c r="V87" s="137"/>
      <c r="W87" s="137"/>
      <c r="X87" s="137"/>
      <c r="Y87" s="137"/>
      <c r="Z87" s="137"/>
      <c r="AA87" s="137"/>
      <c r="AB87" s="137"/>
    </row>
    <row r="88" spans="1:57" ht="19.5" customHeight="1" x14ac:dyDescent="0.15">
      <c r="A88" s="405"/>
      <c r="B88" s="406"/>
      <c r="C88" s="407"/>
      <c r="D88" s="167"/>
      <c r="E88" s="168"/>
      <c r="O88" s="163"/>
      <c r="P88" s="163"/>
      <c r="Q88" s="163"/>
      <c r="R88" s="137"/>
      <c r="S88" s="137"/>
      <c r="T88" s="137"/>
      <c r="U88" s="137"/>
      <c r="V88" s="137"/>
      <c r="W88" s="137"/>
      <c r="X88" s="137"/>
      <c r="Y88" s="137"/>
      <c r="Z88" s="137"/>
      <c r="AA88" s="137"/>
      <c r="AB88" s="137"/>
    </row>
    <row r="89" spans="1:57" ht="19.5" customHeight="1" x14ac:dyDescent="0.15">
      <c r="A89" s="303"/>
      <c r="B89" s="304"/>
      <c r="C89" s="305"/>
      <c r="D89" s="169"/>
      <c r="E89" s="170"/>
      <c r="R89" s="137"/>
    </row>
    <row r="90" spans="1:57" ht="27.75" customHeight="1" x14ac:dyDescent="0.2">
      <c r="A90" s="158"/>
      <c r="B90" s="158"/>
      <c r="C90" s="158"/>
      <c r="D90" s="159"/>
      <c r="E90" s="160"/>
    </row>
    <row r="91" spans="1:57" x14ac:dyDescent="0.15">
      <c r="A91" s="306"/>
      <c r="B91" s="306"/>
      <c r="C91" s="306"/>
      <c r="D91" s="307"/>
      <c r="E91" s="307"/>
    </row>
    <row r="92" spans="1:57" ht="21" customHeight="1" x14ac:dyDescent="0.15">
      <c r="A92" s="306"/>
      <c r="B92" s="306"/>
      <c r="C92" s="306"/>
      <c r="D92" s="307"/>
      <c r="E92" s="307"/>
    </row>
    <row r="93" spans="1:57" ht="19.5" customHeight="1" x14ac:dyDescent="0.15">
      <c r="A93" s="311"/>
      <c r="B93" s="312"/>
      <c r="C93" s="313"/>
      <c r="D93" s="165"/>
      <c r="E93" s="166"/>
    </row>
    <row r="94" spans="1:57" ht="19.5" customHeight="1" x14ac:dyDescent="0.15">
      <c r="A94" s="308"/>
      <c r="B94" s="309"/>
      <c r="C94" s="310"/>
      <c r="D94" s="169"/>
      <c r="E94" s="170"/>
    </row>
    <row r="95" spans="1:57" ht="33.75" customHeight="1" x14ac:dyDescent="0.2">
      <c r="A95" s="158"/>
      <c r="B95" s="158"/>
      <c r="C95" s="158"/>
      <c r="D95" s="159"/>
      <c r="E95" s="160"/>
    </row>
    <row r="96" spans="1:57" ht="11.25" customHeight="1" x14ac:dyDescent="0.15">
      <c r="A96" s="306"/>
      <c r="B96" s="306"/>
      <c r="C96" s="306"/>
      <c r="D96" s="307"/>
      <c r="E96" s="345"/>
      <c r="F96" s="346"/>
      <c r="G96" s="346"/>
      <c r="H96" s="346"/>
      <c r="I96" s="346"/>
      <c r="J96" s="346"/>
      <c r="K96" s="347"/>
      <c r="L96" s="348"/>
      <c r="N96" s="171"/>
      <c r="Q96" s="138"/>
    </row>
    <row r="97" spans="1:17" ht="21.75" customHeight="1" x14ac:dyDescent="0.15">
      <c r="A97" s="306"/>
      <c r="B97" s="306"/>
      <c r="C97" s="306"/>
      <c r="D97" s="307"/>
      <c r="E97" s="184"/>
      <c r="F97" s="185"/>
      <c r="G97" s="186"/>
      <c r="H97" s="186"/>
      <c r="I97" s="187"/>
      <c r="J97" s="188"/>
      <c r="K97" s="189"/>
      <c r="L97" s="189"/>
      <c r="N97" s="171"/>
      <c r="Q97" s="138"/>
    </row>
    <row r="98" spans="1:17" ht="24" customHeight="1" x14ac:dyDescent="0.15">
      <c r="A98" s="336"/>
      <c r="B98" s="337"/>
      <c r="C98" s="190"/>
      <c r="D98" s="191"/>
      <c r="E98" s="33"/>
      <c r="F98" s="37"/>
      <c r="G98" s="34"/>
      <c r="H98" s="34"/>
      <c r="I98" s="34"/>
      <c r="J98" s="38"/>
      <c r="K98" s="192"/>
      <c r="L98" s="38"/>
      <c r="N98" s="171"/>
      <c r="Q98" s="138"/>
    </row>
    <row r="99" spans="1:17" ht="19.5" customHeight="1" x14ac:dyDescent="0.15">
      <c r="A99" s="338"/>
      <c r="B99" s="339"/>
      <c r="C99" s="193"/>
      <c r="D99" s="194"/>
      <c r="E99" s="59"/>
      <c r="F99" s="61"/>
      <c r="G99" s="60"/>
      <c r="H99" s="60"/>
      <c r="I99" s="60"/>
      <c r="J99" s="45"/>
      <c r="K99" s="195"/>
      <c r="L99" s="45"/>
      <c r="N99" s="171"/>
      <c r="Q99" s="138"/>
    </row>
    <row r="100" spans="1:17" ht="24.75" customHeight="1" x14ac:dyDescent="0.15">
      <c r="A100" s="338"/>
      <c r="B100" s="339"/>
      <c r="C100" s="193"/>
      <c r="D100" s="196"/>
      <c r="E100" s="85"/>
      <c r="F100" s="136"/>
      <c r="G100" s="98"/>
      <c r="H100" s="98"/>
      <c r="I100" s="98"/>
      <c r="J100" s="92"/>
      <c r="K100" s="197"/>
      <c r="L100" s="92"/>
      <c r="N100" s="171"/>
      <c r="Q100" s="138"/>
    </row>
    <row r="101" spans="1:17" ht="24.75" customHeight="1" x14ac:dyDescent="0.15">
      <c r="A101" s="336"/>
      <c r="B101" s="337"/>
      <c r="C101" s="190"/>
      <c r="D101" s="191"/>
      <c r="E101" s="40"/>
      <c r="F101" s="44"/>
      <c r="G101" s="41"/>
      <c r="H101" s="41"/>
      <c r="I101" s="41"/>
      <c r="J101" s="46"/>
      <c r="K101" s="198"/>
      <c r="L101" s="46"/>
      <c r="N101" s="171"/>
      <c r="Q101" s="138"/>
    </row>
    <row r="102" spans="1:17" ht="24.75" customHeight="1" x14ac:dyDescent="0.15">
      <c r="A102" s="338"/>
      <c r="B102" s="339"/>
      <c r="C102" s="193"/>
      <c r="D102" s="194"/>
      <c r="E102" s="100"/>
      <c r="F102" s="69"/>
      <c r="G102" s="70"/>
      <c r="H102" s="70"/>
      <c r="I102" s="70"/>
      <c r="J102" s="74"/>
      <c r="K102" s="199"/>
      <c r="L102" s="74"/>
      <c r="N102" s="171"/>
      <c r="Q102" s="138"/>
    </row>
    <row r="103" spans="1:17" ht="24.75" customHeight="1" x14ac:dyDescent="0.15">
      <c r="A103" s="338"/>
      <c r="B103" s="339"/>
      <c r="C103" s="193"/>
      <c r="D103" s="196"/>
      <c r="E103" s="100"/>
      <c r="F103" s="69"/>
      <c r="G103" s="70"/>
      <c r="H103" s="70"/>
      <c r="I103" s="70"/>
      <c r="J103" s="74"/>
      <c r="K103" s="199"/>
      <c r="L103" s="74"/>
      <c r="N103" s="171"/>
      <c r="Q103" s="138"/>
    </row>
    <row r="104" spans="1:17" ht="24.75" customHeight="1" x14ac:dyDescent="0.15">
      <c r="A104" s="336"/>
      <c r="B104" s="340"/>
      <c r="C104" s="190"/>
      <c r="D104" s="191"/>
      <c r="E104" s="33"/>
      <c r="F104" s="37"/>
      <c r="G104" s="34"/>
      <c r="H104" s="34"/>
      <c r="I104" s="34"/>
      <c r="J104" s="38"/>
      <c r="K104" s="192"/>
      <c r="L104" s="38"/>
      <c r="N104" s="171"/>
      <c r="Q104" s="138"/>
    </row>
    <row r="105" spans="1:17" ht="24.75" customHeight="1" x14ac:dyDescent="0.15">
      <c r="A105" s="341"/>
      <c r="B105" s="342"/>
      <c r="C105" s="193"/>
      <c r="D105" s="194"/>
      <c r="E105" s="59"/>
      <c r="F105" s="61"/>
      <c r="G105" s="60"/>
      <c r="H105" s="60"/>
      <c r="I105" s="60"/>
      <c r="J105" s="45"/>
      <c r="K105" s="195"/>
      <c r="L105" s="45"/>
      <c r="N105" s="171"/>
      <c r="Q105" s="138"/>
    </row>
    <row r="106" spans="1:17" ht="24.75" customHeight="1" x14ac:dyDescent="0.15">
      <c r="A106" s="343"/>
      <c r="B106" s="344"/>
      <c r="C106" s="193"/>
      <c r="D106" s="196"/>
      <c r="E106" s="85"/>
      <c r="F106" s="136"/>
      <c r="G106" s="98"/>
      <c r="H106" s="98"/>
      <c r="I106" s="98"/>
      <c r="J106" s="92"/>
      <c r="K106" s="197"/>
      <c r="L106" s="92"/>
      <c r="N106" s="171"/>
      <c r="Q106" s="138"/>
    </row>
    <row r="196" ht="18" customHeight="1" x14ac:dyDescent="0.15"/>
    <row r="197" ht="18" customHeight="1" x14ac:dyDescent="0.15"/>
    <row r="198" ht="18" customHeight="1" x14ac:dyDescent="0.15"/>
    <row r="211" spans="1:57" ht="14.25" customHeight="1" x14ac:dyDescent="0.15"/>
    <row r="212" spans="1:57" ht="14.25" customHeight="1" x14ac:dyDescent="0.15"/>
    <row r="213" spans="1:57" ht="14.25" customHeight="1" x14ac:dyDescent="0.15">
      <c r="A213" s="172"/>
      <c r="BE213" s="173"/>
    </row>
    <row r="214" spans="1:57" ht="14.25" customHeight="1" x14ac:dyDescent="0.15"/>
    <row r="215" spans="1:57" ht="14.25" customHeight="1" x14ac:dyDescent="0.15"/>
    <row r="216" spans="1:57" ht="14.25" customHeight="1" x14ac:dyDescent="0.15"/>
    <row r="222" spans="1:57" x14ac:dyDescent="0.15">
      <c r="A222" s="174"/>
    </row>
  </sheetData>
  <mergeCells count="85">
    <mergeCell ref="B20:C20"/>
    <mergeCell ref="B21:B23"/>
    <mergeCell ref="A6:O6"/>
    <mergeCell ref="A8:C9"/>
    <mergeCell ref="D8:D9"/>
    <mergeCell ref="E8:I8"/>
    <mergeCell ref="J8:X8"/>
    <mergeCell ref="A10:A39"/>
    <mergeCell ref="B29:B30"/>
    <mergeCell ref="B24:B26"/>
    <mergeCell ref="B27:C27"/>
    <mergeCell ref="B28:C28"/>
    <mergeCell ref="B14:C14"/>
    <mergeCell ref="B15:C15"/>
    <mergeCell ref="B16:C16"/>
    <mergeCell ref="B17:C17"/>
    <mergeCell ref="AA8:AA9"/>
    <mergeCell ref="AB8:AB9"/>
    <mergeCell ref="AC8:AC9"/>
    <mergeCell ref="B10:C10"/>
    <mergeCell ref="B11:B13"/>
    <mergeCell ref="Y8:Z8"/>
    <mergeCell ref="B60:C60"/>
    <mergeCell ref="B66:C66"/>
    <mergeCell ref="B31:C31"/>
    <mergeCell ref="B32:C32"/>
    <mergeCell ref="B46:C46"/>
    <mergeCell ref="B47:C47"/>
    <mergeCell ref="B48:C48"/>
    <mergeCell ref="B49:C49"/>
    <mergeCell ref="B50:C50"/>
    <mergeCell ref="B33:C33"/>
    <mergeCell ref="B34:C34"/>
    <mergeCell ref="B35:B37"/>
    <mergeCell ref="B38:C38"/>
    <mergeCell ref="B39:C39"/>
    <mergeCell ref="D85:D86"/>
    <mergeCell ref="E85:E86"/>
    <mergeCell ref="A73:C73"/>
    <mergeCell ref="A74:C74"/>
    <mergeCell ref="A76:C76"/>
    <mergeCell ref="A77:C77"/>
    <mergeCell ref="A75:C75"/>
    <mergeCell ref="A78:C78"/>
    <mergeCell ref="A80:C80"/>
    <mergeCell ref="E80:F80"/>
    <mergeCell ref="A81:C81"/>
    <mergeCell ref="E81:F81"/>
    <mergeCell ref="B18:C18"/>
    <mergeCell ref="B19:C19"/>
    <mergeCell ref="A41:C41"/>
    <mergeCell ref="A42:A71"/>
    <mergeCell ref="B42:C42"/>
    <mergeCell ref="B43:B45"/>
    <mergeCell ref="B51:C51"/>
    <mergeCell ref="B52:C52"/>
    <mergeCell ref="B53:B55"/>
    <mergeCell ref="B56:B58"/>
    <mergeCell ref="B61:B62"/>
    <mergeCell ref="B63:C63"/>
    <mergeCell ref="B64:C64"/>
    <mergeCell ref="B65:C65"/>
    <mergeCell ref="B67:B69"/>
    <mergeCell ref="B70:C70"/>
    <mergeCell ref="B71:C71"/>
    <mergeCell ref="B59:C59"/>
    <mergeCell ref="K96:L96"/>
    <mergeCell ref="A98:B100"/>
    <mergeCell ref="A91:C92"/>
    <mergeCell ref="D91:D92"/>
    <mergeCell ref="E91:E92"/>
    <mergeCell ref="A93:C93"/>
    <mergeCell ref="A94:C94"/>
    <mergeCell ref="A89:C89"/>
    <mergeCell ref="A83:C83"/>
    <mergeCell ref="A85:C86"/>
    <mergeCell ref="A87:C87"/>
    <mergeCell ref="A88:C88"/>
    <mergeCell ref="A82:C82"/>
    <mergeCell ref="E82:F82"/>
    <mergeCell ref="A101:B103"/>
    <mergeCell ref="A104:B106"/>
    <mergeCell ref="A96:C97"/>
    <mergeCell ref="D96:D97"/>
    <mergeCell ref="E96:J96"/>
  </mergeCells>
  <dataValidations count="1">
    <dataValidation type="whole" allowBlank="1" showInputMessage="1" showErrorMessage="1" errorTitle="Error" error="Por favor ingrese números enteros" sqref="E9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E97:L97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D98:L10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WBT983138:WCB983146 WLP983138:WLX983146 WVL983138:WVT983146">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A8:A39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B38:B39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C32:C37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B32:B35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B70:C70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D8:D39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B49:C49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C8:C30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B24:B29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C61:C62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J42:J70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I42:I71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 QUC983082:QUC983111 RDY983082:RDY983111 RNU983082:RNU983111 RXQ983082:RXQ983111 SHM983082:SHM983111 SRI983082:SRI983111 TBE983082:TBE983111 TLA983082:TLA983111 TUW983082:TUW983111 UES983082:UES983111 UOO983082:UOO983111 UYK983082:UYK983111 VIG983082:VIG983111 VSC983082:VSC983111 WBY983082:WBY983111 WLU983082:WLU983111 WVQ983082:WVQ983111</xm:sqref>
        </x14:dataValidation>
        <x14:dataValidation type="whole" allowBlank="1" showInputMessage="1" showErrorMessage="1" errorTitle="Error" error="Por favor ingrese números enteros">
          <x14:formula1>
            <xm:f>0</xm:f>
          </x14:formula1>
          <x14:formula2>
            <xm:f>1000000000</xm:f>
          </x14:formula2>
          <xm:sqref>B64:B67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B50:C51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B71:C83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C64:C69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B56:C60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A72:A83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D40:D83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A40:A42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J1:AC38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F9:I38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E1:E84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I39:J41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B40:C48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E95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K39:AC95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F39:H95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M96:IU106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A107:WWK65536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AD1:IV95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J71:J95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I72:I95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 PQO983112:PQO983135 QAK983112:QAK983135 QKG983112:QKG983135 QUC983112:QUC983135 RDY983112:RDY983135 RNU983112:RNU983135 RXQ983112:RXQ983135 SHM983112:SHM983135 SRI983112:SRI983135 TBE983112:TBE983135 TLA983112:TLA983135 TUW983112:TUW983135 UES983112:UES983135 UOO983112:UOO983135 UYK983112:UYK983135 VIG983112:VIG983135 VSC983112:VSC983135 WBY983112:WBY983135 WLU983112:WLU983135 WVQ983112:WVQ983135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D17" sqref="D17"/>
    </sheetView>
  </sheetViews>
  <sheetFormatPr baseColWidth="10" defaultRowHeight="15" x14ac:dyDescent="0.25"/>
  <cols>
    <col min="1" max="2" width="26.7109375" style="252" customWidth="1"/>
    <col min="3" max="3" width="37.28515625" style="252" customWidth="1"/>
    <col min="4" max="4" width="11.42578125" style="252"/>
    <col min="5" max="5" width="12.7109375" style="252" customWidth="1"/>
    <col min="6" max="6" width="11.42578125" style="252"/>
    <col min="7" max="7" width="14.5703125" style="252" customWidth="1"/>
    <col min="8" max="8" width="13.5703125" style="252" customWidth="1"/>
    <col min="9" max="9" width="15.7109375" style="252" customWidth="1"/>
    <col min="10" max="26" width="11.42578125" style="252"/>
    <col min="27" max="27" width="13.140625" style="252" customWidth="1"/>
    <col min="28" max="28" width="13.42578125" style="252" customWidth="1"/>
    <col min="29" max="76" width="11.42578125" style="252"/>
    <col min="77" max="96" width="0" style="253" hidden="1" customWidth="1"/>
    <col min="97" max="98" width="11.42578125" style="253"/>
    <col min="99" max="16384" width="11.42578125" style="252"/>
  </cols>
  <sheetData>
    <row r="1" spans="1:98" s="250" customFormat="1" ht="14.25" customHeight="1" x14ac:dyDescent="0.15">
      <c r="A1" s="250" t="s">
        <v>0</v>
      </c>
      <c r="BY1" s="251"/>
      <c r="BZ1" s="251"/>
      <c r="CA1" s="251"/>
      <c r="CB1" s="251"/>
      <c r="CC1" s="251"/>
      <c r="CD1" s="251"/>
      <c r="CE1" s="251"/>
      <c r="CF1" s="251"/>
      <c r="CG1" s="251"/>
      <c r="CH1" s="251"/>
      <c r="CI1" s="251"/>
      <c r="CJ1" s="251"/>
      <c r="CK1" s="251"/>
      <c r="CL1" s="251"/>
      <c r="CM1" s="251"/>
      <c r="CN1" s="251"/>
      <c r="CO1" s="251"/>
      <c r="CP1" s="251"/>
      <c r="CQ1" s="251"/>
      <c r="CR1" s="251"/>
      <c r="CS1" s="251"/>
      <c r="CT1" s="251"/>
    </row>
    <row r="2" spans="1:98" s="250" customFormat="1" ht="14.25" customHeight="1" x14ac:dyDescent="0.15">
      <c r="A2" s="250" t="str">
        <f>CONCATENATE("COMUNA: ",[1]NOMBRE!B2," - ","( ",[1]NOMBRE!C2,[1]NOMBRE!D2,[1]NOMBRE!E2,[1]NOMBRE!F2,[1]NOMBRE!G2," )")</f>
        <v>COMUNA: Linares - ( 07401 )</v>
      </c>
      <c r="BY2" s="251"/>
      <c r="BZ2" s="251"/>
      <c r="CA2" s="251"/>
      <c r="CB2" s="251"/>
      <c r="CC2" s="251"/>
      <c r="CD2" s="251"/>
      <c r="CE2" s="251"/>
      <c r="CF2" s="251"/>
      <c r="CG2" s="251"/>
      <c r="CH2" s="251"/>
      <c r="CI2" s="251"/>
      <c r="CJ2" s="251"/>
      <c r="CK2" s="251"/>
      <c r="CL2" s="251"/>
      <c r="CM2" s="251"/>
      <c r="CN2" s="251"/>
      <c r="CO2" s="251"/>
      <c r="CP2" s="251"/>
      <c r="CQ2" s="251"/>
      <c r="CR2" s="251"/>
      <c r="CS2" s="251"/>
      <c r="CT2" s="251"/>
    </row>
    <row r="3" spans="1:98" s="250" customFormat="1" ht="14.25" customHeight="1" x14ac:dyDescent="0.15">
      <c r="A3" s="250" t="str">
        <f>CONCATENATE("ESTABLECIMIENTO/ESTRATEGIA: ",[1]NOMBRE!B3," - ","( ",[1]NOMBRE!C3,[1]NOMBRE!D3,[1]NOMBRE!E3,[1]NOMBRE!F3,[1]NOMBRE!G3,[1]NOMBRE!H3," )")</f>
        <v>ESTABLECIMIENTO/ESTRATEGIA: Hospital Presidente Carlos Ibáñez del Campo - ( 116108 )</v>
      </c>
      <c r="BY3" s="251"/>
      <c r="BZ3" s="251"/>
      <c r="CA3" s="251"/>
      <c r="CB3" s="251"/>
      <c r="CC3" s="251"/>
      <c r="CD3" s="251"/>
      <c r="CE3" s="251"/>
      <c r="CF3" s="251"/>
      <c r="CG3" s="251"/>
      <c r="CH3" s="251"/>
      <c r="CI3" s="251"/>
      <c r="CJ3" s="251"/>
      <c r="CK3" s="251"/>
      <c r="CL3" s="251"/>
      <c r="CM3" s="251"/>
      <c r="CN3" s="251"/>
      <c r="CO3" s="251"/>
      <c r="CP3" s="251"/>
      <c r="CQ3" s="251"/>
      <c r="CR3" s="251"/>
      <c r="CS3" s="251"/>
      <c r="CT3" s="251"/>
    </row>
    <row r="4" spans="1:98" s="250" customFormat="1" ht="14.25" customHeight="1" x14ac:dyDescent="0.15">
      <c r="A4" s="250" t="str">
        <f>CONCATENATE("MES: ",[1]NOMBRE!B6," - ","( ",[1]NOMBRE!C6,[1]NOMBRE!D6," )")</f>
        <v>MES: ENERO - ( 01 )</v>
      </c>
      <c r="BY4" s="251"/>
      <c r="BZ4" s="251"/>
      <c r="CA4" s="251"/>
      <c r="CB4" s="251"/>
      <c r="CC4" s="251"/>
      <c r="CD4" s="251"/>
      <c r="CE4" s="251"/>
      <c r="CF4" s="251"/>
      <c r="CG4" s="251"/>
      <c r="CH4" s="251"/>
      <c r="CI4" s="251"/>
      <c r="CJ4" s="251"/>
      <c r="CK4" s="251"/>
      <c r="CL4" s="251"/>
      <c r="CM4" s="251"/>
      <c r="CN4" s="251"/>
      <c r="CO4" s="251"/>
      <c r="CP4" s="251"/>
      <c r="CQ4" s="251"/>
      <c r="CR4" s="251"/>
      <c r="CS4" s="251"/>
      <c r="CT4" s="251"/>
    </row>
    <row r="5" spans="1:98" s="250" customFormat="1" ht="14.25" customHeight="1" x14ac:dyDescent="0.15">
      <c r="A5" s="250" t="str">
        <f>CONCATENATE("AÑO: ",[1]NOMBRE!B7)</f>
        <v>AÑO: 2017</v>
      </c>
      <c r="BY5" s="251"/>
      <c r="BZ5" s="251"/>
      <c r="CA5" s="251"/>
      <c r="CB5" s="251"/>
      <c r="CC5" s="251"/>
      <c r="CD5" s="251"/>
      <c r="CE5" s="251"/>
      <c r="CF5" s="251"/>
      <c r="CG5" s="251"/>
      <c r="CH5" s="251"/>
      <c r="CI5" s="251"/>
      <c r="CJ5" s="251"/>
      <c r="CK5" s="251"/>
      <c r="CL5" s="251"/>
      <c r="CM5" s="251"/>
      <c r="CN5" s="251"/>
      <c r="CO5" s="251"/>
      <c r="CP5" s="251"/>
      <c r="CQ5" s="251"/>
      <c r="CR5" s="251"/>
      <c r="CS5" s="251"/>
      <c r="CT5" s="251"/>
    </row>
    <row r="6" spans="1:98" ht="15.75" x14ac:dyDescent="0.25">
      <c r="A6" s="373" t="s">
        <v>1</v>
      </c>
      <c r="B6" s="373"/>
      <c r="C6" s="373"/>
      <c r="D6" s="373"/>
      <c r="E6" s="373"/>
      <c r="F6" s="373"/>
      <c r="G6" s="373"/>
      <c r="H6" s="373"/>
      <c r="I6" s="373"/>
      <c r="J6" s="373"/>
      <c r="K6" s="373"/>
      <c r="L6" s="373"/>
      <c r="M6" s="373"/>
      <c r="N6" s="373"/>
      <c r="O6" s="373"/>
      <c r="P6" s="6"/>
      <c r="Q6" s="7"/>
      <c r="R6" s="8"/>
      <c r="S6" s="8"/>
      <c r="T6" s="8"/>
      <c r="U6" s="8"/>
      <c r="V6" s="8"/>
      <c r="W6" s="8"/>
      <c r="X6" s="8"/>
      <c r="Y6" s="8"/>
      <c r="Z6" s="8"/>
      <c r="AA6" s="8"/>
      <c r="AB6" s="8"/>
      <c r="AC6" s="8"/>
    </row>
    <row r="7" spans="1:98" ht="15.75" x14ac:dyDescent="0.25">
      <c r="A7" s="239"/>
      <c r="B7" s="239"/>
      <c r="C7" s="239"/>
      <c r="D7" s="239"/>
      <c r="E7" s="239"/>
      <c r="F7" s="239"/>
      <c r="G7" s="239"/>
      <c r="H7" s="239"/>
      <c r="I7" s="239"/>
      <c r="J7" s="239"/>
      <c r="K7" s="239"/>
      <c r="L7" s="239"/>
      <c r="M7" s="239"/>
      <c r="N7" s="239"/>
      <c r="O7" s="239"/>
      <c r="P7" s="6"/>
      <c r="Q7" s="7"/>
      <c r="R7" s="8"/>
      <c r="S7" s="8"/>
      <c r="T7" s="8"/>
      <c r="U7" s="8"/>
      <c r="V7" s="8"/>
      <c r="W7" s="8"/>
      <c r="X7" s="8"/>
      <c r="Y7" s="8"/>
      <c r="Z7" s="8"/>
      <c r="AA7" s="8"/>
      <c r="AB7" s="8"/>
      <c r="AC7" s="8"/>
    </row>
    <row r="8" spans="1:98" x14ac:dyDescent="0.25">
      <c r="A8" s="9" t="s">
        <v>2</v>
      </c>
      <c r="B8" s="10"/>
      <c r="C8" s="10"/>
      <c r="D8" s="10"/>
      <c r="E8" s="10"/>
      <c r="F8" s="10"/>
      <c r="G8" s="10"/>
      <c r="H8" s="10"/>
      <c r="I8" s="10"/>
      <c r="J8" s="10"/>
      <c r="K8" s="10"/>
      <c r="L8" s="10"/>
      <c r="M8" s="10"/>
      <c r="N8" s="10"/>
      <c r="O8" s="10"/>
      <c r="P8" s="11"/>
      <c r="Q8" s="8"/>
      <c r="R8" s="8"/>
      <c r="S8" s="8"/>
      <c r="T8" s="8"/>
      <c r="U8" s="8"/>
      <c r="V8" s="8"/>
      <c r="W8" s="8"/>
      <c r="X8" s="8"/>
      <c r="Y8" s="8"/>
      <c r="Z8" s="8"/>
      <c r="AA8" s="8"/>
      <c r="AB8" s="8"/>
      <c r="AC8" s="8"/>
    </row>
    <row r="9" spans="1:98" ht="15" customHeight="1" x14ac:dyDescent="0.25">
      <c r="A9" s="345" t="s">
        <v>3</v>
      </c>
      <c r="B9" s="346"/>
      <c r="C9" s="374"/>
      <c r="D9" s="319" t="s">
        <v>4</v>
      </c>
      <c r="E9" s="378" t="s">
        <v>99</v>
      </c>
      <c r="F9" s="379"/>
      <c r="G9" s="379"/>
      <c r="H9" s="379"/>
      <c r="I9" s="380"/>
      <c r="J9" s="381" t="s">
        <v>100</v>
      </c>
      <c r="K9" s="382"/>
      <c r="L9" s="382"/>
      <c r="M9" s="382"/>
      <c r="N9" s="382"/>
      <c r="O9" s="382"/>
      <c r="P9" s="382"/>
      <c r="Q9" s="382"/>
      <c r="R9" s="382"/>
      <c r="S9" s="382"/>
      <c r="T9" s="382"/>
      <c r="U9" s="382"/>
      <c r="V9" s="382"/>
      <c r="W9" s="382"/>
      <c r="X9" s="383"/>
      <c r="Y9" s="384" t="s">
        <v>101</v>
      </c>
      <c r="Z9" s="385"/>
      <c r="AA9" s="386" t="s">
        <v>102</v>
      </c>
      <c r="AB9" s="319" t="s">
        <v>103</v>
      </c>
      <c r="AC9" s="388" t="s">
        <v>104</v>
      </c>
    </row>
    <row r="10" spans="1:98" ht="33" customHeight="1" x14ac:dyDescent="0.25">
      <c r="A10" s="375"/>
      <c r="B10" s="376"/>
      <c r="C10" s="377"/>
      <c r="D10" s="321"/>
      <c r="E10" s="13" t="s">
        <v>5</v>
      </c>
      <c r="F10" s="14" t="s">
        <v>6</v>
      </c>
      <c r="G10" s="14" t="s">
        <v>7</v>
      </c>
      <c r="H10" s="15" t="s">
        <v>8</v>
      </c>
      <c r="I10" s="16" t="s">
        <v>9</v>
      </c>
      <c r="J10" s="17" t="s">
        <v>10</v>
      </c>
      <c r="K10" s="14" t="s">
        <v>11</v>
      </c>
      <c r="L10" s="14" t="s">
        <v>12</v>
      </c>
      <c r="M10" s="14" t="s">
        <v>13</v>
      </c>
      <c r="N10" s="14" t="s">
        <v>14</v>
      </c>
      <c r="O10" s="14" t="s">
        <v>15</v>
      </c>
      <c r="P10" s="14" t="s">
        <v>16</v>
      </c>
      <c r="Q10" s="14" t="s">
        <v>17</v>
      </c>
      <c r="R10" s="14" t="s">
        <v>18</v>
      </c>
      <c r="S10" s="14" t="s">
        <v>19</v>
      </c>
      <c r="T10" s="14" t="s">
        <v>20</v>
      </c>
      <c r="U10" s="14" t="s">
        <v>21</v>
      </c>
      <c r="V10" s="14" t="s">
        <v>22</v>
      </c>
      <c r="W10" s="14" t="s">
        <v>23</v>
      </c>
      <c r="X10" s="18" t="s">
        <v>24</v>
      </c>
      <c r="Y10" s="19" t="s">
        <v>25</v>
      </c>
      <c r="Z10" s="20" t="s">
        <v>105</v>
      </c>
      <c r="AA10" s="387"/>
      <c r="AB10" s="321"/>
      <c r="AC10" s="389"/>
    </row>
    <row r="11" spans="1:98" x14ac:dyDescent="0.25">
      <c r="A11" s="391" t="s">
        <v>26</v>
      </c>
      <c r="B11" s="324" t="s">
        <v>27</v>
      </c>
      <c r="C11" s="325"/>
      <c r="D11" s="254">
        <f>SUM(E11:G11)</f>
        <v>183</v>
      </c>
      <c r="E11" s="22">
        <v>183</v>
      </c>
      <c r="F11" s="23"/>
      <c r="G11" s="23"/>
      <c r="H11" s="24"/>
      <c r="I11" s="25"/>
      <c r="J11" s="24"/>
      <c r="K11" s="26"/>
      <c r="L11" s="26"/>
      <c r="M11" s="27"/>
      <c r="N11" s="27"/>
      <c r="O11" s="27"/>
      <c r="P11" s="27"/>
      <c r="Q11" s="27"/>
      <c r="R11" s="27"/>
      <c r="S11" s="27"/>
      <c r="T11" s="27"/>
      <c r="U11" s="27"/>
      <c r="V11" s="27"/>
      <c r="W11" s="27"/>
      <c r="X11" s="27"/>
      <c r="Y11" s="28"/>
      <c r="Z11" s="29"/>
      <c r="AA11" s="30"/>
      <c r="AB11" s="30"/>
      <c r="AC11" s="30"/>
      <c r="AD11" s="255"/>
    </row>
    <row r="12" spans="1:98" x14ac:dyDescent="0.25">
      <c r="A12" s="392"/>
      <c r="B12" s="326" t="s">
        <v>28</v>
      </c>
      <c r="C12" s="31" t="s">
        <v>29</v>
      </c>
      <c r="D12" s="256">
        <f t="shared" ref="D12:D19" si="0">SUM(E12:X12)</f>
        <v>183</v>
      </c>
      <c r="E12" s="33">
        <v>122</v>
      </c>
      <c r="F12" s="34">
        <v>1</v>
      </c>
      <c r="G12" s="34">
        <v>15</v>
      </c>
      <c r="H12" s="34">
        <v>22</v>
      </c>
      <c r="I12" s="35">
        <v>9</v>
      </c>
      <c r="J12" s="34"/>
      <c r="K12" s="34"/>
      <c r="L12" s="34"/>
      <c r="M12" s="34"/>
      <c r="N12" s="34">
        <v>6</v>
      </c>
      <c r="O12" s="34">
        <v>4</v>
      </c>
      <c r="P12" s="34"/>
      <c r="Q12" s="34">
        <v>4</v>
      </c>
      <c r="R12" s="34"/>
      <c r="S12" s="34"/>
      <c r="T12" s="34"/>
      <c r="U12" s="34"/>
      <c r="V12" s="34"/>
      <c r="W12" s="34"/>
      <c r="X12" s="36"/>
      <c r="Y12" s="37"/>
      <c r="Z12" s="36"/>
      <c r="AA12" s="38"/>
      <c r="AB12" s="38"/>
      <c r="AC12" s="38"/>
      <c r="AD12" s="257"/>
      <c r="CA12" s="253" t="str">
        <f t="shared" ref="CA12:CA39" si="1">IF(D12&lt;SUM(Y12:AC12),"Total por edad no puede ser menor que la suma de los subgrupos","")</f>
        <v/>
      </c>
      <c r="CG12" s="253">
        <f t="shared" ref="CG12:CG39" si="2">IF(D12&lt;SUM(Y12:AC12),1,0)</f>
        <v>0</v>
      </c>
    </row>
    <row r="13" spans="1:98" x14ac:dyDescent="0.25">
      <c r="A13" s="392"/>
      <c r="B13" s="327"/>
      <c r="C13" s="236" t="s">
        <v>30</v>
      </c>
      <c r="D13" s="258">
        <f t="shared" si="0"/>
        <v>37</v>
      </c>
      <c r="E13" s="40">
        <v>12</v>
      </c>
      <c r="F13" s="41"/>
      <c r="G13" s="41"/>
      <c r="H13" s="41"/>
      <c r="I13" s="42"/>
      <c r="J13" s="41"/>
      <c r="K13" s="41"/>
      <c r="L13" s="41"/>
      <c r="M13" s="41">
        <v>4</v>
      </c>
      <c r="N13" s="41">
        <v>3</v>
      </c>
      <c r="O13" s="41">
        <v>6</v>
      </c>
      <c r="P13" s="41">
        <v>5</v>
      </c>
      <c r="Q13" s="41">
        <v>1</v>
      </c>
      <c r="R13" s="41">
        <v>5</v>
      </c>
      <c r="S13" s="41">
        <v>1</v>
      </c>
      <c r="T13" s="41"/>
      <c r="U13" s="41"/>
      <c r="V13" s="41"/>
      <c r="W13" s="41"/>
      <c r="X13" s="43"/>
      <c r="Y13" s="44"/>
      <c r="Z13" s="43"/>
      <c r="AA13" s="45"/>
      <c r="AB13" s="45"/>
      <c r="AC13" s="46"/>
      <c r="AD13" s="257"/>
      <c r="CA13" s="253" t="str">
        <f t="shared" si="1"/>
        <v/>
      </c>
      <c r="CG13" s="253">
        <f t="shared" si="2"/>
        <v>0</v>
      </c>
    </row>
    <row r="14" spans="1:98" x14ac:dyDescent="0.25">
      <c r="A14" s="392"/>
      <c r="B14" s="328"/>
      <c r="C14" s="47" t="s">
        <v>31</v>
      </c>
      <c r="D14" s="259">
        <f t="shared" si="0"/>
        <v>27</v>
      </c>
      <c r="E14" s="49">
        <v>10</v>
      </c>
      <c r="F14" s="50"/>
      <c r="G14" s="50"/>
      <c r="H14" s="50"/>
      <c r="I14" s="51"/>
      <c r="J14" s="50"/>
      <c r="K14" s="50"/>
      <c r="L14" s="50"/>
      <c r="M14" s="50">
        <v>1</v>
      </c>
      <c r="N14" s="50"/>
      <c r="O14" s="50"/>
      <c r="P14" s="50"/>
      <c r="Q14" s="50"/>
      <c r="R14" s="50"/>
      <c r="S14" s="50"/>
      <c r="T14" s="50">
        <v>1</v>
      </c>
      <c r="U14" s="50"/>
      <c r="V14" s="50">
        <v>7</v>
      </c>
      <c r="W14" s="50">
        <v>7</v>
      </c>
      <c r="X14" s="52">
        <v>1</v>
      </c>
      <c r="Y14" s="53"/>
      <c r="Z14" s="52"/>
      <c r="AA14" s="54"/>
      <c r="AB14" s="54"/>
      <c r="AC14" s="54"/>
      <c r="AD14" s="257"/>
      <c r="CA14" s="253" t="str">
        <f t="shared" si="1"/>
        <v/>
      </c>
      <c r="CG14" s="253">
        <f t="shared" si="2"/>
        <v>0</v>
      </c>
    </row>
    <row r="15" spans="1:98" x14ac:dyDescent="0.25">
      <c r="A15" s="392"/>
      <c r="B15" s="353" t="s">
        <v>32</v>
      </c>
      <c r="C15" s="354"/>
      <c r="D15" s="260">
        <f t="shared" si="0"/>
        <v>152</v>
      </c>
      <c r="E15" s="40">
        <v>152</v>
      </c>
      <c r="F15" s="41"/>
      <c r="G15" s="41"/>
      <c r="H15" s="41"/>
      <c r="I15" s="46"/>
      <c r="J15" s="44"/>
      <c r="K15" s="41"/>
      <c r="L15" s="41"/>
      <c r="M15" s="56"/>
      <c r="N15" s="56"/>
      <c r="O15" s="56"/>
      <c r="P15" s="56"/>
      <c r="Q15" s="56"/>
      <c r="R15" s="56"/>
      <c r="S15" s="56"/>
      <c r="T15" s="56"/>
      <c r="U15" s="56"/>
      <c r="V15" s="56"/>
      <c r="W15" s="56"/>
      <c r="X15" s="56"/>
      <c r="Y15" s="57"/>
      <c r="Z15" s="58"/>
      <c r="AA15" s="46"/>
      <c r="AB15" s="46"/>
      <c r="AC15" s="46"/>
      <c r="AD15" s="257"/>
      <c r="CA15" s="253" t="str">
        <f t="shared" si="1"/>
        <v/>
      </c>
      <c r="CG15" s="253">
        <f t="shared" si="2"/>
        <v>0</v>
      </c>
    </row>
    <row r="16" spans="1:98" x14ac:dyDescent="0.25">
      <c r="A16" s="392"/>
      <c r="B16" s="314" t="s">
        <v>33</v>
      </c>
      <c r="C16" s="315"/>
      <c r="D16" s="258">
        <f t="shared" si="0"/>
        <v>14</v>
      </c>
      <c r="E16" s="59">
        <v>14</v>
      </c>
      <c r="F16" s="60"/>
      <c r="G16" s="60"/>
      <c r="H16" s="60"/>
      <c r="I16" s="45"/>
      <c r="J16" s="61"/>
      <c r="K16" s="60"/>
      <c r="L16" s="60"/>
      <c r="M16" s="62"/>
      <c r="N16" s="62"/>
      <c r="O16" s="62"/>
      <c r="P16" s="62"/>
      <c r="Q16" s="62"/>
      <c r="R16" s="62"/>
      <c r="S16" s="62"/>
      <c r="T16" s="62"/>
      <c r="U16" s="62"/>
      <c r="V16" s="62"/>
      <c r="W16" s="62"/>
      <c r="X16" s="62"/>
      <c r="Y16" s="63"/>
      <c r="Z16" s="43"/>
      <c r="AA16" s="45"/>
      <c r="AB16" s="45"/>
      <c r="AC16" s="45"/>
      <c r="AD16" s="257"/>
      <c r="CA16" s="253" t="str">
        <f t="shared" si="1"/>
        <v/>
      </c>
      <c r="CG16" s="253">
        <f t="shared" si="2"/>
        <v>0</v>
      </c>
    </row>
    <row r="17" spans="1:85" x14ac:dyDescent="0.25">
      <c r="A17" s="392"/>
      <c r="B17" s="314" t="s">
        <v>34</v>
      </c>
      <c r="C17" s="315"/>
      <c r="D17" s="258">
        <f t="shared" si="0"/>
        <v>0</v>
      </c>
      <c r="E17" s="59"/>
      <c r="F17" s="60"/>
      <c r="G17" s="60"/>
      <c r="H17" s="60"/>
      <c r="I17" s="45"/>
      <c r="J17" s="61"/>
      <c r="K17" s="60"/>
      <c r="L17" s="60"/>
      <c r="M17" s="62"/>
      <c r="N17" s="62"/>
      <c r="O17" s="62"/>
      <c r="P17" s="62"/>
      <c r="Q17" s="62"/>
      <c r="R17" s="62"/>
      <c r="S17" s="62"/>
      <c r="T17" s="62"/>
      <c r="U17" s="62"/>
      <c r="V17" s="62"/>
      <c r="W17" s="62"/>
      <c r="X17" s="62"/>
      <c r="Y17" s="63"/>
      <c r="Z17" s="43"/>
      <c r="AA17" s="45"/>
      <c r="AB17" s="45"/>
      <c r="AC17" s="45"/>
      <c r="AD17" s="257"/>
      <c r="CA17" s="253" t="str">
        <f t="shared" si="1"/>
        <v/>
      </c>
      <c r="CG17" s="253">
        <f t="shared" si="2"/>
        <v>0</v>
      </c>
    </row>
    <row r="18" spans="1:85" x14ac:dyDescent="0.25">
      <c r="A18" s="392"/>
      <c r="B18" s="314" t="s">
        <v>79</v>
      </c>
      <c r="C18" s="315"/>
      <c r="D18" s="258">
        <f t="shared" si="0"/>
        <v>0</v>
      </c>
      <c r="E18" s="59"/>
      <c r="F18" s="60"/>
      <c r="G18" s="60"/>
      <c r="H18" s="60"/>
      <c r="I18" s="45"/>
      <c r="J18" s="61"/>
      <c r="K18" s="60"/>
      <c r="L18" s="60"/>
      <c r="M18" s="62"/>
      <c r="N18" s="62"/>
      <c r="O18" s="62"/>
      <c r="P18" s="62"/>
      <c r="Q18" s="62"/>
      <c r="R18" s="62"/>
      <c r="S18" s="62"/>
      <c r="T18" s="62"/>
      <c r="U18" s="62"/>
      <c r="V18" s="62"/>
      <c r="W18" s="62"/>
      <c r="X18" s="62"/>
      <c r="Y18" s="63"/>
      <c r="Z18" s="43"/>
      <c r="AA18" s="45"/>
      <c r="AB18" s="45"/>
      <c r="AC18" s="45"/>
      <c r="AD18" s="257"/>
      <c r="CA18" s="253" t="str">
        <f t="shared" si="1"/>
        <v/>
      </c>
      <c r="CG18" s="253">
        <f t="shared" si="2"/>
        <v>0</v>
      </c>
    </row>
    <row r="19" spans="1:85" x14ac:dyDescent="0.25">
      <c r="A19" s="392"/>
      <c r="B19" s="314" t="s">
        <v>35</v>
      </c>
      <c r="C19" s="315"/>
      <c r="D19" s="258">
        <f t="shared" si="0"/>
        <v>78</v>
      </c>
      <c r="E19" s="59">
        <v>78</v>
      </c>
      <c r="F19" s="60"/>
      <c r="G19" s="60"/>
      <c r="H19" s="60"/>
      <c r="I19" s="45"/>
      <c r="J19" s="61"/>
      <c r="K19" s="60"/>
      <c r="L19" s="60"/>
      <c r="M19" s="62"/>
      <c r="N19" s="62"/>
      <c r="O19" s="62"/>
      <c r="P19" s="62"/>
      <c r="Q19" s="62"/>
      <c r="R19" s="62"/>
      <c r="S19" s="62"/>
      <c r="T19" s="62"/>
      <c r="U19" s="62"/>
      <c r="V19" s="62"/>
      <c r="W19" s="62"/>
      <c r="X19" s="62"/>
      <c r="Y19" s="63"/>
      <c r="Z19" s="43"/>
      <c r="AA19" s="45"/>
      <c r="AB19" s="45"/>
      <c r="AC19" s="45"/>
      <c r="AD19" s="257"/>
      <c r="CA19" s="253" t="str">
        <f t="shared" si="1"/>
        <v/>
      </c>
      <c r="CG19" s="253">
        <f t="shared" si="2"/>
        <v>0</v>
      </c>
    </row>
    <row r="20" spans="1:85" x14ac:dyDescent="0.25">
      <c r="A20" s="392"/>
      <c r="B20" s="314" t="s">
        <v>36</v>
      </c>
      <c r="C20" s="315"/>
      <c r="D20" s="258">
        <f>SUM(J20:T20)</f>
        <v>63</v>
      </c>
      <c r="E20" s="64"/>
      <c r="F20" s="65"/>
      <c r="G20" s="65"/>
      <c r="H20" s="65"/>
      <c r="I20" s="66"/>
      <c r="J20" s="61"/>
      <c r="K20" s="60">
        <v>8</v>
      </c>
      <c r="L20" s="60">
        <v>24</v>
      </c>
      <c r="M20" s="60">
        <v>11</v>
      </c>
      <c r="N20" s="60">
        <v>15</v>
      </c>
      <c r="O20" s="60">
        <v>3</v>
      </c>
      <c r="P20" s="60">
        <v>2</v>
      </c>
      <c r="Q20" s="60"/>
      <c r="R20" s="60"/>
      <c r="S20" s="60"/>
      <c r="T20" s="60"/>
      <c r="U20" s="67"/>
      <c r="V20" s="67"/>
      <c r="W20" s="67"/>
      <c r="X20" s="67"/>
      <c r="Y20" s="63"/>
      <c r="Z20" s="43">
        <v>63</v>
      </c>
      <c r="AA20" s="45"/>
      <c r="AB20" s="66"/>
      <c r="AC20" s="66"/>
      <c r="AD20" s="257"/>
      <c r="CA20" s="253" t="str">
        <f t="shared" si="1"/>
        <v/>
      </c>
      <c r="CG20" s="253">
        <f t="shared" si="2"/>
        <v>0</v>
      </c>
    </row>
    <row r="21" spans="1:85" x14ac:dyDescent="0.25">
      <c r="A21" s="392"/>
      <c r="B21" s="317" t="s">
        <v>106</v>
      </c>
      <c r="C21" s="318"/>
      <c r="D21" s="261">
        <f>SUM(H21:T21)</f>
        <v>0</v>
      </c>
      <c r="E21" s="178"/>
      <c r="F21" s="80"/>
      <c r="G21" s="80"/>
      <c r="H21" s="70"/>
      <c r="I21" s="74"/>
      <c r="J21" s="69"/>
      <c r="K21" s="70"/>
      <c r="L21" s="70"/>
      <c r="M21" s="70"/>
      <c r="N21" s="70"/>
      <c r="O21" s="70"/>
      <c r="P21" s="70"/>
      <c r="Q21" s="70"/>
      <c r="R21" s="70"/>
      <c r="S21" s="70"/>
      <c r="T21" s="70"/>
      <c r="U21" s="71"/>
      <c r="V21" s="71"/>
      <c r="W21" s="71"/>
      <c r="X21" s="71"/>
      <c r="Y21" s="72"/>
      <c r="Z21" s="73"/>
      <c r="AA21" s="74"/>
      <c r="AB21" s="75"/>
      <c r="AC21" s="75"/>
      <c r="AD21" s="257"/>
      <c r="CA21" s="253" t="str">
        <f t="shared" si="1"/>
        <v/>
      </c>
      <c r="CG21" s="253">
        <f t="shared" si="2"/>
        <v>0</v>
      </c>
    </row>
    <row r="22" spans="1:85" x14ac:dyDescent="0.25">
      <c r="A22" s="392"/>
      <c r="B22" s="319" t="s">
        <v>107</v>
      </c>
      <c r="C22" s="76" t="s">
        <v>37</v>
      </c>
      <c r="D22" s="254">
        <f>E22</f>
        <v>12</v>
      </c>
      <c r="E22" s="33">
        <v>12</v>
      </c>
      <c r="F22" s="26"/>
      <c r="G22" s="26"/>
      <c r="H22" s="26"/>
      <c r="I22" s="25"/>
      <c r="J22" s="77"/>
      <c r="K22" s="78"/>
      <c r="L22" s="78"/>
      <c r="M22" s="78"/>
      <c r="N22" s="78"/>
      <c r="O22" s="78"/>
      <c r="P22" s="78"/>
      <c r="Q22" s="78"/>
      <c r="R22" s="78"/>
      <c r="S22" s="78"/>
      <c r="T22" s="78"/>
      <c r="U22" s="78"/>
      <c r="V22" s="78"/>
      <c r="W22" s="78"/>
      <c r="X22" s="27"/>
      <c r="Y22" s="95"/>
      <c r="Z22" s="29"/>
      <c r="AA22" s="79"/>
      <c r="AB22" s="30"/>
      <c r="AC22" s="30"/>
      <c r="AD22" s="257"/>
      <c r="CA22" s="253" t="str">
        <f t="shared" si="1"/>
        <v/>
      </c>
      <c r="CG22" s="253">
        <f t="shared" si="2"/>
        <v>0</v>
      </c>
    </row>
    <row r="23" spans="1:85" x14ac:dyDescent="0.25">
      <c r="A23" s="392"/>
      <c r="B23" s="320"/>
      <c r="C23" s="237" t="s">
        <v>38</v>
      </c>
      <c r="D23" s="261">
        <f>E23</f>
        <v>18</v>
      </c>
      <c r="E23" s="59">
        <v>18</v>
      </c>
      <c r="F23" s="80"/>
      <c r="G23" s="80"/>
      <c r="H23" s="80"/>
      <c r="I23" s="81"/>
      <c r="J23" s="82"/>
      <c r="K23" s="65"/>
      <c r="L23" s="65"/>
      <c r="M23" s="65"/>
      <c r="N23" s="65"/>
      <c r="O23" s="65"/>
      <c r="P23" s="65"/>
      <c r="Q23" s="65"/>
      <c r="R23" s="65"/>
      <c r="S23" s="65"/>
      <c r="T23" s="65"/>
      <c r="U23" s="65"/>
      <c r="V23" s="65"/>
      <c r="W23" s="65"/>
      <c r="X23" s="71"/>
      <c r="Y23" s="96"/>
      <c r="Z23" s="97"/>
      <c r="AA23" s="74"/>
      <c r="AB23" s="75"/>
      <c r="AC23" s="75"/>
      <c r="AD23" s="257"/>
      <c r="CA23" s="253" t="str">
        <f t="shared" si="1"/>
        <v/>
      </c>
      <c r="CG23" s="253">
        <f t="shared" si="2"/>
        <v>0</v>
      </c>
    </row>
    <row r="24" spans="1:85" x14ac:dyDescent="0.25">
      <c r="A24" s="392"/>
      <c r="B24" s="321"/>
      <c r="C24" s="83" t="s">
        <v>39</v>
      </c>
      <c r="D24" s="262">
        <f>SUM(E24:G24)</f>
        <v>0</v>
      </c>
      <c r="E24" s="85"/>
      <c r="F24" s="136"/>
      <c r="G24" s="136"/>
      <c r="H24" s="86"/>
      <c r="I24" s="87"/>
      <c r="J24" s="86"/>
      <c r="K24" s="88"/>
      <c r="L24" s="88"/>
      <c r="M24" s="88"/>
      <c r="N24" s="88"/>
      <c r="O24" s="88"/>
      <c r="P24" s="88"/>
      <c r="Q24" s="88"/>
      <c r="R24" s="88"/>
      <c r="S24" s="88"/>
      <c r="T24" s="88"/>
      <c r="U24" s="88"/>
      <c r="V24" s="88"/>
      <c r="W24" s="88"/>
      <c r="X24" s="89"/>
      <c r="Y24" s="90"/>
      <c r="Z24" s="91"/>
      <c r="AA24" s="92"/>
      <c r="AB24" s="92"/>
      <c r="AC24" s="92"/>
      <c r="AD24" s="257"/>
      <c r="CA24" s="253" t="str">
        <f t="shared" si="1"/>
        <v/>
      </c>
      <c r="CG24" s="253">
        <f t="shared" si="2"/>
        <v>0</v>
      </c>
    </row>
    <row r="25" spans="1:85" x14ac:dyDescent="0.25">
      <c r="A25" s="392"/>
      <c r="B25" s="329" t="s">
        <v>40</v>
      </c>
      <c r="C25" s="179" t="s">
        <v>41</v>
      </c>
      <c r="D25" s="256">
        <f>SUM(E25:G25)</f>
        <v>0</v>
      </c>
      <c r="E25" s="33"/>
      <c r="F25" s="34"/>
      <c r="G25" s="34"/>
      <c r="H25" s="78"/>
      <c r="I25" s="93"/>
      <c r="J25" s="77"/>
      <c r="K25" s="78"/>
      <c r="L25" s="78"/>
      <c r="M25" s="94"/>
      <c r="N25" s="94"/>
      <c r="O25" s="94"/>
      <c r="P25" s="94"/>
      <c r="Q25" s="94"/>
      <c r="R25" s="94"/>
      <c r="S25" s="94"/>
      <c r="T25" s="94"/>
      <c r="U25" s="94"/>
      <c r="V25" s="94"/>
      <c r="W25" s="94"/>
      <c r="X25" s="94"/>
      <c r="Y25" s="95"/>
      <c r="Z25" s="29"/>
      <c r="AA25" s="79"/>
      <c r="AB25" s="38"/>
      <c r="AC25" s="38"/>
      <c r="AD25" s="257"/>
      <c r="CA25" s="253" t="str">
        <f t="shared" si="1"/>
        <v/>
      </c>
      <c r="CG25" s="253">
        <f t="shared" si="2"/>
        <v>0</v>
      </c>
    </row>
    <row r="26" spans="1:85" x14ac:dyDescent="0.25">
      <c r="A26" s="392"/>
      <c r="B26" s="330"/>
      <c r="C26" s="180" t="s">
        <v>42</v>
      </c>
      <c r="D26" s="258">
        <f>SUM(E26:I26)</f>
        <v>0</v>
      </c>
      <c r="E26" s="59"/>
      <c r="F26" s="60"/>
      <c r="G26" s="60"/>
      <c r="H26" s="60"/>
      <c r="I26" s="45"/>
      <c r="J26" s="82"/>
      <c r="K26" s="65"/>
      <c r="L26" s="65"/>
      <c r="M26" s="67"/>
      <c r="N26" s="67"/>
      <c r="O26" s="67"/>
      <c r="P26" s="67"/>
      <c r="Q26" s="67"/>
      <c r="R26" s="67"/>
      <c r="S26" s="67"/>
      <c r="T26" s="67"/>
      <c r="U26" s="67"/>
      <c r="V26" s="67"/>
      <c r="W26" s="67"/>
      <c r="X26" s="67"/>
      <c r="Y26" s="96"/>
      <c r="Z26" s="97"/>
      <c r="AA26" s="74"/>
      <c r="AB26" s="45"/>
      <c r="AC26" s="45"/>
      <c r="AD26" s="257"/>
      <c r="CA26" s="253" t="str">
        <f t="shared" si="1"/>
        <v/>
      </c>
      <c r="CG26" s="253">
        <f t="shared" si="2"/>
        <v>0</v>
      </c>
    </row>
    <row r="27" spans="1:85" x14ac:dyDescent="0.25">
      <c r="A27" s="392"/>
      <c r="B27" s="331"/>
      <c r="C27" s="83" t="s">
        <v>39</v>
      </c>
      <c r="D27" s="262">
        <f>SUM(E27:I27)</f>
        <v>0</v>
      </c>
      <c r="E27" s="85"/>
      <c r="F27" s="98"/>
      <c r="G27" s="98"/>
      <c r="H27" s="98"/>
      <c r="I27" s="92"/>
      <c r="J27" s="86"/>
      <c r="K27" s="88"/>
      <c r="L27" s="88"/>
      <c r="M27" s="89"/>
      <c r="N27" s="89"/>
      <c r="O27" s="89"/>
      <c r="P27" s="89"/>
      <c r="Q27" s="89"/>
      <c r="R27" s="89"/>
      <c r="S27" s="89"/>
      <c r="T27" s="89"/>
      <c r="U27" s="89"/>
      <c r="V27" s="89"/>
      <c r="W27" s="89"/>
      <c r="X27" s="89"/>
      <c r="Y27" s="90"/>
      <c r="Z27" s="91"/>
      <c r="AA27" s="92"/>
      <c r="AB27" s="92"/>
      <c r="AC27" s="92"/>
      <c r="AD27" s="257"/>
      <c r="CA27" s="253" t="str">
        <f t="shared" si="1"/>
        <v/>
      </c>
      <c r="CG27" s="253">
        <f t="shared" si="2"/>
        <v>0</v>
      </c>
    </row>
    <row r="28" spans="1:85" x14ac:dyDescent="0.25">
      <c r="A28" s="392"/>
      <c r="B28" s="353" t="s">
        <v>43</v>
      </c>
      <c r="C28" s="354"/>
      <c r="D28" s="260">
        <f t="shared" ref="D28:D33" si="3">SUM(E28:X28)</f>
        <v>154</v>
      </c>
      <c r="E28" s="40">
        <v>101</v>
      </c>
      <c r="F28" s="41"/>
      <c r="G28" s="41"/>
      <c r="H28" s="41"/>
      <c r="I28" s="46"/>
      <c r="J28" s="44">
        <v>1</v>
      </c>
      <c r="K28" s="41">
        <v>3</v>
      </c>
      <c r="L28" s="41">
        <v>1</v>
      </c>
      <c r="M28" s="56">
        <v>1</v>
      </c>
      <c r="N28" s="56"/>
      <c r="O28" s="56"/>
      <c r="P28" s="56">
        <v>2</v>
      </c>
      <c r="Q28" s="56">
        <v>4</v>
      </c>
      <c r="R28" s="56">
        <v>4</v>
      </c>
      <c r="S28" s="56">
        <v>10</v>
      </c>
      <c r="T28" s="56">
        <v>4</v>
      </c>
      <c r="U28" s="56">
        <v>2</v>
      </c>
      <c r="V28" s="56">
        <v>2</v>
      </c>
      <c r="W28" s="56">
        <v>5</v>
      </c>
      <c r="X28" s="56">
        <v>14</v>
      </c>
      <c r="Y28" s="57"/>
      <c r="Z28" s="58"/>
      <c r="AA28" s="46"/>
      <c r="AB28" s="46"/>
      <c r="AC28" s="46"/>
      <c r="AD28" s="257"/>
      <c r="CA28" s="253" t="str">
        <f t="shared" si="1"/>
        <v/>
      </c>
      <c r="CG28" s="253">
        <f t="shared" si="2"/>
        <v>0</v>
      </c>
    </row>
    <row r="29" spans="1:85" x14ac:dyDescent="0.25">
      <c r="A29" s="392"/>
      <c r="B29" s="314" t="s">
        <v>44</v>
      </c>
      <c r="C29" s="315"/>
      <c r="D29" s="258">
        <f t="shared" si="3"/>
        <v>278</v>
      </c>
      <c r="E29" s="59">
        <v>278</v>
      </c>
      <c r="F29" s="60"/>
      <c r="G29" s="60"/>
      <c r="H29" s="60"/>
      <c r="I29" s="45"/>
      <c r="J29" s="61"/>
      <c r="K29" s="60"/>
      <c r="L29" s="60"/>
      <c r="M29" s="62"/>
      <c r="N29" s="62"/>
      <c r="O29" s="62"/>
      <c r="P29" s="62"/>
      <c r="Q29" s="62"/>
      <c r="R29" s="62"/>
      <c r="S29" s="62"/>
      <c r="T29" s="62"/>
      <c r="U29" s="62"/>
      <c r="V29" s="62"/>
      <c r="W29" s="62"/>
      <c r="X29" s="62"/>
      <c r="Y29" s="63"/>
      <c r="Z29" s="43"/>
      <c r="AA29" s="45"/>
      <c r="AB29" s="74"/>
      <c r="AC29" s="45"/>
      <c r="AD29" s="257"/>
      <c r="CA29" s="253" t="str">
        <f t="shared" si="1"/>
        <v/>
      </c>
      <c r="CG29" s="253">
        <f t="shared" si="2"/>
        <v>0</v>
      </c>
    </row>
    <row r="30" spans="1:85" x14ac:dyDescent="0.25">
      <c r="A30" s="392"/>
      <c r="B30" s="316" t="s">
        <v>80</v>
      </c>
      <c r="C30" s="181" t="s">
        <v>108</v>
      </c>
      <c r="D30" s="258">
        <f t="shared" si="3"/>
        <v>0</v>
      </c>
      <c r="E30" s="59"/>
      <c r="F30" s="60"/>
      <c r="G30" s="60"/>
      <c r="H30" s="60"/>
      <c r="I30" s="45"/>
      <c r="J30" s="61"/>
      <c r="K30" s="60"/>
      <c r="L30" s="60"/>
      <c r="M30" s="62"/>
      <c r="N30" s="62"/>
      <c r="O30" s="62"/>
      <c r="P30" s="62"/>
      <c r="Q30" s="62"/>
      <c r="R30" s="62"/>
      <c r="S30" s="62"/>
      <c r="T30" s="62"/>
      <c r="U30" s="62"/>
      <c r="V30" s="62"/>
      <c r="W30" s="62"/>
      <c r="X30" s="62"/>
      <c r="Y30" s="63"/>
      <c r="Z30" s="43"/>
      <c r="AA30" s="45"/>
      <c r="AB30" s="45"/>
      <c r="AC30" s="45"/>
      <c r="AD30" s="257"/>
      <c r="CA30" s="253" t="str">
        <f t="shared" si="1"/>
        <v/>
      </c>
      <c r="CG30" s="253">
        <f t="shared" si="2"/>
        <v>0</v>
      </c>
    </row>
    <row r="31" spans="1:85" x14ac:dyDescent="0.25">
      <c r="A31" s="392"/>
      <c r="B31" s="316"/>
      <c r="C31" s="181" t="s">
        <v>109</v>
      </c>
      <c r="D31" s="258">
        <f t="shared" si="3"/>
        <v>0</v>
      </c>
      <c r="E31" s="59"/>
      <c r="F31" s="60"/>
      <c r="G31" s="60"/>
      <c r="H31" s="60"/>
      <c r="I31" s="45"/>
      <c r="J31" s="61"/>
      <c r="K31" s="60"/>
      <c r="L31" s="60"/>
      <c r="M31" s="62"/>
      <c r="N31" s="62"/>
      <c r="O31" s="62"/>
      <c r="P31" s="62"/>
      <c r="Q31" s="62"/>
      <c r="R31" s="62"/>
      <c r="S31" s="62"/>
      <c r="T31" s="62"/>
      <c r="U31" s="62"/>
      <c r="V31" s="62"/>
      <c r="W31" s="62"/>
      <c r="X31" s="62"/>
      <c r="Y31" s="63"/>
      <c r="Z31" s="43"/>
      <c r="AA31" s="45"/>
      <c r="AB31" s="45"/>
      <c r="AC31" s="45"/>
      <c r="AD31" s="257"/>
      <c r="CA31" s="253" t="str">
        <f t="shared" si="1"/>
        <v/>
      </c>
      <c r="CG31" s="253">
        <f t="shared" si="2"/>
        <v>0</v>
      </c>
    </row>
    <row r="32" spans="1:85" x14ac:dyDescent="0.25">
      <c r="A32" s="392"/>
      <c r="B32" s="390" t="s">
        <v>81</v>
      </c>
      <c r="C32" s="390"/>
      <c r="D32" s="258">
        <f t="shared" si="3"/>
        <v>0</v>
      </c>
      <c r="E32" s="59"/>
      <c r="F32" s="60"/>
      <c r="G32" s="60"/>
      <c r="H32" s="60"/>
      <c r="I32" s="45"/>
      <c r="J32" s="61"/>
      <c r="K32" s="60"/>
      <c r="L32" s="60"/>
      <c r="M32" s="62"/>
      <c r="N32" s="62"/>
      <c r="O32" s="62"/>
      <c r="P32" s="62"/>
      <c r="Q32" s="62"/>
      <c r="R32" s="62"/>
      <c r="S32" s="62"/>
      <c r="T32" s="62"/>
      <c r="U32" s="62"/>
      <c r="V32" s="62"/>
      <c r="W32" s="62"/>
      <c r="X32" s="62"/>
      <c r="Y32" s="63"/>
      <c r="Z32" s="43"/>
      <c r="AA32" s="45"/>
      <c r="AB32" s="45"/>
      <c r="AC32" s="45"/>
      <c r="AD32" s="257"/>
      <c r="CA32" s="253" t="str">
        <f t="shared" si="1"/>
        <v/>
      </c>
      <c r="CG32" s="253">
        <f t="shared" si="2"/>
        <v>0</v>
      </c>
    </row>
    <row r="33" spans="1:85" x14ac:dyDescent="0.25">
      <c r="A33" s="392"/>
      <c r="B33" s="314" t="s">
        <v>45</v>
      </c>
      <c r="C33" s="315"/>
      <c r="D33" s="258">
        <f t="shared" si="3"/>
        <v>0</v>
      </c>
      <c r="E33" s="59"/>
      <c r="F33" s="60"/>
      <c r="G33" s="60"/>
      <c r="H33" s="60"/>
      <c r="I33" s="45"/>
      <c r="J33" s="61"/>
      <c r="K33" s="60"/>
      <c r="L33" s="60"/>
      <c r="M33" s="62"/>
      <c r="N33" s="62"/>
      <c r="O33" s="62"/>
      <c r="P33" s="62"/>
      <c r="Q33" s="62"/>
      <c r="R33" s="62"/>
      <c r="S33" s="62"/>
      <c r="T33" s="62"/>
      <c r="U33" s="62"/>
      <c r="V33" s="62"/>
      <c r="W33" s="62"/>
      <c r="X33" s="62"/>
      <c r="Y33" s="63"/>
      <c r="Z33" s="43"/>
      <c r="AA33" s="45"/>
      <c r="AB33" s="45"/>
      <c r="AC33" s="45"/>
      <c r="AD33" s="257"/>
      <c r="CA33" s="253" t="str">
        <f t="shared" si="1"/>
        <v/>
      </c>
      <c r="CG33" s="253">
        <f t="shared" si="2"/>
        <v>0</v>
      </c>
    </row>
    <row r="34" spans="1:85" x14ac:dyDescent="0.25">
      <c r="A34" s="392"/>
      <c r="B34" s="355" t="s">
        <v>110</v>
      </c>
      <c r="C34" s="356"/>
      <c r="D34" s="263">
        <f>SUM(J34:T34)</f>
        <v>0</v>
      </c>
      <c r="E34" s="64"/>
      <c r="F34" s="65"/>
      <c r="G34" s="65"/>
      <c r="H34" s="65"/>
      <c r="I34" s="66"/>
      <c r="J34" s="61"/>
      <c r="K34" s="60"/>
      <c r="L34" s="60"/>
      <c r="M34" s="62"/>
      <c r="N34" s="62"/>
      <c r="O34" s="62"/>
      <c r="P34" s="62"/>
      <c r="Q34" s="62"/>
      <c r="R34" s="62"/>
      <c r="S34" s="62"/>
      <c r="T34" s="62"/>
      <c r="U34" s="67"/>
      <c r="V34" s="67"/>
      <c r="W34" s="67"/>
      <c r="X34" s="67"/>
      <c r="Y34" s="63"/>
      <c r="Z34" s="43"/>
      <c r="AA34" s="45"/>
      <c r="AB34" s="45"/>
      <c r="AC34" s="66"/>
      <c r="AD34" s="257"/>
      <c r="CA34" s="253" t="str">
        <f t="shared" si="1"/>
        <v/>
      </c>
      <c r="CG34" s="253">
        <f t="shared" si="2"/>
        <v>0</v>
      </c>
    </row>
    <row r="35" spans="1:85" x14ac:dyDescent="0.25">
      <c r="A35" s="392"/>
      <c r="B35" s="317" t="s">
        <v>47</v>
      </c>
      <c r="C35" s="318"/>
      <c r="D35" s="261">
        <f>SUM(E35:X35)</f>
        <v>229</v>
      </c>
      <c r="E35" s="100">
        <v>190</v>
      </c>
      <c r="F35" s="70"/>
      <c r="G35" s="70"/>
      <c r="H35" s="70"/>
      <c r="I35" s="74"/>
      <c r="J35" s="69"/>
      <c r="K35" s="70">
        <v>2</v>
      </c>
      <c r="L35" s="70"/>
      <c r="M35" s="101"/>
      <c r="N35" s="101"/>
      <c r="O35" s="101"/>
      <c r="P35" s="101"/>
      <c r="Q35" s="101">
        <v>2</v>
      </c>
      <c r="R35" s="101">
        <v>2</v>
      </c>
      <c r="S35" s="101">
        <v>9</v>
      </c>
      <c r="T35" s="101">
        <v>3</v>
      </c>
      <c r="U35" s="101">
        <v>2</v>
      </c>
      <c r="V35" s="101">
        <v>2</v>
      </c>
      <c r="W35" s="101">
        <v>4</v>
      </c>
      <c r="X35" s="101">
        <v>13</v>
      </c>
      <c r="Y35" s="72"/>
      <c r="Z35" s="73"/>
      <c r="AA35" s="74"/>
      <c r="AB35" s="45"/>
      <c r="AC35" s="74"/>
      <c r="AD35" s="257"/>
      <c r="CA35" s="253" t="str">
        <f t="shared" si="1"/>
        <v/>
      </c>
      <c r="CG35" s="253">
        <f t="shared" si="2"/>
        <v>0</v>
      </c>
    </row>
    <row r="36" spans="1:85" x14ac:dyDescent="0.25">
      <c r="A36" s="392"/>
      <c r="B36" s="319" t="s">
        <v>48</v>
      </c>
      <c r="C36" s="102" t="s">
        <v>49</v>
      </c>
      <c r="D36" s="256">
        <f>SUM(U36:X36)</f>
        <v>0</v>
      </c>
      <c r="E36" s="103"/>
      <c r="F36" s="78"/>
      <c r="G36" s="78"/>
      <c r="H36" s="78"/>
      <c r="I36" s="93"/>
      <c r="J36" s="77"/>
      <c r="K36" s="78"/>
      <c r="L36" s="78"/>
      <c r="M36" s="78"/>
      <c r="N36" s="78"/>
      <c r="O36" s="78"/>
      <c r="P36" s="78"/>
      <c r="Q36" s="78"/>
      <c r="R36" s="78"/>
      <c r="S36" s="78"/>
      <c r="T36" s="78"/>
      <c r="U36" s="104"/>
      <c r="V36" s="104"/>
      <c r="W36" s="104"/>
      <c r="X36" s="104"/>
      <c r="Y36" s="105"/>
      <c r="Z36" s="106"/>
      <c r="AA36" s="93"/>
      <c r="AB36" s="93"/>
      <c r="AC36" s="93"/>
      <c r="AD36" s="257"/>
      <c r="CA36" s="253" t="str">
        <f t="shared" si="1"/>
        <v/>
      </c>
      <c r="CG36" s="253">
        <f t="shared" si="2"/>
        <v>0</v>
      </c>
    </row>
    <row r="37" spans="1:85" x14ac:dyDescent="0.25">
      <c r="A37" s="392"/>
      <c r="B37" s="320"/>
      <c r="C37" s="182" t="s">
        <v>50</v>
      </c>
      <c r="D37" s="258">
        <f>SUM(U37:X37)</f>
        <v>0</v>
      </c>
      <c r="E37" s="64"/>
      <c r="F37" s="65"/>
      <c r="G37" s="65"/>
      <c r="H37" s="65"/>
      <c r="I37" s="66"/>
      <c r="J37" s="82"/>
      <c r="K37" s="65"/>
      <c r="L37" s="65"/>
      <c r="M37" s="65"/>
      <c r="N37" s="65"/>
      <c r="O37" s="65"/>
      <c r="P37" s="65"/>
      <c r="Q37" s="65"/>
      <c r="R37" s="65"/>
      <c r="S37" s="65"/>
      <c r="T37" s="65"/>
      <c r="U37" s="62"/>
      <c r="V37" s="62"/>
      <c r="W37" s="62"/>
      <c r="X37" s="62"/>
      <c r="Y37" s="107"/>
      <c r="Z37" s="108"/>
      <c r="AA37" s="66"/>
      <c r="AB37" s="66"/>
      <c r="AC37" s="66"/>
      <c r="AD37" s="257"/>
      <c r="CA37" s="253" t="str">
        <f t="shared" si="1"/>
        <v/>
      </c>
      <c r="CG37" s="253">
        <f t="shared" si="2"/>
        <v>0</v>
      </c>
    </row>
    <row r="38" spans="1:85" x14ac:dyDescent="0.25">
      <c r="A38" s="392"/>
      <c r="B38" s="321"/>
      <c r="C38" s="109" t="s">
        <v>51</v>
      </c>
      <c r="D38" s="262">
        <f>SUM(U38:X38)</f>
        <v>0</v>
      </c>
      <c r="E38" s="110"/>
      <c r="F38" s="88"/>
      <c r="G38" s="88"/>
      <c r="H38" s="88"/>
      <c r="I38" s="111"/>
      <c r="J38" s="86"/>
      <c r="K38" s="88"/>
      <c r="L38" s="88"/>
      <c r="M38" s="88"/>
      <c r="N38" s="88"/>
      <c r="O38" s="88"/>
      <c r="P38" s="88"/>
      <c r="Q38" s="88"/>
      <c r="R38" s="88"/>
      <c r="S38" s="88"/>
      <c r="T38" s="88"/>
      <c r="U38" s="112"/>
      <c r="V38" s="112"/>
      <c r="W38" s="112"/>
      <c r="X38" s="112"/>
      <c r="Y38" s="90"/>
      <c r="Z38" s="91"/>
      <c r="AA38" s="111"/>
      <c r="AB38" s="111"/>
      <c r="AC38" s="111"/>
      <c r="AD38" s="257"/>
      <c r="CA38" s="253" t="str">
        <f t="shared" si="1"/>
        <v/>
      </c>
      <c r="CG38" s="253">
        <f t="shared" si="2"/>
        <v>0</v>
      </c>
    </row>
    <row r="39" spans="1:85" x14ac:dyDescent="0.25">
      <c r="A39" s="392"/>
      <c r="B39" s="394" t="s">
        <v>52</v>
      </c>
      <c r="C39" s="395"/>
      <c r="D39" s="259">
        <f>SUM(E39:X39)</f>
        <v>0</v>
      </c>
      <c r="E39" s="49"/>
      <c r="F39" s="50"/>
      <c r="G39" s="50"/>
      <c r="H39" s="50"/>
      <c r="I39" s="54"/>
      <c r="J39" s="53"/>
      <c r="K39" s="50"/>
      <c r="L39" s="50"/>
      <c r="M39" s="113"/>
      <c r="N39" s="113"/>
      <c r="O39" s="113"/>
      <c r="P39" s="113"/>
      <c r="Q39" s="113"/>
      <c r="R39" s="113"/>
      <c r="S39" s="113"/>
      <c r="T39" s="113"/>
      <c r="U39" s="113"/>
      <c r="V39" s="113"/>
      <c r="W39" s="113"/>
      <c r="X39" s="113"/>
      <c r="Y39" s="114"/>
      <c r="Z39" s="115"/>
      <c r="AA39" s="116"/>
      <c r="AB39" s="116"/>
      <c r="AC39" s="116"/>
      <c r="AD39" s="257"/>
      <c r="CA39" s="253" t="str">
        <f t="shared" si="1"/>
        <v/>
      </c>
      <c r="CG39" s="253">
        <f t="shared" si="2"/>
        <v>0</v>
      </c>
    </row>
    <row r="40" spans="1:85" x14ac:dyDescent="0.25">
      <c r="A40" s="393"/>
      <c r="B40" s="322" t="s">
        <v>4</v>
      </c>
      <c r="C40" s="323"/>
      <c r="D40" s="264">
        <f>SUM(E40:X40)</f>
        <v>1428</v>
      </c>
      <c r="E40" s="265">
        <f t="shared" ref="E40:AC40" si="4">SUM(E11:E39)</f>
        <v>1170</v>
      </c>
      <c r="F40" s="266">
        <f t="shared" si="4"/>
        <v>1</v>
      </c>
      <c r="G40" s="266">
        <f t="shared" si="4"/>
        <v>15</v>
      </c>
      <c r="H40" s="266">
        <f t="shared" si="4"/>
        <v>22</v>
      </c>
      <c r="I40" s="267">
        <f t="shared" si="4"/>
        <v>9</v>
      </c>
      <c r="J40" s="268">
        <f t="shared" si="4"/>
        <v>1</v>
      </c>
      <c r="K40" s="266">
        <f t="shared" si="4"/>
        <v>13</v>
      </c>
      <c r="L40" s="266">
        <f t="shared" si="4"/>
        <v>25</v>
      </c>
      <c r="M40" s="269">
        <f t="shared" si="4"/>
        <v>17</v>
      </c>
      <c r="N40" s="269">
        <f t="shared" si="4"/>
        <v>24</v>
      </c>
      <c r="O40" s="269">
        <f t="shared" si="4"/>
        <v>13</v>
      </c>
      <c r="P40" s="269">
        <f t="shared" si="4"/>
        <v>9</v>
      </c>
      <c r="Q40" s="269">
        <f t="shared" si="4"/>
        <v>11</v>
      </c>
      <c r="R40" s="269">
        <f t="shared" si="4"/>
        <v>11</v>
      </c>
      <c r="S40" s="269">
        <f t="shared" si="4"/>
        <v>20</v>
      </c>
      <c r="T40" s="269">
        <f t="shared" si="4"/>
        <v>8</v>
      </c>
      <c r="U40" s="269">
        <f t="shared" si="4"/>
        <v>4</v>
      </c>
      <c r="V40" s="269">
        <f t="shared" si="4"/>
        <v>11</v>
      </c>
      <c r="W40" s="269">
        <f t="shared" si="4"/>
        <v>16</v>
      </c>
      <c r="X40" s="269">
        <f t="shared" si="4"/>
        <v>28</v>
      </c>
      <c r="Y40" s="270">
        <f t="shared" si="4"/>
        <v>0</v>
      </c>
      <c r="Z40" s="271">
        <f t="shared" si="4"/>
        <v>63</v>
      </c>
      <c r="AA40" s="267">
        <f t="shared" si="4"/>
        <v>0</v>
      </c>
      <c r="AB40" s="267">
        <f t="shared" si="4"/>
        <v>0</v>
      </c>
      <c r="AC40" s="267">
        <f t="shared" si="4"/>
        <v>0</v>
      </c>
      <c r="AD40" s="255"/>
    </row>
    <row r="41" spans="1:85" x14ac:dyDescent="0.25">
      <c r="A41" s="272" t="s">
        <v>53</v>
      </c>
      <c r="B41" s="125"/>
      <c r="C41" s="125"/>
      <c r="D41" s="125"/>
      <c r="E41" s="125"/>
      <c r="F41" s="125"/>
      <c r="G41" s="126"/>
      <c r="H41" s="126"/>
      <c r="I41" s="127"/>
      <c r="J41" s="127"/>
      <c r="K41" s="127"/>
      <c r="L41" s="127"/>
      <c r="M41" s="127"/>
      <c r="N41" s="127"/>
      <c r="O41" s="128"/>
      <c r="P41" s="127"/>
      <c r="Q41" s="7"/>
      <c r="R41" s="8"/>
      <c r="S41" s="8"/>
      <c r="T41" s="8"/>
      <c r="U41" s="8"/>
      <c r="V41" s="8"/>
      <c r="W41" s="8"/>
      <c r="X41" s="8"/>
      <c r="Y41" s="8"/>
      <c r="Z41" s="8"/>
      <c r="AA41" s="8"/>
      <c r="AB41" s="8"/>
      <c r="AC41" s="8"/>
    </row>
    <row r="42" spans="1:85" ht="42" x14ac:dyDescent="0.25">
      <c r="A42" s="396" t="s">
        <v>3</v>
      </c>
      <c r="B42" s="397"/>
      <c r="C42" s="398"/>
      <c r="D42" s="238" t="s">
        <v>4</v>
      </c>
      <c r="E42" s="129" t="s">
        <v>54</v>
      </c>
      <c r="F42" s="242" t="s">
        <v>111</v>
      </c>
      <c r="G42" s="242" t="s">
        <v>55</v>
      </c>
      <c r="H42" s="130" t="s">
        <v>56</v>
      </c>
      <c r="I42" s="130" t="s">
        <v>112</v>
      </c>
      <c r="J42" s="127"/>
      <c r="K42" s="127"/>
      <c r="L42" s="127"/>
      <c r="M42" s="127"/>
      <c r="N42" s="127"/>
      <c r="O42" s="127"/>
      <c r="P42" s="127"/>
      <c r="Q42" s="7"/>
      <c r="R42" s="8"/>
      <c r="S42" s="8"/>
      <c r="T42" s="8"/>
      <c r="U42" s="8"/>
      <c r="V42" s="8"/>
      <c r="W42" s="8"/>
      <c r="X42" s="8"/>
      <c r="Y42" s="8"/>
      <c r="Z42" s="8"/>
      <c r="AA42" s="8"/>
      <c r="AB42" s="8"/>
      <c r="AC42" s="8"/>
    </row>
    <row r="43" spans="1:85" x14ac:dyDescent="0.25">
      <c r="A43" s="391" t="s">
        <v>26</v>
      </c>
      <c r="B43" s="324" t="s">
        <v>27</v>
      </c>
      <c r="C43" s="325"/>
      <c r="D43" s="254">
        <f t="shared" ref="D43:D71" si="5">SUM(E43:H43)</f>
        <v>148</v>
      </c>
      <c r="E43" s="22">
        <v>60</v>
      </c>
      <c r="F43" s="23">
        <v>8</v>
      </c>
      <c r="G43" s="23"/>
      <c r="H43" s="131">
        <v>80</v>
      </c>
      <c r="I43" s="131"/>
      <c r="J43" s="257"/>
      <c r="K43" s="127"/>
      <c r="L43" s="127"/>
      <c r="M43" s="127"/>
      <c r="N43" s="127"/>
      <c r="O43" s="127"/>
      <c r="P43" s="127"/>
      <c r="Q43" s="7"/>
      <c r="R43" s="8"/>
      <c r="S43" s="8"/>
      <c r="T43" s="8"/>
      <c r="U43" s="8"/>
      <c r="V43" s="8"/>
      <c r="W43" s="8"/>
      <c r="X43" s="8"/>
      <c r="Y43" s="8"/>
      <c r="Z43" s="8"/>
      <c r="AA43" s="8"/>
      <c r="AB43" s="8"/>
      <c r="AC43" s="8"/>
      <c r="CA43" s="253" t="str">
        <f t="shared" ref="CA43:CA71" si="6">IF(AND(D43=0,D11&gt;0),"En esta área en Sección A,  se consignan personas pero falta registrar la Sesión","")</f>
        <v/>
      </c>
      <c r="CG43" s="253">
        <f t="shared" ref="CG43:CG71" si="7">IF(AND(D43=0,D11&gt;0),1,0)</f>
        <v>0</v>
      </c>
    </row>
    <row r="44" spans="1:85" x14ac:dyDescent="0.25">
      <c r="A44" s="392"/>
      <c r="B44" s="326" t="s">
        <v>28</v>
      </c>
      <c r="C44" s="31" t="s">
        <v>29</v>
      </c>
      <c r="D44" s="254">
        <f t="shared" si="5"/>
        <v>104</v>
      </c>
      <c r="E44" s="33">
        <v>44</v>
      </c>
      <c r="F44" s="34">
        <v>10</v>
      </c>
      <c r="G44" s="34"/>
      <c r="H44" s="35">
        <v>50</v>
      </c>
      <c r="I44" s="35"/>
      <c r="J44" s="257"/>
      <c r="K44" s="127"/>
      <c r="L44" s="127"/>
      <c r="M44" s="127"/>
      <c r="N44" s="127"/>
      <c r="O44" s="127"/>
      <c r="P44" s="127"/>
      <c r="Q44" s="7"/>
      <c r="R44" s="8"/>
      <c r="S44" s="8"/>
      <c r="T44" s="8"/>
      <c r="U44" s="8"/>
      <c r="V44" s="8"/>
      <c r="W44" s="8"/>
      <c r="X44" s="8"/>
      <c r="Y44" s="8"/>
      <c r="Z44" s="8"/>
      <c r="AA44" s="8"/>
      <c r="AB44" s="8"/>
      <c r="AC44" s="8"/>
      <c r="CA44" s="253" t="str">
        <f t="shared" si="6"/>
        <v/>
      </c>
      <c r="CG44" s="253">
        <f t="shared" si="7"/>
        <v>0</v>
      </c>
    </row>
    <row r="45" spans="1:85" x14ac:dyDescent="0.25">
      <c r="A45" s="392"/>
      <c r="B45" s="327"/>
      <c r="C45" s="236" t="s">
        <v>30</v>
      </c>
      <c r="D45" s="261">
        <f t="shared" si="5"/>
        <v>13</v>
      </c>
      <c r="E45" s="59">
        <v>13</v>
      </c>
      <c r="F45" s="60"/>
      <c r="G45" s="60"/>
      <c r="H45" s="133"/>
      <c r="I45" s="133"/>
      <c r="J45" s="257"/>
      <c r="K45" s="127"/>
      <c r="L45" s="127"/>
      <c r="M45" s="127"/>
      <c r="N45" s="127"/>
      <c r="O45" s="127"/>
      <c r="P45" s="127"/>
      <c r="Q45" s="7"/>
      <c r="R45" s="8"/>
      <c r="S45" s="8"/>
      <c r="T45" s="8"/>
      <c r="U45" s="8"/>
      <c r="V45" s="8"/>
      <c r="W45" s="8"/>
      <c r="X45" s="8"/>
      <c r="Y45" s="8"/>
      <c r="Z45" s="8"/>
      <c r="AA45" s="8"/>
      <c r="AB45" s="8"/>
      <c r="AC45" s="8"/>
      <c r="CA45" s="253" t="str">
        <f t="shared" si="6"/>
        <v/>
      </c>
      <c r="CG45" s="253">
        <f t="shared" si="7"/>
        <v>0</v>
      </c>
    </row>
    <row r="46" spans="1:85" x14ac:dyDescent="0.25">
      <c r="A46" s="392"/>
      <c r="B46" s="328"/>
      <c r="C46" s="47" t="s">
        <v>31</v>
      </c>
      <c r="D46" s="262">
        <f t="shared" si="5"/>
        <v>53</v>
      </c>
      <c r="E46" s="85">
        <v>12</v>
      </c>
      <c r="F46" s="98">
        <v>10</v>
      </c>
      <c r="G46" s="98"/>
      <c r="H46" s="134">
        <v>31</v>
      </c>
      <c r="I46" s="134"/>
      <c r="J46" s="257"/>
      <c r="K46" s="127"/>
      <c r="L46" s="127"/>
      <c r="M46" s="127"/>
      <c r="N46" s="127"/>
      <c r="O46" s="127"/>
      <c r="P46" s="127"/>
      <c r="Q46" s="7"/>
      <c r="R46" s="8"/>
      <c r="S46" s="8"/>
      <c r="T46" s="8"/>
      <c r="U46" s="8"/>
      <c r="V46" s="8"/>
      <c r="W46" s="8"/>
      <c r="X46" s="8"/>
      <c r="Y46" s="8"/>
      <c r="Z46" s="8"/>
      <c r="AA46" s="8"/>
      <c r="AB46" s="8"/>
      <c r="AC46" s="8"/>
      <c r="CA46" s="253" t="str">
        <f t="shared" si="6"/>
        <v/>
      </c>
      <c r="CG46" s="253">
        <f t="shared" si="7"/>
        <v>0</v>
      </c>
    </row>
    <row r="47" spans="1:85" x14ac:dyDescent="0.25">
      <c r="A47" s="392"/>
      <c r="B47" s="353" t="s">
        <v>32</v>
      </c>
      <c r="C47" s="354"/>
      <c r="D47" s="263">
        <f t="shared" si="5"/>
        <v>119</v>
      </c>
      <c r="E47" s="40">
        <v>45</v>
      </c>
      <c r="F47" s="41">
        <v>14</v>
      </c>
      <c r="G47" s="41"/>
      <c r="H47" s="42">
        <v>60</v>
      </c>
      <c r="I47" s="42"/>
      <c r="J47" s="257"/>
      <c r="K47" s="127"/>
      <c r="L47" s="127"/>
      <c r="M47" s="127"/>
      <c r="N47" s="127"/>
      <c r="O47" s="127"/>
      <c r="P47" s="127"/>
      <c r="Q47" s="7"/>
      <c r="R47" s="8"/>
      <c r="S47" s="8"/>
      <c r="T47" s="8"/>
      <c r="U47" s="8"/>
      <c r="V47" s="8"/>
      <c r="W47" s="8"/>
      <c r="X47" s="8"/>
      <c r="Y47" s="8"/>
      <c r="Z47" s="8"/>
      <c r="AA47" s="8"/>
      <c r="AB47" s="8"/>
      <c r="AC47" s="8"/>
      <c r="CA47" s="253" t="str">
        <f t="shared" si="6"/>
        <v/>
      </c>
      <c r="CG47" s="253">
        <f t="shared" si="7"/>
        <v>0</v>
      </c>
    </row>
    <row r="48" spans="1:85" x14ac:dyDescent="0.25">
      <c r="A48" s="392"/>
      <c r="B48" s="314" t="s">
        <v>33</v>
      </c>
      <c r="C48" s="315"/>
      <c r="D48" s="261">
        <f t="shared" si="5"/>
        <v>64</v>
      </c>
      <c r="E48" s="59">
        <v>30</v>
      </c>
      <c r="F48" s="60">
        <v>14</v>
      </c>
      <c r="G48" s="60"/>
      <c r="H48" s="133">
        <v>20</v>
      </c>
      <c r="I48" s="133"/>
      <c r="J48" s="257"/>
      <c r="K48" s="127"/>
      <c r="L48" s="127"/>
      <c r="M48" s="127"/>
      <c r="N48" s="127"/>
      <c r="O48" s="127"/>
      <c r="P48" s="127"/>
      <c r="Q48" s="7"/>
      <c r="R48" s="8"/>
      <c r="S48" s="8"/>
      <c r="T48" s="8"/>
      <c r="U48" s="8"/>
      <c r="V48" s="8"/>
      <c r="W48" s="8"/>
      <c r="X48" s="8"/>
      <c r="Y48" s="8"/>
      <c r="Z48" s="8"/>
      <c r="AA48" s="8"/>
      <c r="AB48" s="8"/>
      <c r="AC48" s="8"/>
      <c r="CA48" s="253" t="str">
        <f t="shared" si="6"/>
        <v/>
      </c>
      <c r="CG48" s="253">
        <f t="shared" si="7"/>
        <v>0</v>
      </c>
    </row>
    <row r="49" spans="1:85" x14ac:dyDescent="0.25">
      <c r="A49" s="392"/>
      <c r="B49" s="314" t="s">
        <v>34</v>
      </c>
      <c r="C49" s="315"/>
      <c r="D49" s="261">
        <f t="shared" si="5"/>
        <v>0</v>
      </c>
      <c r="E49" s="59"/>
      <c r="F49" s="60"/>
      <c r="G49" s="60"/>
      <c r="H49" s="133"/>
      <c r="I49" s="133"/>
      <c r="J49" s="257"/>
      <c r="K49" s="127"/>
      <c r="L49" s="127"/>
      <c r="M49" s="127"/>
      <c r="N49" s="127"/>
      <c r="O49" s="127"/>
      <c r="P49" s="127"/>
      <c r="Q49" s="7"/>
      <c r="R49" s="8"/>
      <c r="S49" s="8"/>
      <c r="T49" s="8"/>
      <c r="U49" s="8"/>
      <c r="V49" s="8"/>
      <c r="W49" s="8"/>
      <c r="X49" s="8"/>
      <c r="Y49" s="8"/>
      <c r="Z49" s="8"/>
      <c r="AA49" s="8"/>
      <c r="AB49" s="8"/>
      <c r="AC49" s="8"/>
      <c r="CA49" s="253" t="str">
        <f t="shared" si="6"/>
        <v/>
      </c>
      <c r="CG49" s="253">
        <f t="shared" si="7"/>
        <v>0</v>
      </c>
    </row>
    <row r="50" spans="1:85" x14ac:dyDescent="0.25">
      <c r="A50" s="392"/>
      <c r="B50" s="314" t="s">
        <v>79</v>
      </c>
      <c r="C50" s="315"/>
      <c r="D50" s="261">
        <f t="shared" si="5"/>
        <v>0</v>
      </c>
      <c r="E50" s="59"/>
      <c r="F50" s="60"/>
      <c r="G50" s="60"/>
      <c r="H50" s="133"/>
      <c r="I50" s="133"/>
      <c r="J50" s="257"/>
      <c r="K50" s="127"/>
      <c r="L50" s="127"/>
      <c r="M50" s="127"/>
      <c r="N50" s="127"/>
      <c r="O50" s="127"/>
      <c r="P50" s="127"/>
      <c r="Q50" s="7"/>
      <c r="R50" s="8"/>
      <c r="S50" s="8"/>
      <c r="T50" s="8"/>
      <c r="U50" s="8"/>
      <c r="V50" s="8"/>
      <c r="W50" s="8"/>
      <c r="X50" s="8"/>
      <c r="Y50" s="8"/>
      <c r="Z50" s="8"/>
      <c r="AA50" s="8"/>
      <c r="AB50" s="8"/>
      <c r="AC50" s="8"/>
      <c r="CA50" s="253" t="str">
        <f t="shared" si="6"/>
        <v/>
      </c>
      <c r="CG50" s="253">
        <f t="shared" si="7"/>
        <v>0</v>
      </c>
    </row>
    <row r="51" spans="1:85" x14ac:dyDescent="0.25">
      <c r="A51" s="392"/>
      <c r="B51" s="314" t="s">
        <v>35</v>
      </c>
      <c r="C51" s="315"/>
      <c r="D51" s="261">
        <f t="shared" si="5"/>
        <v>43</v>
      </c>
      <c r="E51" s="59">
        <v>18</v>
      </c>
      <c r="F51" s="60"/>
      <c r="G51" s="60"/>
      <c r="H51" s="133">
        <v>25</v>
      </c>
      <c r="I51" s="133"/>
      <c r="J51" s="257"/>
      <c r="K51" s="127"/>
      <c r="L51" s="127"/>
      <c r="M51" s="127"/>
      <c r="N51" s="127"/>
      <c r="O51" s="127"/>
      <c r="P51" s="127"/>
      <c r="Q51" s="7"/>
      <c r="R51" s="8"/>
      <c r="S51" s="8"/>
      <c r="T51" s="8"/>
      <c r="U51" s="8"/>
      <c r="V51" s="8"/>
      <c r="W51" s="8"/>
      <c r="X51" s="8"/>
      <c r="Y51" s="8"/>
      <c r="Z51" s="8"/>
      <c r="AA51" s="8"/>
      <c r="AB51" s="8"/>
      <c r="AC51" s="8"/>
      <c r="CA51" s="253" t="str">
        <f t="shared" si="6"/>
        <v/>
      </c>
      <c r="CG51" s="253">
        <f t="shared" si="7"/>
        <v>0</v>
      </c>
    </row>
    <row r="52" spans="1:85" x14ac:dyDescent="0.25">
      <c r="A52" s="392"/>
      <c r="B52" s="314" t="s">
        <v>36</v>
      </c>
      <c r="C52" s="315"/>
      <c r="D52" s="261">
        <f t="shared" si="5"/>
        <v>18</v>
      </c>
      <c r="E52" s="100">
        <v>8</v>
      </c>
      <c r="F52" s="70">
        <v>10</v>
      </c>
      <c r="G52" s="70"/>
      <c r="H52" s="135"/>
      <c r="I52" s="135"/>
      <c r="J52" s="257"/>
      <c r="K52" s="127"/>
      <c r="L52" s="127"/>
      <c r="M52" s="127"/>
      <c r="N52" s="127"/>
      <c r="O52" s="127"/>
      <c r="P52" s="127"/>
      <c r="Q52" s="7"/>
      <c r="R52" s="8"/>
      <c r="S52" s="8"/>
      <c r="T52" s="8"/>
      <c r="U52" s="8"/>
      <c r="V52" s="8"/>
      <c r="W52" s="8"/>
      <c r="X52" s="8"/>
      <c r="Y52" s="8"/>
      <c r="Z52" s="8"/>
      <c r="AA52" s="8"/>
      <c r="AB52" s="8"/>
      <c r="AC52" s="8"/>
      <c r="CA52" s="253" t="str">
        <f t="shared" si="6"/>
        <v/>
      </c>
      <c r="CG52" s="253">
        <f t="shared" si="7"/>
        <v>0</v>
      </c>
    </row>
    <row r="53" spans="1:85" x14ac:dyDescent="0.25">
      <c r="A53" s="392"/>
      <c r="B53" s="317" t="s">
        <v>106</v>
      </c>
      <c r="C53" s="318"/>
      <c r="D53" s="261">
        <f t="shared" si="5"/>
        <v>0</v>
      </c>
      <c r="E53" s="100"/>
      <c r="F53" s="70"/>
      <c r="G53" s="70"/>
      <c r="H53" s="135"/>
      <c r="I53" s="135"/>
      <c r="J53" s="257"/>
      <c r="K53" s="127"/>
      <c r="L53" s="127"/>
      <c r="M53" s="127"/>
      <c r="N53" s="127"/>
      <c r="O53" s="127"/>
      <c r="P53" s="127"/>
      <c r="Q53" s="7"/>
      <c r="R53" s="8"/>
      <c r="S53" s="8"/>
      <c r="T53" s="8"/>
      <c r="U53" s="8"/>
      <c r="V53" s="8"/>
      <c r="W53" s="8"/>
      <c r="X53" s="8"/>
      <c r="Y53" s="8"/>
      <c r="Z53" s="8"/>
      <c r="AA53" s="8"/>
      <c r="AB53" s="8"/>
      <c r="AC53" s="8"/>
      <c r="CA53" s="253" t="str">
        <f t="shared" si="6"/>
        <v/>
      </c>
      <c r="CG53" s="253">
        <f t="shared" si="7"/>
        <v>0</v>
      </c>
    </row>
    <row r="54" spans="1:85" x14ac:dyDescent="0.25">
      <c r="A54" s="392"/>
      <c r="B54" s="319" t="s">
        <v>107</v>
      </c>
      <c r="C54" s="76" t="s">
        <v>37</v>
      </c>
      <c r="D54" s="256">
        <f t="shared" si="5"/>
        <v>11</v>
      </c>
      <c r="E54" s="37">
        <v>7</v>
      </c>
      <c r="F54" s="34">
        <v>4</v>
      </c>
      <c r="G54" s="34"/>
      <c r="H54" s="35"/>
      <c r="I54" s="35"/>
      <c r="J54" s="257"/>
      <c r="K54" s="127"/>
      <c r="L54" s="127"/>
      <c r="M54" s="127"/>
      <c r="N54" s="127"/>
      <c r="O54" s="127"/>
      <c r="P54" s="127"/>
      <c r="Q54" s="7"/>
      <c r="R54" s="8"/>
      <c r="S54" s="8"/>
      <c r="T54" s="8"/>
      <c r="U54" s="8"/>
      <c r="V54" s="8"/>
      <c r="W54" s="8"/>
      <c r="X54" s="8"/>
      <c r="Y54" s="8"/>
      <c r="Z54" s="8"/>
      <c r="AA54" s="8"/>
      <c r="AB54" s="8"/>
      <c r="AC54" s="8"/>
      <c r="CA54" s="253" t="str">
        <f t="shared" si="6"/>
        <v/>
      </c>
      <c r="CG54" s="253">
        <f t="shared" si="7"/>
        <v>0</v>
      </c>
    </row>
    <row r="55" spans="1:85" x14ac:dyDescent="0.25">
      <c r="A55" s="392"/>
      <c r="B55" s="320"/>
      <c r="C55" s="237" t="s">
        <v>38</v>
      </c>
      <c r="D55" s="258">
        <f t="shared" si="5"/>
        <v>46</v>
      </c>
      <c r="E55" s="61">
        <v>21</v>
      </c>
      <c r="F55" s="60">
        <v>11</v>
      </c>
      <c r="G55" s="60"/>
      <c r="H55" s="133">
        <v>14</v>
      </c>
      <c r="I55" s="133"/>
      <c r="J55" s="257"/>
      <c r="K55" s="127"/>
      <c r="L55" s="127"/>
      <c r="M55" s="127"/>
      <c r="N55" s="127"/>
      <c r="O55" s="127"/>
      <c r="P55" s="127"/>
      <c r="Q55" s="7"/>
      <c r="R55" s="8"/>
      <c r="S55" s="8"/>
      <c r="T55" s="8"/>
      <c r="U55" s="8"/>
      <c r="V55" s="8"/>
      <c r="W55" s="8"/>
      <c r="X55" s="8"/>
      <c r="Y55" s="8"/>
      <c r="Z55" s="8"/>
      <c r="AA55" s="8"/>
      <c r="AB55" s="8"/>
      <c r="AC55" s="8"/>
      <c r="CA55" s="253" t="str">
        <f t="shared" si="6"/>
        <v/>
      </c>
      <c r="CG55" s="253">
        <f t="shared" si="7"/>
        <v>0</v>
      </c>
    </row>
    <row r="56" spans="1:85" x14ac:dyDescent="0.25">
      <c r="A56" s="392"/>
      <c r="B56" s="321"/>
      <c r="C56" s="83" t="s">
        <v>39</v>
      </c>
      <c r="D56" s="262">
        <f t="shared" si="5"/>
        <v>0</v>
      </c>
      <c r="E56" s="136"/>
      <c r="F56" s="98"/>
      <c r="G56" s="98"/>
      <c r="H56" s="134"/>
      <c r="I56" s="134"/>
      <c r="J56" s="257"/>
      <c r="K56" s="127"/>
      <c r="L56" s="127"/>
      <c r="M56" s="127"/>
      <c r="N56" s="127"/>
      <c r="O56" s="127"/>
      <c r="P56" s="127"/>
      <c r="Q56" s="7"/>
      <c r="R56" s="8"/>
      <c r="S56" s="8"/>
      <c r="T56" s="8"/>
      <c r="U56" s="8"/>
      <c r="V56" s="8"/>
      <c r="W56" s="8"/>
      <c r="X56" s="8"/>
      <c r="Y56" s="8"/>
      <c r="Z56" s="8"/>
      <c r="AA56" s="8"/>
      <c r="AB56" s="8"/>
      <c r="AC56" s="8"/>
      <c r="CA56" s="253" t="str">
        <f t="shared" si="6"/>
        <v/>
      </c>
      <c r="CG56" s="253">
        <f t="shared" si="7"/>
        <v>0</v>
      </c>
    </row>
    <row r="57" spans="1:85" x14ac:dyDescent="0.25">
      <c r="A57" s="392"/>
      <c r="B57" s="329" t="s">
        <v>40</v>
      </c>
      <c r="C57" s="179" t="s">
        <v>41</v>
      </c>
      <c r="D57" s="254">
        <f t="shared" si="5"/>
        <v>0</v>
      </c>
      <c r="E57" s="33"/>
      <c r="F57" s="34"/>
      <c r="G57" s="34"/>
      <c r="H57" s="35"/>
      <c r="I57" s="35"/>
      <c r="J57" s="257"/>
      <c r="K57" s="127"/>
      <c r="L57" s="127"/>
      <c r="M57" s="127"/>
      <c r="N57" s="127"/>
      <c r="O57" s="127"/>
      <c r="P57" s="127"/>
      <c r="Q57" s="7"/>
      <c r="R57" s="8"/>
      <c r="S57" s="8"/>
      <c r="T57" s="8"/>
      <c r="U57" s="8"/>
      <c r="V57" s="8"/>
      <c r="W57" s="8"/>
      <c r="X57" s="8"/>
      <c r="Y57" s="8"/>
      <c r="Z57" s="8"/>
      <c r="AA57" s="8"/>
      <c r="AB57" s="8"/>
      <c r="AC57" s="8"/>
      <c r="CA57" s="253" t="str">
        <f t="shared" si="6"/>
        <v/>
      </c>
      <c r="CG57" s="253">
        <f t="shared" si="7"/>
        <v>0</v>
      </c>
    </row>
    <row r="58" spans="1:85" x14ac:dyDescent="0.25">
      <c r="A58" s="392"/>
      <c r="B58" s="330"/>
      <c r="C58" s="180" t="s">
        <v>42</v>
      </c>
      <c r="D58" s="261">
        <f t="shared" si="5"/>
        <v>0</v>
      </c>
      <c r="E58" s="59"/>
      <c r="F58" s="60"/>
      <c r="G58" s="60"/>
      <c r="H58" s="133"/>
      <c r="I58" s="133"/>
      <c r="J58" s="257"/>
      <c r="K58" s="127"/>
      <c r="L58" s="127"/>
      <c r="M58" s="127"/>
      <c r="N58" s="127"/>
      <c r="O58" s="127"/>
      <c r="P58" s="127"/>
      <c r="Q58" s="7"/>
      <c r="R58" s="8"/>
      <c r="S58" s="8"/>
      <c r="T58" s="8"/>
      <c r="U58" s="8"/>
      <c r="V58" s="8"/>
      <c r="W58" s="8"/>
      <c r="X58" s="8"/>
      <c r="Y58" s="8"/>
      <c r="Z58" s="8"/>
      <c r="AA58" s="8"/>
      <c r="AB58" s="8"/>
      <c r="AC58" s="8"/>
      <c r="CA58" s="253" t="str">
        <f t="shared" si="6"/>
        <v/>
      </c>
      <c r="CG58" s="253">
        <f t="shared" si="7"/>
        <v>0</v>
      </c>
    </row>
    <row r="59" spans="1:85" x14ac:dyDescent="0.25">
      <c r="A59" s="392"/>
      <c r="B59" s="331"/>
      <c r="C59" s="83" t="s">
        <v>39</v>
      </c>
      <c r="D59" s="262">
        <f t="shared" si="5"/>
        <v>0</v>
      </c>
      <c r="E59" s="85"/>
      <c r="F59" s="98"/>
      <c r="G59" s="98"/>
      <c r="H59" s="134"/>
      <c r="I59" s="134"/>
      <c r="J59" s="257"/>
      <c r="K59" s="127"/>
      <c r="L59" s="127"/>
      <c r="M59" s="127"/>
      <c r="N59" s="127"/>
      <c r="O59" s="127"/>
      <c r="P59" s="127"/>
      <c r="Q59" s="7"/>
      <c r="R59" s="8"/>
      <c r="S59" s="8"/>
      <c r="T59" s="8"/>
      <c r="U59" s="8"/>
      <c r="V59" s="8"/>
      <c r="W59" s="8"/>
      <c r="X59" s="8"/>
      <c r="Y59" s="8"/>
      <c r="Z59" s="8"/>
      <c r="AA59" s="8"/>
      <c r="AB59" s="8"/>
      <c r="AC59" s="8"/>
      <c r="CA59" s="253" t="str">
        <f t="shared" si="6"/>
        <v/>
      </c>
      <c r="CG59" s="253">
        <f t="shared" si="7"/>
        <v>0</v>
      </c>
    </row>
    <row r="60" spans="1:85" x14ac:dyDescent="0.25">
      <c r="A60" s="392"/>
      <c r="B60" s="353" t="s">
        <v>43</v>
      </c>
      <c r="C60" s="354"/>
      <c r="D60" s="263">
        <f t="shared" si="5"/>
        <v>134</v>
      </c>
      <c r="E60" s="40">
        <v>71</v>
      </c>
      <c r="F60" s="41">
        <v>33</v>
      </c>
      <c r="G60" s="41">
        <v>30</v>
      </c>
      <c r="H60" s="42"/>
      <c r="I60" s="42"/>
      <c r="J60" s="257"/>
      <c r="K60" s="127"/>
      <c r="L60" s="127"/>
      <c r="M60" s="127"/>
      <c r="N60" s="127"/>
      <c r="O60" s="127"/>
      <c r="P60" s="127"/>
      <c r="Q60" s="7"/>
      <c r="R60" s="8"/>
      <c r="S60" s="8"/>
      <c r="T60" s="8"/>
      <c r="U60" s="8"/>
      <c r="V60" s="8"/>
      <c r="W60" s="8"/>
      <c r="X60" s="8"/>
      <c r="Y60" s="8"/>
      <c r="Z60" s="8"/>
      <c r="AA60" s="8"/>
      <c r="AB60" s="8"/>
      <c r="AC60" s="8"/>
      <c r="CA60" s="253" t="str">
        <f t="shared" si="6"/>
        <v/>
      </c>
      <c r="CG60" s="253">
        <f t="shared" si="7"/>
        <v>0</v>
      </c>
    </row>
    <row r="61" spans="1:85" x14ac:dyDescent="0.25">
      <c r="A61" s="392"/>
      <c r="B61" s="314" t="s">
        <v>44</v>
      </c>
      <c r="C61" s="315"/>
      <c r="D61" s="261">
        <f t="shared" si="5"/>
        <v>137</v>
      </c>
      <c r="E61" s="59">
        <v>55</v>
      </c>
      <c r="F61" s="60"/>
      <c r="G61" s="60"/>
      <c r="H61" s="133">
        <v>82</v>
      </c>
      <c r="I61" s="133"/>
      <c r="J61" s="257"/>
      <c r="K61" s="127"/>
      <c r="L61" s="127"/>
      <c r="M61" s="127"/>
      <c r="N61" s="127"/>
      <c r="O61" s="127"/>
      <c r="P61" s="127"/>
      <c r="Q61" s="7"/>
      <c r="R61" s="8"/>
      <c r="S61" s="8"/>
      <c r="T61" s="8"/>
      <c r="U61" s="8"/>
      <c r="V61" s="8"/>
      <c r="W61" s="8"/>
      <c r="X61" s="8"/>
      <c r="Y61" s="8"/>
      <c r="Z61" s="8"/>
      <c r="AA61" s="8"/>
      <c r="AB61" s="8"/>
      <c r="AC61" s="8"/>
      <c r="CA61" s="253" t="str">
        <f t="shared" si="6"/>
        <v/>
      </c>
      <c r="CG61" s="253">
        <f t="shared" si="7"/>
        <v>0</v>
      </c>
    </row>
    <row r="62" spans="1:85" x14ac:dyDescent="0.25">
      <c r="A62" s="392"/>
      <c r="B62" s="316" t="s">
        <v>80</v>
      </c>
      <c r="C62" s="181" t="s">
        <v>108</v>
      </c>
      <c r="D62" s="261">
        <f t="shared" si="5"/>
        <v>0</v>
      </c>
      <c r="E62" s="59"/>
      <c r="F62" s="60"/>
      <c r="G62" s="60"/>
      <c r="H62" s="133"/>
      <c r="I62" s="133"/>
      <c r="J62" s="257"/>
      <c r="K62" s="127"/>
      <c r="L62" s="127"/>
      <c r="M62" s="127"/>
      <c r="N62" s="127"/>
      <c r="O62" s="127"/>
      <c r="P62" s="127"/>
      <c r="Q62" s="7"/>
      <c r="R62" s="8"/>
      <c r="S62" s="8"/>
      <c r="T62" s="8"/>
      <c r="U62" s="8"/>
      <c r="V62" s="8"/>
      <c r="W62" s="8"/>
      <c r="X62" s="8"/>
      <c r="Y62" s="8"/>
      <c r="Z62" s="8"/>
      <c r="AA62" s="8"/>
      <c r="AB62" s="8"/>
      <c r="AC62" s="8"/>
      <c r="CA62" s="253" t="str">
        <f t="shared" si="6"/>
        <v/>
      </c>
      <c r="CG62" s="253">
        <f t="shared" si="7"/>
        <v>0</v>
      </c>
    </row>
    <row r="63" spans="1:85" x14ac:dyDescent="0.25">
      <c r="A63" s="392"/>
      <c r="B63" s="316"/>
      <c r="C63" s="181" t="s">
        <v>109</v>
      </c>
      <c r="D63" s="261">
        <f t="shared" si="5"/>
        <v>0</v>
      </c>
      <c r="E63" s="59"/>
      <c r="F63" s="60"/>
      <c r="G63" s="60"/>
      <c r="H63" s="133"/>
      <c r="I63" s="133"/>
      <c r="J63" s="257"/>
      <c r="K63" s="127"/>
      <c r="L63" s="127"/>
      <c r="M63" s="127"/>
      <c r="N63" s="127"/>
      <c r="O63" s="127"/>
      <c r="P63" s="127"/>
      <c r="Q63" s="7"/>
      <c r="R63" s="8"/>
      <c r="S63" s="8"/>
      <c r="T63" s="8"/>
      <c r="U63" s="8"/>
      <c r="V63" s="8"/>
      <c r="W63" s="8"/>
      <c r="X63" s="8"/>
      <c r="Y63" s="8"/>
      <c r="Z63" s="8"/>
      <c r="AA63" s="8"/>
      <c r="AB63" s="8"/>
      <c r="AC63" s="8"/>
      <c r="CA63" s="253" t="str">
        <f t="shared" si="6"/>
        <v/>
      </c>
      <c r="CG63" s="253">
        <f t="shared" si="7"/>
        <v>0</v>
      </c>
    </row>
    <row r="64" spans="1:85" x14ac:dyDescent="0.25">
      <c r="A64" s="392"/>
      <c r="B64" s="390" t="s">
        <v>81</v>
      </c>
      <c r="C64" s="390"/>
      <c r="D64" s="261">
        <f t="shared" si="5"/>
        <v>0</v>
      </c>
      <c r="E64" s="59"/>
      <c r="F64" s="60"/>
      <c r="G64" s="60"/>
      <c r="H64" s="133"/>
      <c r="I64" s="133"/>
      <c r="J64" s="257"/>
      <c r="K64" s="127"/>
      <c r="L64" s="127"/>
      <c r="M64" s="127"/>
      <c r="N64" s="127"/>
      <c r="O64" s="127"/>
      <c r="P64" s="127"/>
      <c r="Q64" s="7"/>
      <c r="R64" s="8"/>
      <c r="S64" s="8"/>
      <c r="T64" s="8"/>
      <c r="U64" s="8"/>
      <c r="V64" s="8"/>
      <c r="W64" s="8"/>
      <c r="X64" s="8"/>
      <c r="Y64" s="8"/>
      <c r="Z64" s="8"/>
      <c r="AA64" s="8"/>
      <c r="AB64" s="8"/>
      <c r="AC64" s="8"/>
      <c r="CA64" s="253" t="str">
        <f t="shared" si="6"/>
        <v/>
      </c>
      <c r="CG64" s="253">
        <f t="shared" si="7"/>
        <v>0</v>
      </c>
    </row>
    <row r="65" spans="1:85" x14ac:dyDescent="0.25">
      <c r="A65" s="392"/>
      <c r="B65" s="349" t="s">
        <v>45</v>
      </c>
      <c r="C65" s="350"/>
      <c r="D65" s="261">
        <f t="shared" si="5"/>
        <v>0</v>
      </c>
      <c r="E65" s="59"/>
      <c r="F65" s="60"/>
      <c r="G65" s="60"/>
      <c r="H65" s="133"/>
      <c r="I65" s="133"/>
      <c r="J65" s="257"/>
      <c r="K65" s="127"/>
      <c r="L65" s="127"/>
      <c r="M65" s="127"/>
      <c r="N65" s="127"/>
      <c r="O65" s="127"/>
      <c r="P65" s="127"/>
      <c r="Q65" s="7"/>
      <c r="R65" s="8"/>
      <c r="S65" s="8"/>
      <c r="T65" s="8"/>
      <c r="U65" s="8"/>
      <c r="V65" s="8"/>
      <c r="W65" s="8"/>
      <c r="X65" s="8"/>
      <c r="Y65" s="8"/>
      <c r="Z65" s="8"/>
      <c r="AA65" s="8"/>
      <c r="AB65" s="8"/>
      <c r="AC65" s="8"/>
      <c r="CA65" s="253" t="str">
        <f t="shared" si="6"/>
        <v/>
      </c>
      <c r="CG65" s="253">
        <f t="shared" si="7"/>
        <v>0</v>
      </c>
    </row>
    <row r="66" spans="1:85" x14ac:dyDescent="0.25">
      <c r="A66" s="392"/>
      <c r="B66" s="355" t="s">
        <v>46</v>
      </c>
      <c r="C66" s="356"/>
      <c r="D66" s="261">
        <f t="shared" si="5"/>
        <v>0</v>
      </c>
      <c r="E66" s="100"/>
      <c r="F66" s="70"/>
      <c r="G66" s="70"/>
      <c r="H66" s="135"/>
      <c r="I66" s="135"/>
      <c r="J66" s="257"/>
      <c r="K66" s="127"/>
      <c r="L66" s="127"/>
      <c r="M66" s="127"/>
      <c r="N66" s="127"/>
      <c r="O66" s="127"/>
      <c r="P66" s="127"/>
      <c r="Q66" s="7"/>
      <c r="R66" s="8"/>
      <c r="S66" s="8"/>
      <c r="T66" s="8"/>
      <c r="U66" s="8"/>
      <c r="V66" s="8"/>
      <c r="W66" s="8"/>
      <c r="X66" s="8"/>
      <c r="Y66" s="8"/>
      <c r="Z66" s="8"/>
      <c r="AA66" s="8"/>
      <c r="AB66" s="8"/>
      <c r="AC66" s="8"/>
      <c r="CA66" s="253" t="str">
        <f t="shared" si="6"/>
        <v/>
      </c>
      <c r="CG66" s="253">
        <f t="shared" si="7"/>
        <v>0</v>
      </c>
    </row>
    <row r="67" spans="1:85" x14ac:dyDescent="0.25">
      <c r="A67" s="392"/>
      <c r="B67" s="317" t="s">
        <v>47</v>
      </c>
      <c r="C67" s="318"/>
      <c r="D67" s="261">
        <f t="shared" si="5"/>
        <v>101</v>
      </c>
      <c r="E67" s="100">
        <v>38</v>
      </c>
      <c r="F67" s="70">
        <v>33</v>
      </c>
      <c r="G67" s="70">
        <v>30</v>
      </c>
      <c r="H67" s="135"/>
      <c r="I67" s="135"/>
      <c r="J67" s="257"/>
      <c r="K67" s="127"/>
      <c r="L67" s="127"/>
      <c r="M67" s="127"/>
      <c r="N67" s="127"/>
      <c r="O67" s="127"/>
      <c r="P67" s="127"/>
      <c r="Q67" s="7"/>
      <c r="R67" s="8"/>
      <c r="S67" s="8"/>
      <c r="T67" s="8"/>
      <c r="U67" s="8"/>
      <c r="V67" s="8"/>
      <c r="W67" s="8"/>
      <c r="X67" s="8"/>
      <c r="Y67" s="8"/>
      <c r="Z67" s="8"/>
      <c r="AA67" s="8"/>
      <c r="AB67" s="8"/>
      <c r="AC67" s="8"/>
      <c r="CA67" s="253" t="str">
        <f t="shared" si="6"/>
        <v/>
      </c>
      <c r="CG67" s="253">
        <f t="shared" si="7"/>
        <v>0</v>
      </c>
    </row>
    <row r="68" spans="1:85" x14ac:dyDescent="0.25">
      <c r="A68" s="392"/>
      <c r="B68" s="319" t="s">
        <v>48</v>
      </c>
      <c r="C68" s="102" t="s">
        <v>49</v>
      </c>
      <c r="D68" s="254">
        <f t="shared" si="5"/>
        <v>0</v>
      </c>
      <c r="E68" s="33"/>
      <c r="F68" s="34"/>
      <c r="G68" s="34"/>
      <c r="H68" s="35"/>
      <c r="I68" s="35"/>
      <c r="J68" s="257"/>
      <c r="K68" s="127"/>
      <c r="L68" s="127"/>
      <c r="M68" s="127"/>
      <c r="N68" s="127"/>
      <c r="O68" s="127"/>
      <c r="P68" s="127"/>
      <c r="Q68" s="7"/>
      <c r="R68" s="8"/>
      <c r="S68" s="8"/>
      <c r="T68" s="8"/>
      <c r="U68" s="8"/>
      <c r="V68" s="8"/>
      <c r="W68" s="8"/>
      <c r="X68" s="8"/>
      <c r="Y68" s="8"/>
      <c r="Z68" s="8"/>
      <c r="AA68" s="8"/>
      <c r="AB68" s="8"/>
      <c r="AC68" s="8"/>
      <c r="CA68" s="253" t="str">
        <f t="shared" si="6"/>
        <v/>
      </c>
      <c r="CG68" s="253">
        <f t="shared" si="7"/>
        <v>0</v>
      </c>
    </row>
    <row r="69" spans="1:85" x14ac:dyDescent="0.25">
      <c r="A69" s="392"/>
      <c r="B69" s="320"/>
      <c r="C69" s="139" t="s">
        <v>50</v>
      </c>
      <c r="D69" s="261">
        <f t="shared" si="5"/>
        <v>0</v>
      </c>
      <c r="E69" s="59"/>
      <c r="F69" s="60"/>
      <c r="G69" s="60"/>
      <c r="H69" s="133"/>
      <c r="I69" s="133"/>
      <c r="J69" s="257"/>
      <c r="K69" s="127"/>
      <c r="L69" s="127"/>
      <c r="M69" s="127"/>
      <c r="N69" s="127"/>
      <c r="O69" s="127"/>
      <c r="P69" s="127"/>
      <c r="Q69" s="7"/>
      <c r="R69" s="8"/>
      <c r="S69" s="8"/>
      <c r="T69" s="8"/>
      <c r="U69" s="8"/>
      <c r="V69" s="8"/>
      <c r="W69" s="8"/>
      <c r="X69" s="8"/>
      <c r="Y69" s="8"/>
      <c r="Z69" s="8"/>
      <c r="AA69" s="8"/>
      <c r="AB69" s="8"/>
      <c r="AC69" s="8"/>
      <c r="CA69" s="253" t="str">
        <f t="shared" si="6"/>
        <v/>
      </c>
      <c r="CG69" s="253">
        <f t="shared" si="7"/>
        <v>0</v>
      </c>
    </row>
    <row r="70" spans="1:85" x14ac:dyDescent="0.25">
      <c r="A70" s="392"/>
      <c r="B70" s="321"/>
      <c r="C70" s="109" t="s">
        <v>51</v>
      </c>
      <c r="D70" s="261">
        <f t="shared" si="5"/>
        <v>0</v>
      </c>
      <c r="E70" s="100"/>
      <c r="F70" s="70"/>
      <c r="G70" s="70"/>
      <c r="H70" s="135"/>
      <c r="I70" s="135"/>
      <c r="J70" s="257"/>
      <c r="K70" s="127"/>
      <c r="L70" s="127"/>
      <c r="M70" s="127"/>
      <c r="N70" s="127"/>
      <c r="O70" s="127"/>
      <c r="P70" s="127"/>
      <c r="Q70" s="7"/>
      <c r="R70" s="8"/>
      <c r="S70" s="8"/>
      <c r="T70" s="8"/>
      <c r="U70" s="8"/>
      <c r="V70" s="8"/>
      <c r="W70" s="8"/>
      <c r="X70" s="8"/>
      <c r="Y70" s="8"/>
      <c r="Z70" s="8"/>
      <c r="AA70" s="8"/>
      <c r="AB70" s="8"/>
      <c r="AC70" s="8"/>
      <c r="CA70" s="253" t="str">
        <f t="shared" si="6"/>
        <v/>
      </c>
      <c r="CG70" s="253">
        <f t="shared" si="7"/>
        <v>0</v>
      </c>
    </row>
    <row r="71" spans="1:85" x14ac:dyDescent="0.25">
      <c r="A71" s="392"/>
      <c r="B71" s="351" t="s">
        <v>52</v>
      </c>
      <c r="C71" s="352"/>
      <c r="D71" s="264">
        <f t="shared" si="5"/>
        <v>0</v>
      </c>
      <c r="E71" s="140"/>
      <c r="F71" s="141"/>
      <c r="G71" s="141"/>
      <c r="H71" s="142"/>
      <c r="I71" s="142"/>
      <c r="J71" s="257"/>
      <c r="K71" s="127"/>
      <c r="L71" s="127"/>
      <c r="M71" s="127"/>
      <c r="N71" s="127"/>
      <c r="O71" s="127"/>
      <c r="P71" s="127"/>
      <c r="Q71" s="7"/>
      <c r="R71" s="8"/>
      <c r="S71" s="8"/>
      <c r="T71" s="8"/>
      <c r="U71" s="8"/>
      <c r="V71" s="8"/>
      <c r="W71" s="8"/>
      <c r="X71" s="8"/>
      <c r="Y71" s="8"/>
      <c r="Z71" s="8"/>
      <c r="AA71" s="8"/>
      <c r="AB71" s="8"/>
      <c r="AC71" s="8"/>
      <c r="CA71" s="253" t="str">
        <f t="shared" si="6"/>
        <v/>
      </c>
      <c r="CG71" s="253">
        <f t="shared" si="7"/>
        <v>0</v>
      </c>
    </row>
    <row r="72" spans="1:85" x14ac:dyDescent="0.25">
      <c r="A72" s="393"/>
      <c r="B72" s="322" t="s">
        <v>4</v>
      </c>
      <c r="C72" s="323"/>
      <c r="D72" s="264">
        <f>SUM(E72:I72)</f>
        <v>991</v>
      </c>
      <c r="E72" s="264">
        <f>SUM(E43:E71)</f>
        <v>422</v>
      </c>
      <c r="F72" s="264">
        <f>SUM(F43:F71)</f>
        <v>147</v>
      </c>
      <c r="G72" s="264">
        <f>SUM(G43:G71)</f>
        <v>60</v>
      </c>
      <c r="H72" s="264">
        <f>SUM(H43:H71)</f>
        <v>362</v>
      </c>
      <c r="I72" s="264">
        <f>SUM(I43:I71)</f>
        <v>0</v>
      </c>
      <c r="J72" s="257"/>
      <c r="K72" s="127"/>
      <c r="L72" s="127"/>
      <c r="M72" s="127"/>
      <c r="N72" s="127"/>
      <c r="O72" s="127"/>
      <c r="P72" s="127"/>
      <c r="Q72" s="7"/>
      <c r="R72" s="8"/>
      <c r="S72" s="8"/>
      <c r="T72" s="8"/>
      <c r="U72" s="8"/>
      <c r="V72" s="8"/>
      <c r="W72" s="8"/>
      <c r="X72" s="8"/>
      <c r="Y72" s="8"/>
      <c r="Z72" s="8"/>
      <c r="AA72" s="8"/>
      <c r="AB72" s="8"/>
    </row>
    <row r="73" spans="1:85" x14ac:dyDescent="0.25">
      <c r="A73" s="272" t="s">
        <v>57</v>
      </c>
      <c r="B73" s="125"/>
      <c r="C73" s="125"/>
      <c r="D73" s="125"/>
      <c r="E73" s="125"/>
      <c r="F73" s="125"/>
      <c r="G73" s="126"/>
      <c r="H73" s="126"/>
      <c r="I73" s="143"/>
      <c r="J73" s="143"/>
      <c r="K73" s="143"/>
      <c r="L73" s="143"/>
      <c r="M73" s="143"/>
      <c r="N73" s="143"/>
      <c r="O73" s="128"/>
      <c r="P73" s="127"/>
      <c r="Q73" s="7"/>
      <c r="R73" s="8"/>
      <c r="S73" s="8"/>
      <c r="T73" s="8"/>
      <c r="U73" s="8"/>
      <c r="V73" s="8"/>
      <c r="W73" s="8"/>
      <c r="X73" s="8"/>
      <c r="Y73" s="8"/>
      <c r="Z73" s="8"/>
      <c r="AA73" s="8"/>
      <c r="AB73" s="8"/>
    </row>
    <row r="74" spans="1:85" ht="31.5" x14ac:dyDescent="0.25">
      <c r="A74" s="316" t="s">
        <v>58</v>
      </c>
      <c r="B74" s="316"/>
      <c r="C74" s="316"/>
      <c r="D74" s="240" t="s">
        <v>59</v>
      </c>
      <c r="E74" s="241" t="s">
        <v>60</v>
      </c>
      <c r="F74" s="242" t="s">
        <v>113</v>
      </c>
      <c r="G74" s="242" t="s">
        <v>61</v>
      </c>
      <c r="H74" s="130" t="s">
        <v>62</v>
      </c>
      <c r="I74" s="144"/>
      <c r="J74" s="145"/>
      <c r="K74" s="145"/>
      <c r="L74" s="145"/>
      <c r="M74" s="145"/>
      <c r="N74" s="145"/>
      <c r="O74" s="145"/>
      <c r="P74" s="127"/>
      <c r="Q74" s="7"/>
      <c r="R74" s="8"/>
      <c r="S74" s="8"/>
      <c r="T74" s="8"/>
      <c r="U74" s="8"/>
      <c r="V74" s="8"/>
      <c r="W74" s="8"/>
      <c r="X74" s="8"/>
      <c r="Y74" s="8"/>
      <c r="Z74" s="8"/>
      <c r="AA74" s="8"/>
      <c r="AB74" s="8"/>
    </row>
    <row r="75" spans="1:85" x14ac:dyDescent="0.25">
      <c r="A75" s="363" t="s">
        <v>63</v>
      </c>
      <c r="B75" s="364"/>
      <c r="C75" s="365"/>
      <c r="D75" s="273">
        <f>SUM(E75:H75)</f>
        <v>0</v>
      </c>
      <c r="E75" s="33"/>
      <c r="F75" s="34"/>
      <c r="G75" s="34"/>
      <c r="H75" s="35"/>
      <c r="I75" s="257"/>
      <c r="J75" s="145"/>
      <c r="K75" s="145"/>
      <c r="L75" s="145"/>
      <c r="M75" s="145"/>
      <c r="N75" s="145"/>
      <c r="O75" s="145"/>
      <c r="P75" s="127"/>
      <c r="Q75" s="7"/>
      <c r="R75" s="8"/>
      <c r="S75" s="8"/>
      <c r="T75" s="8"/>
      <c r="U75" s="8"/>
      <c r="V75" s="8"/>
      <c r="W75" s="8"/>
      <c r="X75" s="8"/>
      <c r="Y75" s="8"/>
      <c r="Z75" s="8"/>
      <c r="AA75" s="8"/>
      <c r="AB75" s="8"/>
    </row>
    <row r="76" spans="1:85" x14ac:dyDescent="0.25">
      <c r="A76" s="357" t="s">
        <v>64</v>
      </c>
      <c r="B76" s="358"/>
      <c r="C76" s="359"/>
      <c r="D76" s="273">
        <f>SUM(E76:H76)</f>
        <v>0</v>
      </c>
      <c r="E76" s="40"/>
      <c r="F76" s="41"/>
      <c r="G76" s="41"/>
      <c r="H76" s="42"/>
      <c r="I76" s="257"/>
      <c r="J76" s="145"/>
      <c r="K76" s="145"/>
      <c r="L76" s="145"/>
      <c r="M76" s="145"/>
      <c r="N76" s="145"/>
      <c r="O76" s="145"/>
      <c r="P76" s="128"/>
      <c r="Q76" s="7"/>
      <c r="R76" s="8"/>
      <c r="S76" s="8"/>
      <c r="T76" s="8"/>
      <c r="U76" s="8"/>
      <c r="V76" s="8"/>
      <c r="W76" s="8"/>
      <c r="X76" s="8"/>
      <c r="Y76" s="8"/>
      <c r="Z76" s="8"/>
      <c r="AA76" s="8"/>
      <c r="AB76" s="8"/>
    </row>
    <row r="77" spans="1:85" x14ac:dyDescent="0.25">
      <c r="A77" s="360" t="s">
        <v>65</v>
      </c>
      <c r="B77" s="361"/>
      <c r="C77" s="362"/>
      <c r="D77" s="273">
        <f>SUM(E77:H77)</f>
        <v>0</v>
      </c>
      <c r="E77" s="59"/>
      <c r="F77" s="60"/>
      <c r="G77" s="60"/>
      <c r="H77" s="133"/>
      <c r="I77" s="257"/>
      <c r="J77" s="145"/>
      <c r="K77" s="145"/>
      <c r="L77" s="145"/>
      <c r="M77" s="145"/>
      <c r="N77" s="145"/>
      <c r="O77" s="145"/>
      <c r="P77" s="145"/>
      <c r="Q77" s="7"/>
      <c r="R77" s="8"/>
      <c r="S77" s="8"/>
      <c r="T77" s="8"/>
      <c r="U77" s="8"/>
      <c r="V77" s="8"/>
      <c r="W77" s="8"/>
      <c r="X77" s="8"/>
      <c r="Y77" s="8"/>
      <c r="Z77" s="8"/>
      <c r="AA77" s="8"/>
      <c r="AB77" s="8"/>
    </row>
    <row r="78" spans="1:85" x14ac:dyDescent="0.25">
      <c r="A78" s="366" t="s">
        <v>66</v>
      </c>
      <c r="B78" s="367"/>
      <c r="C78" s="368"/>
      <c r="D78" s="274">
        <f>SUM(E78:H78)</f>
        <v>0</v>
      </c>
      <c r="E78" s="100"/>
      <c r="F78" s="70"/>
      <c r="G78" s="70"/>
      <c r="H78" s="135"/>
      <c r="I78" s="257"/>
      <c r="J78" s="145"/>
      <c r="K78" s="145"/>
      <c r="L78" s="145"/>
      <c r="M78" s="145"/>
      <c r="N78" s="145"/>
      <c r="O78" s="145"/>
      <c r="P78" s="145"/>
      <c r="Q78" s="7"/>
      <c r="R78" s="8"/>
      <c r="S78" s="8"/>
      <c r="T78" s="8"/>
      <c r="U78" s="8"/>
      <c r="V78" s="8"/>
      <c r="W78" s="8"/>
      <c r="X78" s="8"/>
      <c r="Y78" s="8"/>
      <c r="Z78" s="8"/>
      <c r="AA78" s="8"/>
      <c r="AB78" s="8"/>
    </row>
    <row r="79" spans="1:85" x14ac:dyDescent="0.25">
      <c r="A79" s="322" t="s">
        <v>4</v>
      </c>
      <c r="B79" s="399"/>
      <c r="C79" s="400"/>
      <c r="D79" s="275">
        <f>SUM(E79:H79)</f>
        <v>0</v>
      </c>
      <c r="E79" s="265">
        <f>SUM(E75:E78)</f>
        <v>0</v>
      </c>
      <c r="F79" s="266">
        <f>SUM(F75:F78)</f>
        <v>0</v>
      </c>
      <c r="G79" s="266">
        <f>SUM(G75:G78)</f>
        <v>0</v>
      </c>
      <c r="H79" s="276">
        <f>SUM(H75:H78)</f>
        <v>0</v>
      </c>
      <c r="I79" s="257"/>
      <c r="J79" s="127"/>
      <c r="K79" s="127"/>
      <c r="L79" s="127"/>
      <c r="M79" s="127"/>
      <c r="N79" s="127"/>
      <c r="O79" s="127"/>
      <c r="P79" s="145"/>
      <c r="Q79" s="7"/>
      <c r="R79" s="8"/>
      <c r="S79" s="8"/>
      <c r="T79" s="8"/>
      <c r="U79" s="8"/>
      <c r="V79" s="8"/>
      <c r="W79" s="8"/>
      <c r="X79" s="8"/>
      <c r="Y79" s="8"/>
      <c r="Z79" s="8"/>
      <c r="AA79" s="8"/>
      <c r="AB79" s="8"/>
    </row>
    <row r="80" spans="1:85" x14ac:dyDescent="0.25">
      <c r="A80" s="277" t="s">
        <v>67</v>
      </c>
      <c r="B80" s="150"/>
      <c r="C80" s="150"/>
      <c r="D80" s="150"/>
      <c r="E80" s="151"/>
      <c r="F80" s="151"/>
      <c r="G80" s="151"/>
      <c r="H80" s="151"/>
      <c r="I80" s="151"/>
      <c r="J80" s="151"/>
      <c r="K80" s="152"/>
      <c r="L80" s="152"/>
      <c r="M80" s="152"/>
      <c r="N80" s="153"/>
      <c r="O80" s="154"/>
      <c r="P80" s="145"/>
      <c r="Q80" s="7"/>
      <c r="R80" s="8"/>
      <c r="S80" s="8"/>
      <c r="T80" s="8"/>
      <c r="U80" s="8"/>
      <c r="V80" s="8"/>
      <c r="W80" s="8"/>
      <c r="X80" s="8"/>
      <c r="Y80" s="8"/>
      <c r="Z80" s="8"/>
      <c r="AA80" s="8"/>
      <c r="AB80" s="8"/>
    </row>
    <row r="81" spans="1:28" ht="21" x14ac:dyDescent="0.25">
      <c r="A81" s="369" t="s">
        <v>68</v>
      </c>
      <c r="B81" s="370"/>
      <c r="C81" s="371"/>
      <c r="D81" s="189" t="s">
        <v>69</v>
      </c>
      <c r="E81" s="372"/>
      <c r="F81" s="372"/>
      <c r="G81" s="7"/>
      <c r="H81" s="7"/>
      <c r="I81" s="7"/>
      <c r="J81" s="7"/>
      <c r="K81" s="7"/>
      <c r="L81" s="7"/>
      <c r="M81" s="7"/>
      <c r="N81" s="7"/>
      <c r="O81" s="7"/>
      <c r="P81" s="145"/>
      <c r="Q81" s="7"/>
      <c r="R81" s="8"/>
      <c r="S81" s="8"/>
      <c r="T81" s="8"/>
      <c r="U81" s="8"/>
      <c r="V81" s="8"/>
      <c r="W81" s="8"/>
      <c r="X81" s="8"/>
      <c r="Y81" s="8"/>
      <c r="Z81" s="8"/>
      <c r="AA81" s="8"/>
      <c r="AB81" s="8"/>
    </row>
    <row r="82" spans="1:28" x14ac:dyDescent="0.25">
      <c r="A82" s="401" t="s">
        <v>70</v>
      </c>
      <c r="B82" s="402"/>
      <c r="C82" s="403"/>
      <c r="D82" s="156"/>
      <c r="E82" s="404"/>
      <c r="F82" s="404"/>
      <c r="G82" s="7"/>
      <c r="H82" s="7"/>
      <c r="I82" s="7"/>
      <c r="J82" s="7"/>
      <c r="K82" s="7"/>
      <c r="L82" s="7"/>
      <c r="M82" s="7"/>
      <c r="N82" s="7"/>
      <c r="O82" s="7"/>
      <c r="P82" s="127"/>
      <c r="Q82" s="7"/>
      <c r="R82" s="8"/>
      <c r="S82" s="8"/>
      <c r="T82" s="8"/>
      <c r="U82" s="8"/>
      <c r="V82" s="8"/>
      <c r="W82" s="8"/>
      <c r="X82" s="8"/>
      <c r="Y82" s="8"/>
      <c r="Z82" s="8"/>
      <c r="AA82" s="8"/>
      <c r="AB82" s="8"/>
    </row>
    <row r="83" spans="1:28" x14ac:dyDescent="0.25">
      <c r="A83" s="360" t="s">
        <v>71</v>
      </c>
      <c r="B83" s="361"/>
      <c r="C83" s="362"/>
      <c r="D83" s="156"/>
      <c r="E83" s="404"/>
      <c r="F83" s="404"/>
      <c r="G83" s="7"/>
      <c r="H83" s="7"/>
      <c r="I83" s="7"/>
      <c r="J83" s="7"/>
      <c r="K83" s="7"/>
      <c r="L83" s="7"/>
      <c r="M83" s="7"/>
      <c r="N83" s="7"/>
      <c r="O83" s="7"/>
      <c r="P83" s="7"/>
      <c r="Q83" s="7"/>
      <c r="R83" s="8"/>
      <c r="S83" s="8"/>
      <c r="T83" s="8"/>
      <c r="U83" s="8"/>
      <c r="V83" s="8"/>
      <c r="W83" s="8"/>
      <c r="X83" s="8"/>
      <c r="Y83" s="8"/>
      <c r="Z83" s="8"/>
      <c r="AA83" s="8"/>
      <c r="AB83" s="8"/>
    </row>
    <row r="84" spans="1:28" x14ac:dyDescent="0.25">
      <c r="A84" s="411" t="s">
        <v>72</v>
      </c>
      <c r="B84" s="412"/>
      <c r="C84" s="413"/>
      <c r="D84" s="157"/>
      <c r="E84" s="278"/>
      <c r="F84" s="278"/>
      <c r="G84" s="7"/>
      <c r="H84" s="7"/>
      <c r="I84" s="7"/>
      <c r="J84" s="7"/>
      <c r="K84" s="7"/>
      <c r="L84" s="7"/>
      <c r="M84" s="7"/>
      <c r="N84" s="7"/>
      <c r="O84" s="7"/>
      <c r="P84" s="7"/>
      <c r="Q84" s="7"/>
      <c r="R84" s="8"/>
      <c r="S84" s="8"/>
      <c r="T84" s="8"/>
      <c r="U84" s="8"/>
      <c r="V84" s="8"/>
      <c r="W84" s="8"/>
      <c r="X84" s="8"/>
      <c r="Y84" s="8"/>
      <c r="Z84" s="8"/>
      <c r="AA84" s="8"/>
      <c r="AB84" s="8"/>
    </row>
    <row r="85" spans="1:28" x14ac:dyDescent="0.25">
      <c r="A85" s="279" t="s">
        <v>73</v>
      </c>
      <c r="B85" s="279"/>
      <c r="C85" s="158"/>
      <c r="D85" s="159"/>
      <c r="E85" s="160"/>
    </row>
    <row r="86" spans="1:28" x14ac:dyDescent="0.25">
      <c r="A86" s="306" t="s">
        <v>74</v>
      </c>
      <c r="B86" s="306"/>
      <c r="C86" s="306"/>
      <c r="D86" s="307" t="s">
        <v>75</v>
      </c>
      <c r="E86" s="307" t="s">
        <v>114</v>
      </c>
    </row>
    <row r="87" spans="1:28" ht="18.75" customHeight="1" x14ac:dyDescent="0.25">
      <c r="A87" s="306"/>
      <c r="B87" s="306"/>
      <c r="C87" s="306"/>
      <c r="D87" s="307"/>
      <c r="E87" s="307"/>
    </row>
    <row r="88" spans="1:28" x14ac:dyDescent="0.25">
      <c r="A88" s="408" t="s">
        <v>76</v>
      </c>
      <c r="B88" s="409"/>
      <c r="C88" s="410"/>
      <c r="D88" s="280"/>
      <c r="E88" s="281"/>
      <c r="F88" s="253"/>
    </row>
    <row r="89" spans="1:28" x14ac:dyDescent="0.25">
      <c r="A89" s="405" t="s">
        <v>115</v>
      </c>
      <c r="B89" s="406"/>
      <c r="C89" s="407"/>
      <c r="D89" s="282"/>
      <c r="E89" s="283"/>
      <c r="F89" s="253"/>
    </row>
    <row r="90" spans="1:28" x14ac:dyDescent="0.25">
      <c r="A90" s="303" t="s">
        <v>77</v>
      </c>
      <c r="B90" s="304"/>
      <c r="C90" s="305"/>
      <c r="D90" s="284"/>
      <c r="E90" s="285"/>
      <c r="F90" s="253"/>
    </row>
    <row r="91" spans="1:28" x14ac:dyDescent="0.25">
      <c r="A91" s="158" t="s">
        <v>78</v>
      </c>
      <c r="B91" s="279"/>
      <c r="C91" s="158"/>
      <c r="D91" s="159"/>
      <c r="E91" s="160"/>
    </row>
    <row r="92" spans="1:28" x14ac:dyDescent="0.25">
      <c r="A92" s="306" t="s">
        <v>74</v>
      </c>
      <c r="B92" s="306"/>
      <c r="C92" s="306"/>
      <c r="D92" s="307" t="s">
        <v>75</v>
      </c>
      <c r="E92" s="307" t="s">
        <v>114</v>
      </c>
    </row>
    <row r="93" spans="1:28" ht="15.75" customHeight="1" x14ac:dyDescent="0.25">
      <c r="A93" s="306"/>
      <c r="B93" s="306"/>
      <c r="C93" s="306"/>
      <c r="D93" s="307"/>
      <c r="E93" s="307"/>
      <c r="F93" s="253"/>
    </row>
    <row r="94" spans="1:28" x14ac:dyDescent="0.25">
      <c r="A94" s="311" t="s">
        <v>116</v>
      </c>
      <c r="B94" s="312"/>
      <c r="C94" s="313"/>
      <c r="D94" s="280"/>
      <c r="E94" s="281"/>
      <c r="F94" s="253"/>
    </row>
    <row r="95" spans="1:28" x14ac:dyDescent="0.25">
      <c r="A95" s="308" t="s">
        <v>117</v>
      </c>
      <c r="B95" s="309"/>
      <c r="C95" s="310"/>
      <c r="D95" s="284"/>
      <c r="E95" s="285"/>
      <c r="F95" s="253"/>
    </row>
    <row r="96" spans="1:28" x14ac:dyDescent="0.25">
      <c r="A96" s="279" t="s">
        <v>118</v>
      </c>
      <c r="B96" s="158"/>
      <c r="C96" s="158"/>
      <c r="D96" s="159"/>
      <c r="E96" s="160"/>
      <c r="F96" s="163"/>
      <c r="G96" s="163"/>
      <c r="H96" s="163"/>
    </row>
    <row r="97" spans="1:85" x14ac:dyDescent="0.25">
      <c r="A97" s="332" t="s">
        <v>119</v>
      </c>
      <c r="B97" s="332"/>
      <c r="C97" s="333"/>
      <c r="D97" s="307" t="s">
        <v>82</v>
      </c>
      <c r="E97" s="345" t="s">
        <v>83</v>
      </c>
      <c r="F97" s="346"/>
      <c r="G97" s="346"/>
      <c r="H97" s="346"/>
      <c r="I97" s="346"/>
      <c r="J97" s="346"/>
      <c r="K97" s="347" t="s">
        <v>84</v>
      </c>
      <c r="L97" s="348"/>
    </row>
    <row r="98" spans="1:85" ht="17.25" customHeight="1" x14ac:dyDescent="0.25">
      <c r="A98" s="334"/>
      <c r="B98" s="334"/>
      <c r="C98" s="335"/>
      <c r="D98" s="307"/>
      <c r="E98" s="184" t="s">
        <v>85</v>
      </c>
      <c r="F98" s="185" t="s">
        <v>86</v>
      </c>
      <c r="G98" s="186" t="s">
        <v>87</v>
      </c>
      <c r="H98" s="186" t="s">
        <v>88</v>
      </c>
      <c r="I98" s="187" t="s">
        <v>89</v>
      </c>
      <c r="J98" s="188" t="s">
        <v>90</v>
      </c>
      <c r="K98" s="189" t="s">
        <v>91</v>
      </c>
      <c r="L98" s="189" t="s">
        <v>92</v>
      </c>
    </row>
    <row r="99" spans="1:85" x14ac:dyDescent="0.25">
      <c r="A99" s="336" t="s">
        <v>93</v>
      </c>
      <c r="B99" s="337"/>
      <c r="C99" s="190" t="s">
        <v>94</v>
      </c>
      <c r="D99" s="286"/>
      <c r="E99" s="33"/>
      <c r="F99" s="37"/>
      <c r="G99" s="34"/>
      <c r="H99" s="34"/>
      <c r="I99" s="34"/>
      <c r="J99" s="38"/>
      <c r="K99" s="192"/>
      <c r="L99" s="38"/>
      <c r="M99" s="287"/>
      <c r="CG99" s="253">
        <v>0</v>
      </c>
    </row>
    <row r="100" spans="1:85" x14ac:dyDescent="0.25">
      <c r="A100" s="338"/>
      <c r="B100" s="339"/>
      <c r="C100" s="193" t="s">
        <v>95</v>
      </c>
      <c r="D100" s="288"/>
      <c r="E100" s="59"/>
      <c r="F100" s="61"/>
      <c r="G100" s="60"/>
      <c r="H100" s="60"/>
      <c r="I100" s="60"/>
      <c r="J100" s="45"/>
      <c r="K100" s="195"/>
      <c r="L100" s="45"/>
      <c r="M100" s="287"/>
      <c r="CG100" s="253">
        <v>0</v>
      </c>
    </row>
    <row r="101" spans="1:85" x14ac:dyDescent="0.25">
      <c r="A101" s="338"/>
      <c r="B101" s="339"/>
      <c r="C101" s="193" t="s">
        <v>96</v>
      </c>
      <c r="D101" s="289"/>
      <c r="E101" s="85"/>
      <c r="F101" s="136"/>
      <c r="G101" s="98"/>
      <c r="H101" s="98"/>
      <c r="I101" s="98"/>
      <c r="J101" s="92"/>
      <c r="K101" s="197"/>
      <c r="L101" s="92"/>
      <c r="M101" s="287"/>
      <c r="CG101" s="253">
        <v>0</v>
      </c>
    </row>
    <row r="102" spans="1:85" x14ac:dyDescent="0.25">
      <c r="A102" s="336" t="s">
        <v>97</v>
      </c>
      <c r="B102" s="337"/>
      <c r="C102" s="190" t="s">
        <v>94</v>
      </c>
      <c r="D102" s="286"/>
      <c r="E102" s="40"/>
      <c r="F102" s="44"/>
      <c r="G102" s="41"/>
      <c r="H102" s="41"/>
      <c r="I102" s="41"/>
      <c r="J102" s="46"/>
      <c r="K102" s="198"/>
      <c r="L102" s="46"/>
      <c r="M102" s="287"/>
      <c r="CG102" s="253">
        <v>0</v>
      </c>
    </row>
    <row r="103" spans="1:85" x14ac:dyDescent="0.25">
      <c r="A103" s="338"/>
      <c r="B103" s="339"/>
      <c r="C103" s="193" t="s">
        <v>95</v>
      </c>
      <c r="D103" s="288"/>
      <c r="E103" s="100"/>
      <c r="F103" s="69"/>
      <c r="G103" s="70"/>
      <c r="H103" s="70"/>
      <c r="I103" s="70"/>
      <c r="J103" s="74"/>
      <c r="K103" s="199"/>
      <c r="L103" s="74"/>
      <c r="M103" s="287"/>
      <c r="CG103" s="253">
        <v>0</v>
      </c>
    </row>
    <row r="104" spans="1:85" x14ac:dyDescent="0.25">
      <c r="A104" s="338"/>
      <c r="B104" s="339"/>
      <c r="C104" s="193" t="s">
        <v>96</v>
      </c>
      <c r="D104" s="289"/>
      <c r="E104" s="100"/>
      <c r="F104" s="69"/>
      <c r="G104" s="70"/>
      <c r="H104" s="70"/>
      <c r="I104" s="70"/>
      <c r="J104" s="74"/>
      <c r="K104" s="199"/>
      <c r="L104" s="74"/>
      <c r="M104" s="287"/>
      <c r="CG104" s="253">
        <v>0</v>
      </c>
    </row>
    <row r="105" spans="1:85" x14ac:dyDescent="0.25">
      <c r="A105" s="336" t="s">
        <v>98</v>
      </c>
      <c r="B105" s="340"/>
      <c r="C105" s="190" t="s">
        <v>94</v>
      </c>
      <c r="D105" s="286"/>
      <c r="E105" s="33"/>
      <c r="F105" s="37"/>
      <c r="G105" s="34"/>
      <c r="H105" s="34"/>
      <c r="I105" s="34"/>
      <c r="J105" s="38"/>
      <c r="K105" s="192"/>
      <c r="L105" s="38"/>
      <c r="M105" s="287"/>
      <c r="CG105" s="253">
        <v>0</v>
      </c>
    </row>
    <row r="106" spans="1:85" x14ac:dyDescent="0.25">
      <c r="A106" s="341"/>
      <c r="B106" s="342"/>
      <c r="C106" s="193" t="s">
        <v>95</v>
      </c>
      <c r="D106" s="288"/>
      <c r="E106" s="59"/>
      <c r="F106" s="61"/>
      <c r="G106" s="60"/>
      <c r="H106" s="60"/>
      <c r="I106" s="60"/>
      <c r="J106" s="45"/>
      <c r="K106" s="195"/>
      <c r="L106" s="45"/>
      <c r="M106" s="287"/>
      <c r="CG106" s="253">
        <v>0</v>
      </c>
    </row>
    <row r="107" spans="1:85" x14ac:dyDescent="0.25">
      <c r="A107" s="343"/>
      <c r="B107" s="344"/>
      <c r="C107" s="290" t="s">
        <v>96</v>
      </c>
      <c r="D107" s="289"/>
      <c r="E107" s="85"/>
      <c r="F107" s="136"/>
      <c r="G107" s="98"/>
      <c r="H107" s="98"/>
      <c r="I107" s="98"/>
      <c r="J107" s="92"/>
      <c r="K107" s="197"/>
      <c r="L107" s="92"/>
      <c r="M107" s="287"/>
      <c r="CG107" s="253">
        <v>0</v>
      </c>
    </row>
    <row r="195" spans="1:2" hidden="1" x14ac:dyDescent="0.25">
      <c r="A195" s="291">
        <f>SUM(D40,D72,D79,D82:D84,D88:D90,D94:D95,D99:L107)</f>
        <v>2419</v>
      </c>
      <c r="B195" s="252">
        <f>SUM(CG8:CO108)</f>
        <v>0</v>
      </c>
    </row>
  </sheetData>
  <mergeCells count="85">
    <mergeCell ref="B72:C72"/>
    <mergeCell ref="B64:C64"/>
    <mergeCell ref="B32:C32"/>
    <mergeCell ref="B47:C47"/>
    <mergeCell ref="B48:C48"/>
    <mergeCell ref="B50:C50"/>
    <mergeCell ref="B49:C49"/>
    <mergeCell ref="A42:C42"/>
    <mergeCell ref="A43:A72"/>
    <mergeCell ref="B43:C43"/>
    <mergeCell ref="B44:B46"/>
    <mergeCell ref="B53:C53"/>
    <mergeCell ref="B54:B56"/>
    <mergeCell ref="B57:B59"/>
    <mergeCell ref="B61:C61"/>
    <mergeCell ref="B62:B63"/>
    <mergeCell ref="B67:C67"/>
    <mergeCell ref="B68:B70"/>
    <mergeCell ref="Y9:Z9"/>
    <mergeCell ref="AA9:AA10"/>
    <mergeCell ref="AB9:AB10"/>
    <mergeCell ref="AC9:AC10"/>
    <mergeCell ref="B28:C28"/>
    <mergeCell ref="B16:C16"/>
    <mergeCell ref="B17:C17"/>
    <mergeCell ref="B18:C18"/>
    <mergeCell ref="B20:C20"/>
    <mergeCell ref="A6:O6"/>
    <mergeCell ref="A9:C10"/>
    <mergeCell ref="D9:D10"/>
    <mergeCell ref="E9:I9"/>
    <mergeCell ref="J9:X9"/>
    <mergeCell ref="E97:J97"/>
    <mergeCell ref="K97:L97"/>
    <mergeCell ref="A81:C81"/>
    <mergeCell ref="E81:F81"/>
    <mergeCell ref="A77:C77"/>
    <mergeCell ref="A78:C78"/>
    <mergeCell ref="A79:C79"/>
    <mergeCell ref="A83:C83"/>
    <mergeCell ref="A89:C89"/>
    <mergeCell ref="A82:C82"/>
    <mergeCell ref="E82:F82"/>
    <mergeCell ref="A88:C88"/>
    <mergeCell ref="E83:F83"/>
    <mergeCell ref="A84:C84"/>
    <mergeCell ref="A86:C87"/>
    <mergeCell ref="D86:D87"/>
    <mergeCell ref="A97:C98"/>
    <mergeCell ref="A99:B101"/>
    <mergeCell ref="A102:B104"/>
    <mergeCell ref="A105:B107"/>
    <mergeCell ref="D97:D98"/>
    <mergeCell ref="A11:A40"/>
    <mergeCell ref="B11:C11"/>
    <mergeCell ref="B12:B14"/>
    <mergeCell ref="B21:C21"/>
    <mergeCell ref="B22:B24"/>
    <mergeCell ref="B25:B27"/>
    <mergeCell ref="B29:C29"/>
    <mergeCell ref="B30:B31"/>
    <mergeCell ref="B35:C35"/>
    <mergeCell ref="B36:B38"/>
    <mergeCell ref="B40:C40"/>
    <mergeCell ref="B19:C19"/>
    <mergeCell ref="B33:C33"/>
    <mergeCell ref="B34:C34"/>
    <mergeCell ref="B39:C39"/>
    <mergeCell ref="B15:C15"/>
    <mergeCell ref="E92:E93"/>
    <mergeCell ref="A95:C95"/>
    <mergeCell ref="A94:C94"/>
    <mergeCell ref="B51:C51"/>
    <mergeCell ref="B52:C52"/>
    <mergeCell ref="A90:C90"/>
    <mergeCell ref="A92:C93"/>
    <mergeCell ref="D92:D93"/>
    <mergeCell ref="E86:E87"/>
    <mergeCell ref="A74:C74"/>
    <mergeCell ref="B60:C60"/>
    <mergeCell ref="B66:C66"/>
    <mergeCell ref="A76:C76"/>
    <mergeCell ref="B65:C65"/>
    <mergeCell ref="B71:C71"/>
    <mergeCell ref="A75:C75"/>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B20" sqref="B20:C20"/>
    </sheetView>
  </sheetViews>
  <sheetFormatPr baseColWidth="10" defaultRowHeight="15" x14ac:dyDescent="0.25"/>
  <cols>
    <col min="1" max="2" width="26.7109375" style="252" customWidth="1"/>
    <col min="3" max="3" width="37.28515625" style="252" customWidth="1"/>
    <col min="4" max="4" width="11.42578125" style="252"/>
    <col min="5" max="5" width="12.7109375" style="252" customWidth="1"/>
    <col min="6" max="6" width="11.42578125" style="252"/>
    <col min="7" max="7" width="14.5703125" style="252" customWidth="1"/>
    <col min="8" max="8" width="13.5703125" style="252" customWidth="1"/>
    <col min="9" max="9" width="15.7109375" style="252" customWidth="1"/>
    <col min="10" max="26" width="11.42578125" style="252"/>
    <col min="27" max="27" width="13.140625" style="252" customWidth="1"/>
    <col min="28" max="28" width="13.42578125" style="252" customWidth="1"/>
    <col min="29" max="76" width="11.42578125" style="252"/>
    <col min="77" max="96" width="0" style="253" hidden="1" customWidth="1"/>
    <col min="97" max="98" width="11.42578125" style="253"/>
    <col min="99" max="16384" width="11.42578125" style="252"/>
  </cols>
  <sheetData>
    <row r="1" spans="1:98" s="250" customFormat="1" ht="14.25" customHeight="1" x14ac:dyDescent="0.15">
      <c r="A1" s="250" t="s">
        <v>0</v>
      </c>
      <c r="BY1" s="251"/>
      <c r="BZ1" s="251"/>
      <c r="CA1" s="251"/>
      <c r="CB1" s="251"/>
      <c r="CC1" s="251"/>
      <c r="CD1" s="251"/>
      <c r="CE1" s="251"/>
      <c r="CF1" s="251"/>
      <c r="CG1" s="251"/>
      <c r="CH1" s="251"/>
      <c r="CI1" s="251"/>
      <c r="CJ1" s="251"/>
      <c r="CK1" s="251"/>
      <c r="CL1" s="251"/>
      <c r="CM1" s="251"/>
      <c r="CN1" s="251"/>
      <c r="CO1" s="251"/>
      <c r="CP1" s="251"/>
      <c r="CQ1" s="251"/>
      <c r="CR1" s="251"/>
      <c r="CS1" s="251"/>
      <c r="CT1" s="251"/>
    </row>
    <row r="2" spans="1:98" s="250" customFormat="1" ht="14.25" customHeight="1" x14ac:dyDescent="0.15">
      <c r="A2" s="250" t="str">
        <f>CONCATENATE("COMUNA: ",[2]NOMBRE!B2," - ","( ",[2]NOMBRE!C2,[2]NOMBRE!D2,[2]NOMBRE!E2,[2]NOMBRE!F2,[2]NOMBRE!G2," )")</f>
        <v>COMUNA: Linares - ( 07401 )</v>
      </c>
      <c r="BY2" s="251"/>
      <c r="BZ2" s="251"/>
      <c r="CA2" s="251"/>
      <c r="CB2" s="251"/>
      <c r="CC2" s="251"/>
      <c r="CD2" s="251"/>
      <c r="CE2" s="251"/>
      <c r="CF2" s="251"/>
      <c r="CG2" s="251"/>
      <c r="CH2" s="251"/>
      <c r="CI2" s="251"/>
      <c r="CJ2" s="251"/>
      <c r="CK2" s="251"/>
      <c r="CL2" s="251"/>
      <c r="CM2" s="251"/>
      <c r="CN2" s="251"/>
      <c r="CO2" s="251"/>
      <c r="CP2" s="251"/>
      <c r="CQ2" s="251"/>
      <c r="CR2" s="251"/>
      <c r="CS2" s="251"/>
      <c r="CT2" s="251"/>
    </row>
    <row r="3" spans="1:98" s="250" customFormat="1" ht="14.25" customHeight="1" x14ac:dyDescent="0.15">
      <c r="A3" s="250" t="str">
        <f>CONCATENATE("ESTABLECIMIENTO/ESTRATEGIA: ",[2]NOMBRE!B3," - ","( ",[2]NOMBRE!C3,[2]NOMBRE!D3,[2]NOMBRE!E3,[2]NOMBRE!F3,[2]NOMBRE!G3,[2]NOMBRE!H3," )")</f>
        <v>ESTABLECIMIENTO/ESTRATEGIA: Hospital Presidente Carlos Ibáñez del Campo - ( 116108 )</v>
      </c>
      <c r="BY3" s="251"/>
      <c r="BZ3" s="251"/>
      <c r="CA3" s="251"/>
      <c r="CB3" s="251"/>
      <c r="CC3" s="251"/>
      <c r="CD3" s="251"/>
      <c r="CE3" s="251"/>
      <c r="CF3" s="251"/>
      <c r="CG3" s="251"/>
      <c r="CH3" s="251"/>
      <c r="CI3" s="251"/>
      <c r="CJ3" s="251"/>
      <c r="CK3" s="251"/>
      <c r="CL3" s="251"/>
      <c r="CM3" s="251"/>
      <c r="CN3" s="251"/>
      <c r="CO3" s="251"/>
      <c r="CP3" s="251"/>
      <c r="CQ3" s="251"/>
      <c r="CR3" s="251"/>
      <c r="CS3" s="251"/>
      <c r="CT3" s="251"/>
    </row>
    <row r="4" spans="1:98" s="250" customFormat="1" ht="14.25" customHeight="1" x14ac:dyDescent="0.15">
      <c r="A4" s="250" t="str">
        <f>CONCATENATE("MES: ",[2]NOMBRE!B6," - ","( ",[2]NOMBRE!C6,[2]NOMBRE!D6," )")</f>
        <v>MES: FEBRERO - ( 02 )</v>
      </c>
      <c r="BY4" s="251"/>
      <c r="BZ4" s="251"/>
      <c r="CA4" s="251"/>
      <c r="CB4" s="251"/>
      <c r="CC4" s="251"/>
      <c r="CD4" s="251"/>
      <c r="CE4" s="251"/>
      <c r="CF4" s="251"/>
      <c r="CG4" s="251"/>
      <c r="CH4" s="251"/>
      <c r="CI4" s="251"/>
      <c r="CJ4" s="251"/>
      <c r="CK4" s="251"/>
      <c r="CL4" s="251"/>
      <c r="CM4" s="251"/>
      <c r="CN4" s="251"/>
      <c r="CO4" s="251"/>
      <c r="CP4" s="251"/>
      <c r="CQ4" s="251"/>
      <c r="CR4" s="251"/>
      <c r="CS4" s="251"/>
      <c r="CT4" s="251"/>
    </row>
    <row r="5" spans="1:98" s="250" customFormat="1" ht="14.25" customHeight="1" x14ac:dyDescent="0.15">
      <c r="A5" s="250" t="str">
        <f>CONCATENATE("AÑO: ",[2]NOMBRE!B7)</f>
        <v>AÑO: 2017</v>
      </c>
      <c r="BY5" s="251"/>
      <c r="BZ5" s="251"/>
      <c r="CA5" s="251"/>
      <c r="CB5" s="251"/>
      <c r="CC5" s="251"/>
      <c r="CD5" s="251"/>
      <c r="CE5" s="251"/>
      <c r="CF5" s="251"/>
      <c r="CG5" s="251"/>
      <c r="CH5" s="251"/>
      <c r="CI5" s="251"/>
      <c r="CJ5" s="251"/>
      <c r="CK5" s="251"/>
      <c r="CL5" s="251"/>
      <c r="CM5" s="251"/>
      <c r="CN5" s="251"/>
      <c r="CO5" s="251"/>
      <c r="CP5" s="251"/>
      <c r="CQ5" s="251"/>
      <c r="CR5" s="251"/>
      <c r="CS5" s="251"/>
      <c r="CT5" s="251"/>
    </row>
    <row r="6" spans="1:98" ht="15.75" x14ac:dyDescent="0.25">
      <c r="A6" s="373" t="s">
        <v>1</v>
      </c>
      <c r="B6" s="373"/>
      <c r="C6" s="373"/>
      <c r="D6" s="373"/>
      <c r="E6" s="373"/>
      <c r="F6" s="373"/>
      <c r="G6" s="373"/>
      <c r="H6" s="373"/>
      <c r="I6" s="373"/>
      <c r="J6" s="373"/>
      <c r="K6" s="373"/>
      <c r="L6" s="373"/>
      <c r="M6" s="373"/>
      <c r="N6" s="373"/>
      <c r="O6" s="373"/>
      <c r="P6" s="6"/>
      <c r="Q6" s="7"/>
      <c r="R6" s="8"/>
      <c r="S6" s="8"/>
      <c r="T6" s="8"/>
      <c r="U6" s="8"/>
      <c r="V6" s="8"/>
      <c r="W6" s="8"/>
      <c r="X6" s="8"/>
      <c r="Y6" s="8"/>
      <c r="Z6" s="8"/>
      <c r="AA6" s="8"/>
      <c r="AB6" s="8"/>
      <c r="AC6" s="8"/>
    </row>
    <row r="7" spans="1:98" ht="15.75" x14ac:dyDescent="0.25">
      <c r="A7" s="249"/>
      <c r="B7" s="249"/>
      <c r="C7" s="249"/>
      <c r="D7" s="249"/>
      <c r="E7" s="249"/>
      <c r="F7" s="249"/>
      <c r="G7" s="249"/>
      <c r="H7" s="249"/>
      <c r="I7" s="249"/>
      <c r="J7" s="249"/>
      <c r="K7" s="249"/>
      <c r="L7" s="249"/>
      <c r="M7" s="249"/>
      <c r="N7" s="249"/>
      <c r="O7" s="249"/>
      <c r="P7" s="6"/>
      <c r="Q7" s="7"/>
      <c r="R7" s="8"/>
      <c r="S7" s="8"/>
      <c r="T7" s="8"/>
      <c r="U7" s="8"/>
      <c r="V7" s="8"/>
      <c r="W7" s="8"/>
      <c r="X7" s="8"/>
      <c r="Y7" s="8"/>
      <c r="Z7" s="8"/>
      <c r="AA7" s="8"/>
      <c r="AB7" s="8"/>
      <c r="AC7" s="8"/>
    </row>
    <row r="8" spans="1:98" x14ac:dyDescent="0.25">
      <c r="A8" s="9" t="s">
        <v>2</v>
      </c>
      <c r="B8" s="10"/>
      <c r="C8" s="10"/>
      <c r="D8" s="10"/>
      <c r="E8" s="10"/>
      <c r="F8" s="10"/>
      <c r="G8" s="10"/>
      <c r="H8" s="10"/>
      <c r="I8" s="10"/>
      <c r="J8" s="10"/>
      <c r="K8" s="10"/>
      <c r="L8" s="10"/>
      <c r="M8" s="10"/>
      <c r="N8" s="10"/>
      <c r="O8" s="10"/>
      <c r="P8" s="11"/>
      <c r="Q8" s="8"/>
      <c r="R8" s="8"/>
      <c r="S8" s="8"/>
      <c r="T8" s="8"/>
      <c r="U8" s="8"/>
      <c r="V8" s="8"/>
      <c r="W8" s="8"/>
      <c r="X8" s="8"/>
      <c r="Y8" s="8"/>
      <c r="Z8" s="8"/>
      <c r="AA8" s="8"/>
      <c r="AB8" s="8"/>
      <c r="AC8" s="8"/>
    </row>
    <row r="9" spans="1:98" ht="15" customHeight="1" x14ac:dyDescent="0.25">
      <c r="A9" s="345" t="s">
        <v>3</v>
      </c>
      <c r="B9" s="346"/>
      <c r="C9" s="374"/>
      <c r="D9" s="319" t="s">
        <v>4</v>
      </c>
      <c r="E9" s="378" t="s">
        <v>99</v>
      </c>
      <c r="F9" s="379"/>
      <c r="G9" s="379"/>
      <c r="H9" s="379"/>
      <c r="I9" s="380"/>
      <c r="J9" s="381" t="s">
        <v>100</v>
      </c>
      <c r="K9" s="382"/>
      <c r="L9" s="382"/>
      <c r="M9" s="382"/>
      <c r="N9" s="382"/>
      <c r="O9" s="382"/>
      <c r="P9" s="382"/>
      <c r="Q9" s="382"/>
      <c r="R9" s="382"/>
      <c r="S9" s="382"/>
      <c r="T9" s="382"/>
      <c r="U9" s="382"/>
      <c r="V9" s="382"/>
      <c r="W9" s="382"/>
      <c r="X9" s="383"/>
      <c r="Y9" s="384" t="s">
        <v>101</v>
      </c>
      <c r="Z9" s="385"/>
      <c r="AA9" s="386" t="s">
        <v>102</v>
      </c>
      <c r="AB9" s="319" t="s">
        <v>103</v>
      </c>
      <c r="AC9" s="388" t="s">
        <v>104</v>
      </c>
    </row>
    <row r="10" spans="1:98" ht="33" customHeight="1" x14ac:dyDescent="0.25">
      <c r="A10" s="375"/>
      <c r="B10" s="376"/>
      <c r="C10" s="377"/>
      <c r="D10" s="321"/>
      <c r="E10" s="13" t="s">
        <v>5</v>
      </c>
      <c r="F10" s="14" t="s">
        <v>6</v>
      </c>
      <c r="G10" s="14" t="s">
        <v>7</v>
      </c>
      <c r="H10" s="15" t="s">
        <v>8</v>
      </c>
      <c r="I10" s="16" t="s">
        <v>9</v>
      </c>
      <c r="J10" s="17" t="s">
        <v>10</v>
      </c>
      <c r="K10" s="14" t="s">
        <v>11</v>
      </c>
      <c r="L10" s="14" t="s">
        <v>12</v>
      </c>
      <c r="M10" s="14" t="s">
        <v>13</v>
      </c>
      <c r="N10" s="14" t="s">
        <v>14</v>
      </c>
      <c r="O10" s="14" t="s">
        <v>15</v>
      </c>
      <c r="P10" s="14" t="s">
        <v>16</v>
      </c>
      <c r="Q10" s="14" t="s">
        <v>17</v>
      </c>
      <c r="R10" s="14" t="s">
        <v>18</v>
      </c>
      <c r="S10" s="14" t="s">
        <v>19</v>
      </c>
      <c r="T10" s="14" t="s">
        <v>20</v>
      </c>
      <c r="U10" s="14" t="s">
        <v>21</v>
      </c>
      <c r="V10" s="14" t="s">
        <v>22</v>
      </c>
      <c r="W10" s="14" t="s">
        <v>23</v>
      </c>
      <c r="X10" s="18" t="s">
        <v>24</v>
      </c>
      <c r="Y10" s="19" t="s">
        <v>25</v>
      </c>
      <c r="Z10" s="20" t="s">
        <v>105</v>
      </c>
      <c r="AA10" s="387"/>
      <c r="AB10" s="321"/>
      <c r="AC10" s="389"/>
    </row>
    <row r="11" spans="1:98" x14ac:dyDescent="0.25">
      <c r="A11" s="391" t="s">
        <v>26</v>
      </c>
      <c r="B11" s="324" t="s">
        <v>27</v>
      </c>
      <c r="C11" s="325"/>
      <c r="D11" s="254">
        <f>SUM(E11:G11)</f>
        <v>130</v>
      </c>
      <c r="E11" s="22">
        <v>130</v>
      </c>
      <c r="F11" s="23"/>
      <c r="G11" s="23"/>
      <c r="H11" s="24"/>
      <c r="I11" s="25"/>
      <c r="J11" s="24"/>
      <c r="K11" s="26"/>
      <c r="L11" s="26"/>
      <c r="M11" s="27"/>
      <c r="N11" s="27"/>
      <c r="O11" s="27"/>
      <c r="P11" s="27"/>
      <c r="Q11" s="27"/>
      <c r="R11" s="27"/>
      <c r="S11" s="27"/>
      <c r="T11" s="27"/>
      <c r="U11" s="27"/>
      <c r="V11" s="27"/>
      <c r="W11" s="27"/>
      <c r="X11" s="27"/>
      <c r="Y11" s="28"/>
      <c r="Z11" s="29"/>
      <c r="AA11" s="30"/>
      <c r="AB11" s="30"/>
      <c r="AC11" s="30"/>
      <c r="AD11" s="255"/>
    </row>
    <row r="12" spans="1:98" x14ac:dyDescent="0.25">
      <c r="A12" s="392"/>
      <c r="B12" s="326" t="s">
        <v>28</v>
      </c>
      <c r="C12" s="31" t="s">
        <v>29</v>
      </c>
      <c r="D12" s="256">
        <f t="shared" ref="D12:D19" si="0">SUM(E12:X12)</f>
        <v>69</v>
      </c>
      <c r="E12" s="33">
        <v>62</v>
      </c>
      <c r="F12" s="34"/>
      <c r="G12" s="34"/>
      <c r="H12" s="34"/>
      <c r="I12" s="35"/>
      <c r="J12" s="34"/>
      <c r="K12" s="34"/>
      <c r="L12" s="34">
        <v>2</v>
      </c>
      <c r="M12" s="34"/>
      <c r="N12" s="34">
        <v>5</v>
      </c>
      <c r="O12" s="34"/>
      <c r="P12" s="34"/>
      <c r="Q12" s="34"/>
      <c r="R12" s="34"/>
      <c r="S12" s="34"/>
      <c r="T12" s="34"/>
      <c r="U12" s="34"/>
      <c r="V12" s="34"/>
      <c r="W12" s="34"/>
      <c r="X12" s="36"/>
      <c r="Y12" s="37"/>
      <c r="Z12" s="36"/>
      <c r="AA12" s="38"/>
      <c r="AB12" s="38"/>
      <c r="AC12" s="38"/>
      <c r="AD12" s="257"/>
      <c r="CA12" s="253" t="str">
        <f t="shared" ref="CA12:CA35" si="1">IF(D12&lt;SUM(Y12:AC12),"Total por edad no puede ser menor que la suma de los subgrupos","")</f>
        <v/>
      </c>
      <c r="CG12" s="253">
        <f t="shared" ref="CG12:CG39" si="2">IF(D12&lt;SUM(Y12:AC12),1,0)</f>
        <v>0</v>
      </c>
    </row>
    <row r="13" spans="1:98" x14ac:dyDescent="0.25">
      <c r="A13" s="392"/>
      <c r="B13" s="327"/>
      <c r="C13" s="246" t="s">
        <v>30</v>
      </c>
      <c r="D13" s="258">
        <f t="shared" si="0"/>
        <v>86</v>
      </c>
      <c r="E13" s="40">
        <v>34</v>
      </c>
      <c r="F13" s="41">
        <v>2</v>
      </c>
      <c r="G13" s="41">
        <v>10</v>
      </c>
      <c r="H13" s="41">
        <v>16</v>
      </c>
      <c r="I13" s="42">
        <v>4</v>
      </c>
      <c r="J13" s="41"/>
      <c r="K13" s="41"/>
      <c r="L13" s="41">
        <v>1</v>
      </c>
      <c r="M13" s="41"/>
      <c r="N13" s="41"/>
      <c r="O13" s="41">
        <v>1</v>
      </c>
      <c r="P13" s="41">
        <v>5</v>
      </c>
      <c r="Q13" s="41">
        <v>5</v>
      </c>
      <c r="R13" s="41">
        <v>2</v>
      </c>
      <c r="S13" s="41"/>
      <c r="T13" s="41">
        <v>6</v>
      </c>
      <c r="U13" s="41"/>
      <c r="V13" s="41"/>
      <c r="W13" s="41"/>
      <c r="X13" s="43"/>
      <c r="Y13" s="44"/>
      <c r="Z13" s="43"/>
      <c r="AA13" s="45"/>
      <c r="AB13" s="45"/>
      <c r="AC13" s="46"/>
      <c r="AD13" s="257"/>
      <c r="CA13" s="253" t="str">
        <f t="shared" si="1"/>
        <v/>
      </c>
      <c r="CG13" s="253">
        <f t="shared" si="2"/>
        <v>0</v>
      </c>
    </row>
    <row r="14" spans="1:98" x14ac:dyDescent="0.25">
      <c r="A14" s="392"/>
      <c r="B14" s="328"/>
      <c r="C14" s="47" t="s">
        <v>31</v>
      </c>
      <c r="D14" s="259">
        <f t="shared" si="0"/>
        <v>31</v>
      </c>
      <c r="E14" s="49">
        <v>13</v>
      </c>
      <c r="F14" s="50"/>
      <c r="G14" s="50"/>
      <c r="H14" s="50"/>
      <c r="I14" s="51"/>
      <c r="J14" s="50"/>
      <c r="K14" s="50"/>
      <c r="L14" s="50"/>
      <c r="M14" s="50"/>
      <c r="N14" s="50"/>
      <c r="O14" s="50"/>
      <c r="P14" s="50"/>
      <c r="Q14" s="50"/>
      <c r="R14" s="50">
        <v>1</v>
      </c>
      <c r="S14" s="50"/>
      <c r="T14" s="50"/>
      <c r="U14" s="50"/>
      <c r="V14" s="50">
        <v>10</v>
      </c>
      <c r="W14" s="50">
        <v>7</v>
      </c>
      <c r="X14" s="52"/>
      <c r="Y14" s="53"/>
      <c r="Z14" s="52"/>
      <c r="AA14" s="54"/>
      <c r="AB14" s="54"/>
      <c r="AC14" s="54"/>
      <c r="AD14" s="257"/>
      <c r="CA14" s="253" t="str">
        <f t="shared" si="1"/>
        <v/>
      </c>
      <c r="CG14" s="253">
        <f t="shared" si="2"/>
        <v>0</v>
      </c>
    </row>
    <row r="15" spans="1:98" x14ac:dyDescent="0.25">
      <c r="A15" s="392"/>
      <c r="B15" s="353" t="s">
        <v>32</v>
      </c>
      <c r="C15" s="354"/>
      <c r="D15" s="260">
        <f t="shared" si="0"/>
        <v>93</v>
      </c>
      <c r="E15" s="40">
        <v>93</v>
      </c>
      <c r="F15" s="41"/>
      <c r="G15" s="41"/>
      <c r="H15" s="41"/>
      <c r="I15" s="46"/>
      <c r="J15" s="44"/>
      <c r="K15" s="41"/>
      <c r="L15" s="41"/>
      <c r="M15" s="56"/>
      <c r="N15" s="56"/>
      <c r="O15" s="56"/>
      <c r="P15" s="56"/>
      <c r="Q15" s="56"/>
      <c r="R15" s="56"/>
      <c r="S15" s="56"/>
      <c r="T15" s="56"/>
      <c r="U15" s="56"/>
      <c r="V15" s="56"/>
      <c r="W15" s="56"/>
      <c r="X15" s="56"/>
      <c r="Y15" s="57"/>
      <c r="Z15" s="58"/>
      <c r="AA15" s="46"/>
      <c r="AB15" s="46"/>
      <c r="AC15" s="46"/>
      <c r="AD15" s="257"/>
      <c r="CA15" s="253" t="str">
        <f t="shared" si="1"/>
        <v/>
      </c>
      <c r="CG15" s="253">
        <f t="shared" si="2"/>
        <v>0</v>
      </c>
    </row>
    <row r="16" spans="1:98" x14ac:dyDescent="0.25">
      <c r="A16" s="392"/>
      <c r="B16" s="314" t="s">
        <v>33</v>
      </c>
      <c r="C16" s="315"/>
      <c r="D16" s="258">
        <f t="shared" si="0"/>
        <v>23</v>
      </c>
      <c r="E16" s="59">
        <v>23</v>
      </c>
      <c r="F16" s="60"/>
      <c r="G16" s="60"/>
      <c r="H16" s="60"/>
      <c r="I16" s="45"/>
      <c r="J16" s="61"/>
      <c r="K16" s="60"/>
      <c r="L16" s="60"/>
      <c r="M16" s="62"/>
      <c r="N16" s="62"/>
      <c r="O16" s="62"/>
      <c r="P16" s="62"/>
      <c r="Q16" s="62"/>
      <c r="R16" s="62"/>
      <c r="S16" s="62"/>
      <c r="T16" s="62"/>
      <c r="U16" s="62"/>
      <c r="V16" s="62"/>
      <c r="W16" s="62"/>
      <c r="X16" s="62"/>
      <c r="Y16" s="63"/>
      <c r="Z16" s="43"/>
      <c r="AA16" s="45"/>
      <c r="AB16" s="45"/>
      <c r="AC16" s="45"/>
      <c r="AD16" s="257"/>
      <c r="CA16" s="253" t="str">
        <f t="shared" si="1"/>
        <v/>
      </c>
      <c r="CG16" s="253">
        <f t="shared" si="2"/>
        <v>0</v>
      </c>
    </row>
    <row r="17" spans="1:85" x14ac:dyDescent="0.25">
      <c r="A17" s="392"/>
      <c r="B17" s="314" t="s">
        <v>34</v>
      </c>
      <c r="C17" s="315"/>
      <c r="D17" s="258">
        <f t="shared" si="0"/>
        <v>0</v>
      </c>
      <c r="E17" s="59"/>
      <c r="F17" s="60"/>
      <c r="G17" s="60"/>
      <c r="H17" s="60"/>
      <c r="I17" s="45"/>
      <c r="J17" s="61"/>
      <c r="K17" s="60"/>
      <c r="L17" s="60"/>
      <c r="M17" s="62"/>
      <c r="N17" s="62"/>
      <c r="O17" s="62"/>
      <c r="P17" s="62"/>
      <c r="Q17" s="62"/>
      <c r="R17" s="62"/>
      <c r="S17" s="62"/>
      <c r="T17" s="62"/>
      <c r="U17" s="62"/>
      <c r="V17" s="62"/>
      <c r="W17" s="62"/>
      <c r="X17" s="62"/>
      <c r="Y17" s="63"/>
      <c r="Z17" s="43"/>
      <c r="AA17" s="45"/>
      <c r="AB17" s="45"/>
      <c r="AC17" s="45"/>
      <c r="AD17" s="257"/>
      <c r="CA17" s="253" t="str">
        <f t="shared" si="1"/>
        <v/>
      </c>
      <c r="CG17" s="253">
        <f t="shared" si="2"/>
        <v>0</v>
      </c>
    </row>
    <row r="18" spans="1:85" x14ac:dyDescent="0.25">
      <c r="A18" s="392"/>
      <c r="B18" s="314" t="s">
        <v>79</v>
      </c>
      <c r="C18" s="315"/>
      <c r="D18" s="258">
        <f t="shared" si="0"/>
        <v>0</v>
      </c>
      <c r="E18" s="59"/>
      <c r="F18" s="60"/>
      <c r="G18" s="60"/>
      <c r="H18" s="60"/>
      <c r="I18" s="45"/>
      <c r="J18" s="61"/>
      <c r="K18" s="60"/>
      <c r="L18" s="60"/>
      <c r="M18" s="62"/>
      <c r="N18" s="62"/>
      <c r="O18" s="62"/>
      <c r="P18" s="62"/>
      <c r="Q18" s="62"/>
      <c r="R18" s="62"/>
      <c r="S18" s="62"/>
      <c r="T18" s="62"/>
      <c r="U18" s="62"/>
      <c r="V18" s="62"/>
      <c r="W18" s="62"/>
      <c r="X18" s="62"/>
      <c r="Y18" s="63"/>
      <c r="Z18" s="43"/>
      <c r="AA18" s="45"/>
      <c r="AB18" s="45"/>
      <c r="AC18" s="45"/>
      <c r="AD18" s="257"/>
      <c r="CA18" s="253" t="str">
        <f t="shared" si="1"/>
        <v/>
      </c>
      <c r="CG18" s="253">
        <f t="shared" si="2"/>
        <v>0</v>
      </c>
    </row>
    <row r="19" spans="1:85" x14ac:dyDescent="0.25">
      <c r="A19" s="392"/>
      <c r="B19" s="314" t="s">
        <v>35</v>
      </c>
      <c r="C19" s="315"/>
      <c r="D19" s="258">
        <f t="shared" si="0"/>
        <v>54</v>
      </c>
      <c r="E19" s="59">
        <v>54</v>
      </c>
      <c r="F19" s="60"/>
      <c r="G19" s="60"/>
      <c r="H19" s="60"/>
      <c r="I19" s="45"/>
      <c r="J19" s="61"/>
      <c r="K19" s="60"/>
      <c r="L19" s="60"/>
      <c r="M19" s="62"/>
      <c r="N19" s="62"/>
      <c r="O19" s="62"/>
      <c r="P19" s="62"/>
      <c r="Q19" s="62"/>
      <c r="R19" s="62"/>
      <c r="S19" s="62"/>
      <c r="T19" s="62"/>
      <c r="U19" s="62"/>
      <c r="V19" s="62"/>
      <c r="W19" s="62"/>
      <c r="X19" s="62"/>
      <c r="Y19" s="63"/>
      <c r="Z19" s="43"/>
      <c r="AA19" s="45"/>
      <c r="AB19" s="45"/>
      <c r="AC19" s="45"/>
      <c r="AD19" s="257"/>
      <c r="CA19" s="253" t="str">
        <f t="shared" si="1"/>
        <v/>
      </c>
      <c r="CG19" s="253">
        <f t="shared" si="2"/>
        <v>0</v>
      </c>
    </row>
    <row r="20" spans="1:85" x14ac:dyDescent="0.25">
      <c r="A20" s="392"/>
      <c r="B20" s="314" t="s">
        <v>36</v>
      </c>
      <c r="C20" s="315"/>
      <c r="D20" s="258">
        <f>SUM(J20:T20)</f>
        <v>47</v>
      </c>
      <c r="E20" s="64"/>
      <c r="F20" s="65"/>
      <c r="G20" s="65"/>
      <c r="H20" s="65"/>
      <c r="I20" s="66"/>
      <c r="J20" s="61"/>
      <c r="K20" s="60">
        <v>6</v>
      </c>
      <c r="L20" s="60">
        <v>8</v>
      </c>
      <c r="M20" s="60">
        <v>15</v>
      </c>
      <c r="N20" s="60">
        <v>15</v>
      </c>
      <c r="O20" s="60">
        <v>3</v>
      </c>
      <c r="P20" s="60"/>
      <c r="Q20" s="60"/>
      <c r="R20" s="60"/>
      <c r="S20" s="60"/>
      <c r="T20" s="60"/>
      <c r="U20" s="67"/>
      <c r="V20" s="67"/>
      <c r="W20" s="67"/>
      <c r="X20" s="67"/>
      <c r="Y20" s="63"/>
      <c r="Z20" s="43">
        <v>47</v>
      </c>
      <c r="AA20" s="45"/>
      <c r="AB20" s="66"/>
      <c r="AC20" s="66"/>
      <c r="AD20" s="257"/>
      <c r="CA20" s="253" t="str">
        <f t="shared" si="1"/>
        <v/>
      </c>
      <c r="CG20" s="253">
        <f t="shared" si="2"/>
        <v>0</v>
      </c>
    </row>
    <row r="21" spans="1:85" x14ac:dyDescent="0.25">
      <c r="A21" s="392"/>
      <c r="B21" s="317" t="s">
        <v>106</v>
      </c>
      <c r="C21" s="318"/>
      <c r="D21" s="261">
        <f>SUM(H21:T21)</f>
        <v>0</v>
      </c>
      <c r="E21" s="178"/>
      <c r="F21" s="80"/>
      <c r="G21" s="80"/>
      <c r="H21" s="70"/>
      <c r="I21" s="74"/>
      <c r="J21" s="69"/>
      <c r="K21" s="70"/>
      <c r="L21" s="70"/>
      <c r="M21" s="70"/>
      <c r="N21" s="70"/>
      <c r="O21" s="70"/>
      <c r="P21" s="70"/>
      <c r="Q21" s="70"/>
      <c r="R21" s="70"/>
      <c r="S21" s="70"/>
      <c r="T21" s="70"/>
      <c r="U21" s="71"/>
      <c r="V21" s="71"/>
      <c r="W21" s="71"/>
      <c r="X21" s="71"/>
      <c r="Y21" s="72"/>
      <c r="Z21" s="73"/>
      <c r="AA21" s="74"/>
      <c r="AB21" s="75"/>
      <c r="AC21" s="75"/>
      <c r="AD21" s="257"/>
      <c r="CA21" s="253" t="str">
        <f t="shared" si="1"/>
        <v/>
      </c>
      <c r="CG21" s="253">
        <f t="shared" si="2"/>
        <v>0</v>
      </c>
    </row>
    <row r="22" spans="1:85" x14ac:dyDescent="0.25">
      <c r="A22" s="392"/>
      <c r="B22" s="319" t="s">
        <v>107</v>
      </c>
      <c r="C22" s="76" t="s">
        <v>37</v>
      </c>
      <c r="D22" s="254">
        <f>E22</f>
        <v>31</v>
      </c>
      <c r="E22" s="33">
        <v>31</v>
      </c>
      <c r="F22" s="26"/>
      <c r="G22" s="26"/>
      <c r="H22" s="26"/>
      <c r="I22" s="25"/>
      <c r="J22" s="77"/>
      <c r="K22" s="78"/>
      <c r="L22" s="78"/>
      <c r="M22" s="78"/>
      <c r="N22" s="78"/>
      <c r="O22" s="78"/>
      <c r="P22" s="78"/>
      <c r="Q22" s="78"/>
      <c r="R22" s="78"/>
      <c r="S22" s="78"/>
      <c r="T22" s="78"/>
      <c r="U22" s="78"/>
      <c r="V22" s="78"/>
      <c r="W22" s="78"/>
      <c r="X22" s="27"/>
      <c r="Y22" s="95"/>
      <c r="Z22" s="29"/>
      <c r="AA22" s="79"/>
      <c r="AB22" s="30"/>
      <c r="AC22" s="30"/>
      <c r="AD22" s="257"/>
      <c r="CA22" s="253" t="str">
        <f t="shared" si="1"/>
        <v/>
      </c>
      <c r="CG22" s="253">
        <f t="shared" si="2"/>
        <v>0</v>
      </c>
    </row>
    <row r="23" spans="1:85" x14ac:dyDescent="0.25">
      <c r="A23" s="392"/>
      <c r="B23" s="320"/>
      <c r="C23" s="248" t="s">
        <v>38</v>
      </c>
      <c r="D23" s="261">
        <f>E23</f>
        <v>40</v>
      </c>
      <c r="E23" s="59">
        <v>40</v>
      </c>
      <c r="F23" s="80"/>
      <c r="G23" s="80"/>
      <c r="H23" s="80"/>
      <c r="I23" s="81"/>
      <c r="J23" s="82"/>
      <c r="K23" s="65"/>
      <c r="L23" s="65"/>
      <c r="M23" s="65"/>
      <c r="N23" s="65"/>
      <c r="O23" s="65"/>
      <c r="P23" s="65"/>
      <c r="Q23" s="65"/>
      <c r="R23" s="65"/>
      <c r="S23" s="65"/>
      <c r="T23" s="65"/>
      <c r="U23" s="65"/>
      <c r="V23" s="65"/>
      <c r="W23" s="65"/>
      <c r="X23" s="71"/>
      <c r="Y23" s="96"/>
      <c r="Z23" s="97"/>
      <c r="AA23" s="74"/>
      <c r="AB23" s="75"/>
      <c r="AC23" s="75"/>
      <c r="AD23" s="257"/>
      <c r="CA23" s="253" t="str">
        <f t="shared" si="1"/>
        <v/>
      </c>
      <c r="CG23" s="253">
        <f t="shared" si="2"/>
        <v>0</v>
      </c>
    </row>
    <row r="24" spans="1:85" x14ac:dyDescent="0.25">
      <c r="A24" s="392"/>
      <c r="B24" s="321"/>
      <c r="C24" s="83" t="s">
        <v>39</v>
      </c>
      <c r="D24" s="262">
        <f>SUM(E24:G24)</f>
        <v>0</v>
      </c>
      <c r="E24" s="85"/>
      <c r="F24" s="136"/>
      <c r="G24" s="136"/>
      <c r="H24" s="86"/>
      <c r="I24" s="87"/>
      <c r="J24" s="86"/>
      <c r="K24" s="88"/>
      <c r="L24" s="88"/>
      <c r="M24" s="88"/>
      <c r="N24" s="88"/>
      <c r="O24" s="88"/>
      <c r="P24" s="88"/>
      <c r="Q24" s="88"/>
      <c r="R24" s="88"/>
      <c r="S24" s="88"/>
      <c r="T24" s="88"/>
      <c r="U24" s="88"/>
      <c r="V24" s="88"/>
      <c r="W24" s="88"/>
      <c r="X24" s="89"/>
      <c r="Y24" s="90"/>
      <c r="Z24" s="91"/>
      <c r="AA24" s="92"/>
      <c r="AB24" s="92"/>
      <c r="AC24" s="92"/>
      <c r="AD24" s="257"/>
      <c r="CA24" s="253" t="str">
        <f t="shared" si="1"/>
        <v/>
      </c>
      <c r="CG24" s="253">
        <f t="shared" si="2"/>
        <v>0</v>
      </c>
    </row>
    <row r="25" spans="1:85" x14ac:dyDescent="0.25">
      <c r="A25" s="392"/>
      <c r="B25" s="329" t="s">
        <v>40</v>
      </c>
      <c r="C25" s="179" t="s">
        <v>41</v>
      </c>
      <c r="D25" s="256">
        <f>SUM(E25:G25)</f>
        <v>0</v>
      </c>
      <c r="E25" s="33"/>
      <c r="F25" s="34"/>
      <c r="G25" s="34"/>
      <c r="H25" s="78"/>
      <c r="I25" s="93"/>
      <c r="J25" s="77"/>
      <c r="K25" s="78"/>
      <c r="L25" s="78"/>
      <c r="M25" s="94"/>
      <c r="N25" s="94"/>
      <c r="O25" s="94"/>
      <c r="P25" s="94"/>
      <c r="Q25" s="94"/>
      <c r="R25" s="94"/>
      <c r="S25" s="94"/>
      <c r="T25" s="94"/>
      <c r="U25" s="94"/>
      <c r="V25" s="94"/>
      <c r="W25" s="94"/>
      <c r="X25" s="94"/>
      <c r="Y25" s="95"/>
      <c r="Z25" s="29"/>
      <c r="AA25" s="79"/>
      <c r="AB25" s="38"/>
      <c r="AC25" s="38"/>
      <c r="AD25" s="257"/>
      <c r="CA25" s="253" t="str">
        <f t="shared" si="1"/>
        <v/>
      </c>
      <c r="CG25" s="253">
        <f t="shared" si="2"/>
        <v>0</v>
      </c>
    </row>
    <row r="26" spans="1:85" x14ac:dyDescent="0.25">
      <c r="A26" s="392"/>
      <c r="B26" s="330"/>
      <c r="C26" s="180" t="s">
        <v>42</v>
      </c>
      <c r="D26" s="258">
        <f>SUM(E26:I26)</f>
        <v>0</v>
      </c>
      <c r="E26" s="59"/>
      <c r="F26" s="60"/>
      <c r="G26" s="60"/>
      <c r="H26" s="60"/>
      <c r="I26" s="45"/>
      <c r="J26" s="82"/>
      <c r="K26" s="65"/>
      <c r="L26" s="65"/>
      <c r="M26" s="67"/>
      <c r="N26" s="67"/>
      <c r="O26" s="67"/>
      <c r="P26" s="67"/>
      <c r="Q26" s="67"/>
      <c r="R26" s="67"/>
      <c r="S26" s="67"/>
      <c r="T26" s="67"/>
      <c r="U26" s="67"/>
      <c r="V26" s="67"/>
      <c r="W26" s="67"/>
      <c r="X26" s="67"/>
      <c r="Y26" s="96"/>
      <c r="Z26" s="97"/>
      <c r="AA26" s="74"/>
      <c r="AB26" s="45"/>
      <c r="AC26" s="45"/>
      <c r="AD26" s="257"/>
      <c r="CA26" s="253" t="str">
        <f t="shared" si="1"/>
        <v/>
      </c>
      <c r="CG26" s="253">
        <f t="shared" si="2"/>
        <v>0</v>
      </c>
    </row>
    <row r="27" spans="1:85" x14ac:dyDescent="0.25">
      <c r="A27" s="392"/>
      <c r="B27" s="331"/>
      <c r="C27" s="83" t="s">
        <v>39</v>
      </c>
      <c r="D27" s="262">
        <f>SUM(E27:I27)</f>
        <v>0</v>
      </c>
      <c r="E27" s="85"/>
      <c r="F27" s="98"/>
      <c r="G27" s="98"/>
      <c r="H27" s="98"/>
      <c r="I27" s="92"/>
      <c r="J27" s="86"/>
      <c r="K27" s="88"/>
      <c r="L27" s="88"/>
      <c r="M27" s="89"/>
      <c r="N27" s="89"/>
      <c r="O27" s="89"/>
      <c r="P27" s="89"/>
      <c r="Q27" s="89"/>
      <c r="R27" s="89"/>
      <c r="S27" s="89"/>
      <c r="T27" s="89"/>
      <c r="U27" s="89"/>
      <c r="V27" s="89"/>
      <c r="W27" s="89"/>
      <c r="X27" s="89"/>
      <c r="Y27" s="90"/>
      <c r="Z27" s="91"/>
      <c r="AA27" s="92"/>
      <c r="AB27" s="92"/>
      <c r="AC27" s="92"/>
      <c r="AD27" s="257"/>
      <c r="CA27" s="253" t="str">
        <f t="shared" si="1"/>
        <v/>
      </c>
      <c r="CG27" s="253">
        <f t="shared" si="2"/>
        <v>0</v>
      </c>
    </row>
    <row r="28" spans="1:85" x14ac:dyDescent="0.25">
      <c r="A28" s="392"/>
      <c r="B28" s="353" t="s">
        <v>43</v>
      </c>
      <c r="C28" s="354"/>
      <c r="D28" s="260">
        <f t="shared" ref="D28:D33" si="3">SUM(E28:X28)</f>
        <v>187</v>
      </c>
      <c r="E28" s="40">
        <v>168</v>
      </c>
      <c r="F28" s="41"/>
      <c r="G28" s="41"/>
      <c r="H28" s="41"/>
      <c r="I28" s="46"/>
      <c r="J28" s="44"/>
      <c r="K28" s="41">
        <v>2</v>
      </c>
      <c r="L28" s="41"/>
      <c r="M28" s="56"/>
      <c r="N28" s="56"/>
      <c r="O28" s="56">
        <v>2</v>
      </c>
      <c r="P28" s="56">
        <v>1</v>
      </c>
      <c r="Q28" s="56">
        <v>3</v>
      </c>
      <c r="R28" s="56">
        <v>1</v>
      </c>
      <c r="S28" s="56">
        <v>1</v>
      </c>
      <c r="T28" s="56"/>
      <c r="U28" s="56">
        <v>4</v>
      </c>
      <c r="V28" s="56"/>
      <c r="W28" s="56">
        <v>1</v>
      </c>
      <c r="X28" s="56">
        <v>4</v>
      </c>
      <c r="Y28" s="57"/>
      <c r="Z28" s="58"/>
      <c r="AA28" s="46"/>
      <c r="AB28" s="46"/>
      <c r="AC28" s="46"/>
      <c r="AD28" s="257"/>
      <c r="CA28" s="253" t="str">
        <f t="shared" si="1"/>
        <v/>
      </c>
      <c r="CG28" s="253">
        <f t="shared" si="2"/>
        <v>0</v>
      </c>
    </row>
    <row r="29" spans="1:85" x14ac:dyDescent="0.25">
      <c r="A29" s="392"/>
      <c r="B29" s="314" t="s">
        <v>44</v>
      </c>
      <c r="C29" s="315"/>
      <c r="D29" s="258">
        <f t="shared" si="3"/>
        <v>231</v>
      </c>
      <c r="E29" s="59">
        <v>231</v>
      </c>
      <c r="F29" s="60"/>
      <c r="G29" s="60"/>
      <c r="H29" s="60"/>
      <c r="I29" s="45"/>
      <c r="J29" s="61"/>
      <c r="K29" s="60"/>
      <c r="L29" s="60"/>
      <c r="M29" s="62"/>
      <c r="N29" s="62"/>
      <c r="O29" s="62"/>
      <c r="P29" s="62"/>
      <c r="Q29" s="62"/>
      <c r="R29" s="62"/>
      <c r="S29" s="62"/>
      <c r="T29" s="62"/>
      <c r="U29" s="62"/>
      <c r="V29" s="62"/>
      <c r="W29" s="62"/>
      <c r="X29" s="62"/>
      <c r="Y29" s="63"/>
      <c r="Z29" s="43"/>
      <c r="AA29" s="45"/>
      <c r="AB29" s="74"/>
      <c r="AC29" s="45"/>
      <c r="AD29" s="257"/>
      <c r="CA29" s="253" t="str">
        <f t="shared" si="1"/>
        <v/>
      </c>
      <c r="CG29" s="253">
        <f t="shared" si="2"/>
        <v>0</v>
      </c>
    </row>
    <row r="30" spans="1:85" x14ac:dyDescent="0.25">
      <c r="A30" s="392"/>
      <c r="B30" s="316" t="s">
        <v>80</v>
      </c>
      <c r="C30" s="181" t="s">
        <v>108</v>
      </c>
      <c r="D30" s="258">
        <f t="shared" si="3"/>
        <v>0</v>
      </c>
      <c r="E30" s="59"/>
      <c r="F30" s="60"/>
      <c r="G30" s="60"/>
      <c r="H30" s="60"/>
      <c r="I30" s="45"/>
      <c r="J30" s="61"/>
      <c r="K30" s="60"/>
      <c r="L30" s="60"/>
      <c r="M30" s="62"/>
      <c r="N30" s="62"/>
      <c r="O30" s="62"/>
      <c r="P30" s="62"/>
      <c r="Q30" s="62"/>
      <c r="R30" s="62"/>
      <c r="S30" s="62"/>
      <c r="T30" s="62"/>
      <c r="U30" s="62"/>
      <c r="V30" s="62"/>
      <c r="W30" s="62"/>
      <c r="X30" s="62"/>
      <c r="Y30" s="63"/>
      <c r="Z30" s="43"/>
      <c r="AA30" s="45"/>
      <c r="AB30" s="45"/>
      <c r="AC30" s="45"/>
      <c r="AD30" s="257"/>
      <c r="CA30" s="253" t="str">
        <f t="shared" si="1"/>
        <v/>
      </c>
      <c r="CG30" s="253">
        <f t="shared" si="2"/>
        <v>0</v>
      </c>
    </row>
    <row r="31" spans="1:85" x14ac:dyDescent="0.25">
      <c r="A31" s="392"/>
      <c r="B31" s="316"/>
      <c r="C31" s="181" t="s">
        <v>109</v>
      </c>
      <c r="D31" s="258">
        <f t="shared" si="3"/>
        <v>21</v>
      </c>
      <c r="E31" s="59"/>
      <c r="F31" s="60"/>
      <c r="G31" s="60"/>
      <c r="H31" s="60"/>
      <c r="I31" s="45"/>
      <c r="J31" s="61"/>
      <c r="K31" s="60">
        <v>2</v>
      </c>
      <c r="L31" s="60">
        <v>3</v>
      </c>
      <c r="M31" s="62">
        <v>3</v>
      </c>
      <c r="N31" s="62">
        <v>6</v>
      </c>
      <c r="O31" s="62">
        <v>5</v>
      </c>
      <c r="P31" s="62">
        <v>2</v>
      </c>
      <c r="Q31" s="62"/>
      <c r="R31" s="62"/>
      <c r="S31" s="62"/>
      <c r="T31" s="62"/>
      <c r="U31" s="62"/>
      <c r="V31" s="62"/>
      <c r="W31" s="62"/>
      <c r="X31" s="62"/>
      <c r="Y31" s="63"/>
      <c r="Z31" s="43"/>
      <c r="AA31" s="45"/>
      <c r="AB31" s="45"/>
      <c r="AC31" s="45"/>
      <c r="AD31" s="257"/>
      <c r="CA31" s="253" t="str">
        <f t="shared" si="1"/>
        <v/>
      </c>
      <c r="CG31" s="253">
        <f t="shared" si="2"/>
        <v>0</v>
      </c>
    </row>
    <row r="32" spans="1:85" x14ac:dyDescent="0.25">
      <c r="A32" s="392"/>
      <c r="B32" s="390" t="s">
        <v>81</v>
      </c>
      <c r="C32" s="390"/>
      <c r="D32" s="258">
        <f t="shared" si="3"/>
        <v>0</v>
      </c>
      <c r="E32" s="59"/>
      <c r="F32" s="60"/>
      <c r="G32" s="60"/>
      <c r="H32" s="60"/>
      <c r="I32" s="45"/>
      <c r="J32" s="61"/>
      <c r="K32" s="60"/>
      <c r="L32" s="60"/>
      <c r="M32" s="62"/>
      <c r="N32" s="62"/>
      <c r="O32" s="62"/>
      <c r="P32" s="62"/>
      <c r="Q32" s="62"/>
      <c r="R32" s="62"/>
      <c r="S32" s="62"/>
      <c r="T32" s="62"/>
      <c r="U32" s="62"/>
      <c r="V32" s="62"/>
      <c r="W32" s="62"/>
      <c r="X32" s="62"/>
      <c r="Y32" s="63"/>
      <c r="Z32" s="43"/>
      <c r="AA32" s="45"/>
      <c r="AB32" s="45"/>
      <c r="AC32" s="45"/>
      <c r="AD32" s="257"/>
      <c r="CA32" s="253" t="str">
        <f t="shared" si="1"/>
        <v/>
      </c>
      <c r="CG32" s="253">
        <f t="shared" si="2"/>
        <v>0</v>
      </c>
    </row>
    <row r="33" spans="1:85" x14ac:dyDescent="0.25">
      <c r="A33" s="392"/>
      <c r="B33" s="314" t="s">
        <v>45</v>
      </c>
      <c r="C33" s="315"/>
      <c r="D33" s="258">
        <f t="shared" si="3"/>
        <v>0</v>
      </c>
      <c r="E33" s="59"/>
      <c r="F33" s="60"/>
      <c r="G33" s="60"/>
      <c r="H33" s="60"/>
      <c r="I33" s="45"/>
      <c r="J33" s="61"/>
      <c r="K33" s="60"/>
      <c r="L33" s="60"/>
      <c r="M33" s="62"/>
      <c r="N33" s="62"/>
      <c r="O33" s="62"/>
      <c r="P33" s="62"/>
      <c r="Q33" s="62"/>
      <c r="R33" s="62"/>
      <c r="S33" s="62"/>
      <c r="T33" s="62"/>
      <c r="U33" s="62"/>
      <c r="V33" s="62"/>
      <c r="W33" s="62"/>
      <c r="X33" s="62"/>
      <c r="Y33" s="63"/>
      <c r="Z33" s="43"/>
      <c r="AA33" s="45"/>
      <c r="AB33" s="45"/>
      <c r="AC33" s="45"/>
      <c r="AD33" s="257"/>
      <c r="CA33" s="253" t="str">
        <f t="shared" si="1"/>
        <v/>
      </c>
      <c r="CG33" s="253">
        <f t="shared" si="2"/>
        <v>0</v>
      </c>
    </row>
    <row r="34" spans="1:85" x14ac:dyDescent="0.25">
      <c r="A34" s="392"/>
      <c r="B34" s="355" t="s">
        <v>110</v>
      </c>
      <c r="C34" s="356"/>
      <c r="D34" s="263">
        <f>SUM(J34:T34)</f>
        <v>0</v>
      </c>
      <c r="E34" s="64"/>
      <c r="F34" s="65"/>
      <c r="G34" s="65"/>
      <c r="H34" s="65"/>
      <c r="I34" s="66"/>
      <c r="J34" s="61"/>
      <c r="K34" s="60"/>
      <c r="L34" s="60"/>
      <c r="M34" s="62"/>
      <c r="N34" s="62"/>
      <c r="O34" s="62"/>
      <c r="P34" s="62"/>
      <c r="Q34" s="62"/>
      <c r="R34" s="62"/>
      <c r="S34" s="62"/>
      <c r="T34" s="62"/>
      <c r="U34" s="67"/>
      <c r="V34" s="67"/>
      <c r="W34" s="67"/>
      <c r="X34" s="67"/>
      <c r="Y34" s="63"/>
      <c r="Z34" s="43"/>
      <c r="AA34" s="45"/>
      <c r="AB34" s="45"/>
      <c r="AC34" s="66"/>
      <c r="AD34" s="257"/>
      <c r="CA34" s="253" t="str">
        <f t="shared" si="1"/>
        <v/>
      </c>
      <c r="CG34" s="253">
        <f t="shared" si="2"/>
        <v>0</v>
      </c>
    </row>
    <row r="35" spans="1:85" x14ac:dyDescent="0.25">
      <c r="A35" s="392"/>
      <c r="B35" s="317" t="s">
        <v>47</v>
      </c>
      <c r="C35" s="318"/>
      <c r="D35" s="261">
        <f>SUM(E35:X35)</f>
        <v>612</v>
      </c>
      <c r="E35" s="100">
        <v>157</v>
      </c>
      <c r="F35" s="70"/>
      <c r="G35" s="70">
        <v>1</v>
      </c>
      <c r="H35" s="70">
        <v>3</v>
      </c>
      <c r="I35" s="74">
        <v>5</v>
      </c>
      <c r="J35" s="69"/>
      <c r="K35" s="70">
        <v>15</v>
      </c>
      <c r="L35" s="70">
        <v>20</v>
      </c>
      <c r="M35" s="101">
        <v>25</v>
      </c>
      <c r="N35" s="101">
        <v>16</v>
      </c>
      <c r="O35" s="101">
        <v>23</v>
      </c>
      <c r="P35" s="101">
        <v>23</v>
      </c>
      <c r="Q35" s="101">
        <v>22</v>
      </c>
      <c r="R35" s="101">
        <v>39</v>
      </c>
      <c r="S35" s="101">
        <v>38</v>
      </c>
      <c r="T35" s="101">
        <v>44</v>
      </c>
      <c r="U35" s="101">
        <v>33</v>
      </c>
      <c r="V35" s="101">
        <v>46</v>
      </c>
      <c r="W35" s="101">
        <v>41</v>
      </c>
      <c r="X35" s="101">
        <v>61</v>
      </c>
      <c r="Y35" s="72"/>
      <c r="Z35" s="73"/>
      <c r="AA35" s="74"/>
      <c r="AB35" s="45"/>
      <c r="AC35" s="74"/>
      <c r="AD35" s="257"/>
      <c r="CA35" s="253" t="str">
        <f t="shared" si="1"/>
        <v/>
      </c>
      <c r="CG35" s="253">
        <f t="shared" si="2"/>
        <v>0</v>
      </c>
    </row>
    <row r="36" spans="1:85" x14ac:dyDescent="0.25">
      <c r="A36" s="392"/>
      <c r="B36" s="319" t="s">
        <v>48</v>
      </c>
      <c r="C36" s="102" t="s">
        <v>49</v>
      </c>
      <c r="D36" s="256">
        <f>SUM(U36:X36)</f>
        <v>0</v>
      </c>
      <c r="E36" s="103"/>
      <c r="F36" s="78"/>
      <c r="G36" s="78"/>
      <c r="H36" s="78"/>
      <c r="I36" s="93"/>
      <c r="J36" s="77"/>
      <c r="K36" s="78"/>
      <c r="L36" s="78"/>
      <c r="M36" s="78"/>
      <c r="N36" s="78"/>
      <c r="O36" s="78"/>
      <c r="P36" s="78"/>
      <c r="Q36" s="78"/>
      <c r="R36" s="78"/>
      <c r="S36" s="78"/>
      <c r="T36" s="78"/>
      <c r="U36" s="104"/>
      <c r="V36" s="104"/>
      <c r="W36" s="104"/>
      <c r="X36" s="104"/>
      <c r="Y36" s="105"/>
      <c r="Z36" s="106"/>
      <c r="AA36" s="93"/>
      <c r="AB36" s="93"/>
      <c r="AC36" s="93"/>
      <c r="AD36" s="257"/>
      <c r="CA36" s="253" t="str">
        <f t="shared" ref="CA36:CA39" si="4">IF(D36&lt;SUM(Y36:AC36),"Total por edad no puede ser menor que la suma de los subgrupos","")</f>
        <v/>
      </c>
      <c r="CG36" s="253">
        <f t="shared" si="2"/>
        <v>0</v>
      </c>
    </row>
    <row r="37" spans="1:85" x14ac:dyDescent="0.25">
      <c r="A37" s="392"/>
      <c r="B37" s="320"/>
      <c r="C37" s="182" t="s">
        <v>50</v>
      </c>
      <c r="D37" s="258">
        <f>SUM(U37:X37)</f>
        <v>175</v>
      </c>
      <c r="E37" s="64"/>
      <c r="F37" s="65"/>
      <c r="G37" s="65"/>
      <c r="H37" s="65"/>
      <c r="I37" s="66"/>
      <c r="J37" s="82"/>
      <c r="K37" s="65"/>
      <c r="L37" s="65"/>
      <c r="M37" s="65"/>
      <c r="N37" s="65"/>
      <c r="O37" s="65"/>
      <c r="P37" s="65"/>
      <c r="Q37" s="65"/>
      <c r="R37" s="65"/>
      <c r="S37" s="65"/>
      <c r="T37" s="65"/>
      <c r="U37" s="62">
        <v>32</v>
      </c>
      <c r="V37" s="62">
        <v>46</v>
      </c>
      <c r="W37" s="62">
        <v>40</v>
      </c>
      <c r="X37" s="62">
        <v>57</v>
      </c>
      <c r="Y37" s="107"/>
      <c r="Z37" s="108"/>
      <c r="AA37" s="66"/>
      <c r="AB37" s="66"/>
      <c r="AC37" s="66"/>
      <c r="AD37" s="257"/>
      <c r="CA37" s="253" t="str">
        <f t="shared" si="4"/>
        <v/>
      </c>
      <c r="CG37" s="253">
        <f t="shared" si="2"/>
        <v>0</v>
      </c>
    </row>
    <row r="38" spans="1:85" x14ac:dyDescent="0.25">
      <c r="A38" s="392"/>
      <c r="B38" s="321"/>
      <c r="C38" s="109" t="s">
        <v>51</v>
      </c>
      <c r="D38" s="262">
        <f>SUM(U38:X38)</f>
        <v>0</v>
      </c>
      <c r="E38" s="110"/>
      <c r="F38" s="88"/>
      <c r="G38" s="88"/>
      <c r="H38" s="88"/>
      <c r="I38" s="111"/>
      <c r="J38" s="86"/>
      <c r="K38" s="88"/>
      <c r="L38" s="88"/>
      <c r="M38" s="88"/>
      <c r="N38" s="88"/>
      <c r="O38" s="88"/>
      <c r="P38" s="88"/>
      <c r="Q38" s="88"/>
      <c r="R38" s="88"/>
      <c r="S38" s="88"/>
      <c r="T38" s="88"/>
      <c r="U38" s="112"/>
      <c r="V38" s="112"/>
      <c r="W38" s="112"/>
      <c r="X38" s="112"/>
      <c r="Y38" s="90"/>
      <c r="Z38" s="91"/>
      <c r="AA38" s="111"/>
      <c r="AB38" s="111"/>
      <c r="AC38" s="111"/>
      <c r="AD38" s="257"/>
      <c r="CA38" s="253" t="str">
        <f t="shared" si="4"/>
        <v/>
      </c>
      <c r="CG38" s="253">
        <f t="shared" si="2"/>
        <v>0</v>
      </c>
    </row>
    <row r="39" spans="1:85" x14ac:dyDescent="0.25">
      <c r="A39" s="392"/>
      <c r="B39" s="394" t="s">
        <v>52</v>
      </c>
      <c r="C39" s="395"/>
      <c r="D39" s="259">
        <f>SUM(E39:X39)</f>
        <v>0</v>
      </c>
      <c r="E39" s="49"/>
      <c r="F39" s="50"/>
      <c r="G39" s="50"/>
      <c r="H39" s="50"/>
      <c r="I39" s="54"/>
      <c r="J39" s="53"/>
      <c r="K39" s="50"/>
      <c r="L39" s="50"/>
      <c r="M39" s="113"/>
      <c r="N39" s="113"/>
      <c r="O39" s="113"/>
      <c r="P39" s="113"/>
      <c r="Q39" s="113"/>
      <c r="R39" s="113"/>
      <c r="S39" s="113"/>
      <c r="T39" s="113"/>
      <c r="U39" s="113"/>
      <c r="V39" s="113"/>
      <c r="W39" s="113"/>
      <c r="X39" s="113"/>
      <c r="Y39" s="114"/>
      <c r="Z39" s="115"/>
      <c r="AA39" s="116"/>
      <c r="AB39" s="116"/>
      <c r="AC39" s="116"/>
      <c r="AD39" s="257"/>
      <c r="CA39" s="253" t="str">
        <f t="shared" si="4"/>
        <v/>
      </c>
      <c r="CG39" s="253">
        <f t="shared" si="2"/>
        <v>0</v>
      </c>
    </row>
    <row r="40" spans="1:85" x14ac:dyDescent="0.25">
      <c r="A40" s="393"/>
      <c r="B40" s="322" t="s">
        <v>4</v>
      </c>
      <c r="C40" s="323"/>
      <c r="D40" s="264">
        <f>SUM(E40:X40)</f>
        <v>1830</v>
      </c>
      <c r="E40" s="265">
        <f t="shared" ref="E40:AC40" si="5">SUM(E11:E39)</f>
        <v>1036</v>
      </c>
      <c r="F40" s="266">
        <f t="shared" si="5"/>
        <v>2</v>
      </c>
      <c r="G40" s="266">
        <f t="shared" si="5"/>
        <v>11</v>
      </c>
      <c r="H40" s="266">
        <f t="shared" si="5"/>
        <v>19</v>
      </c>
      <c r="I40" s="267">
        <f t="shared" si="5"/>
        <v>9</v>
      </c>
      <c r="J40" s="268">
        <f t="shared" si="5"/>
        <v>0</v>
      </c>
      <c r="K40" s="266">
        <f t="shared" si="5"/>
        <v>25</v>
      </c>
      <c r="L40" s="266">
        <f t="shared" si="5"/>
        <v>34</v>
      </c>
      <c r="M40" s="269">
        <f t="shared" si="5"/>
        <v>43</v>
      </c>
      <c r="N40" s="269">
        <f t="shared" si="5"/>
        <v>42</v>
      </c>
      <c r="O40" s="269">
        <f t="shared" si="5"/>
        <v>34</v>
      </c>
      <c r="P40" s="269">
        <f t="shared" si="5"/>
        <v>31</v>
      </c>
      <c r="Q40" s="269">
        <f t="shared" si="5"/>
        <v>30</v>
      </c>
      <c r="R40" s="269">
        <f t="shared" si="5"/>
        <v>43</v>
      </c>
      <c r="S40" s="269">
        <f t="shared" si="5"/>
        <v>39</v>
      </c>
      <c r="T40" s="269">
        <f t="shared" si="5"/>
        <v>50</v>
      </c>
      <c r="U40" s="269">
        <f t="shared" si="5"/>
        <v>69</v>
      </c>
      <c r="V40" s="269">
        <f t="shared" si="5"/>
        <v>102</v>
      </c>
      <c r="W40" s="269">
        <f t="shared" si="5"/>
        <v>89</v>
      </c>
      <c r="X40" s="269">
        <f t="shared" si="5"/>
        <v>122</v>
      </c>
      <c r="Y40" s="270">
        <f t="shared" si="5"/>
        <v>0</v>
      </c>
      <c r="Z40" s="271">
        <f t="shared" si="5"/>
        <v>47</v>
      </c>
      <c r="AA40" s="267">
        <f t="shared" si="5"/>
        <v>0</v>
      </c>
      <c r="AB40" s="267">
        <f t="shared" si="5"/>
        <v>0</v>
      </c>
      <c r="AC40" s="267">
        <f t="shared" si="5"/>
        <v>0</v>
      </c>
      <c r="AD40" s="255"/>
    </row>
    <row r="41" spans="1:85" x14ac:dyDescent="0.25">
      <c r="A41" s="272" t="s">
        <v>53</v>
      </c>
      <c r="B41" s="125"/>
      <c r="C41" s="125"/>
      <c r="D41" s="125"/>
      <c r="E41" s="125"/>
      <c r="F41" s="125"/>
      <c r="G41" s="126"/>
      <c r="H41" s="126"/>
      <c r="I41" s="127"/>
      <c r="J41" s="127"/>
      <c r="K41" s="127"/>
      <c r="L41" s="127"/>
      <c r="M41" s="127"/>
      <c r="N41" s="127"/>
      <c r="O41" s="128"/>
      <c r="P41" s="127"/>
      <c r="Q41" s="7"/>
      <c r="R41" s="8"/>
      <c r="S41" s="8"/>
      <c r="T41" s="8"/>
      <c r="U41" s="8"/>
      <c r="V41" s="8"/>
      <c r="W41" s="8"/>
      <c r="X41" s="8"/>
      <c r="Y41" s="8"/>
      <c r="Z41" s="8"/>
      <c r="AA41" s="8"/>
      <c r="AB41" s="8"/>
      <c r="AC41" s="8"/>
    </row>
    <row r="42" spans="1:85" ht="42" x14ac:dyDescent="0.25">
      <c r="A42" s="396" t="s">
        <v>3</v>
      </c>
      <c r="B42" s="397"/>
      <c r="C42" s="398"/>
      <c r="D42" s="245" t="s">
        <v>4</v>
      </c>
      <c r="E42" s="129" t="s">
        <v>54</v>
      </c>
      <c r="F42" s="244" t="s">
        <v>111</v>
      </c>
      <c r="G42" s="244" t="s">
        <v>55</v>
      </c>
      <c r="H42" s="130" t="s">
        <v>56</v>
      </c>
      <c r="I42" s="130" t="s">
        <v>112</v>
      </c>
      <c r="J42" s="127"/>
      <c r="K42" s="127"/>
      <c r="L42" s="127"/>
      <c r="M42" s="127"/>
      <c r="N42" s="127"/>
      <c r="O42" s="127"/>
      <c r="P42" s="127"/>
      <c r="Q42" s="7"/>
      <c r="R42" s="8"/>
      <c r="S42" s="8"/>
      <c r="T42" s="8"/>
      <c r="U42" s="8"/>
      <c r="V42" s="8"/>
      <c r="W42" s="8"/>
      <c r="X42" s="8"/>
      <c r="Y42" s="8"/>
      <c r="Z42" s="8"/>
      <c r="AA42" s="8"/>
      <c r="AB42" s="8"/>
      <c r="AC42" s="8"/>
    </row>
    <row r="43" spans="1:85" x14ac:dyDescent="0.25">
      <c r="A43" s="391" t="s">
        <v>26</v>
      </c>
      <c r="B43" s="324" t="s">
        <v>27</v>
      </c>
      <c r="C43" s="325"/>
      <c r="D43" s="254">
        <f t="shared" ref="D43:D71" si="6">SUM(E43:H43)</f>
        <v>130</v>
      </c>
      <c r="E43" s="22">
        <v>45</v>
      </c>
      <c r="F43" s="23">
        <v>15</v>
      </c>
      <c r="G43" s="23"/>
      <c r="H43" s="131">
        <v>70</v>
      </c>
      <c r="I43" s="131"/>
      <c r="J43" s="257"/>
      <c r="K43" s="127"/>
      <c r="L43" s="127"/>
      <c r="M43" s="127"/>
      <c r="N43" s="127"/>
      <c r="O43" s="127"/>
      <c r="P43" s="127"/>
      <c r="Q43" s="7"/>
      <c r="R43" s="8"/>
      <c r="S43" s="8"/>
      <c r="T43" s="8"/>
      <c r="U43" s="8"/>
      <c r="V43" s="8"/>
      <c r="W43" s="8"/>
      <c r="X43" s="8"/>
      <c r="Y43" s="8"/>
      <c r="Z43" s="8"/>
      <c r="AA43" s="8"/>
      <c r="AB43" s="8"/>
      <c r="AC43" s="8"/>
      <c r="CA43" s="253" t="str">
        <f t="shared" ref="CA43:CA71" si="7">IF(AND(D43=0,D11&gt;0),"En esta área en Sección A,  se consignan personas pero falta registrar la Sesión","")</f>
        <v/>
      </c>
      <c r="CG43" s="253">
        <f t="shared" ref="CG43:CG71" si="8">IF(AND(D43=0,D11&gt;0),1,0)</f>
        <v>0</v>
      </c>
    </row>
    <row r="44" spans="1:85" x14ac:dyDescent="0.25">
      <c r="A44" s="392"/>
      <c r="B44" s="326" t="s">
        <v>28</v>
      </c>
      <c r="C44" s="31" t="s">
        <v>29</v>
      </c>
      <c r="D44" s="254">
        <f t="shared" si="6"/>
        <v>84</v>
      </c>
      <c r="E44" s="33">
        <v>31</v>
      </c>
      <c r="F44" s="34">
        <v>8</v>
      </c>
      <c r="G44" s="34"/>
      <c r="H44" s="35">
        <v>45</v>
      </c>
      <c r="I44" s="35"/>
      <c r="J44" s="257"/>
      <c r="K44" s="127"/>
      <c r="L44" s="127"/>
      <c r="M44" s="127"/>
      <c r="N44" s="127"/>
      <c r="O44" s="127"/>
      <c r="P44" s="127"/>
      <c r="Q44" s="7"/>
      <c r="R44" s="8"/>
      <c r="S44" s="8"/>
      <c r="T44" s="8"/>
      <c r="U44" s="8"/>
      <c r="V44" s="8"/>
      <c r="W44" s="8"/>
      <c r="X44" s="8"/>
      <c r="Y44" s="8"/>
      <c r="Z44" s="8"/>
      <c r="AA44" s="8"/>
      <c r="AB44" s="8"/>
      <c r="AC44" s="8"/>
      <c r="CA44" s="253" t="str">
        <f t="shared" si="7"/>
        <v/>
      </c>
      <c r="CG44" s="253">
        <f t="shared" si="8"/>
        <v>0</v>
      </c>
    </row>
    <row r="45" spans="1:85" x14ac:dyDescent="0.25">
      <c r="A45" s="392"/>
      <c r="B45" s="327"/>
      <c r="C45" s="246" t="s">
        <v>30</v>
      </c>
      <c r="D45" s="261">
        <f t="shared" si="6"/>
        <v>19</v>
      </c>
      <c r="E45" s="59">
        <v>11</v>
      </c>
      <c r="F45" s="60"/>
      <c r="G45" s="60"/>
      <c r="H45" s="133">
        <v>8</v>
      </c>
      <c r="I45" s="133"/>
      <c r="J45" s="257"/>
      <c r="K45" s="127"/>
      <c r="L45" s="127"/>
      <c r="M45" s="127"/>
      <c r="N45" s="127"/>
      <c r="O45" s="127"/>
      <c r="P45" s="127"/>
      <c r="Q45" s="7"/>
      <c r="R45" s="8"/>
      <c r="S45" s="8"/>
      <c r="T45" s="8"/>
      <c r="U45" s="8"/>
      <c r="V45" s="8"/>
      <c r="W45" s="8"/>
      <c r="X45" s="8"/>
      <c r="Y45" s="8"/>
      <c r="Z45" s="8"/>
      <c r="AA45" s="8"/>
      <c r="AB45" s="8"/>
      <c r="AC45" s="8"/>
      <c r="CA45" s="253" t="str">
        <f t="shared" si="7"/>
        <v/>
      </c>
      <c r="CG45" s="253">
        <f t="shared" si="8"/>
        <v>0</v>
      </c>
    </row>
    <row r="46" spans="1:85" x14ac:dyDescent="0.25">
      <c r="A46" s="392"/>
      <c r="B46" s="328"/>
      <c r="C46" s="47" t="s">
        <v>31</v>
      </c>
      <c r="D46" s="262">
        <f t="shared" si="6"/>
        <v>63</v>
      </c>
      <c r="E46" s="85">
        <v>22</v>
      </c>
      <c r="F46" s="98">
        <v>10</v>
      </c>
      <c r="G46" s="98"/>
      <c r="H46" s="134">
        <v>31</v>
      </c>
      <c r="I46" s="134"/>
      <c r="J46" s="257"/>
      <c r="K46" s="127"/>
      <c r="L46" s="127"/>
      <c r="M46" s="127"/>
      <c r="N46" s="127"/>
      <c r="O46" s="127"/>
      <c r="P46" s="127"/>
      <c r="Q46" s="7"/>
      <c r="R46" s="8"/>
      <c r="S46" s="8"/>
      <c r="T46" s="8"/>
      <c r="U46" s="8"/>
      <c r="V46" s="8"/>
      <c r="W46" s="8"/>
      <c r="X46" s="8"/>
      <c r="Y46" s="8"/>
      <c r="Z46" s="8"/>
      <c r="AA46" s="8"/>
      <c r="AB46" s="8"/>
      <c r="AC46" s="8"/>
      <c r="CA46" s="253" t="str">
        <f t="shared" si="7"/>
        <v/>
      </c>
      <c r="CG46" s="253">
        <f t="shared" si="8"/>
        <v>0</v>
      </c>
    </row>
    <row r="47" spans="1:85" x14ac:dyDescent="0.25">
      <c r="A47" s="392"/>
      <c r="B47" s="353" t="s">
        <v>32</v>
      </c>
      <c r="C47" s="354"/>
      <c r="D47" s="263">
        <f t="shared" si="6"/>
        <v>93</v>
      </c>
      <c r="E47" s="40">
        <v>32</v>
      </c>
      <c r="F47" s="41">
        <v>11</v>
      </c>
      <c r="G47" s="41"/>
      <c r="H47" s="42">
        <v>50</v>
      </c>
      <c r="I47" s="42"/>
      <c r="J47" s="257"/>
      <c r="K47" s="127"/>
      <c r="L47" s="127"/>
      <c r="M47" s="127"/>
      <c r="N47" s="127"/>
      <c r="O47" s="127"/>
      <c r="P47" s="127"/>
      <c r="Q47" s="7"/>
      <c r="R47" s="8"/>
      <c r="S47" s="8"/>
      <c r="T47" s="8"/>
      <c r="U47" s="8"/>
      <c r="V47" s="8"/>
      <c r="W47" s="8"/>
      <c r="X47" s="8"/>
      <c r="Y47" s="8"/>
      <c r="Z47" s="8"/>
      <c r="AA47" s="8"/>
      <c r="AB47" s="8"/>
      <c r="AC47" s="8"/>
      <c r="CA47" s="253" t="str">
        <f t="shared" si="7"/>
        <v/>
      </c>
      <c r="CG47" s="253">
        <f t="shared" si="8"/>
        <v>0</v>
      </c>
    </row>
    <row r="48" spans="1:85" x14ac:dyDescent="0.25">
      <c r="A48" s="392"/>
      <c r="B48" s="314" t="s">
        <v>33</v>
      </c>
      <c r="C48" s="315"/>
      <c r="D48" s="261">
        <f t="shared" si="6"/>
        <v>45</v>
      </c>
      <c r="E48" s="59">
        <v>22</v>
      </c>
      <c r="F48" s="60">
        <v>8</v>
      </c>
      <c r="G48" s="60"/>
      <c r="H48" s="133">
        <v>15</v>
      </c>
      <c r="I48" s="133"/>
      <c r="J48" s="257"/>
      <c r="K48" s="127"/>
      <c r="L48" s="127"/>
      <c r="M48" s="127"/>
      <c r="N48" s="127"/>
      <c r="O48" s="127"/>
      <c r="P48" s="127"/>
      <c r="Q48" s="7"/>
      <c r="R48" s="8"/>
      <c r="S48" s="8"/>
      <c r="T48" s="8"/>
      <c r="U48" s="8"/>
      <c r="V48" s="8"/>
      <c r="W48" s="8"/>
      <c r="X48" s="8"/>
      <c r="Y48" s="8"/>
      <c r="Z48" s="8"/>
      <c r="AA48" s="8"/>
      <c r="AB48" s="8"/>
      <c r="AC48" s="8"/>
      <c r="CA48" s="253" t="str">
        <f t="shared" si="7"/>
        <v/>
      </c>
      <c r="CG48" s="253">
        <f t="shared" si="8"/>
        <v>0</v>
      </c>
    </row>
    <row r="49" spans="1:85" x14ac:dyDescent="0.25">
      <c r="A49" s="392"/>
      <c r="B49" s="314" t="s">
        <v>34</v>
      </c>
      <c r="C49" s="315"/>
      <c r="D49" s="261">
        <f t="shared" si="6"/>
        <v>0</v>
      </c>
      <c r="E49" s="59"/>
      <c r="F49" s="60"/>
      <c r="G49" s="60"/>
      <c r="H49" s="133"/>
      <c r="I49" s="133"/>
      <c r="J49" s="257"/>
      <c r="K49" s="127"/>
      <c r="L49" s="127"/>
      <c r="M49" s="127"/>
      <c r="N49" s="127"/>
      <c r="O49" s="127"/>
      <c r="P49" s="127"/>
      <c r="Q49" s="7"/>
      <c r="R49" s="8"/>
      <c r="S49" s="8"/>
      <c r="T49" s="8"/>
      <c r="U49" s="8"/>
      <c r="V49" s="8"/>
      <c r="W49" s="8"/>
      <c r="X49" s="8"/>
      <c r="Y49" s="8"/>
      <c r="Z49" s="8"/>
      <c r="AA49" s="8"/>
      <c r="AB49" s="8"/>
      <c r="AC49" s="8"/>
      <c r="CA49" s="253" t="str">
        <f t="shared" si="7"/>
        <v/>
      </c>
      <c r="CG49" s="253">
        <f t="shared" si="8"/>
        <v>0</v>
      </c>
    </row>
    <row r="50" spans="1:85" x14ac:dyDescent="0.25">
      <c r="A50" s="392"/>
      <c r="B50" s="314" t="s">
        <v>79</v>
      </c>
      <c r="C50" s="315"/>
      <c r="D50" s="261">
        <f t="shared" si="6"/>
        <v>0</v>
      </c>
      <c r="E50" s="59"/>
      <c r="F50" s="60"/>
      <c r="G50" s="60"/>
      <c r="H50" s="133"/>
      <c r="I50" s="133"/>
      <c r="J50" s="257"/>
      <c r="K50" s="127"/>
      <c r="L50" s="127"/>
      <c r="M50" s="127"/>
      <c r="N50" s="127"/>
      <c r="O50" s="127"/>
      <c r="P50" s="127"/>
      <c r="Q50" s="7"/>
      <c r="R50" s="8"/>
      <c r="S50" s="8"/>
      <c r="T50" s="8"/>
      <c r="U50" s="8"/>
      <c r="V50" s="8"/>
      <c r="W50" s="8"/>
      <c r="X50" s="8"/>
      <c r="Y50" s="8"/>
      <c r="Z50" s="8"/>
      <c r="AA50" s="8"/>
      <c r="AB50" s="8"/>
      <c r="AC50" s="8"/>
      <c r="CA50" s="253" t="str">
        <f t="shared" si="7"/>
        <v/>
      </c>
      <c r="CG50" s="253">
        <f t="shared" si="8"/>
        <v>0</v>
      </c>
    </row>
    <row r="51" spans="1:85" x14ac:dyDescent="0.25">
      <c r="A51" s="392"/>
      <c r="B51" s="314" t="s">
        <v>35</v>
      </c>
      <c r="C51" s="315"/>
      <c r="D51" s="261">
        <f t="shared" si="6"/>
        <v>25</v>
      </c>
      <c r="E51" s="59">
        <v>10</v>
      </c>
      <c r="F51" s="60"/>
      <c r="G51" s="60"/>
      <c r="H51" s="133">
        <v>15</v>
      </c>
      <c r="I51" s="133"/>
      <c r="J51" s="257"/>
      <c r="K51" s="127"/>
      <c r="L51" s="127"/>
      <c r="M51" s="127"/>
      <c r="N51" s="127"/>
      <c r="O51" s="127"/>
      <c r="P51" s="127"/>
      <c r="Q51" s="7"/>
      <c r="R51" s="8"/>
      <c r="S51" s="8"/>
      <c r="T51" s="8"/>
      <c r="U51" s="8"/>
      <c r="V51" s="8"/>
      <c r="W51" s="8"/>
      <c r="X51" s="8"/>
      <c r="Y51" s="8"/>
      <c r="Z51" s="8"/>
      <c r="AA51" s="8"/>
      <c r="AB51" s="8"/>
      <c r="AC51" s="8"/>
      <c r="CA51" s="253" t="str">
        <f t="shared" si="7"/>
        <v/>
      </c>
      <c r="CG51" s="253">
        <f t="shared" si="8"/>
        <v>0</v>
      </c>
    </row>
    <row r="52" spans="1:85" x14ac:dyDescent="0.25">
      <c r="A52" s="392"/>
      <c r="B52" s="314" t="s">
        <v>36</v>
      </c>
      <c r="C52" s="315"/>
      <c r="D52" s="261">
        <f t="shared" si="6"/>
        <v>15</v>
      </c>
      <c r="E52" s="100">
        <v>1</v>
      </c>
      <c r="F52" s="70">
        <v>14</v>
      </c>
      <c r="G52" s="70"/>
      <c r="H52" s="135"/>
      <c r="I52" s="135"/>
      <c r="J52" s="257"/>
      <c r="K52" s="127"/>
      <c r="L52" s="127"/>
      <c r="M52" s="127"/>
      <c r="N52" s="127"/>
      <c r="O52" s="127"/>
      <c r="P52" s="127"/>
      <c r="Q52" s="7"/>
      <c r="R52" s="8"/>
      <c r="S52" s="8"/>
      <c r="T52" s="8"/>
      <c r="U52" s="8"/>
      <c r="V52" s="8"/>
      <c r="W52" s="8"/>
      <c r="X52" s="8"/>
      <c r="Y52" s="8"/>
      <c r="Z52" s="8"/>
      <c r="AA52" s="8"/>
      <c r="AB52" s="8"/>
      <c r="AC52" s="8"/>
      <c r="CA52" s="253" t="str">
        <f t="shared" si="7"/>
        <v/>
      </c>
      <c r="CG52" s="253">
        <f t="shared" si="8"/>
        <v>0</v>
      </c>
    </row>
    <row r="53" spans="1:85" x14ac:dyDescent="0.25">
      <c r="A53" s="392"/>
      <c r="B53" s="317" t="s">
        <v>106</v>
      </c>
      <c r="C53" s="318"/>
      <c r="D53" s="261">
        <f t="shared" si="6"/>
        <v>0</v>
      </c>
      <c r="E53" s="100"/>
      <c r="F53" s="70"/>
      <c r="G53" s="70"/>
      <c r="H53" s="135"/>
      <c r="I53" s="135"/>
      <c r="J53" s="257"/>
      <c r="K53" s="127"/>
      <c r="L53" s="127"/>
      <c r="M53" s="127"/>
      <c r="N53" s="127"/>
      <c r="O53" s="127"/>
      <c r="P53" s="127"/>
      <c r="Q53" s="7"/>
      <c r="R53" s="8"/>
      <c r="S53" s="8"/>
      <c r="T53" s="8"/>
      <c r="U53" s="8"/>
      <c r="V53" s="8"/>
      <c r="W53" s="8"/>
      <c r="X53" s="8"/>
      <c r="Y53" s="8"/>
      <c r="Z53" s="8"/>
      <c r="AA53" s="8"/>
      <c r="AB53" s="8"/>
      <c r="AC53" s="8"/>
      <c r="CA53" s="253" t="str">
        <f t="shared" si="7"/>
        <v/>
      </c>
      <c r="CG53" s="253">
        <f t="shared" si="8"/>
        <v>0</v>
      </c>
    </row>
    <row r="54" spans="1:85" x14ac:dyDescent="0.25">
      <c r="A54" s="392"/>
      <c r="B54" s="319" t="s">
        <v>107</v>
      </c>
      <c r="C54" s="76" t="s">
        <v>37</v>
      </c>
      <c r="D54" s="256">
        <f t="shared" si="6"/>
        <v>14</v>
      </c>
      <c r="E54" s="37">
        <v>8</v>
      </c>
      <c r="F54" s="34">
        <v>6</v>
      </c>
      <c r="G54" s="34"/>
      <c r="H54" s="35"/>
      <c r="I54" s="35"/>
      <c r="J54" s="257"/>
      <c r="K54" s="127"/>
      <c r="L54" s="127"/>
      <c r="M54" s="127"/>
      <c r="N54" s="127"/>
      <c r="O54" s="127"/>
      <c r="P54" s="127"/>
      <c r="Q54" s="7"/>
      <c r="R54" s="8"/>
      <c r="S54" s="8"/>
      <c r="T54" s="8"/>
      <c r="U54" s="8"/>
      <c r="V54" s="8"/>
      <c r="W54" s="8"/>
      <c r="X54" s="8"/>
      <c r="Y54" s="8"/>
      <c r="Z54" s="8"/>
      <c r="AA54" s="8"/>
      <c r="AB54" s="8"/>
      <c r="AC54" s="8"/>
      <c r="CA54" s="253" t="str">
        <f t="shared" si="7"/>
        <v/>
      </c>
      <c r="CG54" s="253">
        <f t="shared" si="8"/>
        <v>0</v>
      </c>
    </row>
    <row r="55" spans="1:85" x14ac:dyDescent="0.25">
      <c r="A55" s="392"/>
      <c r="B55" s="320"/>
      <c r="C55" s="248" t="s">
        <v>38</v>
      </c>
      <c r="D55" s="258">
        <f t="shared" si="6"/>
        <v>47</v>
      </c>
      <c r="E55" s="61">
        <v>25</v>
      </c>
      <c r="F55" s="60">
        <v>12</v>
      </c>
      <c r="G55" s="60"/>
      <c r="H55" s="133">
        <v>10</v>
      </c>
      <c r="I55" s="133"/>
      <c r="J55" s="257"/>
      <c r="K55" s="127"/>
      <c r="L55" s="127"/>
      <c r="M55" s="127"/>
      <c r="N55" s="127"/>
      <c r="O55" s="127"/>
      <c r="P55" s="127"/>
      <c r="Q55" s="7"/>
      <c r="R55" s="8"/>
      <c r="S55" s="8"/>
      <c r="T55" s="8"/>
      <c r="U55" s="8"/>
      <c r="V55" s="8"/>
      <c r="W55" s="8"/>
      <c r="X55" s="8"/>
      <c r="Y55" s="8"/>
      <c r="Z55" s="8"/>
      <c r="AA55" s="8"/>
      <c r="AB55" s="8"/>
      <c r="AC55" s="8"/>
      <c r="CA55" s="253" t="str">
        <f t="shared" si="7"/>
        <v/>
      </c>
      <c r="CG55" s="253">
        <f t="shared" si="8"/>
        <v>0</v>
      </c>
    </row>
    <row r="56" spans="1:85" x14ac:dyDescent="0.25">
      <c r="A56" s="392"/>
      <c r="B56" s="321"/>
      <c r="C56" s="83" t="s">
        <v>39</v>
      </c>
      <c r="D56" s="262">
        <f t="shared" si="6"/>
        <v>0</v>
      </c>
      <c r="E56" s="136"/>
      <c r="F56" s="98"/>
      <c r="G56" s="98"/>
      <c r="H56" s="134"/>
      <c r="I56" s="134"/>
      <c r="J56" s="257"/>
      <c r="K56" s="127"/>
      <c r="L56" s="127"/>
      <c r="M56" s="127"/>
      <c r="N56" s="127"/>
      <c r="O56" s="127"/>
      <c r="P56" s="127"/>
      <c r="Q56" s="7"/>
      <c r="R56" s="8"/>
      <c r="S56" s="8"/>
      <c r="T56" s="8"/>
      <c r="U56" s="8"/>
      <c r="V56" s="8"/>
      <c r="W56" s="8"/>
      <c r="X56" s="8"/>
      <c r="Y56" s="8"/>
      <c r="Z56" s="8"/>
      <c r="AA56" s="8"/>
      <c r="AB56" s="8"/>
      <c r="AC56" s="8"/>
      <c r="CA56" s="253" t="str">
        <f t="shared" si="7"/>
        <v/>
      </c>
      <c r="CG56" s="253">
        <f t="shared" si="8"/>
        <v>0</v>
      </c>
    </row>
    <row r="57" spans="1:85" x14ac:dyDescent="0.25">
      <c r="A57" s="392"/>
      <c r="B57" s="329" t="s">
        <v>40</v>
      </c>
      <c r="C57" s="179" t="s">
        <v>41</v>
      </c>
      <c r="D57" s="254">
        <f t="shared" si="6"/>
        <v>0</v>
      </c>
      <c r="E57" s="33"/>
      <c r="F57" s="34"/>
      <c r="G57" s="34"/>
      <c r="H57" s="35"/>
      <c r="I57" s="35"/>
      <c r="J57" s="257"/>
      <c r="K57" s="127"/>
      <c r="L57" s="127"/>
      <c r="M57" s="127"/>
      <c r="N57" s="127"/>
      <c r="O57" s="127"/>
      <c r="P57" s="127"/>
      <c r="Q57" s="7"/>
      <c r="R57" s="8"/>
      <c r="S57" s="8"/>
      <c r="T57" s="8"/>
      <c r="U57" s="8"/>
      <c r="V57" s="8"/>
      <c r="W57" s="8"/>
      <c r="X57" s="8"/>
      <c r="Y57" s="8"/>
      <c r="Z57" s="8"/>
      <c r="AA57" s="8"/>
      <c r="AB57" s="8"/>
      <c r="AC57" s="8"/>
      <c r="CA57" s="253" t="str">
        <f t="shared" si="7"/>
        <v/>
      </c>
      <c r="CG57" s="253">
        <f t="shared" si="8"/>
        <v>0</v>
      </c>
    </row>
    <row r="58" spans="1:85" x14ac:dyDescent="0.25">
      <c r="A58" s="392"/>
      <c r="B58" s="330"/>
      <c r="C58" s="180" t="s">
        <v>42</v>
      </c>
      <c r="D58" s="261">
        <f t="shared" si="6"/>
        <v>0</v>
      </c>
      <c r="E58" s="59"/>
      <c r="F58" s="60"/>
      <c r="G58" s="60"/>
      <c r="H58" s="133"/>
      <c r="I58" s="133"/>
      <c r="J58" s="257"/>
      <c r="K58" s="127"/>
      <c r="L58" s="127"/>
      <c r="M58" s="127"/>
      <c r="N58" s="127"/>
      <c r="O58" s="127"/>
      <c r="P58" s="127"/>
      <c r="Q58" s="7"/>
      <c r="R58" s="8"/>
      <c r="S58" s="8"/>
      <c r="T58" s="8"/>
      <c r="U58" s="8"/>
      <c r="V58" s="8"/>
      <c r="W58" s="8"/>
      <c r="X58" s="8"/>
      <c r="Y58" s="8"/>
      <c r="Z58" s="8"/>
      <c r="AA58" s="8"/>
      <c r="AB58" s="8"/>
      <c r="AC58" s="8"/>
      <c r="CA58" s="253" t="str">
        <f t="shared" si="7"/>
        <v/>
      </c>
      <c r="CG58" s="253">
        <f t="shared" si="8"/>
        <v>0</v>
      </c>
    </row>
    <row r="59" spans="1:85" x14ac:dyDescent="0.25">
      <c r="A59" s="392"/>
      <c r="B59" s="331"/>
      <c r="C59" s="83" t="s">
        <v>39</v>
      </c>
      <c r="D59" s="262">
        <f t="shared" si="6"/>
        <v>27</v>
      </c>
      <c r="E59" s="85">
        <v>15</v>
      </c>
      <c r="F59" s="98">
        <v>12</v>
      </c>
      <c r="G59" s="98"/>
      <c r="H59" s="134"/>
      <c r="I59" s="134"/>
      <c r="J59" s="257"/>
      <c r="K59" s="127"/>
      <c r="L59" s="127"/>
      <c r="M59" s="127"/>
      <c r="N59" s="127"/>
      <c r="O59" s="127"/>
      <c r="P59" s="127"/>
      <c r="Q59" s="7"/>
      <c r="R59" s="8"/>
      <c r="S59" s="8"/>
      <c r="T59" s="8"/>
      <c r="U59" s="8"/>
      <c r="V59" s="8"/>
      <c r="W59" s="8"/>
      <c r="X59" s="8"/>
      <c r="Y59" s="8"/>
      <c r="Z59" s="8"/>
      <c r="AA59" s="8"/>
      <c r="AB59" s="8"/>
      <c r="AC59" s="8"/>
      <c r="CA59" s="253" t="str">
        <f t="shared" si="7"/>
        <v/>
      </c>
      <c r="CG59" s="253">
        <f t="shared" si="8"/>
        <v>0</v>
      </c>
    </row>
    <row r="60" spans="1:85" x14ac:dyDescent="0.25">
      <c r="A60" s="392"/>
      <c r="B60" s="353" t="s">
        <v>43</v>
      </c>
      <c r="C60" s="354"/>
      <c r="D60" s="263">
        <f t="shared" si="6"/>
        <v>166</v>
      </c>
      <c r="E60" s="40">
        <v>140</v>
      </c>
      <c r="F60" s="41">
        <v>13</v>
      </c>
      <c r="G60" s="41"/>
      <c r="H60" s="42">
        <v>13</v>
      </c>
      <c r="I60" s="42"/>
      <c r="J60" s="257"/>
      <c r="K60" s="127"/>
      <c r="L60" s="127"/>
      <c r="M60" s="127"/>
      <c r="N60" s="127"/>
      <c r="O60" s="127"/>
      <c r="P60" s="127"/>
      <c r="Q60" s="7"/>
      <c r="R60" s="8"/>
      <c r="S60" s="8"/>
      <c r="T60" s="8"/>
      <c r="U60" s="8"/>
      <c r="V60" s="8"/>
      <c r="W60" s="8"/>
      <c r="X60" s="8"/>
      <c r="Y60" s="8"/>
      <c r="Z60" s="8"/>
      <c r="AA60" s="8"/>
      <c r="AB60" s="8"/>
      <c r="AC60" s="8"/>
      <c r="CA60" s="253" t="str">
        <f t="shared" si="7"/>
        <v/>
      </c>
      <c r="CG60" s="253">
        <f t="shared" si="8"/>
        <v>0</v>
      </c>
    </row>
    <row r="61" spans="1:85" x14ac:dyDescent="0.25">
      <c r="A61" s="392"/>
      <c r="B61" s="314" t="s">
        <v>44</v>
      </c>
      <c r="C61" s="315"/>
      <c r="D61" s="261">
        <f t="shared" si="6"/>
        <v>150</v>
      </c>
      <c r="E61" s="59">
        <v>60</v>
      </c>
      <c r="F61" s="60"/>
      <c r="G61" s="60"/>
      <c r="H61" s="133">
        <v>90</v>
      </c>
      <c r="I61" s="133"/>
      <c r="J61" s="257"/>
      <c r="K61" s="127"/>
      <c r="L61" s="127"/>
      <c r="M61" s="127"/>
      <c r="N61" s="127"/>
      <c r="O61" s="127"/>
      <c r="P61" s="127"/>
      <c r="Q61" s="7"/>
      <c r="R61" s="8"/>
      <c r="S61" s="8"/>
      <c r="T61" s="8"/>
      <c r="U61" s="8"/>
      <c r="V61" s="8"/>
      <c r="W61" s="8"/>
      <c r="X61" s="8"/>
      <c r="Y61" s="8"/>
      <c r="Z61" s="8"/>
      <c r="AA61" s="8"/>
      <c r="AB61" s="8"/>
      <c r="AC61" s="8"/>
      <c r="CA61" s="253" t="str">
        <f t="shared" si="7"/>
        <v/>
      </c>
      <c r="CG61" s="253">
        <f t="shared" si="8"/>
        <v>0</v>
      </c>
    </row>
    <row r="62" spans="1:85" x14ac:dyDescent="0.25">
      <c r="A62" s="392"/>
      <c r="B62" s="316" t="s">
        <v>80</v>
      </c>
      <c r="C62" s="181" t="s">
        <v>108</v>
      </c>
      <c r="D62" s="261">
        <f t="shared" si="6"/>
        <v>0</v>
      </c>
      <c r="E62" s="59"/>
      <c r="F62" s="60"/>
      <c r="G62" s="60"/>
      <c r="H62" s="133"/>
      <c r="I62" s="133"/>
      <c r="J62" s="257"/>
      <c r="K62" s="127"/>
      <c r="L62" s="127"/>
      <c r="M62" s="127"/>
      <c r="N62" s="127"/>
      <c r="O62" s="127"/>
      <c r="P62" s="127"/>
      <c r="Q62" s="7"/>
      <c r="R62" s="8"/>
      <c r="S62" s="8"/>
      <c r="T62" s="8"/>
      <c r="U62" s="8"/>
      <c r="V62" s="8"/>
      <c r="W62" s="8"/>
      <c r="X62" s="8"/>
      <c r="Y62" s="8"/>
      <c r="Z62" s="8"/>
      <c r="AA62" s="8"/>
      <c r="AB62" s="8"/>
      <c r="AC62" s="8"/>
      <c r="CA62" s="253" t="str">
        <f t="shared" si="7"/>
        <v/>
      </c>
      <c r="CG62" s="253">
        <f t="shared" si="8"/>
        <v>0</v>
      </c>
    </row>
    <row r="63" spans="1:85" x14ac:dyDescent="0.25">
      <c r="A63" s="392"/>
      <c r="B63" s="316"/>
      <c r="C63" s="181" t="s">
        <v>109</v>
      </c>
      <c r="D63" s="261">
        <f t="shared" si="6"/>
        <v>21</v>
      </c>
      <c r="E63" s="59">
        <v>21</v>
      </c>
      <c r="F63" s="60"/>
      <c r="G63" s="60"/>
      <c r="H63" s="133"/>
      <c r="I63" s="133"/>
      <c r="J63" s="257"/>
      <c r="K63" s="127"/>
      <c r="L63" s="127"/>
      <c r="M63" s="127"/>
      <c r="N63" s="127"/>
      <c r="O63" s="127"/>
      <c r="P63" s="127"/>
      <c r="Q63" s="7"/>
      <c r="R63" s="8"/>
      <c r="S63" s="8"/>
      <c r="T63" s="8"/>
      <c r="U63" s="8"/>
      <c r="V63" s="8"/>
      <c r="W63" s="8"/>
      <c r="X63" s="8"/>
      <c r="Y63" s="8"/>
      <c r="Z63" s="8"/>
      <c r="AA63" s="8"/>
      <c r="AB63" s="8"/>
      <c r="AC63" s="8"/>
      <c r="CA63" s="253" t="str">
        <f t="shared" si="7"/>
        <v/>
      </c>
      <c r="CG63" s="253">
        <f t="shared" si="8"/>
        <v>0</v>
      </c>
    </row>
    <row r="64" spans="1:85" x14ac:dyDescent="0.25">
      <c r="A64" s="392"/>
      <c r="B64" s="390" t="s">
        <v>81</v>
      </c>
      <c r="C64" s="390"/>
      <c r="D64" s="261">
        <f t="shared" si="6"/>
        <v>0</v>
      </c>
      <c r="E64" s="59"/>
      <c r="F64" s="60"/>
      <c r="G64" s="60"/>
      <c r="H64" s="133"/>
      <c r="I64" s="133"/>
      <c r="J64" s="257"/>
      <c r="K64" s="127"/>
      <c r="L64" s="127"/>
      <c r="M64" s="127"/>
      <c r="N64" s="127"/>
      <c r="O64" s="127"/>
      <c r="P64" s="127"/>
      <c r="Q64" s="7"/>
      <c r="R64" s="8"/>
      <c r="S64" s="8"/>
      <c r="T64" s="8"/>
      <c r="U64" s="8"/>
      <c r="V64" s="8"/>
      <c r="W64" s="8"/>
      <c r="X64" s="8"/>
      <c r="Y64" s="8"/>
      <c r="Z64" s="8"/>
      <c r="AA64" s="8"/>
      <c r="AB64" s="8"/>
      <c r="AC64" s="8"/>
      <c r="CA64" s="253" t="str">
        <f t="shared" si="7"/>
        <v/>
      </c>
      <c r="CG64" s="253">
        <f t="shared" si="8"/>
        <v>0</v>
      </c>
    </row>
    <row r="65" spans="1:85" x14ac:dyDescent="0.25">
      <c r="A65" s="392"/>
      <c r="B65" s="349" t="s">
        <v>45</v>
      </c>
      <c r="C65" s="350"/>
      <c r="D65" s="261">
        <f t="shared" si="6"/>
        <v>0</v>
      </c>
      <c r="E65" s="59"/>
      <c r="F65" s="60"/>
      <c r="G65" s="60"/>
      <c r="H65" s="133"/>
      <c r="I65" s="133"/>
      <c r="J65" s="257"/>
      <c r="K65" s="127"/>
      <c r="L65" s="127"/>
      <c r="M65" s="127"/>
      <c r="N65" s="127"/>
      <c r="O65" s="127"/>
      <c r="P65" s="127"/>
      <c r="Q65" s="7"/>
      <c r="R65" s="8"/>
      <c r="S65" s="8"/>
      <c r="T65" s="8"/>
      <c r="U65" s="8"/>
      <c r="V65" s="8"/>
      <c r="W65" s="8"/>
      <c r="X65" s="8"/>
      <c r="Y65" s="8"/>
      <c r="Z65" s="8"/>
      <c r="AA65" s="8"/>
      <c r="AB65" s="8"/>
      <c r="AC65" s="8"/>
      <c r="CA65" s="253" t="str">
        <f t="shared" si="7"/>
        <v/>
      </c>
      <c r="CG65" s="253">
        <f t="shared" si="8"/>
        <v>0</v>
      </c>
    </row>
    <row r="66" spans="1:85" x14ac:dyDescent="0.25">
      <c r="A66" s="392"/>
      <c r="B66" s="355" t="s">
        <v>46</v>
      </c>
      <c r="C66" s="356"/>
      <c r="D66" s="261">
        <f t="shared" si="6"/>
        <v>0</v>
      </c>
      <c r="E66" s="100"/>
      <c r="F66" s="70"/>
      <c r="G66" s="70"/>
      <c r="H66" s="135"/>
      <c r="I66" s="135"/>
      <c r="J66" s="257"/>
      <c r="K66" s="127"/>
      <c r="L66" s="127"/>
      <c r="M66" s="127"/>
      <c r="N66" s="127"/>
      <c r="O66" s="127"/>
      <c r="P66" s="127"/>
      <c r="Q66" s="7"/>
      <c r="R66" s="8"/>
      <c r="S66" s="8"/>
      <c r="T66" s="8"/>
      <c r="U66" s="8"/>
      <c r="V66" s="8"/>
      <c r="W66" s="8"/>
      <c r="X66" s="8"/>
      <c r="Y66" s="8"/>
      <c r="Z66" s="8"/>
      <c r="AA66" s="8"/>
      <c r="AB66" s="8"/>
      <c r="AC66" s="8"/>
      <c r="CA66" s="253" t="str">
        <f t="shared" si="7"/>
        <v/>
      </c>
      <c r="CG66" s="253">
        <f t="shared" si="8"/>
        <v>0</v>
      </c>
    </row>
    <row r="67" spans="1:85" x14ac:dyDescent="0.25">
      <c r="A67" s="392"/>
      <c r="B67" s="317" t="s">
        <v>47</v>
      </c>
      <c r="C67" s="318"/>
      <c r="D67" s="261">
        <f t="shared" si="6"/>
        <v>64</v>
      </c>
      <c r="E67" s="100">
        <v>38</v>
      </c>
      <c r="F67" s="70">
        <v>13</v>
      </c>
      <c r="G67" s="70"/>
      <c r="H67" s="135">
        <v>13</v>
      </c>
      <c r="I67" s="135"/>
      <c r="J67" s="257"/>
      <c r="K67" s="127"/>
      <c r="L67" s="127"/>
      <c r="M67" s="127"/>
      <c r="N67" s="127"/>
      <c r="O67" s="127"/>
      <c r="P67" s="127"/>
      <c r="Q67" s="7"/>
      <c r="R67" s="8"/>
      <c r="S67" s="8"/>
      <c r="T67" s="8"/>
      <c r="U67" s="8"/>
      <c r="V67" s="8"/>
      <c r="W67" s="8"/>
      <c r="X67" s="8"/>
      <c r="Y67" s="8"/>
      <c r="Z67" s="8"/>
      <c r="AA67" s="8"/>
      <c r="AB67" s="8"/>
      <c r="AC67" s="8"/>
      <c r="CA67" s="253" t="str">
        <f t="shared" si="7"/>
        <v/>
      </c>
      <c r="CG67" s="253">
        <f t="shared" si="8"/>
        <v>0</v>
      </c>
    </row>
    <row r="68" spans="1:85" x14ac:dyDescent="0.25">
      <c r="A68" s="392"/>
      <c r="B68" s="319" t="s">
        <v>48</v>
      </c>
      <c r="C68" s="102" t="s">
        <v>49</v>
      </c>
      <c r="D68" s="254">
        <f t="shared" si="6"/>
        <v>0</v>
      </c>
      <c r="E68" s="33"/>
      <c r="F68" s="34"/>
      <c r="G68" s="34"/>
      <c r="H68" s="35"/>
      <c r="I68" s="35"/>
      <c r="J68" s="257"/>
      <c r="K68" s="127"/>
      <c r="L68" s="127"/>
      <c r="M68" s="127"/>
      <c r="N68" s="127"/>
      <c r="O68" s="127"/>
      <c r="P68" s="127"/>
      <c r="Q68" s="7"/>
      <c r="R68" s="8"/>
      <c r="S68" s="8"/>
      <c r="T68" s="8"/>
      <c r="U68" s="8"/>
      <c r="V68" s="8"/>
      <c r="W68" s="8"/>
      <c r="X68" s="8"/>
      <c r="Y68" s="8"/>
      <c r="Z68" s="8"/>
      <c r="AA68" s="8"/>
      <c r="AB68" s="8"/>
      <c r="AC68" s="8"/>
      <c r="CA68" s="253" t="str">
        <f t="shared" si="7"/>
        <v/>
      </c>
      <c r="CG68" s="253">
        <f t="shared" si="8"/>
        <v>0</v>
      </c>
    </row>
    <row r="69" spans="1:85" x14ac:dyDescent="0.25">
      <c r="A69" s="392"/>
      <c r="B69" s="320"/>
      <c r="C69" s="139" t="s">
        <v>50</v>
      </c>
      <c r="D69" s="261">
        <f t="shared" si="6"/>
        <v>18</v>
      </c>
      <c r="E69" s="59">
        <v>18</v>
      </c>
      <c r="F69" s="60"/>
      <c r="G69" s="60"/>
      <c r="H69" s="133"/>
      <c r="I69" s="133"/>
      <c r="J69" s="257"/>
      <c r="K69" s="127"/>
      <c r="L69" s="127"/>
      <c r="M69" s="127"/>
      <c r="N69" s="127"/>
      <c r="O69" s="127"/>
      <c r="P69" s="127"/>
      <c r="Q69" s="7"/>
      <c r="R69" s="8"/>
      <c r="S69" s="8"/>
      <c r="T69" s="8"/>
      <c r="U69" s="8"/>
      <c r="V69" s="8"/>
      <c r="W69" s="8"/>
      <c r="X69" s="8"/>
      <c r="Y69" s="8"/>
      <c r="Z69" s="8"/>
      <c r="AA69" s="8"/>
      <c r="AB69" s="8"/>
      <c r="AC69" s="8"/>
      <c r="CA69" s="253" t="str">
        <f t="shared" si="7"/>
        <v/>
      </c>
      <c r="CG69" s="253">
        <f t="shared" si="8"/>
        <v>0</v>
      </c>
    </row>
    <row r="70" spans="1:85" x14ac:dyDescent="0.25">
      <c r="A70" s="392"/>
      <c r="B70" s="321"/>
      <c r="C70" s="109" t="s">
        <v>51</v>
      </c>
      <c r="D70" s="261">
        <f t="shared" si="6"/>
        <v>0</v>
      </c>
      <c r="E70" s="100"/>
      <c r="F70" s="70"/>
      <c r="G70" s="70"/>
      <c r="H70" s="135"/>
      <c r="I70" s="135"/>
      <c r="J70" s="257"/>
      <c r="K70" s="127"/>
      <c r="L70" s="127"/>
      <c r="M70" s="127"/>
      <c r="N70" s="127"/>
      <c r="O70" s="127"/>
      <c r="P70" s="127"/>
      <c r="Q70" s="7"/>
      <c r="R70" s="8"/>
      <c r="S70" s="8"/>
      <c r="T70" s="8"/>
      <c r="U70" s="8"/>
      <c r="V70" s="8"/>
      <c r="W70" s="8"/>
      <c r="X70" s="8"/>
      <c r="Y70" s="8"/>
      <c r="Z70" s="8"/>
      <c r="AA70" s="8"/>
      <c r="AB70" s="8"/>
      <c r="AC70" s="8"/>
      <c r="CA70" s="253" t="str">
        <f t="shared" si="7"/>
        <v/>
      </c>
      <c r="CG70" s="253">
        <f t="shared" si="8"/>
        <v>0</v>
      </c>
    </row>
    <row r="71" spans="1:85" x14ac:dyDescent="0.25">
      <c r="A71" s="392"/>
      <c r="B71" s="351" t="s">
        <v>52</v>
      </c>
      <c r="C71" s="352"/>
      <c r="D71" s="264">
        <f t="shared" si="6"/>
        <v>0</v>
      </c>
      <c r="E71" s="140"/>
      <c r="F71" s="141"/>
      <c r="G71" s="141"/>
      <c r="H71" s="142"/>
      <c r="I71" s="142"/>
      <c r="J71" s="257"/>
      <c r="K71" s="127"/>
      <c r="L71" s="127"/>
      <c r="M71" s="127"/>
      <c r="N71" s="127"/>
      <c r="O71" s="127"/>
      <c r="P71" s="127"/>
      <c r="Q71" s="7"/>
      <c r="R71" s="8"/>
      <c r="S71" s="8"/>
      <c r="T71" s="8"/>
      <c r="U71" s="8"/>
      <c r="V71" s="8"/>
      <c r="W71" s="8"/>
      <c r="X71" s="8"/>
      <c r="Y71" s="8"/>
      <c r="Z71" s="8"/>
      <c r="AA71" s="8"/>
      <c r="AB71" s="8"/>
      <c r="AC71" s="8"/>
      <c r="CA71" s="253" t="str">
        <f t="shared" si="7"/>
        <v/>
      </c>
      <c r="CG71" s="253">
        <f t="shared" si="8"/>
        <v>0</v>
      </c>
    </row>
    <row r="72" spans="1:85" x14ac:dyDescent="0.25">
      <c r="A72" s="393"/>
      <c r="B72" s="322" t="s">
        <v>4</v>
      </c>
      <c r="C72" s="323"/>
      <c r="D72" s="264">
        <f>SUM(E72:I72)</f>
        <v>981</v>
      </c>
      <c r="E72" s="264">
        <f>SUM(E43:E71)</f>
        <v>499</v>
      </c>
      <c r="F72" s="264">
        <f>SUM(F43:F71)</f>
        <v>122</v>
      </c>
      <c r="G72" s="264">
        <f>SUM(G43:G71)</f>
        <v>0</v>
      </c>
      <c r="H72" s="264">
        <f>SUM(H43:H71)</f>
        <v>360</v>
      </c>
      <c r="I72" s="264">
        <f>SUM(I43:I71)</f>
        <v>0</v>
      </c>
      <c r="J72" s="257"/>
      <c r="K72" s="127"/>
      <c r="L72" s="127"/>
      <c r="M72" s="127"/>
      <c r="N72" s="127"/>
      <c r="O72" s="127"/>
      <c r="P72" s="127"/>
      <c r="Q72" s="7"/>
      <c r="R72" s="8"/>
      <c r="S72" s="8"/>
      <c r="T72" s="8"/>
      <c r="U72" s="8"/>
      <c r="V72" s="8"/>
      <c r="W72" s="8"/>
      <c r="X72" s="8"/>
      <c r="Y72" s="8"/>
      <c r="Z72" s="8"/>
      <c r="AA72" s="8"/>
      <c r="AB72" s="8"/>
    </row>
    <row r="73" spans="1:85" x14ac:dyDescent="0.25">
      <c r="A73" s="272" t="s">
        <v>57</v>
      </c>
      <c r="B73" s="125"/>
      <c r="C73" s="125"/>
      <c r="D73" s="125"/>
      <c r="E73" s="125"/>
      <c r="F73" s="125"/>
      <c r="G73" s="126"/>
      <c r="H73" s="126"/>
      <c r="I73" s="143"/>
      <c r="J73" s="143"/>
      <c r="K73" s="143"/>
      <c r="L73" s="143"/>
      <c r="M73" s="143"/>
      <c r="N73" s="143"/>
      <c r="O73" s="128"/>
      <c r="P73" s="127"/>
      <c r="Q73" s="7"/>
      <c r="R73" s="8"/>
      <c r="S73" s="8"/>
      <c r="T73" s="8"/>
      <c r="U73" s="8"/>
      <c r="V73" s="8"/>
      <c r="W73" s="8"/>
      <c r="X73" s="8"/>
      <c r="Y73" s="8"/>
      <c r="Z73" s="8"/>
      <c r="AA73" s="8"/>
      <c r="AB73" s="8"/>
    </row>
    <row r="74" spans="1:85" ht="31.5" x14ac:dyDescent="0.25">
      <c r="A74" s="316" t="s">
        <v>58</v>
      </c>
      <c r="B74" s="316"/>
      <c r="C74" s="316"/>
      <c r="D74" s="247" t="s">
        <v>59</v>
      </c>
      <c r="E74" s="243" t="s">
        <v>60</v>
      </c>
      <c r="F74" s="244" t="s">
        <v>113</v>
      </c>
      <c r="G74" s="244" t="s">
        <v>61</v>
      </c>
      <c r="H74" s="130" t="s">
        <v>62</v>
      </c>
      <c r="I74" s="144"/>
      <c r="J74" s="145"/>
      <c r="K74" s="145"/>
      <c r="L74" s="145"/>
      <c r="M74" s="145"/>
      <c r="N74" s="145"/>
      <c r="O74" s="145"/>
      <c r="P74" s="127"/>
      <c r="Q74" s="7"/>
      <c r="R74" s="8"/>
      <c r="S74" s="8"/>
      <c r="T74" s="8"/>
      <c r="U74" s="8"/>
      <c r="V74" s="8"/>
      <c r="W74" s="8"/>
      <c r="X74" s="8"/>
      <c r="Y74" s="8"/>
      <c r="Z74" s="8"/>
      <c r="AA74" s="8"/>
      <c r="AB74" s="8"/>
    </row>
    <row r="75" spans="1:85" x14ac:dyDescent="0.25">
      <c r="A75" s="363" t="s">
        <v>63</v>
      </c>
      <c r="B75" s="364"/>
      <c r="C75" s="365"/>
      <c r="D75" s="273">
        <f>SUM(E75:H75)</f>
        <v>0</v>
      </c>
      <c r="E75" s="33"/>
      <c r="F75" s="34"/>
      <c r="G75" s="34"/>
      <c r="H75" s="35"/>
      <c r="I75" s="257"/>
      <c r="J75" s="145"/>
      <c r="K75" s="145"/>
      <c r="L75" s="145"/>
      <c r="M75" s="145"/>
      <c r="N75" s="145"/>
      <c r="O75" s="145"/>
      <c r="P75" s="127"/>
      <c r="Q75" s="7"/>
      <c r="R75" s="8"/>
      <c r="S75" s="8"/>
      <c r="T75" s="8"/>
      <c r="U75" s="8"/>
      <c r="V75" s="8"/>
      <c r="W75" s="8"/>
      <c r="X75" s="8"/>
      <c r="Y75" s="8"/>
      <c r="Z75" s="8"/>
      <c r="AA75" s="8"/>
      <c r="AB75" s="8"/>
    </row>
    <row r="76" spans="1:85" x14ac:dyDescent="0.25">
      <c r="A76" s="357" t="s">
        <v>64</v>
      </c>
      <c r="B76" s="358"/>
      <c r="C76" s="359"/>
      <c r="D76" s="273">
        <f>SUM(E76:H76)</f>
        <v>0</v>
      </c>
      <c r="E76" s="40"/>
      <c r="F76" s="41"/>
      <c r="G76" s="41"/>
      <c r="H76" s="42"/>
      <c r="I76" s="257"/>
      <c r="J76" s="145"/>
      <c r="K76" s="145"/>
      <c r="L76" s="145"/>
      <c r="M76" s="145"/>
      <c r="N76" s="145"/>
      <c r="O76" s="145"/>
      <c r="P76" s="128"/>
      <c r="Q76" s="7"/>
      <c r="R76" s="8"/>
      <c r="S76" s="8"/>
      <c r="T76" s="8"/>
      <c r="U76" s="8"/>
      <c r="V76" s="8"/>
      <c r="W76" s="8"/>
      <c r="X76" s="8"/>
      <c r="Y76" s="8"/>
      <c r="Z76" s="8"/>
      <c r="AA76" s="8"/>
      <c r="AB76" s="8"/>
    </row>
    <row r="77" spans="1:85" x14ac:dyDescent="0.25">
      <c r="A77" s="360" t="s">
        <v>65</v>
      </c>
      <c r="B77" s="361"/>
      <c r="C77" s="362"/>
      <c r="D77" s="273">
        <f>SUM(E77:H77)</f>
        <v>0</v>
      </c>
      <c r="E77" s="59"/>
      <c r="F77" s="60"/>
      <c r="G77" s="60"/>
      <c r="H77" s="133"/>
      <c r="I77" s="257"/>
      <c r="J77" s="145"/>
      <c r="K77" s="145"/>
      <c r="L77" s="145"/>
      <c r="M77" s="145"/>
      <c r="N77" s="145"/>
      <c r="O77" s="145"/>
      <c r="P77" s="145"/>
      <c r="Q77" s="7"/>
      <c r="R77" s="8"/>
      <c r="S77" s="8"/>
      <c r="T77" s="8"/>
      <c r="U77" s="8"/>
      <c r="V77" s="8"/>
      <c r="W77" s="8"/>
      <c r="X77" s="8"/>
      <c r="Y77" s="8"/>
      <c r="Z77" s="8"/>
      <c r="AA77" s="8"/>
      <c r="AB77" s="8"/>
    </row>
    <row r="78" spans="1:85" x14ac:dyDescent="0.25">
      <c r="A78" s="366" t="s">
        <v>66</v>
      </c>
      <c r="B78" s="367"/>
      <c r="C78" s="368"/>
      <c r="D78" s="274">
        <f>SUM(E78:H78)</f>
        <v>0</v>
      </c>
      <c r="E78" s="100"/>
      <c r="F78" s="70"/>
      <c r="G78" s="70"/>
      <c r="H78" s="135"/>
      <c r="I78" s="257"/>
      <c r="J78" s="145"/>
      <c r="K78" s="145"/>
      <c r="L78" s="145"/>
      <c r="M78" s="145"/>
      <c r="N78" s="145"/>
      <c r="O78" s="145"/>
      <c r="P78" s="145"/>
      <c r="Q78" s="7"/>
      <c r="R78" s="8"/>
      <c r="S78" s="8"/>
      <c r="T78" s="8"/>
      <c r="U78" s="8"/>
      <c r="V78" s="8"/>
      <c r="W78" s="8"/>
      <c r="X78" s="8"/>
      <c r="Y78" s="8"/>
      <c r="Z78" s="8"/>
      <c r="AA78" s="8"/>
      <c r="AB78" s="8"/>
    </row>
    <row r="79" spans="1:85" x14ac:dyDescent="0.25">
      <c r="A79" s="322" t="s">
        <v>4</v>
      </c>
      <c r="B79" s="399"/>
      <c r="C79" s="400"/>
      <c r="D79" s="275">
        <f>SUM(E79:H79)</f>
        <v>0</v>
      </c>
      <c r="E79" s="265">
        <f>SUM(E75:E78)</f>
        <v>0</v>
      </c>
      <c r="F79" s="266">
        <f>SUM(F75:F78)</f>
        <v>0</v>
      </c>
      <c r="G79" s="266">
        <f>SUM(G75:G78)</f>
        <v>0</v>
      </c>
      <c r="H79" s="276">
        <f>SUM(H75:H78)</f>
        <v>0</v>
      </c>
      <c r="I79" s="257"/>
      <c r="J79" s="127"/>
      <c r="K79" s="127"/>
      <c r="L79" s="127"/>
      <c r="M79" s="127"/>
      <c r="N79" s="127"/>
      <c r="O79" s="127"/>
      <c r="P79" s="145"/>
      <c r="Q79" s="7"/>
      <c r="R79" s="8"/>
      <c r="S79" s="8"/>
      <c r="T79" s="8"/>
      <c r="U79" s="8"/>
      <c r="V79" s="8"/>
      <c r="W79" s="8"/>
      <c r="X79" s="8"/>
      <c r="Y79" s="8"/>
      <c r="Z79" s="8"/>
      <c r="AA79" s="8"/>
      <c r="AB79" s="8"/>
    </row>
    <row r="80" spans="1:85" x14ac:dyDescent="0.25">
      <c r="A80" s="277" t="s">
        <v>67</v>
      </c>
      <c r="B80" s="150"/>
      <c r="C80" s="150"/>
      <c r="D80" s="150"/>
      <c r="E80" s="151"/>
      <c r="F80" s="151"/>
      <c r="G80" s="151"/>
      <c r="H80" s="151"/>
      <c r="I80" s="151"/>
      <c r="J80" s="151"/>
      <c r="K80" s="152"/>
      <c r="L80" s="152"/>
      <c r="M80" s="152"/>
      <c r="N80" s="153"/>
      <c r="O80" s="154"/>
      <c r="P80" s="145"/>
      <c r="Q80" s="7"/>
      <c r="R80" s="8"/>
      <c r="S80" s="8"/>
      <c r="T80" s="8"/>
      <c r="U80" s="8"/>
      <c r="V80" s="8"/>
      <c r="W80" s="8"/>
      <c r="X80" s="8"/>
      <c r="Y80" s="8"/>
      <c r="Z80" s="8"/>
      <c r="AA80" s="8"/>
      <c r="AB80" s="8"/>
    </row>
    <row r="81" spans="1:28" ht="21" x14ac:dyDescent="0.25">
      <c r="A81" s="369" t="s">
        <v>68</v>
      </c>
      <c r="B81" s="370"/>
      <c r="C81" s="371"/>
      <c r="D81" s="189" t="s">
        <v>69</v>
      </c>
      <c r="E81" s="372"/>
      <c r="F81" s="372"/>
      <c r="G81" s="7"/>
      <c r="H81" s="7"/>
      <c r="I81" s="7"/>
      <c r="J81" s="7"/>
      <c r="K81" s="7"/>
      <c r="L81" s="7"/>
      <c r="M81" s="7"/>
      <c r="N81" s="7"/>
      <c r="O81" s="7"/>
      <c r="P81" s="145"/>
      <c r="Q81" s="7"/>
      <c r="R81" s="8"/>
      <c r="S81" s="8"/>
      <c r="T81" s="8"/>
      <c r="U81" s="8"/>
      <c r="V81" s="8"/>
      <c r="W81" s="8"/>
      <c r="X81" s="8"/>
      <c r="Y81" s="8"/>
      <c r="Z81" s="8"/>
      <c r="AA81" s="8"/>
      <c r="AB81" s="8"/>
    </row>
    <row r="82" spans="1:28" x14ac:dyDescent="0.25">
      <c r="A82" s="401" t="s">
        <v>70</v>
      </c>
      <c r="B82" s="402"/>
      <c r="C82" s="403"/>
      <c r="D82" s="156"/>
      <c r="E82" s="404"/>
      <c r="F82" s="404"/>
      <c r="G82" s="7"/>
      <c r="H82" s="7"/>
      <c r="I82" s="7"/>
      <c r="J82" s="7"/>
      <c r="K82" s="7"/>
      <c r="L82" s="7"/>
      <c r="M82" s="7"/>
      <c r="N82" s="7"/>
      <c r="O82" s="7"/>
      <c r="P82" s="127"/>
      <c r="Q82" s="7"/>
      <c r="R82" s="8"/>
      <c r="S82" s="8"/>
      <c r="T82" s="8"/>
      <c r="U82" s="8"/>
      <c r="V82" s="8"/>
      <c r="W82" s="8"/>
      <c r="X82" s="8"/>
      <c r="Y82" s="8"/>
      <c r="Z82" s="8"/>
      <c r="AA82" s="8"/>
      <c r="AB82" s="8"/>
    </row>
    <row r="83" spans="1:28" x14ac:dyDescent="0.25">
      <c r="A83" s="360" t="s">
        <v>71</v>
      </c>
      <c r="B83" s="361"/>
      <c r="C83" s="362"/>
      <c r="D83" s="156"/>
      <c r="E83" s="404"/>
      <c r="F83" s="404"/>
      <c r="G83" s="7"/>
      <c r="H83" s="7"/>
      <c r="I83" s="7"/>
      <c r="J83" s="7"/>
      <c r="K83" s="7"/>
      <c r="L83" s="7"/>
      <c r="M83" s="7"/>
      <c r="N83" s="7"/>
      <c r="O83" s="7"/>
      <c r="P83" s="7"/>
      <c r="Q83" s="7"/>
      <c r="R83" s="8"/>
      <c r="S83" s="8"/>
      <c r="T83" s="8"/>
      <c r="U83" s="8"/>
      <c r="V83" s="8"/>
      <c r="W83" s="8"/>
      <c r="X83" s="8"/>
      <c r="Y83" s="8"/>
      <c r="Z83" s="8"/>
      <c r="AA83" s="8"/>
      <c r="AB83" s="8"/>
    </row>
    <row r="84" spans="1:28" x14ac:dyDescent="0.25">
      <c r="A84" s="411" t="s">
        <v>72</v>
      </c>
      <c r="B84" s="412"/>
      <c r="C84" s="413"/>
      <c r="D84" s="157"/>
      <c r="E84" s="278"/>
      <c r="F84" s="278"/>
      <c r="G84" s="7"/>
      <c r="H84" s="7"/>
      <c r="I84" s="7"/>
      <c r="J84" s="7"/>
      <c r="K84" s="7"/>
      <c r="L84" s="7"/>
      <c r="M84" s="7"/>
      <c r="N84" s="7"/>
      <c r="O84" s="7"/>
      <c r="P84" s="7"/>
      <c r="Q84" s="7"/>
      <c r="R84" s="8"/>
      <c r="S84" s="8"/>
      <c r="T84" s="8"/>
      <c r="U84" s="8"/>
      <c r="V84" s="8"/>
      <c r="W84" s="8"/>
      <c r="X84" s="8"/>
      <c r="Y84" s="8"/>
      <c r="Z84" s="8"/>
      <c r="AA84" s="8"/>
      <c r="AB84" s="8"/>
    </row>
    <row r="85" spans="1:28" x14ac:dyDescent="0.25">
      <c r="A85" s="279" t="s">
        <v>73</v>
      </c>
      <c r="B85" s="279"/>
      <c r="C85" s="158"/>
      <c r="D85" s="159"/>
      <c r="E85" s="160"/>
    </row>
    <row r="86" spans="1:28" x14ac:dyDescent="0.25">
      <c r="A86" s="306" t="s">
        <v>74</v>
      </c>
      <c r="B86" s="306"/>
      <c r="C86" s="306"/>
      <c r="D86" s="307" t="s">
        <v>75</v>
      </c>
      <c r="E86" s="307" t="s">
        <v>114</v>
      </c>
    </row>
    <row r="87" spans="1:28" ht="18.75" customHeight="1" x14ac:dyDescent="0.25">
      <c r="A87" s="306"/>
      <c r="B87" s="306"/>
      <c r="C87" s="306"/>
      <c r="D87" s="307"/>
      <c r="E87" s="307"/>
    </row>
    <row r="88" spans="1:28" x14ac:dyDescent="0.25">
      <c r="A88" s="408" t="s">
        <v>76</v>
      </c>
      <c r="B88" s="409"/>
      <c r="C88" s="410"/>
      <c r="D88" s="280"/>
      <c r="E88" s="281"/>
      <c r="F88" s="253"/>
    </row>
    <row r="89" spans="1:28" x14ac:dyDescent="0.25">
      <c r="A89" s="405" t="s">
        <v>115</v>
      </c>
      <c r="B89" s="406"/>
      <c r="C89" s="407"/>
      <c r="D89" s="282"/>
      <c r="E89" s="283"/>
      <c r="F89" s="253"/>
    </row>
    <row r="90" spans="1:28" x14ac:dyDescent="0.25">
      <c r="A90" s="303" t="s">
        <v>77</v>
      </c>
      <c r="B90" s="304"/>
      <c r="C90" s="305"/>
      <c r="D90" s="284"/>
      <c r="E90" s="285"/>
      <c r="F90" s="253"/>
    </row>
    <row r="91" spans="1:28" x14ac:dyDescent="0.25">
      <c r="A91" s="158" t="s">
        <v>78</v>
      </c>
      <c r="B91" s="279"/>
      <c r="C91" s="158"/>
      <c r="D91" s="159"/>
      <c r="E91" s="160"/>
    </row>
    <row r="92" spans="1:28" x14ac:dyDescent="0.25">
      <c r="A92" s="306" t="s">
        <v>74</v>
      </c>
      <c r="B92" s="306"/>
      <c r="C92" s="306"/>
      <c r="D92" s="307" t="s">
        <v>75</v>
      </c>
      <c r="E92" s="307" t="s">
        <v>114</v>
      </c>
    </row>
    <row r="93" spans="1:28" ht="15.75" customHeight="1" x14ac:dyDescent="0.25">
      <c r="A93" s="306"/>
      <c r="B93" s="306"/>
      <c r="C93" s="306"/>
      <c r="D93" s="307"/>
      <c r="E93" s="307"/>
      <c r="F93" s="253"/>
    </row>
    <row r="94" spans="1:28" x14ac:dyDescent="0.25">
      <c r="A94" s="311" t="s">
        <v>116</v>
      </c>
      <c r="B94" s="312"/>
      <c r="C94" s="313"/>
      <c r="D94" s="280"/>
      <c r="E94" s="281"/>
      <c r="F94" s="253"/>
    </row>
    <row r="95" spans="1:28" x14ac:dyDescent="0.25">
      <c r="A95" s="308" t="s">
        <v>117</v>
      </c>
      <c r="B95" s="309"/>
      <c r="C95" s="310"/>
      <c r="D95" s="284"/>
      <c r="E95" s="285"/>
      <c r="F95" s="253"/>
    </row>
    <row r="96" spans="1:28" x14ac:dyDescent="0.25">
      <c r="A96" s="279" t="s">
        <v>118</v>
      </c>
      <c r="B96" s="158"/>
      <c r="C96" s="158"/>
      <c r="D96" s="159"/>
      <c r="E96" s="160"/>
      <c r="F96" s="163"/>
      <c r="G96" s="163"/>
      <c r="H96" s="163"/>
    </row>
    <row r="97" spans="1:85" x14ac:dyDescent="0.25">
      <c r="A97" s="332" t="s">
        <v>119</v>
      </c>
      <c r="B97" s="332"/>
      <c r="C97" s="333"/>
      <c r="D97" s="307" t="s">
        <v>82</v>
      </c>
      <c r="E97" s="345" t="s">
        <v>83</v>
      </c>
      <c r="F97" s="346"/>
      <c r="G97" s="346"/>
      <c r="H97" s="346"/>
      <c r="I97" s="346"/>
      <c r="J97" s="346"/>
      <c r="K97" s="347" t="s">
        <v>84</v>
      </c>
      <c r="L97" s="348"/>
    </row>
    <row r="98" spans="1:85" ht="17.25" customHeight="1" x14ac:dyDescent="0.25">
      <c r="A98" s="334"/>
      <c r="B98" s="334"/>
      <c r="C98" s="335"/>
      <c r="D98" s="307"/>
      <c r="E98" s="184" t="s">
        <v>85</v>
      </c>
      <c r="F98" s="185" t="s">
        <v>86</v>
      </c>
      <c r="G98" s="186" t="s">
        <v>87</v>
      </c>
      <c r="H98" s="186" t="s">
        <v>88</v>
      </c>
      <c r="I98" s="187" t="s">
        <v>89</v>
      </c>
      <c r="J98" s="188" t="s">
        <v>90</v>
      </c>
      <c r="K98" s="189" t="s">
        <v>91</v>
      </c>
      <c r="L98" s="189" t="s">
        <v>92</v>
      </c>
    </row>
    <row r="99" spans="1:85" x14ac:dyDescent="0.25">
      <c r="A99" s="336" t="s">
        <v>93</v>
      </c>
      <c r="B99" s="337"/>
      <c r="C99" s="190" t="s">
        <v>94</v>
      </c>
      <c r="D99" s="286"/>
      <c r="E99" s="33"/>
      <c r="F99" s="37"/>
      <c r="G99" s="34"/>
      <c r="H99" s="34"/>
      <c r="I99" s="34"/>
      <c r="J99" s="38"/>
      <c r="K99" s="192"/>
      <c r="L99" s="38"/>
      <c r="M99" s="287"/>
      <c r="CG99" s="253">
        <v>0</v>
      </c>
    </row>
    <row r="100" spans="1:85" x14ac:dyDescent="0.25">
      <c r="A100" s="338"/>
      <c r="B100" s="339"/>
      <c r="C100" s="193" t="s">
        <v>95</v>
      </c>
      <c r="D100" s="288"/>
      <c r="E100" s="59"/>
      <c r="F100" s="61"/>
      <c r="G100" s="60"/>
      <c r="H100" s="60"/>
      <c r="I100" s="60"/>
      <c r="J100" s="45"/>
      <c r="K100" s="195"/>
      <c r="L100" s="45"/>
      <c r="M100" s="287"/>
      <c r="CG100" s="253">
        <v>0</v>
      </c>
    </row>
    <row r="101" spans="1:85" x14ac:dyDescent="0.25">
      <c r="A101" s="338"/>
      <c r="B101" s="339"/>
      <c r="C101" s="193" t="s">
        <v>96</v>
      </c>
      <c r="D101" s="289"/>
      <c r="E101" s="85"/>
      <c r="F101" s="136"/>
      <c r="G101" s="98"/>
      <c r="H101" s="98"/>
      <c r="I101" s="98"/>
      <c r="J101" s="92"/>
      <c r="K101" s="197"/>
      <c r="L101" s="92"/>
      <c r="M101" s="287"/>
      <c r="CG101" s="253">
        <v>0</v>
      </c>
    </row>
    <row r="102" spans="1:85" x14ac:dyDescent="0.25">
      <c r="A102" s="336" t="s">
        <v>97</v>
      </c>
      <c r="B102" s="337"/>
      <c r="C102" s="190" t="s">
        <v>94</v>
      </c>
      <c r="D102" s="286"/>
      <c r="E102" s="40"/>
      <c r="F102" s="44"/>
      <c r="G102" s="41"/>
      <c r="H102" s="41"/>
      <c r="I102" s="41"/>
      <c r="J102" s="46"/>
      <c r="K102" s="198"/>
      <c r="L102" s="46"/>
      <c r="M102" s="287"/>
      <c r="CG102" s="253">
        <v>0</v>
      </c>
    </row>
    <row r="103" spans="1:85" x14ac:dyDescent="0.25">
      <c r="A103" s="338"/>
      <c r="B103" s="339"/>
      <c r="C103" s="193" t="s">
        <v>95</v>
      </c>
      <c r="D103" s="288"/>
      <c r="E103" s="100"/>
      <c r="F103" s="69"/>
      <c r="G103" s="70"/>
      <c r="H103" s="70"/>
      <c r="I103" s="70"/>
      <c r="J103" s="74"/>
      <c r="K103" s="199"/>
      <c r="L103" s="74"/>
      <c r="M103" s="287"/>
      <c r="CG103" s="253">
        <v>0</v>
      </c>
    </row>
    <row r="104" spans="1:85" x14ac:dyDescent="0.25">
      <c r="A104" s="338"/>
      <c r="B104" s="339"/>
      <c r="C104" s="193" t="s">
        <v>96</v>
      </c>
      <c r="D104" s="289"/>
      <c r="E104" s="100"/>
      <c r="F104" s="69"/>
      <c r="G104" s="70"/>
      <c r="H104" s="70"/>
      <c r="I104" s="70"/>
      <c r="J104" s="74"/>
      <c r="K104" s="199"/>
      <c r="L104" s="74"/>
      <c r="M104" s="287"/>
      <c r="CG104" s="253">
        <v>0</v>
      </c>
    </row>
    <row r="105" spans="1:85" x14ac:dyDescent="0.25">
      <c r="A105" s="336" t="s">
        <v>98</v>
      </c>
      <c r="B105" s="340"/>
      <c r="C105" s="190" t="s">
        <v>94</v>
      </c>
      <c r="D105" s="286"/>
      <c r="E105" s="33"/>
      <c r="F105" s="37"/>
      <c r="G105" s="34"/>
      <c r="H105" s="34"/>
      <c r="I105" s="34"/>
      <c r="J105" s="38"/>
      <c r="K105" s="192"/>
      <c r="L105" s="38"/>
      <c r="M105" s="287"/>
      <c r="CG105" s="253">
        <v>0</v>
      </c>
    </row>
    <row r="106" spans="1:85" x14ac:dyDescent="0.25">
      <c r="A106" s="341"/>
      <c r="B106" s="342"/>
      <c r="C106" s="193" t="s">
        <v>95</v>
      </c>
      <c r="D106" s="288"/>
      <c r="E106" s="59"/>
      <c r="F106" s="61"/>
      <c r="G106" s="60"/>
      <c r="H106" s="60"/>
      <c r="I106" s="60"/>
      <c r="J106" s="45"/>
      <c r="K106" s="195"/>
      <c r="L106" s="45"/>
      <c r="M106" s="287"/>
      <c r="CG106" s="253">
        <v>0</v>
      </c>
    </row>
    <row r="107" spans="1:85" x14ac:dyDescent="0.25">
      <c r="A107" s="343"/>
      <c r="B107" s="344"/>
      <c r="C107" s="290" t="s">
        <v>96</v>
      </c>
      <c r="D107" s="289"/>
      <c r="E107" s="85"/>
      <c r="F107" s="136"/>
      <c r="G107" s="98"/>
      <c r="H107" s="98"/>
      <c r="I107" s="98"/>
      <c r="J107" s="92"/>
      <c r="K107" s="197"/>
      <c r="L107" s="92"/>
      <c r="M107" s="287"/>
      <c r="CG107" s="253">
        <v>0</v>
      </c>
    </row>
    <row r="195" spans="1:2" hidden="1" x14ac:dyDescent="0.25">
      <c r="A195" s="291">
        <f>SUM(D40,D72,D79,D82:D84,D88:D90,D94:D95,D99:L107)</f>
        <v>2811</v>
      </c>
      <c r="B195" s="252">
        <f>SUM(CG8:CO108)</f>
        <v>0</v>
      </c>
    </row>
  </sheetData>
  <mergeCells count="85">
    <mergeCell ref="A90:C90"/>
    <mergeCell ref="A92:C93"/>
    <mergeCell ref="D92:D93"/>
    <mergeCell ref="E92:E93"/>
    <mergeCell ref="A95:C95"/>
    <mergeCell ref="A94:C94"/>
    <mergeCell ref="B61:C61"/>
    <mergeCell ref="B62:B63"/>
    <mergeCell ref="B67:C67"/>
    <mergeCell ref="B68:B70"/>
    <mergeCell ref="B72:C72"/>
    <mergeCell ref="B43:C43"/>
    <mergeCell ref="B44:B46"/>
    <mergeCell ref="B53:C53"/>
    <mergeCell ref="B54:B56"/>
    <mergeCell ref="B57:B59"/>
    <mergeCell ref="A97:C98"/>
    <mergeCell ref="A99:B101"/>
    <mergeCell ref="A102:B104"/>
    <mergeCell ref="A105:B107"/>
    <mergeCell ref="D97:D98"/>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6:O6"/>
    <mergeCell ref="A9:C10"/>
    <mergeCell ref="D9:D10"/>
    <mergeCell ref="E9:I9"/>
    <mergeCell ref="J9:X9"/>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A79:C79"/>
    <mergeCell ref="A82:C82"/>
    <mergeCell ref="E82:F82"/>
    <mergeCell ref="A89:C89"/>
    <mergeCell ref="A83:C83"/>
    <mergeCell ref="A88:C88"/>
    <mergeCell ref="E83:F83"/>
    <mergeCell ref="A84:C84"/>
    <mergeCell ref="A86:C87"/>
    <mergeCell ref="D86:D87"/>
    <mergeCell ref="E86:E87"/>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E20" sqref="E20"/>
    </sheetView>
  </sheetViews>
  <sheetFormatPr baseColWidth="10" defaultRowHeight="15" x14ac:dyDescent="0.25"/>
  <cols>
    <col min="1" max="2" width="26.7109375" style="252" customWidth="1"/>
    <col min="3" max="3" width="37.28515625" style="252" customWidth="1"/>
    <col min="4" max="4" width="11.42578125" style="252"/>
    <col min="5" max="5" width="12.7109375" style="252" customWidth="1"/>
    <col min="6" max="6" width="11.42578125" style="252"/>
    <col min="7" max="7" width="14.5703125" style="252" customWidth="1"/>
    <col min="8" max="8" width="13.5703125" style="252" customWidth="1"/>
    <col min="9" max="9" width="15.7109375" style="252" customWidth="1"/>
    <col min="10" max="26" width="11.42578125" style="252"/>
    <col min="27" max="27" width="13.140625" style="252" customWidth="1"/>
    <col min="28" max="28" width="13.42578125" style="252" customWidth="1"/>
    <col min="29" max="76" width="11.42578125" style="252"/>
    <col min="77" max="96" width="0" style="253" hidden="1" customWidth="1"/>
    <col min="97" max="98" width="11.42578125" style="253"/>
    <col min="99" max="16384" width="11.42578125" style="252"/>
  </cols>
  <sheetData>
    <row r="1" spans="1:98" s="250" customFormat="1" ht="14.25" customHeight="1" x14ac:dyDescent="0.15">
      <c r="A1" s="250" t="s">
        <v>0</v>
      </c>
      <c r="BY1" s="251"/>
      <c r="BZ1" s="251"/>
      <c r="CA1" s="251"/>
      <c r="CB1" s="251"/>
      <c r="CC1" s="251"/>
      <c r="CD1" s="251"/>
      <c r="CE1" s="251"/>
      <c r="CF1" s="251"/>
      <c r="CG1" s="251"/>
      <c r="CH1" s="251"/>
      <c r="CI1" s="251"/>
      <c r="CJ1" s="251"/>
      <c r="CK1" s="251"/>
      <c r="CL1" s="251"/>
      <c r="CM1" s="251"/>
      <c r="CN1" s="251"/>
      <c r="CO1" s="251"/>
      <c r="CP1" s="251"/>
      <c r="CQ1" s="251"/>
      <c r="CR1" s="251"/>
      <c r="CS1" s="251"/>
      <c r="CT1" s="251"/>
    </row>
    <row r="2" spans="1:98" s="250" customFormat="1" ht="14.25" customHeight="1" x14ac:dyDescent="0.15">
      <c r="A2" s="250" t="str">
        <f>CONCATENATE("COMUNA: ",[3]NOMBRE!B2," - ","( ",[3]NOMBRE!C2,[3]NOMBRE!D2,[3]NOMBRE!E2,[3]NOMBRE!F2,[3]NOMBRE!G2," )")</f>
        <v>COMUNA: Linares - ( 07401 )</v>
      </c>
      <c r="BY2" s="251"/>
      <c r="BZ2" s="251"/>
      <c r="CA2" s="251"/>
      <c r="CB2" s="251"/>
      <c r="CC2" s="251"/>
      <c r="CD2" s="251"/>
      <c r="CE2" s="251"/>
      <c r="CF2" s="251"/>
      <c r="CG2" s="251"/>
      <c r="CH2" s="251"/>
      <c r="CI2" s="251"/>
      <c r="CJ2" s="251"/>
      <c r="CK2" s="251"/>
      <c r="CL2" s="251"/>
      <c r="CM2" s="251"/>
      <c r="CN2" s="251"/>
      <c r="CO2" s="251"/>
      <c r="CP2" s="251"/>
      <c r="CQ2" s="251"/>
      <c r="CR2" s="251"/>
      <c r="CS2" s="251"/>
      <c r="CT2" s="251"/>
    </row>
    <row r="3" spans="1:98" s="250" customFormat="1" ht="14.25" customHeight="1" x14ac:dyDescent="0.15">
      <c r="A3" s="250" t="str">
        <f>CONCATENATE("ESTABLECIMIENTO/ESTRATEGIA: ",[3]NOMBRE!B3," - ","( ",[3]NOMBRE!C3,[3]NOMBRE!D3,[3]NOMBRE!E3,[3]NOMBRE!F3,[3]NOMBRE!G3,[3]NOMBRE!H3," )")</f>
        <v>ESTABLECIMIENTO/ESTRATEGIA: Hospital Presidente Carlos Ibáñez del Campo - ( 116108 )</v>
      </c>
      <c r="BY3" s="251"/>
      <c r="BZ3" s="251"/>
      <c r="CA3" s="251"/>
      <c r="CB3" s="251"/>
      <c r="CC3" s="251"/>
      <c r="CD3" s="251"/>
      <c r="CE3" s="251"/>
      <c r="CF3" s="251"/>
      <c r="CG3" s="251"/>
      <c r="CH3" s="251"/>
      <c r="CI3" s="251"/>
      <c r="CJ3" s="251"/>
      <c r="CK3" s="251"/>
      <c r="CL3" s="251"/>
      <c r="CM3" s="251"/>
      <c r="CN3" s="251"/>
      <c r="CO3" s="251"/>
      <c r="CP3" s="251"/>
      <c r="CQ3" s="251"/>
      <c r="CR3" s="251"/>
      <c r="CS3" s="251"/>
      <c r="CT3" s="251"/>
    </row>
    <row r="4" spans="1:98" s="250" customFormat="1" ht="14.25" customHeight="1" x14ac:dyDescent="0.15">
      <c r="A4" s="250" t="str">
        <f>CONCATENATE("MES: ",[3]NOMBRE!B6," - ","( ",[3]NOMBRE!C6,[3]NOMBRE!D6," )")</f>
        <v>MES: MARZO - ( 03 )</v>
      </c>
      <c r="BY4" s="251"/>
      <c r="BZ4" s="251"/>
      <c r="CA4" s="251"/>
      <c r="CB4" s="251"/>
      <c r="CC4" s="251"/>
      <c r="CD4" s="251"/>
      <c r="CE4" s="251"/>
      <c r="CF4" s="251"/>
      <c r="CG4" s="251"/>
      <c r="CH4" s="251"/>
      <c r="CI4" s="251"/>
      <c r="CJ4" s="251"/>
      <c r="CK4" s="251"/>
      <c r="CL4" s="251"/>
      <c r="CM4" s="251"/>
      <c r="CN4" s="251"/>
      <c r="CO4" s="251"/>
      <c r="CP4" s="251"/>
      <c r="CQ4" s="251"/>
      <c r="CR4" s="251"/>
      <c r="CS4" s="251"/>
      <c r="CT4" s="251"/>
    </row>
    <row r="5" spans="1:98" s="250" customFormat="1" ht="14.25" customHeight="1" x14ac:dyDescent="0.15">
      <c r="A5" s="250" t="str">
        <f>CONCATENATE("AÑO: ",[3]NOMBRE!B7)</f>
        <v>AÑO: 2017</v>
      </c>
      <c r="BY5" s="251"/>
      <c r="BZ5" s="251"/>
      <c r="CA5" s="251"/>
      <c r="CB5" s="251"/>
      <c r="CC5" s="251"/>
      <c r="CD5" s="251"/>
      <c r="CE5" s="251"/>
      <c r="CF5" s="251"/>
      <c r="CG5" s="251"/>
      <c r="CH5" s="251"/>
      <c r="CI5" s="251"/>
      <c r="CJ5" s="251"/>
      <c r="CK5" s="251"/>
      <c r="CL5" s="251"/>
      <c r="CM5" s="251"/>
      <c r="CN5" s="251"/>
      <c r="CO5" s="251"/>
      <c r="CP5" s="251"/>
      <c r="CQ5" s="251"/>
      <c r="CR5" s="251"/>
      <c r="CS5" s="251"/>
      <c r="CT5" s="251"/>
    </row>
    <row r="6" spans="1:98" ht="15.75" x14ac:dyDescent="0.25">
      <c r="A6" s="373" t="s">
        <v>1</v>
      </c>
      <c r="B6" s="373"/>
      <c r="C6" s="373"/>
      <c r="D6" s="373"/>
      <c r="E6" s="373"/>
      <c r="F6" s="373"/>
      <c r="G6" s="373"/>
      <c r="H6" s="373"/>
      <c r="I6" s="373"/>
      <c r="J6" s="373"/>
      <c r="K6" s="373"/>
      <c r="L6" s="373"/>
      <c r="M6" s="373"/>
      <c r="N6" s="373"/>
      <c r="O6" s="373"/>
      <c r="P6" s="6"/>
      <c r="Q6" s="7"/>
      <c r="R6" s="8"/>
      <c r="S6" s="8"/>
      <c r="T6" s="8"/>
      <c r="U6" s="8"/>
      <c r="V6" s="8"/>
      <c r="W6" s="8"/>
      <c r="X6" s="8"/>
      <c r="Y6" s="8"/>
      <c r="Z6" s="8"/>
      <c r="AA6" s="8"/>
      <c r="AB6" s="8"/>
      <c r="AC6" s="8"/>
    </row>
    <row r="7" spans="1:98" ht="15.75" x14ac:dyDescent="0.25">
      <c r="A7" s="249"/>
      <c r="B7" s="249"/>
      <c r="C7" s="249"/>
      <c r="D7" s="249"/>
      <c r="E7" s="249"/>
      <c r="F7" s="249"/>
      <c r="G7" s="249"/>
      <c r="H7" s="249"/>
      <c r="I7" s="249"/>
      <c r="J7" s="249"/>
      <c r="K7" s="249"/>
      <c r="L7" s="249"/>
      <c r="M7" s="249"/>
      <c r="N7" s="249"/>
      <c r="O7" s="249"/>
      <c r="P7" s="6"/>
      <c r="Q7" s="7"/>
      <c r="R7" s="8"/>
      <c r="S7" s="8"/>
      <c r="T7" s="8"/>
      <c r="U7" s="8"/>
      <c r="V7" s="8"/>
      <c r="W7" s="8"/>
      <c r="X7" s="8"/>
      <c r="Y7" s="8"/>
      <c r="Z7" s="8"/>
      <c r="AA7" s="8"/>
      <c r="AB7" s="8"/>
      <c r="AC7" s="8"/>
    </row>
    <row r="8" spans="1:98" x14ac:dyDescent="0.25">
      <c r="A8" s="9" t="s">
        <v>2</v>
      </c>
      <c r="B8" s="10"/>
      <c r="C8" s="10"/>
      <c r="D8" s="10"/>
      <c r="E8" s="10"/>
      <c r="F8" s="10"/>
      <c r="G8" s="10"/>
      <c r="H8" s="10"/>
      <c r="I8" s="10"/>
      <c r="J8" s="10"/>
      <c r="K8" s="10"/>
      <c r="L8" s="10"/>
      <c r="M8" s="10"/>
      <c r="N8" s="10"/>
      <c r="O8" s="10"/>
      <c r="P8" s="11"/>
      <c r="Q8" s="8"/>
      <c r="R8" s="8"/>
      <c r="S8" s="8"/>
      <c r="T8" s="8"/>
      <c r="U8" s="8"/>
      <c r="V8" s="8"/>
      <c r="W8" s="8"/>
      <c r="X8" s="8"/>
      <c r="Y8" s="8"/>
      <c r="Z8" s="8"/>
      <c r="AA8" s="8"/>
      <c r="AB8" s="8"/>
      <c r="AC8" s="8"/>
    </row>
    <row r="9" spans="1:98" ht="15" customHeight="1" x14ac:dyDescent="0.25">
      <c r="A9" s="345" t="s">
        <v>3</v>
      </c>
      <c r="B9" s="346"/>
      <c r="C9" s="374"/>
      <c r="D9" s="319" t="s">
        <v>4</v>
      </c>
      <c r="E9" s="378" t="s">
        <v>99</v>
      </c>
      <c r="F9" s="379"/>
      <c r="G9" s="379"/>
      <c r="H9" s="379"/>
      <c r="I9" s="380"/>
      <c r="J9" s="381" t="s">
        <v>100</v>
      </c>
      <c r="K9" s="382"/>
      <c r="L9" s="382"/>
      <c r="M9" s="382"/>
      <c r="N9" s="382"/>
      <c r="O9" s="382"/>
      <c r="P9" s="382"/>
      <c r="Q9" s="382"/>
      <c r="R9" s="382"/>
      <c r="S9" s="382"/>
      <c r="T9" s="382"/>
      <c r="U9" s="382"/>
      <c r="V9" s="382"/>
      <c r="W9" s="382"/>
      <c r="X9" s="383"/>
      <c r="Y9" s="384" t="s">
        <v>101</v>
      </c>
      <c r="Z9" s="385"/>
      <c r="AA9" s="386" t="s">
        <v>102</v>
      </c>
      <c r="AB9" s="319" t="s">
        <v>103</v>
      </c>
      <c r="AC9" s="388" t="s">
        <v>104</v>
      </c>
    </row>
    <row r="10" spans="1:98" ht="33" customHeight="1" x14ac:dyDescent="0.25">
      <c r="A10" s="375"/>
      <c r="B10" s="376"/>
      <c r="C10" s="377"/>
      <c r="D10" s="321"/>
      <c r="E10" s="13" t="s">
        <v>5</v>
      </c>
      <c r="F10" s="14" t="s">
        <v>6</v>
      </c>
      <c r="G10" s="14" t="s">
        <v>7</v>
      </c>
      <c r="H10" s="15" t="s">
        <v>8</v>
      </c>
      <c r="I10" s="16" t="s">
        <v>9</v>
      </c>
      <c r="J10" s="17" t="s">
        <v>10</v>
      </c>
      <c r="K10" s="14" t="s">
        <v>11</v>
      </c>
      <c r="L10" s="14" t="s">
        <v>12</v>
      </c>
      <c r="M10" s="14" t="s">
        <v>13</v>
      </c>
      <c r="N10" s="14" t="s">
        <v>14</v>
      </c>
      <c r="O10" s="14" t="s">
        <v>15</v>
      </c>
      <c r="P10" s="14" t="s">
        <v>16</v>
      </c>
      <c r="Q10" s="14" t="s">
        <v>17</v>
      </c>
      <c r="R10" s="14" t="s">
        <v>18</v>
      </c>
      <c r="S10" s="14" t="s">
        <v>19</v>
      </c>
      <c r="T10" s="14" t="s">
        <v>20</v>
      </c>
      <c r="U10" s="14" t="s">
        <v>21</v>
      </c>
      <c r="V10" s="14" t="s">
        <v>22</v>
      </c>
      <c r="W10" s="14" t="s">
        <v>23</v>
      </c>
      <c r="X10" s="18" t="s">
        <v>24</v>
      </c>
      <c r="Y10" s="19" t="s">
        <v>25</v>
      </c>
      <c r="Z10" s="20" t="s">
        <v>105</v>
      </c>
      <c r="AA10" s="387"/>
      <c r="AB10" s="321"/>
      <c r="AC10" s="389"/>
    </row>
    <row r="11" spans="1:98" x14ac:dyDescent="0.25">
      <c r="A11" s="391" t="s">
        <v>26</v>
      </c>
      <c r="B11" s="324" t="s">
        <v>27</v>
      </c>
      <c r="C11" s="325"/>
      <c r="D11" s="254">
        <f>SUM(E11:G11)</f>
        <v>143</v>
      </c>
      <c r="E11" s="22">
        <v>143</v>
      </c>
      <c r="F11" s="23"/>
      <c r="G11" s="23"/>
      <c r="H11" s="24"/>
      <c r="I11" s="25"/>
      <c r="J11" s="24"/>
      <c r="K11" s="26"/>
      <c r="L11" s="26"/>
      <c r="M11" s="27"/>
      <c r="N11" s="27"/>
      <c r="O11" s="27"/>
      <c r="P11" s="27"/>
      <c r="Q11" s="27"/>
      <c r="R11" s="27"/>
      <c r="S11" s="27"/>
      <c r="T11" s="27"/>
      <c r="U11" s="27"/>
      <c r="V11" s="27"/>
      <c r="W11" s="27"/>
      <c r="X11" s="27"/>
      <c r="Y11" s="28"/>
      <c r="Z11" s="29"/>
      <c r="AA11" s="30"/>
      <c r="AB11" s="30"/>
      <c r="AC11" s="30"/>
      <c r="AD11" s="255"/>
    </row>
    <row r="12" spans="1:98" x14ac:dyDescent="0.25">
      <c r="A12" s="392"/>
      <c r="B12" s="326" t="s">
        <v>28</v>
      </c>
      <c r="C12" s="31" t="s">
        <v>29</v>
      </c>
      <c r="D12" s="256">
        <f t="shared" ref="D12:D19" si="0">SUM(E12:X12)</f>
        <v>148</v>
      </c>
      <c r="E12" s="33">
        <v>77</v>
      </c>
      <c r="F12" s="34">
        <v>7</v>
      </c>
      <c r="G12" s="34">
        <v>19</v>
      </c>
      <c r="H12" s="34">
        <v>16</v>
      </c>
      <c r="I12" s="35">
        <v>13</v>
      </c>
      <c r="J12" s="34"/>
      <c r="K12" s="34"/>
      <c r="L12" s="34">
        <v>5</v>
      </c>
      <c r="M12" s="34">
        <v>2</v>
      </c>
      <c r="N12" s="34"/>
      <c r="O12" s="34">
        <v>3</v>
      </c>
      <c r="P12" s="34"/>
      <c r="Q12" s="34">
        <v>5</v>
      </c>
      <c r="R12" s="34">
        <v>1</v>
      </c>
      <c r="S12" s="34"/>
      <c r="T12" s="34"/>
      <c r="U12" s="34"/>
      <c r="V12" s="34"/>
      <c r="W12" s="34"/>
      <c r="X12" s="36"/>
      <c r="Y12" s="37"/>
      <c r="Z12" s="36"/>
      <c r="AA12" s="38"/>
      <c r="AB12" s="38"/>
      <c r="AC12" s="38"/>
      <c r="AD12" s="257"/>
      <c r="CA12" s="253" t="str">
        <f t="shared" ref="CA12:CA35" si="1">IF(D12&lt;SUM(Y12:AC12),"Total por edad no puede ser menor que la suma de los subgrupos","")</f>
        <v/>
      </c>
      <c r="CG12" s="253">
        <f t="shared" ref="CG12:CG39" si="2">IF(D12&lt;SUM(Y12:AC12),1,0)</f>
        <v>0</v>
      </c>
    </row>
    <row r="13" spans="1:98" x14ac:dyDescent="0.25">
      <c r="A13" s="392"/>
      <c r="B13" s="327"/>
      <c r="C13" s="246" t="s">
        <v>30</v>
      </c>
      <c r="D13" s="258">
        <f t="shared" si="0"/>
        <v>20</v>
      </c>
      <c r="E13" s="40">
        <v>11</v>
      </c>
      <c r="F13" s="41"/>
      <c r="G13" s="41"/>
      <c r="H13" s="41"/>
      <c r="I13" s="42"/>
      <c r="J13" s="41"/>
      <c r="K13" s="41"/>
      <c r="L13" s="41">
        <v>1</v>
      </c>
      <c r="M13" s="41">
        <v>2</v>
      </c>
      <c r="N13" s="41"/>
      <c r="O13" s="41">
        <v>5</v>
      </c>
      <c r="P13" s="41">
        <v>1</v>
      </c>
      <c r="Q13" s="41"/>
      <c r="R13" s="41"/>
      <c r="S13" s="41"/>
      <c r="T13" s="41"/>
      <c r="U13" s="41"/>
      <c r="V13" s="41"/>
      <c r="W13" s="41"/>
      <c r="X13" s="43"/>
      <c r="Y13" s="44"/>
      <c r="Z13" s="43"/>
      <c r="AA13" s="45"/>
      <c r="AB13" s="45"/>
      <c r="AC13" s="46"/>
      <c r="AD13" s="257"/>
      <c r="CA13" s="253" t="str">
        <f t="shared" si="1"/>
        <v/>
      </c>
      <c r="CG13" s="253">
        <f t="shared" si="2"/>
        <v>0</v>
      </c>
    </row>
    <row r="14" spans="1:98" x14ac:dyDescent="0.25">
      <c r="A14" s="392"/>
      <c r="B14" s="328"/>
      <c r="C14" s="47" t="s">
        <v>31</v>
      </c>
      <c r="D14" s="259">
        <f t="shared" si="0"/>
        <v>28</v>
      </c>
      <c r="E14" s="49">
        <v>17</v>
      </c>
      <c r="F14" s="50"/>
      <c r="G14" s="50"/>
      <c r="H14" s="50"/>
      <c r="I14" s="51"/>
      <c r="J14" s="50"/>
      <c r="K14" s="50"/>
      <c r="L14" s="50"/>
      <c r="M14" s="50"/>
      <c r="N14" s="50"/>
      <c r="O14" s="50"/>
      <c r="P14" s="50">
        <v>1</v>
      </c>
      <c r="Q14" s="50"/>
      <c r="R14" s="50"/>
      <c r="S14" s="50"/>
      <c r="T14" s="50"/>
      <c r="U14" s="50"/>
      <c r="V14" s="50">
        <v>7</v>
      </c>
      <c r="W14" s="50"/>
      <c r="X14" s="52">
        <v>3</v>
      </c>
      <c r="Y14" s="53"/>
      <c r="Z14" s="52"/>
      <c r="AA14" s="54"/>
      <c r="AB14" s="54"/>
      <c r="AC14" s="54"/>
      <c r="AD14" s="257"/>
      <c r="CA14" s="253" t="str">
        <f t="shared" si="1"/>
        <v/>
      </c>
      <c r="CG14" s="253">
        <f t="shared" si="2"/>
        <v>0</v>
      </c>
    </row>
    <row r="15" spans="1:98" x14ac:dyDescent="0.25">
      <c r="A15" s="392"/>
      <c r="B15" s="353" t="s">
        <v>32</v>
      </c>
      <c r="C15" s="354"/>
      <c r="D15" s="260">
        <f t="shared" si="0"/>
        <v>97</v>
      </c>
      <c r="E15" s="40">
        <v>97</v>
      </c>
      <c r="F15" s="41"/>
      <c r="G15" s="41"/>
      <c r="H15" s="41"/>
      <c r="I15" s="46"/>
      <c r="J15" s="44"/>
      <c r="K15" s="41"/>
      <c r="L15" s="41"/>
      <c r="M15" s="56"/>
      <c r="N15" s="56"/>
      <c r="O15" s="56"/>
      <c r="P15" s="56"/>
      <c r="Q15" s="56"/>
      <c r="R15" s="56"/>
      <c r="S15" s="56"/>
      <c r="T15" s="56"/>
      <c r="U15" s="56"/>
      <c r="V15" s="56"/>
      <c r="W15" s="56"/>
      <c r="X15" s="56"/>
      <c r="Y15" s="57"/>
      <c r="Z15" s="58"/>
      <c r="AA15" s="46"/>
      <c r="AB15" s="46"/>
      <c r="AC15" s="46"/>
      <c r="AD15" s="257"/>
      <c r="CA15" s="253" t="str">
        <f t="shared" si="1"/>
        <v/>
      </c>
      <c r="CG15" s="253">
        <f t="shared" si="2"/>
        <v>0</v>
      </c>
    </row>
    <row r="16" spans="1:98" x14ac:dyDescent="0.25">
      <c r="A16" s="392"/>
      <c r="B16" s="314" t="s">
        <v>33</v>
      </c>
      <c r="C16" s="315"/>
      <c r="D16" s="258">
        <f t="shared" si="0"/>
        <v>20</v>
      </c>
      <c r="E16" s="59">
        <v>20</v>
      </c>
      <c r="F16" s="60"/>
      <c r="G16" s="60"/>
      <c r="H16" s="60"/>
      <c r="I16" s="45"/>
      <c r="J16" s="61"/>
      <c r="K16" s="60"/>
      <c r="L16" s="60"/>
      <c r="M16" s="62"/>
      <c r="N16" s="62"/>
      <c r="O16" s="62"/>
      <c r="P16" s="62"/>
      <c r="Q16" s="62"/>
      <c r="R16" s="62"/>
      <c r="S16" s="62"/>
      <c r="T16" s="62"/>
      <c r="U16" s="62"/>
      <c r="V16" s="62"/>
      <c r="W16" s="62"/>
      <c r="X16" s="62"/>
      <c r="Y16" s="63"/>
      <c r="Z16" s="43"/>
      <c r="AA16" s="45"/>
      <c r="AB16" s="45"/>
      <c r="AC16" s="45"/>
      <c r="AD16" s="257"/>
      <c r="CA16" s="253" t="str">
        <f t="shared" si="1"/>
        <v/>
      </c>
      <c r="CG16" s="253">
        <f t="shared" si="2"/>
        <v>0</v>
      </c>
    </row>
    <row r="17" spans="1:85" x14ac:dyDescent="0.25">
      <c r="A17" s="392"/>
      <c r="B17" s="314" t="s">
        <v>34</v>
      </c>
      <c r="C17" s="315"/>
      <c r="D17" s="258">
        <f t="shared" si="0"/>
        <v>0</v>
      </c>
      <c r="E17" s="59"/>
      <c r="F17" s="60"/>
      <c r="G17" s="60"/>
      <c r="H17" s="60"/>
      <c r="I17" s="45"/>
      <c r="J17" s="61"/>
      <c r="K17" s="60"/>
      <c r="L17" s="60"/>
      <c r="M17" s="62"/>
      <c r="N17" s="62"/>
      <c r="O17" s="62"/>
      <c r="P17" s="62"/>
      <c r="Q17" s="62"/>
      <c r="R17" s="62"/>
      <c r="S17" s="62"/>
      <c r="T17" s="62"/>
      <c r="U17" s="62"/>
      <c r="V17" s="62"/>
      <c r="W17" s="62"/>
      <c r="X17" s="62"/>
      <c r="Y17" s="63"/>
      <c r="Z17" s="43"/>
      <c r="AA17" s="45"/>
      <c r="AB17" s="45"/>
      <c r="AC17" s="45"/>
      <c r="AD17" s="257"/>
      <c r="CA17" s="253" t="str">
        <f t="shared" si="1"/>
        <v/>
      </c>
      <c r="CG17" s="253">
        <f t="shared" si="2"/>
        <v>0</v>
      </c>
    </row>
    <row r="18" spans="1:85" x14ac:dyDescent="0.25">
      <c r="A18" s="392"/>
      <c r="B18" s="314" t="s">
        <v>79</v>
      </c>
      <c r="C18" s="315"/>
      <c r="D18" s="258">
        <f t="shared" si="0"/>
        <v>0</v>
      </c>
      <c r="E18" s="59"/>
      <c r="F18" s="60"/>
      <c r="G18" s="60"/>
      <c r="H18" s="60"/>
      <c r="I18" s="45"/>
      <c r="J18" s="61"/>
      <c r="K18" s="60"/>
      <c r="L18" s="60"/>
      <c r="M18" s="62"/>
      <c r="N18" s="62"/>
      <c r="O18" s="62"/>
      <c r="P18" s="62"/>
      <c r="Q18" s="62"/>
      <c r="R18" s="62"/>
      <c r="S18" s="62"/>
      <c r="T18" s="62"/>
      <c r="U18" s="62"/>
      <c r="V18" s="62"/>
      <c r="W18" s="62"/>
      <c r="X18" s="62"/>
      <c r="Y18" s="63"/>
      <c r="Z18" s="43"/>
      <c r="AA18" s="45"/>
      <c r="AB18" s="45"/>
      <c r="AC18" s="45"/>
      <c r="AD18" s="257"/>
      <c r="CA18" s="253" t="str">
        <f t="shared" si="1"/>
        <v/>
      </c>
      <c r="CG18" s="253">
        <f t="shared" si="2"/>
        <v>0</v>
      </c>
    </row>
    <row r="19" spans="1:85" x14ac:dyDescent="0.25">
      <c r="A19" s="392"/>
      <c r="B19" s="314" t="s">
        <v>35</v>
      </c>
      <c r="C19" s="315"/>
      <c r="D19" s="258">
        <f t="shared" si="0"/>
        <v>35</v>
      </c>
      <c r="E19" s="59">
        <v>35</v>
      </c>
      <c r="F19" s="60"/>
      <c r="G19" s="60"/>
      <c r="H19" s="60"/>
      <c r="I19" s="45"/>
      <c r="J19" s="61"/>
      <c r="K19" s="60"/>
      <c r="L19" s="60"/>
      <c r="M19" s="62"/>
      <c r="N19" s="62"/>
      <c r="O19" s="62"/>
      <c r="P19" s="62"/>
      <c r="Q19" s="62"/>
      <c r="R19" s="62"/>
      <c r="S19" s="62"/>
      <c r="T19" s="62"/>
      <c r="U19" s="62"/>
      <c r="V19" s="62"/>
      <c r="W19" s="62"/>
      <c r="X19" s="62"/>
      <c r="Y19" s="63"/>
      <c r="Z19" s="43"/>
      <c r="AA19" s="45"/>
      <c r="AB19" s="45"/>
      <c r="AC19" s="45"/>
      <c r="AD19" s="257"/>
      <c r="CA19" s="253" t="str">
        <f t="shared" si="1"/>
        <v/>
      </c>
      <c r="CG19" s="253">
        <f t="shared" si="2"/>
        <v>0</v>
      </c>
    </row>
    <row r="20" spans="1:85" x14ac:dyDescent="0.25">
      <c r="A20" s="392"/>
      <c r="B20" s="314" t="s">
        <v>36</v>
      </c>
      <c r="C20" s="315"/>
      <c r="D20" s="258">
        <f>SUM(J20:T20)</f>
        <v>26</v>
      </c>
      <c r="E20" s="64"/>
      <c r="F20" s="65"/>
      <c r="G20" s="65"/>
      <c r="H20" s="65"/>
      <c r="I20" s="66"/>
      <c r="J20" s="61"/>
      <c r="K20" s="60">
        <v>1</v>
      </c>
      <c r="L20" s="60">
        <v>14</v>
      </c>
      <c r="M20" s="60">
        <v>4</v>
      </c>
      <c r="N20" s="60">
        <v>2</v>
      </c>
      <c r="O20" s="60">
        <v>3</v>
      </c>
      <c r="P20" s="60">
        <v>2</v>
      </c>
      <c r="Q20" s="60"/>
      <c r="R20" s="60"/>
      <c r="S20" s="60"/>
      <c r="T20" s="60"/>
      <c r="U20" s="67"/>
      <c r="V20" s="67"/>
      <c r="W20" s="67"/>
      <c r="X20" s="67"/>
      <c r="Y20" s="63"/>
      <c r="Z20" s="43">
        <v>26</v>
      </c>
      <c r="AA20" s="45"/>
      <c r="AB20" s="66"/>
      <c r="AC20" s="66"/>
      <c r="AD20" s="257"/>
      <c r="CA20" s="253" t="str">
        <f t="shared" si="1"/>
        <v/>
      </c>
      <c r="CG20" s="253">
        <f t="shared" si="2"/>
        <v>0</v>
      </c>
    </row>
    <row r="21" spans="1:85" x14ac:dyDescent="0.25">
      <c r="A21" s="392"/>
      <c r="B21" s="317" t="s">
        <v>106</v>
      </c>
      <c r="C21" s="318"/>
      <c r="D21" s="261">
        <f>SUM(H21:T21)</f>
        <v>0</v>
      </c>
      <c r="E21" s="178"/>
      <c r="F21" s="80"/>
      <c r="G21" s="80"/>
      <c r="H21" s="70"/>
      <c r="I21" s="74"/>
      <c r="J21" s="69"/>
      <c r="K21" s="70"/>
      <c r="L21" s="70"/>
      <c r="M21" s="70"/>
      <c r="N21" s="70"/>
      <c r="O21" s="70"/>
      <c r="P21" s="70"/>
      <c r="Q21" s="70"/>
      <c r="R21" s="70"/>
      <c r="S21" s="70"/>
      <c r="T21" s="70"/>
      <c r="U21" s="71"/>
      <c r="V21" s="71"/>
      <c r="W21" s="71"/>
      <c r="X21" s="71"/>
      <c r="Y21" s="72"/>
      <c r="Z21" s="73"/>
      <c r="AA21" s="74"/>
      <c r="AB21" s="75"/>
      <c r="AC21" s="75"/>
      <c r="AD21" s="257"/>
      <c r="CA21" s="253" t="str">
        <f t="shared" si="1"/>
        <v/>
      </c>
      <c r="CG21" s="253">
        <f t="shared" si="2"/>
        <v>0</v>
      </c>
    </row>
    <row r="22" spans="1:85" x14ac:dyDescent="0.25">
      <c r="A22" s="392"/>
      <c r="B22" s="319" t="s">
        <v>107</v>
      </c>
      <c r="C22" s="76" t="s">
        <v>37</v>
      </c>
      <c r="D22" s="254">
        <f>E22</f>
        <v>36</v>
      </c>
      <c r="E22" s="33">
        <v>36</v>
      </c>
      <c r="F22" s="26"/>
      <c r="G22" s="26"/>
      <c r="H22" s="26"/>
      <c r="I22" s="25"/>
      <c r="J22" s="77"/>
      <c r="K22" s="78"/>
      <c r="L22" s="78"/>
      <c r="M22" s="78"/>
      <c r="N22" s="78"/>
      <c r="O22" s="78"/>
      <c r="P22" s="78"/>
      <c r="Q22" s="78"/>
      <c r="R22" s="78"/>
      <c r="S22" s="78"/>
      <c r="T22" s="78"/>
      <c r="U22" s="78"/>
      <c r="V22" s="78"/>
      <c r="W22" s="78"/>
      <c r="X22" s="27"/>
      <c r="Y22" s="95"/>
      <c r="Z22" s="29"/>
      <c r="AA22" s="79"/>
      <c r="AB22" s="30"/>
      <c r="AC22" s="30"/>
      <c r="AD22" s="257"/>
      <c r="CA22" s="253" t="str">
        <f t="shared" si="1"/>
        <v/>
      </c>
      <c r="CG22" s="253">
        <f t="shared" si="2"/>
        <v>0</v>
      </c>
    </row>
    <row r="23" spans="1:85" x14ac:dyDescent="0.25">
      <c r="A23" s="392"/>
      <c r="B23" s="320"/>
      <c r="C23" s="248" t="s">
        <v>38</v>
      </c>
      <c r="D23" s="261">
        <f>E23</f>
        <v>43</v>
      </c>
      <c r="E23" s="59">
        <v>43</v>
      </c>
      <c r="F23" s="80"/>
      <c r="G23" s="80"/>
      <c r="H23" s="80"/>
      <c r="I23" s="81"/>
      <c r="J23" s="82"/>
      <c r="K23" s="65"/>
      <c r="L23" s="65"/>
      <c r="M23" s="65"/>
      <c r="N23" s="65"/>
      <c r="O23" s="65"/>
      <c r="P23" s="65"/>
      <c r="Q23" s="65"/>
      <c r="R23" s="65"/>
      <c r="S23" s="65"/>
      <c r="T23" s="65"/>
      <c r="U23" s="65"/>
      <c r="V23" s="65"/>
      <c r="W23" s="65"/>
      <c r="X23" s="71"/>
      <c r="Y23" s="96"/>
      <c r="Z23" s="97"/>
      <c r="AA23" s="74"/>
      <c r="AB23" s="75"/>
      <c r="AC23" s="75"/>
      <c r="AD23" s="257"/>
      <c r="CA23" s="253" t="str">
        <f t="shared" si="1"/>
        <v/>
      </c>
      <c r="CG23" s="253">
        <f t="shared" si="2"/>
        <v>0</v>
      </c>
    </row>
    <row r="24" spans="1:85" x14ac:dyDescent="0.25">
      <c r="A24" s="392"/>
      <c r="B24" s="321"/>
      <c r="C24" s="83" t="s">
        <v>39</v>
      </c>
      <c r="D24" s="262">
        <f>SUM(E24:G24)</f>
        <v>0</v>
      </c>
      <c r="E24" s="85"/>
      <c r="F24" s="136"/>
      <c r="G24" s="136"/>
      <c r="H24" s="86"/>
      <c r="I24" s="87"/>
      <c r="J24" s="86"/>
      <c r="K24" s="88"/>
      <c r="L24" s="88"/>
      <c r="M24" s="88"/>
      <c r="N24" s="88"/>
      <c r="O24" s="88"/>
      <c r="P24" s="88"/>
      <c r="Q24" s="88"/>
      <c r="R24" s="88"/>
      <c r="S24" s="88"/>
      <c r="T24" s="88"/>
      <c r="U24" s="88"/>
      <c r="V24" s="88"/>
      <c r="W24" s="88"/>
      <c r="X24" s="89"/>
      <c r="Y24" s="90"/>
      <c r="Z24" s="91"/>
      <c r="AA24" s="92"/>
      <c r="AB24" s="92"/>
      <c r="AC24" s="92"/>
      <c r="AD24" s="257"/>
      <c r="CA24" s="253" t="str">
        <f t="shared" si="1"/>
        <v/>
      </c>
      <c r="CG24" s="253">
        <f t="shared" si="2"/>
        <v>0</v>
      </c>
    </row>
    <row r="25" spans="1:85" x14ac:dyDescent="0.25">
      <c r="A25" s="392"/>
      <c r="B25" s="329" t="s">
        <v>40</v>
      </c>
      <c r="C25" s="179" t="s">
        <v>41</v>
      </c>
      <c r="D25" s="256">
        <f>SUM(E25:G25)</f>
        <v>0</v>
      </c>
      <c r="E25" s="33"/>
      <c r="F25" s="34"/>
      <c r="G25" s="34"/>
      <c r="H25" s="78"/>
      <c r="I25" s="93"/>
      <c r="J25" s="77"/>
      <c r="K25" s="78"/>
      <c r="L25" s="78"/>
      <c r="M25" s="94"/>
      <c r="N25" s="94"/>
      <c r="O25" s="94"/>
      <c r="P25" s="94"/>
      <c r="Q25" s="94"/>
      <c r="R25" s="94"/>
      <c r="S25" s="94"/>
      <c r="T25" s="94"/>
      <c r="U25" s="94"/>
      <c r="V25" s="94"/>
      <c r="W25" s="94"/>
      <c r="X25" s="94"/>
      <c r="Y25" s="95"/>
      <c r="Z25" s="29"/>
      <c r="AA25" s="79"/>
      <c r="AB25" s="38"/>
      <c r="AC25" s="38"/>
      <c r="AD25" s="257"/>
      <c r="CA25" s="253" t="str">
        <f t="shared" si="1"/>
        <v/>
      </c>
      <c r="CG25" s="253">
        <f t="shared" si="2"/>
        <v>0</v>
      </c>
    </row>
    <row r="26" spans="1:85" x14ac:dyDescent="0.25">
      <c r="A26" s="392"/>
      <c r="B26" s="330"/>
      <c r="C26" s="180" t="s">
        <v>42</v>
      </c>
      <c r="D26" s="258">
        <f>SUM(E26:I26)</f>
        <v>0</v>
      </c>
      <c r="E26" s="59"/>
      <c r="F26" s="60"/>
      <c r="G26" s="60"/>
      <c r="H26" s="60"/>
      <c r="I26" s="45"/>
      <c r="J26" s="82"/>
      <c r="K26" s="65"/>
      <c r="L26" s="65"/>
      <c r="M26" s="67"/>
      <c r="N26" s="67"/>
      <c r="O26" s="67"/>
      <c r="P26" s="67"/>
      <c r="Q26" s="67"/>
      <c r="R26" s="67"/>
      <c r="S26" s="67"/>
      <c r="T26" s="67"/>
      <c r="U26" s="67"/>
      <c r="V26" s="67"/>
      <c r="W26" s="67"/>
      <c r="X26" s="67"/>
      <c r="Y26" s="96"/>
      <c r="Z26" s="97"/>
      <c r="AA26" s="74"/>
      <c r="AB26" s="45"/>
      <c r="AC26" s="45"/>
      <c r="AD26" s="257"/>
      <c r="CA26" s="253" t="str">
        <f t="shared" si="1"/>
        <v/>
      </c>
      <c r="CG26" s="253">
        <f t="shared" si="2"/>
        <v>0</v>
      </c>
    </row>
    <row r="27" spans="1:85" x14ac:dyDescent="0.25">
      <c r="A27" s="392"/>
      <c r="B27" s="331"/>
      <c r="C27" s="83" t="s">
        <v>39</v>
      </c>
      <c r="D27" s="262">
        <f>SUM(E27:I27)</f>
        <v>0</v>
      </c>
      <c r="E27" s="85"/>
      <c r="F27" s="98"/>
      <c r="G27" s="98"/>
      <c r="H27" s="98"/>
      <c r="I27" s="92"/>
      <c r="J27" s="86"/>
      <c r="K27" s="88"/>
      <c r="L27" s="88"/>
      <c r="M27" s="89"/>
      <c r="N27" s="89"/>
      <c r="O27" s="89"/>
      <c r="P27" s="89"/>
      <c r="Q27" s="89"/>
      <c r="R27" s="89"/>
      <c r="S27" s="89"/>
      <c r="T27" s="89"/>
      <c r="U27" s="89"/>
      <c r="V27" s="89"/>
      <c r="W27" s="89"/>
      <c r="X27" s="89"/>
      <c r="Y27" s="90"/>
      <c r="Z27" s="91"/>
      <c r="AA27" s="92"/>
      <c r="AB27" s="92"/>
      <c r="AC27" s="92"/>
      <c r="AD27" s="257"/>
      <c r="CA27" s="253" t="str">
        <f t="shared" si="1"/>
        <v/>
      </c>
      <c r="CG27" s="253">
        <f t="shared" si="2"/>
        <v>0</v>
      </c>
    </row>
    <row r="28" spans="1:85" x14ac:dyDescent="0.25">
      <c r="A28" s="392"/>
      <c r="B28" s="353" t="s">
        <v>43</v>
      </c>
      <c r="C28" s="354"/>
      <c r="D28" s="260">
        <f t="shared" ref="D28:D33" si="3">SUM(E28:X28)</f>
        <v>224</v>
      </c>
      <c r="E28" s="40">
        <v>161</v>
      </c>
      <c r="F28" s="41"/>
      <c r="G28" s="41">
        <v>1</v>
      </c>
      <c r="H28" s="41"/>
      <c r="I28" s="46"/>
      <c r="J28" s="44"/>
      <c r="K28" s="41">
        <v>2</v>
      </c>
      <c r="L28" s="41">
        <v>1</v>
      </c>
      <c r="M28" s="56">
        <v>2</v>
      </c>
      <c r="N28" s="56"/>
      <c r="O28" s="56">
        <v>3</v>
      </c>
      <c r="P28" s="56">
        <v>2</v>
      </c>
      <c r="Q28" s="56">
        <v>8</v>
      </c>
      <c r="R28" s="56">
        <v>4</v>
      </c>
      <c r="S28" s="56">
        <v>9</v>
      </c>
      <c r="T28" s="56">
        <v>4</v>
      </c>
      <c r="U28" s="56">
        <v>6</v>
      </c>
      <c r="V28" s="56">
        <v>7</v>
      </c>
      <c r="W28" s="56">
        <v>6</v>
      </c>
      <c r="X28" s="56">
        <v>8</v>
      </c>
      <c r="Y28" s="57"/>
      <c r="Z28" s="58"/>
      <c r="AA28" s="46"/>
      <c r="AB28" s="46"/>
      <c r="AC28" s="46"/>
      <c r="AD28" s="257"/>
      <c r="CA28" s="253" t="str">
        <f t="shared" si="1"/>
        <v/>
      </c>
      <c r="CG28" s="253">
        <f t="shared" si="2"/>
        <v>0</v>
      </c>
    </row>
    <row r="29" spans="1:85" x14ac:dyDescent="0.25">
      <c r="A29" s="392"/>
      <c r="B29" s="314" t="s">
        <v>44</v>
      </c>
      <c r="C29" s="315"/>
      <c r="D29" s="258">
        <f t="shared" si="3"/>
        <v>267</v>
      </c>
      <c r="E29" s="59">
        <v>267</v>
      </c>
      <c r="F29" s="60"/>
      <c r="G29" s="60"/>
      <c r="H29" s="60"/>
      <c r="I29" s="45"/>
      <c r="J29" s="61"/>
      <c r="K29" s="60"/>
      <c r="L29" s="60"/>
      <c r="M29" s="62"/>
      <c r="N29" s="62"/>
      <c r="O29" s="62"/>
      <c r="P29" s="62"/>
      <c r="Q29" s="62"/>
      <c r="R29" s="62"/>
      <c r="S29" s="62"/>
      <c r="T29" s="62"/>
      <c r="U29" s="62"/>
      <c r="V29" s="62"/>
      <c r="W29" s="62"/>
      <c r="X29" s="62"/>
      <c r="Y29" s="63"/>
      <c r="Z29" s="43"/>
      <c r="AA29" s="45"/>
      <c r="AB29" s="74"/>
      <c r="AC29" s="45"/>
      <c r="AD29" s="257"/>
      <c r="CA29" s="253" t="str">
        <f t="shared" si="1"/>
        <v/>
      </c>
      <c r="CG29" s="253">
        <f t="shared" si="2"/>
        <v>0</v>
      </c>
    </row>
    <row r="30" spans="1:85" x14ac:dyDescent="0.25">
      <c r="A30" s="392"/>
      <c r="B30" s="316" t="s">
        <v>80</v>
      </c>
      <c r="C30" s="181" t="s">
        <v>108</v>
      </c>
      <c r="D30" s="258">
        <f t="shared" si="3"/>
        <v>0</v>
      </c>
      <c r="E30" s="59"/>
      <c r="F30" s="60"/>
      <c r="G30" s="60"/>
      <c r="H30" s="60"/>
      <c r="I30" s="45"/>
      <c r="J30" s="61"/>
      <c r="K30" s="60"/>
      <c r="L30" s="60"/>
      <c r="M30" s="62"/>
      <c r="N30" s="62"/>
      <c r="O30" s="62"/>
      <c r="P30" s="62"/>
      <c r="Q30" s="62"/>
      <c r="R30" s="62"/>
      <c r="S30" s="62"/>
      <c r="T30" s="62"/>
      <c r="U30" s="62"/>
      <c r="V30" s="62"/>
      <c r="W30" s="62"/>
      <c r="X30" s="62"/>
      <c r="Y30" s="63"/>
      <c r="Z30" s="43"/>
      <c r="AA30" s="45"/>
      <c r="AB30" s="45"/>
      <c r="AC30" s="45"/>
      <c r="AD30" s="257"/>
      <c r="CA30" s="253" t="str">
        <f t="shared" si="1"/>
        <v/>
      </c>
      <c r="CG30" s="253">
        <f t="shared" si="2"/>
        <v>0</v>
      </c>
    </row>
    <row r="31" spans="1:85" x14ac:dyDescent="0.25">
      <c r="A31" s="392"/>
      <c r="B31" s="316"/>
      <c r="C31" s="181" t="s">
        <v>109</v>
      </c>
      <c r="D31" s="258">
        <f t="shared" si="3"/>
        <v>5</v>
      </c>
      <c r="E31" s="59"/>
      <c r="F31" s="60"/>
      <c r="G31" s="60"/>
      <c r="H31" s="60"/>
      <c r="I31" s="45"/>
      <c r="J31" s="61"/>
      <c r="K31" s="60"/>
      <c r="L31" s="60"/>
      <c r="M31" s="62"/>
      <c r="N31" s="62"/>
      <c r="O31" s="62">
        <v>1</v>
      </c>
      <c r="P31" s="62">
        <v>1</v>
      </c>
      <c r="Q31" s="62">
        <v>1</v>
      </c>
      <c r="R31" s="62"/>
      <c r="S31" s="62">
        <v>1</v>
      </c>
      <c r="T31" s="62"/>
      <c r="U31" s="62">
        <v>1</v>
      </c>
      <c r="V31" s="62"/>
      <c r="W31" s="62"/>
      <c r="X31" s="62"/>
      <c r="Y31" s="63"/>
      <c r="Z31" s="43"/>
      <c r="AA31" s="45"/>
      <c r="AB31" s="45"/>
      <c r="AC31" s="45"/>
      <c r="AD31" s="257"/>
      <c r="CA31" s="253" t="str">
        <f t="shared" si="1"/>
        <v/>
      </c>
      <c r="CG31" s="253">
        <f t="shared" si="2"/>
        <v>0</v>
      </c>
    </row>
    <row r="32" spans="1:85" x14ac:dyDescent="0.25">
      <c r="A32" s="392"/>
      <c r="B32" s="390" t="s">
        <v>81</v>
      </c>
      <c r="C32" s="390"/>
      <c r="D32" s="258">
        <f t="shared" si="3"/>
        <v>0</v>
      </c>
      <c r="E32" s="59"/>
      <c r="F32" s="60"/>
      <c r="G32" s="60"/>
      <c r="H32" s="60"/>
      <c r="I32" s="45"/>
      <c r="J32" s="61"/>
      <c r="K32" s="60"/>
      <c r="L32" s="60"/>
      <c r="M32" s="62"/>
      <c r="N32" s="62"/>
      <c r="O32" s="62"/>
      <c r="P32" s="62"/>
      <c r="Q32" s="62"/>
      <c r="R32" s="62"/>
      <c r="S32" s="62"/>
      <c r="T32" s="62"/>
      <c r="U32" s="62"/>
      <c r="V32" s="62"/>
      <c r="W32" s="62"/>
      <c r="X32" s="62"/>
      <c r="Y32" s="63"/>
      <c r="Z32" s="43"/>
      <c r="AA32" s="45"/>
      <c r="AB32" s="45"/>
      <c r="AC32" s="45"/>
      <c r="AD32" s="257"/>
      <c r="CA32" s="253" t="str">
        <f t="shared" si="1"/>
        <v/>
      </c>
      <c r="CG32" s="253">
        <f t="shared" si="2"/>
        <v>0</v>
      </c>
    </row>
    <row r="33" spans="1:85" x14ac:dyDescent="0.25">
      <c r="A33" s="392"/>
      <c r="B33" s="314" t="s">
        <v>45</v>
      </c>
      <c r="C33" s="315"/>
      <c r="D33" s="258">
        <f t="shared" si="3"/>
        <v>0</v>
      </c>
      <c r="E33" s="59"/>
      <c r="F33" s="60"/>
      <c r="G33" s="60"/>
      <c r="H33" s="60"/>
      <c r="I33" s="45"/>
      <c r="J33" s="61"/>
      <c r="K33" s="60"/>
      <c r="L33" s="60"/>
      <c r="M33" s="62"/>
      <c r="N33" s="62"/>
      <c r="O33" s="62"/>
      <c r="P33" s="62"/>
      <c r="Q33" s="62"/>
      <c r="R33" s="62"/>
      <c r="S33" s="62"/>
      <c r="T33" s="62"/>
      <c r="U33" s="62"/>
      <c r="V33" s="62"/>
      <c r="W33" s="62"/>
      <c r="X33" s="62"/>
      <c r="Y33" s="63"/>
      <c r="Z33" s="43"/>
      <c r="AA33" s="45"/>
      <c r="AB33" s="45"/>
      <c r="AC33" s="45"/>
      <c r="AD33" s="257"/>
      <c r="CA33" s="253" t="str">
        <f t="shared" si="1"/>
        <v/>
      </c>
      <c r="CG33" s="253">
        <f t="shared" si="2"/>
        <v>0</v>
      </c>
    </row>
    <row r="34" spans="1:85" x14ac:dyDescent="0.25">
      <c r="A34" s="392"/>
      <c r="B34" s="355" t="s">
        <v>110</v>
      </c>
      <c r="C34" s="356"/>
      <c r="D34" s="263">
        <f>SUM(J34:T34)</f>
        <v>0</v>
      </c>
      <c r="E34" s="64"/>
      <c r="F34" s="65"/>
      <c r="G34" s="65"/>
      <c r="H34" s="65"/>
      <c r="I34" s="66"/>
      <c r="J34" s="61"/>
      <c r="K34" s="60"/>
      <c r="L34" s="60"/>
      <c r="M34" s="62"/>
      <c r="N34" s="62"/>
      <c r="O34" s="62"/>
      <c r="P34" s="62"/>
      <c r="Q34" s="62"/>
      <c r="R34" s="62"/>
      <c r="S34" s="62"/>
      <c r="T34" s="62"/>
      <c r="U34" s="67"/>
      <c r="V34" s="67"/>
      <c r="W34" s="67"/>
      <c r="X34" s="67"/>
      <c r="Y34" s="63"/>
      <c r="Z34" s="43"/>
      <c r="AA34" s="45"/>
      <c r="AB34" s="45"/>
      <c r="AC34" s="66"/>
      <c r="AD34" s="257"/>
      <c r="CA34" s="253" t="str">
        <f t="shared" si="1"/>
        <v/>
      </c>
      <c r="CG34" s="253">
        <f t="shared" si="2"/>
        <v>0</v>
      </c>
    </row>
    <row r="35" spans="1:85" x14ac:dyDescent="0.25">
      <c r="A35" s="392"/>
      <c r="B35" s="317" t="s">
        <v>47</v>
      </c>
      <c r="C35" s="318"/>
      <c r="D35" s="261">
        <f>SUM(E35:X35)</f>
        <v>696</v>
      </c>
      <c r="E35" s="100">
        <v>188</v>
      </c>
      <c r="F35" s="70"/>
      <c r="G35" s="70">
        <v>7</v>
      </c>
      <c r="H35" s="70">
        <v>7</v>
      </c>
      <c r="I35" s="74">
        <v>3</v>
      </c>
      <c r="J35" s="69"/>
      <c r="K35" s="70">
        <v>21</v>
      </c>
      <c r="L35" s="70">
        <v>17</v>
      </c>
      <c r="M35" s="101">
        <v>21</v>
      </c>
      <c r="N35" s="101">
        <v>22</v>
      </c>
      <c r="O35" s="101">
        <v>20</v>
      </c>
      <c r="P35" s="101">
        <v>32</v>
      </c>
      <c r="Q35" s="101">
        <v>42</v>
      </c>
      <c r="R35" s="101">
        <v>31</v>
      </c>
      <c r="S35" s="101">
        <v>42</v>
      </c>
      <c r="T35" s="101">
        <v>54</v>
      </c>
      <c r="U35" s="101">
        <v>50</v>
      </c>
      <c r="V35" s="101">
        <v>39</v>
      </c>
      <c r="W35" s="101">
        <v>39</v>
      </c>
      <c r="X35" s="101">
        <v>61</v>
      </c>
      <c r="Y35" s="72"/>
      <c r="Z35" s="73"/>
      <c r="AA35" s="74"/>
      <c r="AB35" s="45"/>
      <c r="AC35" s="74"/>
      <c r="AD35" s="257"/>
      <c r="CA35" s="253" t="str">
        <f t="shared" si="1"/>
        <v/>
      </c>
      <c r="CG35" s="253">
        <f t="shared" si="2"/>
        <v>0</v>
      </c>
    </row>
    <row r="36" spans="1:85" x14ac:dyDescent="0.25">
      <c r="A36" s="392"/>
      <c r="B36" s="319" t="s">
        <v>48</v>
      </c>
      <c r="C36" s="102" t="s">
        <v>49</v>
      </c>
      <c r="D36" s="256">
        <f>SUM(U36:X36)</f>
        <v>0</v>
      </c>
      <c r="E36" s="103"/>
      <c r="F36" s="78"/>
      <c r="G36" s="78"/>
      <c r="H36" s="78"/>
      <c r="I36" s="93"/>
      <c r="J36" s="77"/>
      <c r="K36" s="78"/>
      <c r="L36" s="78"/>
      <c r="M36" s="78"/>
      <c r="N36" s="78"/>
      <c r="O36" s="78"/>
      <c r="P36" s="78"/>
      <c r="Q36" s="78"/>
      <c r="R36" s="78"/>
      <c r="S36" s="78"/>
      <c r="T36" s="78"/>
      <c r="U36" s="104"/>
      <c r="V36" s="104"/>
      <c r="W36" s="104"/>
      <c r="X36" s="104"/>
      <c r="Y36" s="105"/>
      <c r="Z36" s="106"/>
      <c r="AA36" s="93"/>
      <c r="AB36" s="93"/>
      <c r="AC36" s="93"/>
      <c r="AD36" s="257"/>
      <c r="CA36" s="253" t="str">
        <f t="shared" ref="CA36:CA39" si="4">IF(D36&lt;SUM(Y36:AC36),"Total por edad no puede ser menor que la suma de los subgrupos","")</f>
        <v/>
      </c>
      <c r="CG36" s="253">
        <f t="shared" si="2"/>
        <v>0</v>
      </c>
    </row>
    <row r="37" spans="1:85" x14ac:dyDescent="0.25">
      <c r="A37" s="392"/>
      <c r="B37" s="320"/>
      <c r="C37" s="182" t="s">
        <v>50</v>
      </c>
      <c r="D37" s="258">
        <f>SUM(U37:X37)</f>
        <v>171</v>
      </c>
      <c r="E37" s="64"/>
      <c r="F37" s="65"/>
      <c r="G37" s="65"/>
      <c r="H37" s="65"/>
      <c r="I37" s="66"/>
      <c r="J37" s="82"/>
      <c r="K37" s="65"/>
      <c r="L37" s="65"/>
      <c r="M37" s="65"/>
      <c r="N37" s="65"/>
      <c r="O37" s="65"/>
      <c r="P37" s="65"/>
      <c r="Q37" s="65"/>
      <c r="R37" s="65"/>
      <c r="S37" s="65"/>
      <c r="T37" s="65"/>
      <c r="U37" s="62">
        <v>47</v>
      </c>
      <c r="V37" s="62">
        <v>36</v>
      </c>
      <c r="W37" s="62">
        <v>34</v>
      </c>
      <c r="X37" s="62">
        <v>54</v>
      </c>
      <c r="Y37" s="107"/>
      <c r="Z37" s="108"/>
      <c r="AA37" s="66"/>
      <c r="AB37" s="66"/>
      <c r="AC37" s="66"/>
      <c r="AD37" s="257"/>
      <c r="CA37" s="253" t="str">
        <f t="shared" si="4"/>
        <v/>
      </c>
      <c r="CG37" s="253">
        <f t="shared" si="2"/>
        <v>0</v>
      </c>
    </row>
    <row r="38" spans="1:85" x14ac:dyDescent="0.25">
      <c r="A38" s="392"/>
      <c r="B38" s="321"/>
      <c r="C38" s="109" t="s">
        <v>51</v>
      </c>
      <c r="D38" s="262">
        <f>SUM(U38:X38)</f>
        <v>0</v>
      </c>
      <c r="E38" s="110"/>
      <c r="F38" s="88"/>
      <c r="G38" s="88"/>
      <c r="H38" s="88"/>
      <c r="I38" s="111"/>
      <c r="J38" s="86"/>
      <c r="K38" s="88"/>
      <c r="L38" s="88"/>
      <c r="M38" s="88"/>
      <c r="N38" s="88"/>
      <c r="O38" s="88"/>
      <c r="P38" s="88"/>
      <c r="Q38" s="88"/>
      <c r="R38" s="88"/>
      <c r="S38" s="88"/>
      <c r="T38" s="88"/>
      <c r="U38" s="112"/>
      <c r="V38" s="112"/>
      <c r="W38" s="112"/>
      <c r="X38" s="112"/>
      <c r="Y38" s="90"/>
      <c r="Z38" s="91"/>
      <c r="AA38" s="111"/>
      <c r="AB38" s="111"/>
      <c r="AC38" s="111"/>
      <c r="AD38" s="257"/>
      <c r="CA38" s="253" t="str">
        <f t="shared" si="4"/>
        <v/>
      </c>
      <c r="CG38" s="253">
        <f t="shared" si="2"/>
        <v>0</v>
      </c>
    </row>
    <row r="39" spans="1:85" x14ac:dyDescent="0.25">
      <c r="A39" s="392"/>
      <c r="B39" s="394" t="s">
        <v>52</v>
      </c>
      <c r="C39" s="395"/>
      <c r="D39" s="259">
        <f>SUM(E39:X39)</f>
        <v>0</v>
      </c>
      <c r="E39" s="49"/>
      <c r="F39" s="50"/>
      <c r="G39" s="50"/>
      <c r="H39" s="50"/>
      <c r="I39" s="54"/>
      <c r="J39" s="53"/>
      <c r="K39" s="50"/>
      <c r="L39" s="50"/>
      <c r="M39" s="113"/>
      <c r="N39" s="113"/>
      <c r="O39" s="113"/>
      <c r="P39" s="113"/>
      <c r="Q39" s="113"/>
      <c r="R39" s="113"/>
      <c r="S39" s="113"/>
      <c r="T39" s="113"/>
      <c r="U39" s="113"/>
      <c r="V39" s="113"/>
      <c r="W39" s="113"/>
      <c r="X39" s="113"/>
      <c r="Y39" s="114"/>
      <c r="Z39" s="115"/>
      <c r="AA39" s="116"/>
      <c r="AB39" s="116"/>
      <c r="AC39" s="116"/>
      <c r="AD39" s="257"/>
      <c r="CA39" s="253" t="str">
        <f t="shared" si="4"/>
        <v/>
      </c>
      <c r="CG39" s="253">
        <f t="shared" si="2"/>
        <v>0</v>
      </c>
    </row>
    <row r="40" spans="1:85" x14ac:dyDescent="0.25">
      <c r="A40" s="393"/>
      <c r="B40" s="322" t="s">
        <v>4</v>
      </c>
      <c r="C40" s="323"/>
      <c r="D40" s="264">
        <f>SUM(E40:X40)</f>
        <v>1959</v>
      </c>
      <c r="E40" s="265">
        <f t="shared" ref="E40:AC40" si="5">SUM(E11:E39)</f>
        <v>1095</v>
      </c>
      <c r="F40" s="266">
        <f t="shared" si="5"/>
        <v>7</v>
      </c>
      <c r="G40" s="266">
        <f t="shared" si="5"/>
        <v>27</v>
      </c>
      <c r="H40" s="266">
        <f t="shared" si="5"/>
        <v>23</v>
      </c>
      <c r="I40" s="267">
        <f t="shared" si="5"/>
        <v>16</v>
      </c>
      <c r="J40" s="268">
        <f t="shared" si="5"/>
        <v>0</v>
      </c>
      <c r="K40" s="266">
        <f t="shared" si="5"/>
        <v>24</v>
      </c>
      <c r="L40" s="266">
        <f t="shared" si="5"/>
        <v>38</v>
      </c>
      <c r="M40" s="269">
        <f t="shared" si="5"/>
        <v>31</v>
      </c>
      <c r="N40" s="269">
        <f t="shared" si="5"/>
        <v>24</v>
      </c>
      <c r="O40" s="269">
        <f t="shared" si="5"/>
        <v>35</v>
      </c>
      <c r="P40" s="269">
        <f t="shared" si="5"/>
        <v>39</v>
      </c>
      <c r="Q40" s="269">
        <f t="shared" si="5"/>
        <v>56</v>
      </c>
      <c r="R40" s="269">
        <f t="shared" si="5"/>
        <v>36</v>
      </c>
      <c r="S40" s="269">
        <f t="shared" si="5"/>
        <v>52</v>
      </c>
      <c r="T40" s="269">
        <f t="shared" si="5"/>
        <v>58</v>
      </c>
      <c r="U40" s="269">
        <f t="shared" si="5"/>
        <v>104</v>
      </c>
      <c r="V40" s="269">
        <f t="shared" si="5"/>
        <v>89</v>
      </c>
      <c r="W40" s="269">
        <f t="shared" si="5"/>
        <v>79</v>
      </c>
      <c r="X40" s="269">
        <f t="shared" si="5"/>
        <v>126</v>
      </c>
      <c r="Y40" s="270">
        <f t="shared" si="5"/>
        <v>0</v>
      </c>
      <c r="Z40" s="271">
        <f t="shared" si="5"/>
        <v>26</v>
      </c>
      <c r="AA40" s="267">
        <f t="shared" si="5"/>
        <v>0</v>
      </c>
      <c r="AB40" s="267">
        <f t="shared" si="5"/>
        <v>0</v>
      </c>
      <c r="AC40" s="267">
        <f t="shared" si="5"/>
        <v>0</v>
      </c>
      <c r="AD40" s="255"/>
    </row>
    <row r="41" spans="1:85" x14ac:dyDescent="0.25">
      <c r="A41" s="272" t="s">
        <v>53</v>
      </c>
      <c r="B41" s="125"/>
      <c r="C41" s="125"/>
      <c r="D41" s="125"/>
      <c r="E41" s="125"/>
      <c r="F41" s="125"/>
      <c r="G41" s="126"/>
      <c r="H41" s="126"/>
      <c r="I41" s="127"/>
      <c r="J41" s="127"/>
      <c r="K41" s="127"/>
      <c r="L41" s="127"/>
      <c r="M41" s="127"/>
      <c r="N41" s="127"/>
      <c r="O41" s="128"/>
      <c r="P41" s="127"/>
      <c r="Q41" s="7"/>
      <c r="R41" s="8"/>
      <c r="S41" s="8"/>
      <c r="T41" s="8"/>
      <c r="U41" s="8"/>
      <c r="V41" s="8"/>
      <c r="W41" s="8"/>
      <c r="X41" s="8"/>
      <c r="Y41" s="8"/>
      <c r="Z41" s="8"/>
      <c r="AA41" s="8"/>
      <c r="AB41" s="8"/>
      <c r="AC41" s="8"/>
    </row>
    <row r="42" spans="1:85" ht="42" x14ac:dyDescent="0.25">
      <c r="A42" s="396" t="s">
        <v>3</v>
      </c>
      <c r="B42" s="397"/>
      <c r="C42" s="398"/>
      <c r="D42" s="245" t="s">
        <v>4</v>
      </c>
      <c r="E42" s="129" t="s">
        <v>54</v>
      </c>
      <c r="F42" s="244" t="s">
        <v>111</v>
      </c>
      <c r="G42" s="244" t="s">
        <v>55</v>
      </c>
      <c r="H42" s="130" t="s">
        <v>56</v>
      </c>
      <c r="I42" s="130" t="s">
        <v>112</v>
      </c>
      <c r="J42" s="127"/>
      <c r="K42" s="127"/>
      <c r="L42" s="127"/>
      <c r="M42" s="127"/>
      <c r="N42" s="127"/>
      <c r="O42" s="127"/>
      <c r="P42" s="127"/>
      <c r="Q42" s="7"/>
      <c r="R42" s="8"/>
      <c r="S42" s="8"/>
      <c r="T42" s="8"/>
      <c r="U42" s="8"/>
      <c r="V42" s="8"/>
      <c r="W42" s="8"/>
      <c r="X42" s="8"/>
      <c r="Y42" s="8"/>
      <c r="Z42" s="8"/>
      <c r="AA42" s="8"/>
      <c r="AB42" s="8"/>
      <c r="AC42" s="8"/>
    </row>
    <row r="43" spans="1:85" x14ac:dyDescent="0.25">
      <c r="A43" s="391" t="s">
        <v>26</v>
      </c>
      <c r="B43" s="324" t="s">
        <v>27</v>
      </c>
      <c r="C43" s="325"/>
      <c r="D43" s="254">
        <f t="shared" ref="D43:D71" si="6">SUM(E43:H43)</f>
        <v>143</v>
      </c>
      <c r="E43" s="22">
        <v>51</v>
      </c>
      <c r="F43" s="23">
        <v>17</v>
      </c>
      <c r="G43" s="23"/>
      <c r="H43" s="131">
        <v>75</v>
      </c>
      <c r="I43" s="131"/>
      <c r="J43" s="257"/>
      <c r="K43" s="127"/>
      <c r="L43" s="127"/>
      <c r="M43" s="127"/>
      <c r="N43" s="127"/>
      <c r="O43" s="127"/>
      <c r="P43" s="127"/>
      <c r="Q43" s="7"/>
      <c r="R43" s="8"/>
      <c r="S43" s="8"/>
      <c r="T43" s="8"/>
      <c r="U43" s="8"/>
      <c r="V43" s="8"/>
      <c r="W43" s="8"/>
      <c r="X43" s="8"/>
      <c r="Y43" s="8"/>
      <c r="Z43" s="8"/>
      <c r="AA43" s="8"/>
      <c r="AB43" s="8"/>
      <c r="AC43" s="8"/>
      <c r="CA43" s="253" t="str">
        <f t="shared" ref="CA43:CA71" si="7">IF(AND(D43=0,D11&gt;0),"En esta área en Sección A,  se consignan personas pero falta registrar la Sesión","")</f>
        <v/>
      </c>
      <c r="CG43" s="253">
        <f t="shared" ref="CG43:CG71" si="8">IF(AND(D43=0,D11&gt;0),1,0)</f>
        <v>0</v>
      </c>
    </row>
    <row r="44" spans="1:85" x14ac:dyDescent="0.25">
      <c r="A44" s="392"/>
      <c r="B44" s="326" t="s">
        <v>28</v>
      </c>
      <c r="C44" s="31" t="s">
        <v>29</v>
      </c>
      <c r="D44" s="254">
        <f t="shared" si="6"/>
        <v>101</v>
      </c>
      <c r="E44" s="33">
        <v>43</v>
      </c>
      <c r="F44" s="34">
        <v>6</v>
      </c>
      <c r="G44" s="34"/>
      <c r="H44" s="35">
        <v>52</v>
      </c>
      <c r="I44" s="35"/>
      <c r="J44" s="257"/>
      <c r="K44" s="127"/>
      <c r="L44" s="127"/>
      <c r="M44" s="127"/>
      <c r="N44" s="127"/>
      <c r="O44" s="127"/>
      <c r="P44" s="127"/>
      <c r="Q44" s="7"/>
      <c r="R44" s="8"/>
      <c r="S44" s="8"/>
      <c r="T44" s="8"/>
      <c r="U44" s="8"/>
      <c r="V44" s="8"/>
      <c r="W44" s="8"/>
      <c r="X44" s="8"/>
      <c r="Y44" s="8"/>
      <c r="Z44" s="8"/>
      <c r="AA44" s="8"/>
      <c r="AB44" s="8"/>
      <c r="AC44" s="8"/>
      <c r="CA44" s="253" t="str">
        <f t="shared" si="7"/>
        <v/>
      </c>
      <c r="CG44" s="253">
        <f t="shared" si="8"/>
        <v>0</v>
      </c>
    </row>
    <row r="45" spans="1:85" x14ac:dyDescent="0.25">
      <c r="A45" s="392"/>
      <c r="B45" s="327"/>
      <c r="C45" s="246" t="s">
        <v>30</v>
      </c>
      <c r="D45" s="261">
        <f t="shared" si="6"/>
        <v>15</v>
      </c>
      <c r="E45" s="59">
        <v>6</v>
      </c>
      <c r="F45" s="60"/>
      <c r="G45" s="60"/>
      <c r="H45" s="133">
        <v>9</v>
      </c>
      <c r="I45" s="133"/>
      <c r="J45" s="257"/>
      <c r="K45" s="127"/>
      <c r="L45" s="127"/>
      <c r="M45" s="127"/>
      <c r="N45" s="127"/>
      <c r="O45" s="127"/>
      <c r="P45" s="127"/>
      <c r="Q45" s="7"/>
      <c r="R45" s="8"/>
      <c r="S45" s="8"/>
      <c r="T45" s="8"/>
      <c r="U45" s="8"/>
      <c r="V45" s="8"/>
      <c r="W45" s="8"/>
      <c r="X45" s="8"/>
      <c r="Y45" s="8"/>
      <c r="Z45" s="8"/>
      <c r="AA45" s="8"/>
      <c r="AB45" s="8"/>
      <c r="AC45" s="8"/>
      <c r="CA45" s="253" t="str">
        <f t="shared" si="7"/>
        <v/>
      </c>
      <c r="CG45" s="253">
        <f t="shared" si="8"/>
        <v>0</v>
      </c>
    </row>
    <row r="46" spans="1:85" x14ac:dyDescent="0.25">
      <c r="A46" s="392"/>
      <c r="B46" s="328"/>
      <c r="C46" s="47" t="s">
        <v>31</v>
      </c>
      <c r="D46" s="262">
        <f t="shared" si="6"/>
        <v>55</v>
      </c>
      <c r="E46" s="85">
        <v>17</v>
      </c>
      <c r="F46" s="98">
        <v>8</v>
      </c>
      <c r="G46" s="98"/>
      <c r="H46" s="134">
        <v>30</v>
      </c>
      <c r="I46" s="134"/>
      <c r="J46" s="257"/>
      <c r="K46" s="127"/>
      <c r="L46" s="127"/>
      <c r="M46" s="127"/>
      <c r="N46" s="127"/>
      <c r="O46" s="127"/>
      <c r="P46" s="127"/>
      <c r="Q46" s="7"/>
      <c r="R46" s="8"/>
      <c r="S46" s="8"/>
      <c r="T46" s="8"/>
      <c r="U46" s="8"/>
      <c r="V46" s="8"/>
      <c r="W46" s="8"/>
      <c r="X46" s="8"/>
      <c r="Y46" s="8"/>
      <c r="Z46" s="8"/>
      <c r="AA46" s="8"/>
      <c r="AB46" s="8"/>
      <c r="AC46" s="8"/>
      <c r="CA46" s="253" t="str">
        <f t="shared" si="7"/>
        <v/>
      </c>
      <c r="CG46" s="253">
        <f t="shared" si="8"/>
        <v>0</v>
      </c>
    </row>
    <row r="47" spans="1:85" x14ac:dyDescent="0.25">
      <c r="A47" s="392"/>
      <c r="B47" s="353" t="s">
        <v>32</v>
      </c>
      <c r="C47" s="354"/>
      <c r="D47" s="263">
        <f t="shared" si="6"/>
        <v>113</v>
      </c>
      <c r="E47" s="40">
        <v>36</v>
      </c>
      <c r="F47" s="41">
        <v>15</v>
      </c>
      <c r="G47" s="41"/>
      <c r="H47" s="42">
        <v>62</v>
      </c>
      <c r="I47" s="42"/>
      <c r="J47" s="257"/>
      <c r="K47" s="127"/>
      <c r="L47" s="127"/>
      <c r="M47" s="127"/>
      <c r="N47" s="127"/>
      <c r="O47" s="127"/>
      <c r="P47" s="127"/>
      <c r="Q47" s="7"/>
      <c r="R47" s="8"/>
      <c r="S47" s="8"/>
      <c r="T47" s="8"/>
      <c r="U47" s="8"/>
      <c r="V47" s="8"/>
      <c r="W47" s="8"/>
      <c r="X47" s="8"/>
      <c r="Y47" s="8"/>
      <c r="Z47" s="8"/>
      <c r="AA47" s="8"/>
      <c r="AB47" s="8"/>
      <c r="AC47" s="8"/>
      <c r="CA47" s="253" t="str">
        <f t="shared" si="7"/>
        <v/>
      </c>
      <c r="CG47" s="253">
        <f t="shared" si="8"/>
        <v>0</v>
      </c>
    </row>
    <row r="48" spans="1:85" x14ac:dyDescent="0.25">
      <c r="A48" s="392"/>
      <c r="B48" s="314" t="s">
        <v>33</v>
      </c>
      <c r="C48" s="315"/>
      <c r="D48" s="261">
        <f t="shared" si="6"/>
        <v>49</v>
      </c>
      <c r="E48" s="59">
        <v>25</v>
      </c>
      <c r="F48" s="60">
        <v>6</v>
      </c>
      <c r="G48" s="60"/>
      <c r="H48" s="133">
        <v>18</v>
      </c>
      <c r="I48" s="133"/>
      <c r="J48" s="257"/>
      <c r="K48" s="127"/>
      <c r="L48" s="127"/>
      <c r="M48" s="127"/>
      <c r="N48" s="127"/>
      <c r="O48" s="127"/>
      <c r="P48" s="127"/>
      <c r="Q48" s="7"/>
      <c r="R48" s="8"/>
      <c r="S48" s="8"/>
      <c r="T48" s="8"/>
      <c r="U48" s="8"/>
      <c r="V48" s="8"/>
      <c r="W48" s="8"/>
      <c r="X48" s="8"/>
      <c r="Y48" s="8"/>
      <c r="Z48" s="8"/>
      <c r="AA48" s="8"/>
      <c r="AB48" s="8"/>
      <c r="AC48" s="8"/>
      <c r="CA48" s="253" t="str">
        <f t="shared" si="7"/>
        <v/>
      </c>
      <c r="CG48" s="253">
        <f t="shared" si="8"/>
        <v>0</v>
      </c>
    </row>
    <row r="49" spans="1:85" x14ac:dyDescent="0.25">
      <c r="A49" s="392"/>
      <c r="B49" s="314" t="s">
        <v>34</v>
      </c>
      <c r="C49" s="315"/>
      <c r="D49" s="261">
        <f t="shared" si="6"/>
        <v>0</v>
      </c>
      <c r="E49" s="59"/>
      <c r="F49" s="60"/>
      <c r="G49" s="60"/>
      <c r="H49" s="133"/>
      <c r="I49" s="133"/>
      <c r="J49" s="257"/>
      <c r="K49" s="127"/>
      <c r="L49" s="127"/>
      <c r="M49" s="127"/>
      <c r="N49" s="127"/>
      <c r="O49" s="127"/>
      <c r="P49" s="127"/>
      <c r="Q49" s="7"/>
      <c r="R49" s="8"/>
      <c r="S49" s="8"/>
      <c r="T49" s="8"/>
      <c r="U49" s="8"/>
      <c r="V49" s="8"/>
      <c r="W49" s="8"/>
      <c r="X49" s="8"/>
      <c r="Y49" s="8"/>
      <c r="Z49" s="8"/>
      <c r="AA49" s="8"/>
      <c r="AB49" s="8"/>
      <c r="AC49" s="8"/>
      <c r="CA49" s="253" t="str">
        <f t="shared" si="7"/>
        <v/>
      </c>
      <c r="CG49" s="253">
        <f t="shared" si="8"/>
        <v>0</v>
      </c>
    </row>
    <row r="50" spans="1:85" x14ac:dyDescent="0.25">
      <c r="A50" s="392"/>
      <c r="B50" s="314" t="s">
        <v>79</v>
      </c>
      <c r="C50" s="315"/>
      <c r="D50" s="261">
        <f t="shared" si="6"/>
        <v>0</v>
      </c>
      <c r="E50" s="59"/>
      <c r="F50" s="60"/>
      <c r="G50" s="60"/>
      <c r="H50" s="133"/>
      <c r="I50" s="133"/>
      <c r="J50" s="257"/>
      <c r="K50" s="127"/>
      <c r="L50" s="127"/>
      <c r="M50" s="127"/>
      <c r="N50" s="127"/>
      <c r="O50" s="127"/>
      <c r="P50" s="127"/>
      <c r="Q50" s="7"/>
      <c r="R50" s="8"/>
      <c r="S50" s="8"/>
      <c r="T50" s="8"/>
      <c r="U50" s="8"/>
      <c r="V50" s="8"/>
      <c r="W50" s="8"/>
      <c r="X50" s="8"/>
      <c r="Y50" s="8"/>
      <c r="Z50" s="8"/>
      <c r="AA50" s="8"/>
      <c r="AB50" s="8"/>
      <c r="AC50" s="8"/>
      <c r="CA50" s="253" t="str">
        <f t="shared" si="7"/>
        <v/>
      </c>
      <c r="CG50" s="253">
        <f t="shared" si="8"/>
        <v>0</v>
      </c>
    </row>
    <row r="51" spans="1:85" x14ac:dyDescent="0.25">
      <c r="A51" s="392"/>
      <c r="B51" s="314" t="s">
        <v>35</v>
      </c>
      <c r="C51" s="315"/>
      <c r="D51" s="261">
        <f t="shared" si="6"/>
        <v>18</v>
      </c>
      <c r="E51" s="59">
        <v>1</v>
      </c>
      <c r="F51" s="60"/>
      <c r="G51" s="60"/>
      <c r="H51" s="133">
        <v>17</v>
      </c>
      <c r="I51" s="133"/>
      <c r="J51" s="257"/>
      <c r="K51" s="127"/>
      <c r="L51" s="127"/>
      <c r="M51" s="127"/>
      <c r="N51" s="127"/>
      <c r="O51" s="127"/>
      <c r="P51" s="127"/>
      <c r="Q51" s="7"/>
      <c r="R51" s="8"/>
      <c r="S51" s="8"/>
      <c r="T51" s="8"/>
      <c r="U51" s="8"/>
      <c r="V51" s="8"/>
      <c r="W51" s="8"/>
      <c r="X51" s="8"/>
      <c r="Y51" s="8"/>
      <c r="Z51" s="8"/>
      <c r="AA51" s="8"/>
      <c r="AB51" s="8"/>
      <c r="AC51" s="8"/>
      <c r="CA51" s="253" t="str">
        <f t="shared" si="7"/>
        <v/>
      </c>
      <c r="CG51" s="253">
        <f t="shared" si="8"/>
        <v>0</v>
      </c>
    </row>
    <row r="52" spans="1:85" x14ac:dyDescent="0.25">
      <c r="A52" s="392"/>
      <c r="B52" s="314" t="s">
        <v>36</v>
      </c>
      <c r="C52" s="315"/>
      <c r="D52" s="261">
        <f t="shared" si="6"/>
        <v>13</v>
      </c>
      <c r="E52" s="100">
        <v>1</v>
      </c>
      <c r="F52" s="70">
        <v>12</v>
      </c>
      <c r="G52" s="70"/>
      <c r="H52" s="135"/>
      <c r="I52" s="135"/>
      <c r="J52" s="257"/>
      <c r="K52" s="127"/>
      <c r="L52" s="127"/>
      <c r="M52" s="127"/>
      <c r="N52" s="127"/>
      <c r="O52" s="127"/>
      <c r="P52" s="127"/>
      <c r="Q52" s="7"/>
      <c r="R52" s="8"/>
      <c r="S52" s="8"/>
      <c r="T52" s="8"/>
      <c r="U52" s="8"/>
      <c r="V52" s="8"/>
      <c r="W52" s="8"/>
      <c r="X52" s="8"/>
      <c r="Y52" s="8"/>
      <c r="Z52" s="8"/>
      <c r="AA52" s="8"/>
      <c r="AB52" s="8"/>
      <c r="AC52" s="8"/>
      <c r="CA52" s="253" t="str">
        <f t="shared" si="7"/>
        <v/>
      </c>
      <c r="CG52" s="253">
        <f t="shared" si="8"/>
        <v>0</v>
      </c>
    </row>
    <row r="53" spans="1:85" x14ac:dyDescent="0.25">
      <c r="A53" s="392"/>
      <c r="B53" s="317" t="s">
        <v>106</v>
      </c>
      <c r="C53" s="318"/>
      <c r="D53" s="261">
        <f t="shared" si="6"/>
        <v>0</v>
      </c>
      <c r="E53" s="100"/>
      <c r="F53" s="70"/>
      <c r="G53" s="70"/>
      <c r="H53" s="135"/>
      <c r="I53" s="135"/>
      <c r="J53" s="257"/>
      <c r="K53" s="127"/>
      <c r="L53" s="127"/>
      <c r="M53" s="127"/>
      <c r="N53" s="127"/>
      <c r="O53" s="127"/>
      <c r="P53" s="127"/>
      <c r="Q53" s="7"/>
      <c r="R53" s="8"/>
      <c r="S53" s="8"/>
      <c r="T53" s="8"/>
      <c r="U53" s="8"/>
      <c r="V53" s="8"/>
      <c r="W53" s="8"/>
      <c r="X53" s="8"/>
      <c r="Y53" s="8"/>
      <c r="Z53" s="8"/>
      <c r="AA53" s="8"/>
      <c r="AB53" s="8"/>
      <c r="AC53" s="8"/>
      <c r="CA53" s="253" t="str">
        <f t="shared" si="7"/>
        <v/>
      </c>
      <c r="CG53" s="253">
        <f t="shared" si="8"/>
        <v>0</v>
      </c>
    </row>
    <row r="54" spans="1:85" x14ac:dyDescent="0.25">
      <c r="A54" s="392"/>
      <c r="B54" s="319" t="s">
        <v>107</v>
      </c>
      <c r="C54" s="76" t="s">
        <v>37</v>
      </c>
      <c r="D54" s="256">
        <f t="shared" si="6"/>
        <v>25</v>
      </c>
      <c r="E54" s="37">
        <v>15</v>
      </c>
      <c r="F54" s="34">
        <v>6</v>
      </c>
      <c r="G54" s="34"/>
      <c r="H54" s="35">
        <v>4</v>
      </c>
      <c r="I54" s="35"/>
      <c r="J54" s="257"/>
      <c r="K54" s="127"/>
      <c r="L54" s="127"/>
      <c r="M54" s="127"/>
      <c r="N54" s="127"/>
      <c r="O54" s="127"/>
      <c r="P54" s="127"/>
      <c r="Q54" s="7"/>
      <c r="R54" s="8"/>
      <c r="S54" s="8"/>
      <c r="T54" s="8"/>
      <c r="U54" s="8"/>
      <c r="V54" s="8"/>
      <c r="W54" s="8"/>
      <c r="X54" s="8"/>
      <c r="Y54" s="8"/>
      <c r="Z54" s="8"/>
      <c r="AA54" s="8"/>
      <c r="AB54" s="8"/>
      <c r="AC54" s="8"/>
      <c r="CA54" s="253" t="str">
        <f t="shared" si="7"/>
        <v/>
      </c>
      <c r="CG54" s="253">
        <f t="shared" si="8"/>
        <v>0</v>
      </c>
    </row>
    <row r="55" spans="1:85" x14ac:dyDescent="0.25">
      <c r="A55" s="392"/>
      <c r="B55" s="320"/>
      <c r="C55" s="248" t="s">
        <v>38</v>
      </c>
      <c r="D55" s="258">
        <f t="shared" si="6"/>
        <v>57</v>
      </c>
      <c r="E55" s="61">
        <v>35</v>
      </c>
      <c r="F55" s="60">
        <v>10</v>
      </c>
      <c r="G55" s="60"/>
      <c r="H55" s="133">
        <v>12</v>
      </c>
      <c r="I55" s="133"/>
      <c r="J55" s="257"/>
      <c r="K55" s="127"/>
      <c r="L55" s="127"/>
      <c r="M55" s="127"/>
      <c r="N55" s="127"/>
      <c r="O55" s="127"/>
      <c r="P55" s="127"/>
      <c r="Q55" s="7"/>
      <c r="R55" s="8"/>
      <c r="S55" s="8"/>
      <c r="T55" s="8"/>
      <c r="U55" s="8"/>
      <c r="V55" s="8"/>
      <c r="W55" s="8"/>
      <c r="X55" s="8"/>
      <c r="Y55" s="8"/>
      <c r="Z55" s="8"/>
      <c r="AA55" s="8"/>
      <c r="AB55" s="8"/>
      <c r="AC55" s="8"/>
      <c r="CA55" s="253" t="str">
        <f t="shared" si="7"/>
        <v/>
      </c>
      <c r="CG55" s="253">
        <f t="shared" si="8"/>
        <v>0</v>
      </c>
    </row>
    <row r="56" spans="1:85" x14ac:dyDescent="0.25">
      <c r="A56" s="392"/>
      <c r="B56" s="321"/>
      <c r="C56" s="83" t="s">
        <v>39</v>
      </c>
      <c r="D56" s="262">
        <f t="shared" si="6"/>
        <v>0</v>
      </c>
      <c r="E56" s="136"/>
      <c r="F56" s="98"/>
      <c r="G56" s="98"/>
      <c r="H56" s="134"/>
      <c r="I56" s="134"/>
      <c r="J56" s="257"/>
      <c r="K56" s="127"/>
      <c r="L56" s="127"/>
      <c r="M56" s="127"/>
      <c r="N56" s="127"/>
      <c r="O56" s="127"/>
      <c r="P56" s="127"/>
      <c r="Q56" s="7"/>
      <c r="R56" s="8"/>
      <c r="S56" s="8"/>
      <c r="T56" s="8"/>
      <c r="U56" s="8"/>
      <c r="V56" s="8"/>
      <c r="W56" s="8"/>
      <c r="X56" s="8"/>
      <c r="Y56" s="8"/>
      <c r="Z56" s="8"/>
      <c r="AA56" s="8"/>
      <c r="AB56" s="8"/>
      <c r="AC56" s="8"/>
      <c r="CA56" s="253" t="str">
        <f t="shared" si="7"/>
        <v/>
      </c>
      <c r="CG56" s="253">
        <f t="shared" si="8"/>
        <v>0</v>
      </c>
    </row>
    <row r="57" spans="1:85" x14ac:dyDescent="0.25">
      <c r="A57" s="392"/>
      <c r="B57" s="329" t="s">
        <v>40</v>
      </c>
      <c r="C57" s="179" t="s">
        <v>41</v>
      </c>
      <c r="D57" s="254">
        <f t="shared" si="6"/>
        <v>0</v>
      </c>
      <c r="E57" s="33"/>
      <c r="F57" s="34"/>
      <c r="G57" s="34"/>
      <c r="H57" s="35"/>
      <c r="I57" s="35"/>
      <c r="J57" s="257"/>
      <c r="K57" s="127"/>
      <c r="L57" s="127"/>
      <c r="M57" s="127"/>
      <c r="N57" s="127"/>
      <c r="O57" s="127"/>
      <c r="P57" s="127"/>
      <c r="Q57" s="7"/>
      <c r="R57" s="8"/>
      <c r="S57" s="8"/>
      <c r="T57" s="8"/>
      <c r="U57" s="8"/>
      <c r="V57" s="8"/>
      <c r="W57" s="8"/>
      <c r="X57" s="8"/>
      <c r="Y57" s="8"/>
      <c r="Z57" s="8"/>
      <c r="AA57" s="8"/>
      <c r="AB57" s="8"/>
      <c r="AC57" s="8"/>
      <c r="CA57" s="253" t="str">
        <f t="shared" si="7"/>
        <v/>
      </c>
      <c r="CG57" s="253">
        <f t="shared" si="8"/>
        <v>0</v>
      </c>
    </row>
    <row r="58" spans="1:85" x14ac:dyDescent="0.25">
      <c r="A58" s="392"/>
      <c r="B58" s="330"/>
      <c r="C58" s="180" t="s">
        <v>42</v>
      </c>
      <c r="D58" s="261">
        <f t="shared" si="6"/>
        <v>0</v>
      </c>
      <c r="E58" s="59"/>
      <c r="F58" s="60"/>
      <c r="G58" s="60"/>
      <c r="H58" s="133"/>
      <c r="I58" s="133"/>
      <c r="J58" s="257"/>
      <c r="K58" s="127"/>
      <c r="L58" s="127"/>
      <c r="M58" s="127"/>
      <c r="N58" s="127"/>
      <c r="O58" s="127"/>
      <c r="P58" s="127"/>
      <c r="Q58" s="7"/>
      <c r="R58" s="8"/>
      <c r="S58" s="8"/>
      <c r="T58" s="8"/>
      <c r="U58" s="8"/>
      <c r="V58" s="8"/>
      <c r="W58" s="8"/>
      <c r="X58" s="8"/>
      <c r="Y58" s="8"/>
      <c r="Z58" s="8"/>
      <c r="AA58" s="8"/>
      <c r="AB58" s="8"/>
      <c r="AC58" s="8"/>
      <c r="CA58" s="253" t="str">
        <f t="shared" si="7"/>
        <v/>
      </c>
      <c r="CG58" s="253">
        <f t="shared" si="8"/>
        <v>0</v>
      </c>
    </row>
    <row r="59" spans="1:85" x14ac:dyDescent="0.25">
      <c r="A59" s="392"/>
      <c r="B59" s="331"/>
      <c r="C59" s="83" t="s">
        <v>39</v>
      </c>
      <c r="D59" s="262">
        <f t="shared" si="6"/>
        <v>32</v>
      </c>
      <c r="E59" s="85">
        <v>20</v>
      </c>
      <c r="F59" s="98">
        <v>8</v>
      </c>
      <c r="G59" s="98"/>
      <c r="H59" s="134">
        <v>4</v>
      </c>
      <c r="I59" s="134"/>
      <c r="J59" s="257"/>
      <c r="K59" s="127"/>
      <c r="L59" s="127"/>
      <c r="M59" s="127"/>
      <c r="N59" s="127"/>
      <c r="O59" s="127"/>
      <c r="P59" s="127"/>
      <c r="Q59" s="7"/>
      <c r="R59" s="8"/>
      <c r="S59" s="8"/>
      <c r="T59" s="8"/>
      <c r="U59" s="8"/>
      <c r="V59" s="8"/>
      <c r="W59" s="8"/>
      <c r="X59" s="8"/>
      <c r="Y59" s="8"/>
      <c r="Z59" s="8"/>
      <c r="AA59" s="8"/>
      <c r="AB59" s="8"/>
      <c r="AC59" s="8"/>
      <c r="CA59" s="253" t="str">
        <f t="shared" si="7"/>
        <v/>
      </c>
      <c r="CG59" s="253">
        <f t="shared" si="8"/>
        <v>0</v>
      </c>
    </row>
    <row r="60" spans="1:85" x14ac:dyDescent="0.25">
      <c r="A60" s="392"/>
      <c r="B60" s="353" t="s">
        <v>43</v>
      </c>
      <c r="C60" s="354"/>
      <c r="D60" s="263">
        <f t="shared" si="6"/>
        <v>206</v>
      </c>
      <c r="E60" s="40">
        <v>110</v>
      </c>
      <c r="F60" s="41">
        <v>32</v>
      </c>
      <c r="G60" s="41">
        <v>32</v>
      </c>
      <c r="H60" s="42">
        <v>32</v>
      </c>
      <c r="I60" s="42"/>
      <c r="J60" s="257"/>
      <c r="K60" s="127"/>
      <c r="L60" s="127"/>
      <c r="M60" s="127"/>
      <c r="N60" s="127"/>
      <c r="O60" s="127"/>
      <c r="P60" s="127"/>
      <c r="Q60" s="7"/>
      <c r="R60" s="8"/>
      <c r="S60" s="8"/>
      <c r="T60" s="8"/>
      <c r="U60" s="8"/>
      <c r="V60" s="8"/>
      <c r="W60" s="8"/>
      <c r="X60" s="8"/>
      <c r="Y60" s="8"/>
      <c r="Z60" s="8"/>
      <c r="AA60" s="8"/>
      <c r="AB60" s="8"/>
      <c r="AC60" s="8"/>
      <c r="CA60" s="253" t="str">
        <f t="shared" si="7"/>
        <v/>
      </c>
      <c r="CG60" s="253">
        <f t="shared" si="8"/>
        <v>0</v>
      </c>
    </row>
    <row r="61" spans="1:85" x14ac:dyDescent="0.25">
      <c r="A61" s="392"/>
      <c r="B61" s="314" t="s">
        <v>44</v>
      </c>
      <c r="C61" s="315"/>
      <c r="D61" s="261">
        <f t="shared" si="6"/>
        <v>175</v>
      </c>
      <c r="E61" s="59">
        <v>65</v>
      </c>
      <c r="F61" s="60"/>
      <c r="G61" s="60"/>
      <c r="H61" s="133">
        <v>110</v>
      </c>
      <c r="I61" s="133"/>
      <c r="J61" s="257"/>
      <c r="K61" s="127"/>
      <c r="L61" s="127"/>
      <c r="M61" s="127"/>
      <c r="N61" s="127"/>
      <c r="O61" s="127"/>
      <c r="P61" s="127"/>
      <c r="Q61" s="7"/>
      <c r="R61" s="8"/>
      <c r="S61" s="8"/>
      <c r="T61" s="8"/>
      <c r="U61" s="8"/>
      <c r="V61" s="8"/>
      <c r="W61" s="8"/>
      <c r="X61" s="8"/>
      <c r="Y61" s="8"/>
      <c r="Z61" s="8"/>
      <c r="AA61" s="8"/>
      <c r="AB61" s="8"/>
      <c r="AC61" s="8"/>
      <c r="CA61" s="253" t="str">
        <f t="shared" si="7"/>
        <v/>
      </c>
      <c r="CG61" s="253">
        <f t="shared" si="8"/>
        <v>0</v>
      </c>
    </row>
    <row r="62" spans="1:85" x14ac:dyDescent="0.25">
      <c r="A62" s="392"/>
      <c r="B62" s="316" t="s">
        <v>80</v>
      </c>
      <c r="C62" s="181" t="s">
        <v>108</v>
      </c>
      <c r="D62" s="261">
        <f t="shared" si="6"/>
        <v>0</v>
      </c>
      <c r="E62" s="59"/>
      <c r="F62" s="60"/>
      <c r="G62" s="60"/>
      <c r="H62" s="133"/>
      <c r="I62" s="133"/>
      <c r="J62" s="257"/>
      <c r="K62" s="127"/>
      <c r="L62" s="127"/>
      <c r="M62" s="127"/>
      <c r="N62" s="127"/>
      <c r="O62" s="127"/>
      <c r="P62" s="127"/>
      <c r="Q62" s="7"/>
      <c r="R62" s="8"/>
      <c r="S62" s="8"/>
      <c r="T62" s="8"/>
      <c r="U62" s="8"/>
      <c r="V62" s="8"/>
      <c r="W62" s="8"/>
      <c r="X62" s="8"/>
      <c r="Y62" s="8"/>
      <c r="Z62" s="8"/>
      <c r="AA62" s="8"/>
      <c r="AB62" s="8"/>
      <c r="AC62" s="8"/>
      <c r="CA62" s="253" t="str">
        <f t="shared" si="7"/>
        <v/>
      </c>
      <c r="CG62" s="253">
        <f t="shared" si="8"/>
        <v>0</v>
      </c>
    </row>
    <row r="63" spans="1:85" x14ac:dyDescent="0.25">
      <c r="A63" s="392"/>
      <c r="B63" s="316"/>
      <c r="C63" s="181" t="s">
        <v>109</v>
      </c>
      <c r="D63" s="261">
        <f t="shared" si="6"/>
        <v>5</v>
      </c>
      <c r="E63" s="59">
        <v>5</v>
      </c>
      <c r="F63" s="60"/>
      <c r="G63" s="60"/>
      <c r="H63" s="133"/>
      <c r="I63" s="133"/>
      <c r="J63" s="257"/>
      <c r="K63" s="127"/>
      <c r="L63" s="127"/>
      <c r="M63" s="127"/>
      <c r="N63" s="127"/>
      <c r="O63" s="127"/>
      <c r="P63" s="127"/>
      <c r="Q63" s="7"/>
      <c r="R63" s="8"/>
      <c r="S63" s="8"/>
      <c r="T63" s="8"/>
      <c r="U63" s="8"/>
      <c r="V63" s="8"/>
      <c r="W63" s="8"/>
      <c r="X63" s="8"/>
      <c r="Y63" s="8"/>
      <c r="Z63" s="8"/>
      <c r="AA63" s="8"/>
      <c r="AB63" s="8"/>
      <c r="AC63" s="8"/>
      <c r="CA63" s="253" t="str">
        <f t="shared" si="7"/>
        <v/>
      </c>
      <c r="CG63" s="253">
        <f t="shared" si="8"/>
        <v>0</v>
      </c>
    </row>
    <row r="64" spans="1:85" x14ac:dyDescent="0.25">
      <c r="A64" s="392"/>
      <c r="B64" s="390" t="s">
        <v>81</v>
      </c>
      <c r="C64" s="390"/>
      <c r="D64" s="261">
        <f t="shared" si="6"/>
        <v>0</v>
      </c>
      <c r="E64" s="59"/>
      <c r="F64" s="60"/>
      <c r="G64" s="60"/>
      <c r="H64" s="133"/>
      <c r="I64" s="133"/>
      <c r="J64" s="257"/>
      <c r="K64" s="127"/>
      <c r="L64" s="127"/>
      <c r="M64" s="127"/>
      <c r="N64" s="127"/>
      <c r="O64" s="127"/>
      <c r="P64" s="127"/>
      <c r="Q64" s="7"/>
      <c r="R64" s="8"/>
      <c r="S64" s="8"/>
      <c r="T64" s="8"/>
      <c r="U64" s="8"/>
      <c r="V64" s="8"/>
      <c r="W64" s="8"/>
      <c r="X64" s="8"/>
      <c r="Y64" s="8"/>
      <c r="Z64" s="8"/>
      <c r="AA64" s="8"/>
      <c r="AB64" s="8"/>
      <c r="AC64" s="8"/>
      <c r="CA64" s="253" t="str">
        <f t="shared" si="7"/>
        <v/>
      </c>
      <c r="CG64" s="253">
        <f t="shared" si="8"/>
        <v>0</v>
      </c>
    </row>
    <row r="65" spans="1:85" x14ac:dyDescent="0.25">
      <c r="A65" s="392"/>
      <c r="B65" s="349" t="s">
        <v>45</v>
      </c>
      <c r="C65" s="350"/>
      <c r="D65" s="261">
        <f t="shared" si="6"/>
        <v>0</v>
      </c>
      <c r="E65" s="59"/>
      <c r="F65" s="60"/>
      <c r="G65" s="60"/>
      <c r="H65" s="133"/>
      <c r="I65" s="133"/>
      <c r="J65" s="257"/>
      <c r="K65" s="127"/>
      <c r="L65" s="127"/>
      <c r="M65" s="127"/>
      <c r="N65" s="127"/>
      <c r="O65" s="127"/>
      <c r="P65" s="127"/>
      <c r="Q65" s="7"/>
      <c r="R65" s="8"/>
      <c r="S65" s="8"/>
      <c r="T65" s="8"/>
      <c r="U65" s="8"/>
      <c r="V65" s="8"/>
      <c r="W65" s="8"/>
      <c r="X65" s="8"/>
      <c r="Y65" s="8"/>
      <c r="Z65" s="8"/>
      <c r="AA65" s="8"/>
      <c r="AB65" s="8"/>
      <c r="AC65" s="8"/>
      <c r="CA65" s="253" t="str">
        <f t="shared" si="7"/>
        <v/>
      </c>
      <c r="CG65" s="253">
        <f t="shared" si="8"/>
        <v>0</v>
      </c>
    </row>
    <row r="66" spans="1:85" x14ac:dyDescent="0.25">
      <c r="A66" s="392"/>
      <c r="B66" s="355" t="s">
        <v>46</v>
      </c>
      <c r="C66" s="356"/>
      <c r="D66" s="261">
        <f t="shared" si="6"/>
        <v>0</v>
      </c>
      <c r="E66" s="100"/>
      <c r="F66" s="70"/>
      <c r="G66" s="70"/>
      <c r="H66" s="135"/>
      <c r="I66" s="135"/>
      <c r="J66" s="257"/>
      <c r="K66" s="127"/>
      <c r="L66" s="127"/>
      <c r="M66" s="127"/>
      <c r="N66" s="127"/>
      <c r="O66" s="127"/>
      <c r="P66" s="127"/>
      <c r="Q66" s="7"/>
      <c r="R66" s="8"/>
      <c r="S66" s="8"/>
      <c r="T66" s="8"/>
      <c r="U66" s="8"/>
      <c r="V66" s="8"/>
      <c r="W66" s="8"/>
      <c r="X66" s="8"/>
      <c r="Y66" s="8"/>
      <c r="Z66" s="8"/>
      <c r="AA66" s="8"/>
      <c r="AB66" s="8"/>
      <c r="AC66" s="8"/>
      <c r="CA66" s="253" t="str">
        <f t="shared" si="7"/>
        <v/>
      </c>
      <c r="CG66" s="253">
        <f t="shared" si="8"/>
        <v>0</v>
      </c>
    </row>
    <row r="67" spans="1:85" x14ac:dyDescent="0.25">
      <c r="A67" s="392"/>
      <c r="B67" s="317" t="s">
        <v>47</v>
      </c>
      <c r="C67" s="318"/>
      <c r="D67" s="261">
        <f t="shared" si="6"/>
        <v>183</v>
      </c>
      <c r="E67" s="100">
        <v>87</v>
      </c>
      <c r="F67" s="70">
        <v>32</v>
      </c>
      <c r="G67" s="70">
        <v>32</v>
      </c>
      <c r="H67" s="135">
        <v>32</v>
      </c>
      <c r="I67" s="135"/>
      <c r="J67" s="257"/>
      <c r="K67" s="127"/>
      <c r="L67" s="127"/>
      <c r="M67" s="127"/>
      <c r="N67" s="127"/>
      <c r="O67" s="127"/>
      <c r="P67" s="127"/>
      <c r="Q67" s="7"/>
      <c r="R67" s="8"/>
      <c r="S67" s="8"/>
      <c r="T67" s="8"/>
      <c r="U67" s="8"/>
      <c r="V67" s="8"/>
      <c r="W67" s="8"/>
      <c r="X67" s="8"/>
      <c r="Y67" s="8"/>
      <c r="Z67" s="8"/>
      <c r="AA67" s="8"/>
      <c r="AB67" s="8"/>
      <c r="AC67" s="8"/>
      <c r="CA67" s="253" t="str">
        <f t="shared" si="7"/>
        <v/>
      </c>
      <c r="CG67" s="253">
        <f t="shared" si="8"/>
        <v>0</v>
      </c>
    </row>
    <row r="68" spans="1:85" x14ac:dyDescent="0.25">
      <c r="A68" s="392"/>
      <c r="B68" s="319" t="s">
        <v>48</v>
      </c>
      <c r="C68" s="102" t="s">
        <v>49</v>
      </c>
      <c r="D68" s="254">
        <f t="shared" si="6"/>
        <v>0</v>
      </c>
      <c r="E68" s="33"/>
      <c r="F68" s="34"/>
      <c r="G68" s="34"/>
      <c r="H68" s="35"/>
      <c r="I68" s="35"/>
      <c r="J68" s="257"/>
      <c r="K68" s="127"/>
      <c r="L68" s="127"/>
      <c r="M68" s="127"/>
      <c r="N68" s="127"/>
      <c r="O68" s="127"/>
      <c r="P68" s="127"/>
      <c r="Q68" s="7"/>
      <c r="R68" s="8"/>
      <c r="S68" s="8"/>
      <c r="T68" s="8"/>
      <c r="U68" s="8"/>
      <c r="V68" s="8"/>
      <c r="W68" s="8"/>
      <c r="X68" s="8"/>
      <c r="Y68" s="8"/>
      <c r="Z68" s="8"/>
      <c r="AA68" s="8"/>
      <c r="AB68" s="8"/>
      <c r="AC68" s="8"/>
      <c r="CA68" s="253" t="str">
        <f t="shared" si="7"/>
        <v/>
      </c>
      <c r="CG68" s="253">
        <f t="shared" si="8"/>
        <v>0</v>
      </c>
    </row>
    <row r="69" spans="1:85" x14ac:dyDescent="0.25">
      <c r="A69" s="392"/>
      <c r="B69" s="320"/>
      <c r="C69" s="139" t="s">
        <v>50</v>
      </c>
      <c r="D69" s="261">
        <f t="shared" si="6"/>
        <v>17</v>
      </c>
      <c r="E69" s="59">
        <v>17</v>
      </c>
      <c r="F69" s="60"/>
      <c r="G69" s="60"/>
      <c r="H69" s="133"/>
      <c r="I69" s="133"/>
      <c r="J69" s="257"/>
      <c r="K69" s="127"/>
      <c r="L69" s="127"/>
      <c r="M69" s="127"/>
      <c r="N69" s="127"/>
      <c r="O69" s="127"/>
      <c r="P69" s="127"/>
      <c r="Q69" s="7"/>
      <c r="R69" s="8"/>
      <c r="S69" s="8"/>
      <c r="T69" s="8"/>
      <c r="U69" s="8"/>
      <c r="V69" s="8"/>
      <c r="W69" s="8"/>
      <c r="X69" s="8"/>
      <c r="Y69" s="8"/>
      <c r="Z69" s="8"/>
      <c r="AA69" s="8"/>
      <c r="AB69" s="8"/>
      <c r="AC69" s="8"/>
      <c r="CA69" s="253" t="str">
        <f t="shared" si="7"/>
        <v/>
      </c>
      <c r="CG69" s="253">
        <f t="shared" si="8"/>
        <v>0</v>
      </c>
    </row>
    <row r="70" spans="1:85" x14ac:dyDescent="0.25">
      <c r="A70" s="392"/>
      <c r="B70" s="321"/>
      <c r="C70" s="109" t="s">
        <v>51</v>
      </c>
      <c r="D70" s="261">
        <f t="shared" si="6"/>
        <v>0</v>
      </c>
      <c r="E70" s="100"/>
      <c r="F70" s="70"/>
      <c r="G70" s="70"/>
      <c r="H70" s="135"/>
      <c r="I70" s="135"/>
      <c r="J70" s="257"/>
      <c r="K70" s="127"/>
      <c r="L70" s="127"/>
      <c r="M70" s="127"/>
      <c r="N70" s="127"/>
      <c r="O70" s="127"/>
      <c r="P70" s="127"/>
      <c r="Q70" s="7"/>
      <c r="R70" s="8"/>
      <c r="S70" s="8"/>
      <c r="T70" s="8"/>
      <c r="U70" s="8"/>
      <c r="V70" s="8"/>
      <c r="W70" s="8"/>
      <c r="X70" s="8"/>
      <c r="Y70" s="8"/>
      <c r="Z70" s="8"/>
      <c r="AA70" s="8"/>
      <c r="AB70" s="8"/>
      <c r="AC70" s="8"/>
      <c r="CA70" s="253" t="str">
        <f t="shared" si="7"/>
        <v/>
      </c>
      <c r="CG70" s="253">
        <f t="shared" si="8"/>
        <v>0</v>
      </c>
    </row>
    <row r="71" spans="1:85" x14ac:dyDescent="0.25">
      <c r="A71" s="392"/>
      <c r="B71" s="351" t="s">
        <v>52</v>
      </c>
      <c r="C71" s="352"/>
      <c r="D71" s="264">
        <f t="shared" si="6"/>
        <v>0</v>
      </c>
      <c r="E71" s="140"/>
      <c r="F71" s="141"/>
      <c r="G71" s="141"/>
      <c r="H71" s="142"/>
      <c r="I71" s="142"/>
      <c r="J71" s="257"/>
      <c r="K71" s="127"/>
      <c r="L71" s="127"/>
      <c r="M71" s="127"/>
      <c r="N71" s="127"/>
      <c r="O71" s="127"/>
      <c r="P71" s="127"/>
      <c r="Q71" s="7"/>
      <c r="R71" s="8"/>
      <c r="S71" s="8"/>
      <c r="T71" s="8"/>
      <c r="U71" s="8"/>
      <c r="V71" s="8"/>
      <c r="W71" s="8"/>
      <c r="X71" s="8"/>
      <c r="Y71" s="8"/>
      <c r="Z71" s="8"/>
      <c r="AA71" s="8"/>
      <c r="AB71" s="8"/>
      <c r="AC71" s="8"/>
      <c r="CA71" s="253" t="str">
        <f t="shared" si="7"/>
        <v/>
      </c>
      <c r="CG71" s="253">
        <f t="shared" si="8"/>
        <v>0</v>
      </c>
    </row>
    <row r="72" spans="1:85" x14ac:dyDescent="0.25">
      <c r="A72" s="393"/>
      <c r="B72" s="322" t="s">
        <v>4</v>
      </c>
      <c r="C72" s="323"/>
      <c r="D72" s="264">
        <f>SUM(E72:I72)</f>
        <v>1207</v>
      </c>
      <c r="E72" s="264">
        <f>SUM(E43:E71)</f>
        <v>534</v>
      </c>
      <c r="F72" s="264">
        <f>SUM(F43:F71)</f>
        <v>152</v>
      </c>
      <c r="G72" s="264">
        <f>SUM(G43:G71)</f>
        <v>64</v>
      </c>
      <c r="H72" s="264">
        <f>SUM(H43:H71)</f>
        <v>457</v>
      </c>
      <c r="I72" s="264">
        <f>SUM(I43:I71)</f>
        <v>0</v>
      </c>
      <c r="J72" s="257"/>
      <c r="K72" s="127"/>
      <c r="L72" s="127"/>
      <c r="M72" s="127"/>
      <c r="N72" s="127"/>
      <c r="O72" s="127"/>
      <c r="P72" s="127"/>
      <c r="Q72" s="7"/>
      <c r="R72" s="8"/>
      <c r="S72" s="8"/>
      <c r="T72" s="8"/>
      <c r="U72" s="8"/>
      <c r="V72" s="8"/>
      <c r="W72" s="8"/>
      <c r="X72" s="8"/>
      <c r="Y72" s="8"/>
      <c r="Z72" s="8"/>
      <c r="AA72" s="8"/>
      <c r="AB72" s="8"/>
    </row>
    <row r="73" spans="1:85" x14ac:dyDescent="0.25">
      <c r="A73" s="272" t="s">
        <v>57</v>
      </c>
      <c r="B73" s="125"/>
      <c r="C73" s="125"/>
      <c r="D73" s="125"/>
      <c r="E73" s="125"/>
      <c r="F73" s="125"/>
      <c r="G73" s="126"/>
      <c r="H73" s="126"/>
      <c r="I73" s="143"/>
      <c r="J73" s="143"/>
      <c r="K73" s="143"/>
      <c r="L73" s="143"/>
      <c r="M73" s="143"/>
      <c r="N73" s="143"/>
      <c r="O73" s="128"/>
      <c r="P73" s="127"/>
      <c r="Q73" s="7"/>
      <c r="R73" s="8"/>
      <c r="S73" s="8"/>
      <c r="T73" s="8"/>
      <c r="U73" s="8"/>
      <c r="V73" s="8"/>
      <c r="W73" s="8"/>
      <c r="X73" s="8"/>
      <c r="Y73" s="8"/>
      <c r="Z73" s="8"/>
      <c r="AA73" s="8"/>
      <c r="AB73" s="8"/>
    </row>
    <row r="74" spans="1:85" ht="31.5" x14ac:dyDescent="0.25">
      <c r="A74" s="316" t="s">
        <v>58</v>
      </c>
      <c r="B74" s="316"/>
      <c r="C74" s="316"/>
      <c r="D74" s="247" t="s">
        <v>59</v>
      </c>
      <c r="E74" s="243" t="s">
        <v>60</v>
      </c>
      <c r="F74" s="244" t="s">
        <v>113</v>
      </c>
      <c r="G74" s="244" t="s">
        <v>61</v>
      </c>
      <c r="H74" s="130" t="s">
        <v>62</v>
      </c>
      <c r="I74" s="144"/>
      <c r="J74" s="145"/>
      <c r="K74" s="145"/>
      <c r="L74" s="145"/>
      <c r="M74" s="145"/>
      <c r="N74" s="145"/>
      <c r="O74" s="145"/>
      <c r="P74" s="127"/>
      <c r="Q74" s="7"/>
      <c r="R74" s="8"/>
      <c r="S74" s="8"/>
      <c r="T74" s="8"/>
      <c r="U74" s="8"/>
      <c r="V74" s="8"/>
      <c r="W74" s="8"/>
      <c r="X74" s="8"/>
      <c r="Y74" s="8"/>
      <c r="Z74" s="8"/>
      <c r="AA74" s="8"/>
      <c r="AB74" s="8"/>
    </row>
    <row r="75" spans="1:85" x14ac:dyDescent="0.25">
      <c r="A75" s="363" t="s">
        <v>63</v>
      </c>
      <c r="B75" s="364"/>
      <c r="C75" s="365"/>
      <c r="D75" s="273">
        <f>SUM(E75:H75)</f>
        <v>0</v>
      </c>
      <c r="E75" s="33"/>
      <c r="F75" s="34"/>
      <c r="G75" s="34"/>
      <c r="H75" s="35"/>
      <c r="I75" s="257"/>
      <c r="J75" s="145"/>
      <c r="K75" s="145"/>
      <c r="L75" s="145"/>
      <c r="M75" s="145"/>
      <c r="N75" s="145"/>
      <c r="O75" s="145"/>
      <c r="P75" s="127"/>
      <c r="Q75" s="7"/>
      <c r="R75" s="8"/>
      <c r="S75" s="8"/>
      <c r="T75" s="8"/>
      <c r="U75" s="8"/>
      <c r="V75" s="8"/>
      <c r="W75" s="8"/>
      <c r="X75" s="8"/>
      <c r="Y75" s="8"/>
      <c r="Z75" s="8"/>
      <c r="AA75" s="8"/>
      <c r="AB75" s="8"/>
    </row>
    <row r="76" spans="1:85" x14ac:dyDescent="0.25">
      <c r="A76" s="357" t="s">
        <v>64</v>
      </c>
      <c r="B76" s="358"/>
      <c r="C76" s="359"/>
      <c r="D76" s="273">
        <f>SUM(E76:H76)</f>
        <v>0</v>
      </c>
      <c r="E76" s="40"/>
      <c r="F76" s="41"/>
      <c r="G76" s="41"/>
      <c r="H76" s="42"/>
      <c r="I76" s="257"/>
      <c r="J76" s="145"/>
      <c r="K76" s="145"/>
      <c r="L76" s="145"/>
      <c r="M76" s="145"/>
      <c r="N76" s="145"/>
      <c r="O76" s="145"/>
      <c r="P76" s="128"/>
      <c r="Q76" s="7"/>
      <c r="R76" s="8"/>
      <c r="S76" s="8"/>
      <c r="T76" s="8"/>
      <c r="U76" s="8"/>
      <c r="V76" s="8"/>
      <c r="W76" s="8"/>
      <c r="X76" s="8"/>
      <c r="Y76" s="8"/>
      <c r="Z76" s="8"/>
      <c r="AA76" s="8"/>
      <c r="AB76" s="8"/>
    </row>
    <row r="77" spans="1:85" x14ac:dyDescent="0.25">
      <c r="A77" s="360" t="s">
        <v>65</v>
      </c>
      <c r="B77" s="361"/>
      <c r="C77" s="362"/>
      <c r="D77" s="273">
        <f>SUM(E77:H77)</f>
        <v>0</v>
      </c>
      <c r="E77" s="59"/>
      <c r="F77" s="60"/>
      <c r="G77" s="60"/>
      <c r="H77" s="133"/>
      <c r="I77" s="257"/>
      <c r="J77" s="145"/>
      <c r="K77" s="145"/>
      <c r="L77" s="145"/>
      <c r="M77" s="145"/>
      <c r="N77" s="145"/>
      <c r="O77" s="145"/>
      <c r="P77" s="145"/>
      <c r="Q77" s="7"/>
      <c r="R77" s="8"/>
      <c r="S77" s="8"/>
      <c r="T77" s="8"/>
      <c r="U77" s="8"/>
      <c r="V77" s="8"/>
      <c r="W77" s="8"/>
      <c r="X77" s="8"/>
      <c r="Y77" s="8"/>
      <c r="Z77" s="8"/>
      <c r="AA77" s="8"/>
      <c r="AB77" s="8"/>
    </row>
    <row r="78" spans="1:85" x14ac:dyDescent="0.25">
      <c r="A78" s="366" t="s">
        <v>66</v>
      </c>
      <c r="B78" s="367"/>
      <c r="C78" s="368"/>
      <c r="D78" s="274">
        <f>SUM(E78:H78)</f>
        <v>0</v>
      </c>
      <c r="E78" s="100"/>
      <c r="F78" s="70"/>
      <c r="G78" s="70"/>
      <c r="H78" s="135"/>
      <c r="I78" s="257"/>
      <c r="J78" s="145"/>
      <c r="K78" s="145"/>
      <c r="L78" s="145"/>
      <c r="M78" s="145"/>
      <c r="N78" s="145"/>
      <c r="O78" s="145"/>
      <c r="P78" s="145"/>
      <c r="Q78" s="7"/>
      <c r="R78" s="8"/>
      <c r="S78" s="8"/>
      <c r="T78" s="8"/>
      <c r="U78" s="8"/>
      <c r="V78" s="8"/>
      <c r="W78" s="8"/>
      <c r="X78" s="8"/>
      <c r="Y78" s="8"/>
      <c r="Z78" s="8"/>
      <c r="AA78" s="8"/>
      <c r="AB78" s="8"/>
    </row>
    <row r="79" spans="1:85" x14ac:dyDescent="0.25">
      <c r="A79" s="322" t="s">
        <v>4</v>
      </c>
      <c r="B79" s="399"/>
      <c r="C79" s="400"/>
      <c r="D79" s="275">
        <f>SUM(E79:H79)</f>
        <v>0</v>
      </c>
      <c r="E79" s="265">
        <f>SUM(E75:E78)</f>
        <v>0</v>
      </c>
      <c r="F79" s="266">
        <f>SUM(F75:F78)</f>
        <v>0</v>
      </c>
      <c r="G79" s="266">
        <f>SUM(G75:G78)</f>
        <v>0</v>
      </c>
      <c r="H79" s="276">
        <f>SUM(H75:H78)</f>
        <v>0</v>
      </c>
      <c r="I79" s="257"/>
      <c r="J79" s="127"/>
      <c r="K79" s="127"/>
      <c r="L79" s="127"/>
      <c r="M79" s="127"/>
      <c r="N79" s="127"/>
      <c r="O79" s="127"/>
      <c r="P79" s="145"/>
      <c r="Q79" s="7"/>
      <c r="R79" s="8"/>
      <c r="S79" s="8"/>
      <c r="T79" s="8"/>
      <c r="U79" s="8"/>
      <c r="V79" s="8"/>
      <c r="W79" s="8"/>
      <c r="X79" s="8"/>
      <c r="Y79" s="8"/>
      <c r="Z79" s="8"/>
      <c r="AA79" s="8"/>
      <c r="AB79" s="8"/>
    </row>
    <row r="80" spans="1:85" x14ac:dyDescent="0.25">
      <c r="A80" s="277" t="s">
        <v>67</v>
      </c>
      <c r="B80" s="150"/>
      <c r="C80" s="150"/>
      <c r="D80" s="150"/>
      <c r="E80" s="151"/>
      <c r="F80" s="151"/>
      <c r="G80" s="151"/>
      <c r="H80" s="151"/>
      <c r="I80" s="151"/>
      <c r="J80" s="151"/>
      <c r="K80" s="152"/>
      <c r="L80" s="152"/>
      <c r="M80" s="152"/>
      <c r="N80" s="153"/>
      <c r="O80" s="154"/>
      <c r="P80" s="145"/>
      <c r="Q80" s="7"/>
      <c r="R80" s="8"/>
      <c r="S80" s="8"/>
      <c r="T80" s="8"/>
      <c r="U80" s="8"/>
      <c r="V80" s="8"/>
      <c r="W80" s="8"/>
      <c r="X80" s="8"/>
      <c r="Y80" s="8"/>
      <c r="Z80" s="8"/>
      <c r="AA80" s="8"/>
      <c r="AB80" s="8"/>
    </row>
    <row r="81" spans="1:28" ht="21" x14ac:dyDescent="0.25">
      <c r="A81" s="369" t="s">
        <v>68</v>
      </c>
      <c r="B81" s="370"/>
      <c r="C81" s="371"/>
      <c r="D81" s="189" t="s">
        <v>69</v>
      </c>
      <c r="E81" s="372"/>
      <c r="F81" s="372"/>
      <c r="G81" s="7"/>
      <c r="H81" s="7"/>
      <c r="I81" s="7"/>
      <c r="J81" s="7"/>
      <c r="K81" s="7"/>
      <c r="L81" s="7"/>
      <c r="M81" s="7"/>
      <c r="N81" s="7"/>
      <c r="O81" s="7"/>
      <c r="P81" s="145"/>
      <c r="Q81" s="7"/>
      <c r="R81" s="8"/>
      <c r="S81" s="8"/>
      <c r="T81" s="8"/>
      <c r="U81" s="8"/>
      <c r="V81" s="8"/>
      <c r="W81" s="8"/>
      <c r="X81" s="8"/>
      <c r="Y81" s="8"/>
      <c r="Z81" s="8"/>
      <c r="AA81" s="8"/>
      <c r="AB81" s="8"/>
    </row>
    <row r="82" spans="1:28" x14ac:dyDescent="0.25">
      <c r="A82" s="401" t="s">
        <v>70</v>
      </c>
      <c r="B82" s="402"/>
      <c r="C82" s="403"/>
      <c r="D82" s="156"/>
      <c r="E82" s="404"/>
      <c r="F82" s="404"/>
      <c r="G82" s="7"/>
      <c r="H82" s="7"/>
      <c r="I82" s="7"/>
      <c r="J82" s="7"/>
      <c r="K82" s="7"/>
      <c r="L82" s="7"/>
      <c r="M82" s="7"/>
      <c r="N82" s="7"/>
      <c r="O82" s="7"/>
      <c r="P82" s="127"/>
      <c r="Q82" s="7"/>
      <c r="R82" s="8"/>
      <c r="S82" s="8"/>
      <c r="T82" s="8"/>
      <c r="U82" s="8"/>
      <c r="V82" s="8"/>
      <c r="W82" s="8"/>
      <c r="X82" s="8"/>
      <c r="Y82" s="8"/>
      <c r="Z82" s="8"/>
      <c r="AA82" s="8"/>
      <c r="AB82" s="8"/>
    </row>
    <row r="83" spans="1:28" x14ac:dyDescent="0.25">
      <c r="A83" s="360" t="s">
        <v>71</v>
      </c>
      <c r="B83" s="361"/>
      <c r="C83" s="362"/>
      <c r="D83" s="156"/>
      <c r="E83" s="404"/>
      <c r="F83" s="404"/>
      <c r="G83" s="7"/>
      <c r="H83" s="7"/>
      <c r="I83" s="7"/>
      <c r="J83" s="7"/>
      <c r="K83" s="7"/>
      <c r="L83" s="7"/>
      <c r="M83" s="7"/>
      <c r="N83" s="7"/>
      <c r="O83" s="7"/>
      <c r="P83" s="7"/>
      <c r="Q83" s="7"/>
      <c r="R83" s="8"/>
      <c r="S83" s="8"/>
      <c r="T83" s="8"/>
      <c r="U83" s="8"/>
      <c r="V83" s="8"/>
      <c r="W83" s="8"/>
      <c r="X83" s="8"/>
      <c r="Y83" s="8"/>
      <c r="Z83" s="8"/>
      <c r="AA83" s="8"/>
      <c r="AB83" s="8"/>
    </row>
    <row r="84" spans="1:28" x14ac:dyDescent="0.25">
      <c r="A84" s="411" t="s">
        <v>72</v>
      </c>
      <c r="B84" s="412"/>
      <c r="C84" s="413"/>
      <c r="D84" s="157"/>
      <c r="E84" s="278"/>
      <c r="F84" s="278"/>
      <c r="G84" s="7"/>
      <c r="H84" s="7"/>
      <c r="I84" s="7"/>
      <c r="J84" s="7"/>
      <c r="K84" s="7"/>
      <c r="L84" s="7"/>
      <c r="M84" s="7"/>
      <c r="N84" s="7"/>
      <c r="O84" s="7"/>
      <c r="P84" s="7"/>
      <c r="Q84" s="7"/>
      <c r="R84" s="8"/>
      <c r="S84" s="8"/>
      <c r="T84" s="8"/>
      <c r="U84" s="8"/>
      <c r="V84" s="8"/>
      <c r="W84" s="8"/>
      <c r="X84" s="8"/>
      <c r="Y84" s="8"/>
      <c r="Z84" s="8"/>
      <c r="AA84" s="8"/>
      <c r="AB84" s="8"/>
    </row>
    <row r="85" spans="1:28" x14ac:dyDescent="0.25">
      <c r="A85" s="279" t="s">
        <v>73</v>
      </c>
      <c r="B85" s="279"/>
      <c r="C85" s="158"/>
      <c r="D85" s="159"/>
      <c r="E85" s="160"/>
    </row>
    <row r="86" spans="1:28" x14ac:dyDescent="0.25">
      <c r="A86" s="306" t="s">
        <v>74</v>
      </c>
      <c r="B86" s="306"/>
      <c r="C86" s="306"/>
      <c r="D86" s="307" t="s">
        <v>75</v>
      </c>
      <c r="E86" s="307" t="s">
        <v>114</v>
      </c>
    </row>
    <row r="87" spans="1:28" ht="18.75" customHeight="1" x14ac:dyDescent="0.25">
      <c r="A87" s="306"/>
      <c r="B87" s="306"/>
      <c r="C87" s="306"/>
      <c r="D87" s="307"/>
      <c r="E87" s="307"/>
    </row>
    <row r="88" spans="1:28" x14ac:dyDescent="0.25">
      <c r="A88" s="408" t="s">
        <v>76</v>
      </c>
      <c r="B88" s="409"/>
      <c r="C88" s="410"/>
      <c r="D88" s="280"/>
      <c r="E88" s="281"/>
      <c r="F88" s="253"/>
    </row>
    <row r="89" spans="1:28" x14ac:dyDescent="0.25">
      <c r="A89" s="405" t="s">
        <v>115</v>
      </c>
      <c r="B89" s="406"/>
      <c r="C89" s="407"/>
      <c r="D89" s="282"/>
      <c r="E89" s="283"/>
      <c r="F89" s="253"/>
    </row>
    <row r="90" spans="1:28" x14ac:dyDescent="0.25">
      <c r="A90" s="303" t="s">
        <v>77</v>
      </c>
      <c r="B90" s="304"/>
      <c r="C90" s="305"/>
      <c r="D90" s="284"/>
      <c r="E90" s="285"/>
      <c r="F90" s="253"/>
    </row>
    <row r="91" spans="1:28" x14ac:dyDescent="0.25">
      <c r="A91" s="158" t="s">
        <v>78</v>
      </c>
      <c r="B91" s="279"/>
      <c r="C91" s="158"/>
      <c r="D91" s="159"/>
      <c r="E91" s="160"/>
    </row>
    <row r="92" spans="1:28" x14ac:dyDescent="0.25">
      <c r="A92" s="306" t="s">
        <v>74</v>
      </c>
      <c r="B92" s="306"/>
      <c r="C92" s="306"/>
      <c r="D92" s="307" t="s">
        <v>75</v>
      </c>
      <c r="E92" s="307" t="s">
        <v>114</v>
      </c>
    </row>
    <row r="93" spans="1:28" ht="15.75" customHeight="1" x14ac:dyDescent="0.25">
      <c r="A93" s="306"/>
      <c r="B93" s="306"/>
      <c r="C93" s="306"/>
      <c r="D93" s="307"/>
      <c r="E93" s="307"/>
      <c r="F93" s="253"/>
    </row>
    <row r="94" spans="1:28" x14ac:dyDescent="0.25">
      <c r="A94" s="311" t="s">
        <v>116</v>
      </c>
      <c r="B94" s="312"/>
      <c r="C94" s="313"/>
      <c r="D94" s="280"/>
      <c r="E94" s="281"/>
      <c r="F94" s="253"/>
    </row>
    <row r="95" spans="1:28" x14ac:dyDescent="0.25">
      <c r="A95" s="308" t="s">
        <v>117</v>
      </c>
      <c r="B95" s="309"/>
      <c r="C95" s="310"/>
      <c r="D95" s="284"/>
      <c r="E95" s="285"/>
      <c r="F95" s="253"/>
    </row>
    <row r="96" spans="1:28" x14ac:dyDescent="0.25">
      <c r="A96" s="279" t="s">
        <v>118</v>
      </c>
      <c r="B96" s="158"/>
      <c r="C96" s="158"/>
      <c r="D96" s="159"/>
      <c r="E96" s="160"/>
      <c r="F96" s="163"/>
      <c r="G96" s="163"/>
      <c r="H96" s="163"/>
    </row>
    <row r="97" spans="1:85" x14ac:dyDescent="0.25">
      <c r="A97" s="332" t="s">
        <v>119</v>
      </c>
      <c r="B97" s="332"/>
      <c r="C97" s="333"/>
      <c r="D97" s="307" t="s">
        <v>82</v>
      </c>
      <c r="E97" s="345" t="s">
        <v>83</v>
      </c>
      <c r="F97" s="346"/>
      <c r="G97" s="346"/>
      <c r="H97" s="346"/>
      <c r="I97" s="346"/>
      <c r="J97" s="346"/>
      <c r="K97" s="347" t="s">
        <v>84</v>
      </c>
      <c r="L97" s="348"/>
    </row>
    <row r="98" spans="1:85" ht="17.25" customHeight="1" x14ac:dyDescent="0.25">
      <c r="A98" s="334"/>
      <c r="B98" s="334"/>
      <c r="C98" s="335"/>
      <c r="D98" s="307"/>
      <c r="E98" s="184" t="s">
        <v>85</v>
      </c>
      <c r="F98" s="185" t="s">
        <v>86</v>
      </c>
      <c r="G98" s="186" t="s">
        <v>87</v>
      </c>
      <c r="H98" s="186" t="s">
        <v>88</v>
      </c>
      <c r="I98" s="187" t="s">
        <v>89</v>
      </c>
      <c r="J98" s="188" t="s">
        <v>90</v>
      </c>
      <c r="K98" s="189" t="s">
        <v>91</v>
      </c>
      <c r="L98" s="189" t="s">
        <v>92</v>
      </c>
    </row>
    <row r="99" spans="1:85" x14ac:dyDescent="0.25">
      <c r="A99" s="336" t="s">
        <v>93</v>
      </c>
      <c r="B99" s="337"/>
      <c r="C99" s="190" t="s">
        <v>94</v>
      </c>
      <c r="D99" s="292">
        <f>SUM(E99:J99)</f>
        <v>0</v>
      </c>
      <c r="E99" s="33"/>
      <c r="F99" s="37"/>
      <c r="G99" s="34"/>
      <c r="H99" s="34"/>
      <c r="I99" s="34"/>
      <c r="J99" s="38"/>
      <c r="K99" s="192"/>
      <c r="L99" s="38"/>
      <c r="M99" s="287"/>
      <c r="CG99" s="253">
        <v>0</v>
      </c>
    </row>
    <row r="100" spans="1:85" x14ac:dyDescent="0.25">
      <c r="A100" s="338"/>
      <c r="B100" s="339"/>
      <c r="C100" s="193" t="s">
        <v>95</v>
      </c>
      <c r="D100" s="293">
        <f t="shared" ref="D100:D107" si="9">SUM(E100:J100)</f>
        <v>0</v>
      </c>
      <c r="E100" s="59"/>
      <c r="F100" s="61"/>
      <c r="G100" s="60"/>
      <c r="H100" s="60"/>
      <c r="I100" s="60"/>
      <c r="J100" s="45"/>
      <c r="K100" s="195"/>
      <c r="L100" s="45"/>
      <c r="M100" s="287"/>
      <c r="CG100" s="253">
        <v>0</v>
      </c>
    </row>
    <row r="101" spans="1:85" x14ac:dyDescent="0.25">
      <c r="A101" s="338"/>
      <c r="B101" s="339"/>
      <c r="C101" s="193" t="s">
        <v>96</v>
      </c>
      <c r="D101" s="294">
        <f t="shared" si="9"/>
        <v>0</v>
      </c>
      <c r="E101" s="85"/>
      <c r="F101" s="136"/>
      <c r="G101" s="98"/>
      <c r="H101" s="98"/>
      <c r="I101" s="98"/>
      <c r="J101" s="92"/>
      <c r="K101" s="197"/>
      <c r="L101" s="92"/>
      <c r="M101" s="287"/>
      <c r="CG101" s="253">
        <v>0</v>
      </c>
    </row>
    <row r="102" spans="1:85" x14ac:dyDescent="0.25">
      <c r="A102" s="336" t="s">
        <v>97</v>
      </c>
      <c r="B102" s="337"/>
      <c r="C102" s="190" t="s">
        <v>94</v>
      </c>
      <c r="D102" s="292">
        <f t="shared" si="9"/>
        <v>0</v>
      </c>
      <c r="E102" s="40"/>
      <c r="F102" s="44"/>
      <c r="G102" s="41"/>
      <c r="H102" s="41"/>
      <c r="I102" s="41"/>
      <c r="J102" s="46"/>
      <c r="K102" s="198"/>
      <c r="L102" s="46"/>
      <c r="M102" s="287"/>
      <c r="CG102" s="253">
        <v>0</v>
      </c>
    </row>
    <row r="103" spans="1:85" x14ac:dyDescent="0.25">
      <c r="A103" s="338"/>
      <c r="B103" s="339"/>
      <c r="C103" s="193" t="s">
        <v>95</v>
      </c>
      <c r="D103" s="293">
        <f t="shared" si="9"/>
        <v>0</v>
      </c>
      <c r="E103" s="100"/>
      <c r="F103" s="69"/>
      <c r="G103" s="70"/>
      <c r="H103" s="70"/>
      <c r="I103" s="70"/>
      <c r="J103" s="74"/>
      <c r="K103" s="199"/>
      <c r="L103" s="74"/>
      <c r="M103" s="287"/>
      <c r="CG103" s="253">
        <v>0</v>
      </c>
    </row>
    <row r="104" spans="1:85" x14ac:dyDescent="0.25">
      <c r="A104" s="338"/>
      <c r="B104" s="339"/>
      <c r="C104" s="193" t="s">
        <v>96</v>
      </c>
      <c r="D104" s="294">
        <f t="shared" si="9"/>
        <v>0</v>
      </c>
      <c r="E104" s="100"/>
      <c r="F104" s="69"/>
      <c r="G104" s="70"/>
      <c r="H104" s="70"/>
      <c r="I104" s="70"/>
      <c r="J104" s="74"/>
      <c r="K104" s="199"/>
      <c r="L104" s="74"/>
      <c r="M104" s="287"/>
      <c r="CG104" s="253">
        <v>0</v>
      </c>
    </row>
    <row r="105" spans="1:85" x14ac:dyDescent="0.25">
      <c r="A105" s="336" t="s">
        <v>98</v>
      </c>
      <c r="B105" s="340"/>
      <c r="C105" s="190" t="s">
        <v>94</v>
      </c>
      <c r="D105" s="292">
        <f t="shared" si="9"/>
        <v>0</v>
      </c>
      <c r="E105" s="33"/>
      <c r="F105" s="37"/>
      <c r="G105" s="34"/>
      <c r="H105" s="34"/>
      <c r="I105" s="34"/>
      <c r="J105" s="38"/>
      <c r="K105" s="192"/>
      <c r="L105" s="38"/>
      <c r="M105" s="287"/>
      <c r="CG105" s="253">
        <v>0</v>
      </c>
    </row>
    <row r="106" spans="1:85" x14ac:dyDescent="0.25">
      <c r="A106" s="341"/>
      <c r="B106" s="342"/>
      <c r="C106" s="193" t="s">
        <v>95</v>
      </c>
      <c r="D106" s="293">
        <f t="shared" si="9"/>
        <v>0</v>
      </c>
      <c r="E106" s="59"/>
      <c r="F106" s="61"/>
      <c r="G106" s="60"/>
      <c r="H106" s="60"/>
      <c r="I106" s="60"/>
      <c r="J106" s="45"/>
      <c r="K106" s="195"/>
      <c r="L106" s="45"/>
      <c r="M106" s="287"/>
      <c r="CG106" s="253">
        <v>0</v>
      </c>
    </row>
    <row r="107" spans="1:85" x14ac:dyDescent="0.25">
      <c r="A107" s="343"/>
      <c r="B107" s="344"/>
      <c r="C107" s="290" t="s">
        <v>96</v>
      </c>
      <c r="D107" s="294">
        <f t="shared" si="9"/>
        <v>0</v>
      </c>
      <c r="E107" s="85"/>
      <c r="F107" s="136"/>
      <c r="G107" s="98"/>
      <c r="H107" s="98"/>
      <c r="I107" s="98"/>
      <c r="J107" s="92"/>
      <c r="K107" s="197"/>
      <c r="L107" s="92"/>
      <c r="M107" s="287"/>
      <c r="CG107" s="253">
        <v>0</v>
      </c>
    </row>
    <row r="195" spans="1:2" hidden="1" x14ac:dyDescent="0.25">
      <c r="A195" s="291">
        <f>SUM(D40,D72,D79,D82:D84,D88:D90,D94:D95,D99:L107)</f>
        <v>3166</v>
      </c>
      <c r="B195" s="252">
        <f>SUM(CG8:CO108)</f>
        <v>0</v>
      </c>
    </row>
  </sheetData>
  <mergeCells count="85">
    <mergeCell ref="A90:C90"/>
    <mergeCell ref="A92:C93"/>
    <mergeCell ref="D92:D93"/>
    <mergeCell ref="E92:E93"/>
    <mergeCell ref="A95:C95"/>
    <mergeCell ref="A94:C94"/>
    <mergeCell ref="B61:C61"/>
    <mergeCell ref="B62:B63"/>
    <mergeCell ref="B67:C67"/>
    <mergeCell ref="B68:B70"/>
    <mergeCell ref="B72:C72"/>
    <mergeCell ref="B43:C43"/>
    <mergeCell ref="B44:B46"/>
    <mergeCell ref="B53:C53"/>
    <mergeCell ref="B54:B56"/>
    <mergeCell ref="B57:B59"/>
    <mergeCell ref="A97:C98"/>
    <mergeCell ref="A99:B101"/>
    <mergeCell ref="A102:B104"/>
    <mergeCell ref="A105:B107"/>
    <mergeCell ref="D97:D98"/>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6:O6"/>
    <mergeCell ref="A9:C10"/>
    <mergeCell ref="D9:D10"/>
    <mergeCell ref="E9:I9"/>
    <mergeCell ref="J9:X9"/>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A79:C79"/>
    <mergeCell ref="A82:C82"/>
    <mergeCell ref="E82:F82"/>
    <mergeCell ref="A89:C89"/>
    <mergeCell ref="A83:C83"/>
    <mergeCell ref="A88:C88"/>
    <mergeCell ref="E83:F83"/>
    <mergeCell ref="A84:C84"/>
    <mergeCell ref="A86:C87"/>
    <mergeCell ref="D86:D87"/>
    <mergeCell ref="E86:E87"/>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sqref="A1:XFD1048576"/>
    </sheetView>
  </sheetViews>
  <sheetFormatPr baseColWidth="10" defaultRowHeight="15" x14ac:dyDescent="0.25"/>
  <cols>
    <col min="1" max="2" width="26.7109375" style="252" customWidth="1"/>
    <col min="3" max="3" width="37.28515625" style="252" customWidth="1"/>
    <col min="4" max="4" width="11.42578125" style="252"/>
    <col min="5" max="5" width="12.7109375" style="252" customWidth="1"/>
    <col min="6" max="6" width="11.42578125" style="252"/>
    <col min="7" max="7" width="14.5703125" style="252" customWidth="1"/>
    <col min="8" max="8" width="13.5703125" style="252" customWidth="1"/>
    <col min="9" max="9" width="15.7109375" style="252" customWidth="1"/>
    <col min="10" max="26" width="11.42578125" style="252"/>
    <col min="27" max="27" width="13.140625" style="252" customWidth="1"/>
    <col min="28" max="28" width="13.42578125" style="252" customWidth="1"/>
    <col min="29" max="76" width="11.42578125" style="252"/>
    <col min="77" max="96" width="0" style="253" hidden="1" customWidth="1"/>
    <col min="97" max="98" width="11.42578125" style="253"/>
    <col min="99" max="16384" width="11.42578125" style="252"/>
  </cols>
  <sheetData>
    <row r="1" spans="1:98" s="250" customFormat="1" ht="14.25" customHeight="1" x14ac:dyDescent="0.15">
      <c r="A1" s="250" t="s">
        <v>0</v>
      </c>
      <c r="BY1" s="251"/>
      <c r="BZ1" s="251"/>
      <c r="CA1" s="251"/>
      <c r="CB1" s="251"/>
      <c r="CC1" s="251"/>
      <c r="CD1" s="251"/>
      <c r="CE1" s="251"/>
      <c r="CF1" s="251"/>
      <c r="CG1" s="251"/>
      <c r="CH1" s="251"/>
      <c r="CI1" s="251"/>
      <c r="CJ1" s="251"/>
      <c r="CK1" s="251"/>
      <c r="CL1" s="251"/>
      <c r="CM1" s="251"/>
      <c r="CN1" s="251"/>
      <c r="CO1" s="251"/>
      <c r="CP1" s="251"/>
      <c r="CQ1" s="251"/>
      <c r="CR1" s="251"/>
      <c r="CS1" s="251"/>
      <c r="CT1" s="251"/>
    </row>
    <row r="2" spans="1:98" s="250" customFormat="1" ht="14.25" customHeight="1" x14ac:dyDescent="0.15">
      <c r="A2" s="250" t="str">
        <f>CONCATENATE("COMUNA: ",[4]NOMBRE!B2," - ","( ",[4]NOMBRE!C2,[4]NOMBRE!D2,[4]NOMBRE!E2,[4]NOMBRE!F2,[4]NOMBRE!G2," )")</f>
        <v>COMUNA: Linares - ( 07401 )</v>
      </c>
      <c r="BY2" s="251"/>
      <c r="BZ2" s="251"/>
      <c r="CA2" s="251"/>
      <c r="CB2" s="251"/>
      <c r="CC2" s="251"/>
      <c r="CD2" s="251"/>
      <c r="CE2" s="251"/>
      <c r="CF2" s="251"/>
      <c r="CG2" s="251"/>
      <c r="CH2" s="251"/>
      <c r="CI2" s="251"/>
      <c r="CJ2" s="251"/>
      <c r="CK2" s="251"/>
      <c r="CL2" s="251"/>
      <c r="CM2" s="251"/>
      <c r="CN2" s="251"/>
      <c r="CO2" s="251"/>
      <c r="CP2" s="251"/>
      <c r="CQ2" s="251"/>
      <c r="CR2" s="251"/>
      <c r="CS2" s="251"/>
      <c r="CT2" s="251"/>
    </row>
    <row r="3" spans="1:98" s="250" customFormat="1" ht="14.25" customHeight="1" x14ac:dyDescent="0.15">
      <c r="A3" s="250" t="str">
        <f>CONCATENATE("ESTABLECIMIENTO/ESTRATEGIA: ",[4]NOMBRE!B3," - ","( ",[4]NOMBRE!C3,[4]NOMBRE!D3,[4]NOMBRE!E3,[4]NOMBRE!F3,[4]NOMBRE!G3,[4]NOMBRE!H3," )")</f>
        <v>ESTABLECIMIENTO/ESTRATEGIA: Hospital Presidente Carlos Ibáñez del Campo - ( 116108 )</v>
      </c>
      <c r="BY3" s="251"/>
      <c r="BZ3" s="251"/>
      <c r="CA3" s="251"/>
      <c r="CB3" s="251"/>
      <c r="CC3" s="251"/>
      <c r="CD3" s="251"/>
      <c r="CE3" s="251"/>
      <c r="CF3" s="251"/>
      <c r="CG3" s="251"/>
      <c r="CH3" s="251"/>
      <c r="CI3" s="251"/>
      <c r="CJ3" s="251"/>
      <c r="CK3" s="251"/>
      <c r="CL3" s="251"/>
      <c r="CM3" s="251"/>
      <c r="CN3" s="251"/>
      <c r="CO3" s="251"/>
      <c r="CP3" s="251"/>
      <c r="CQ3" s="251"/>
      <c r="CR3" s="251"/>
      <c r="CS3" s="251"/>
      <c r="CT3" s="251"/>
    </row>
    <row r="4" spans="1:98" s="250" customFormat="1" ht="14.25" customHeight="1" x14ac:dyDescent="0.15">
      <c r="A4" s="250" t="str">
        <f>CONCATENATE("MES: ",[4]NOMBRE!B6," - ","( ",[4]NOMBRE!C6,[4]NOMBRE!D6," )")</f>
        <v>MES: ABRIL - ( 04 )</v>
      </c>
      <c r="BY4" s="251"/>
      <c r="BZ4" s="251"/>
      <c r="CA4" s="251"/>
      <c r="CB4" s="251"/>
      <c r="CC4" s="251"/>
      <c r="CD4" s="251"/>
      <c r="CE4" s="251"/>
      <c r="CF4" s="251"/>
      <c r="CG4" s="251"/>
      <c r="CH4" s="251"/>
      <c r="CI4" s="251"/>
      <c r="CJ4" s="251"/>
      <c r="CK4" s="251"/>
      <c r="CL4" s="251"/>
      <c r="CM4" s="251"/>
      <c r="CN4" s="251"/>
      <c r="CO4" s="251"/>
      <c r="CP4" s="251"/>
      <c r="CQ4" s="251"/>
      <c r="CR4" s="251"/>
      <c r="CS4" s="251"/>
      <c r="CT4" s="251"/>
    </row>
    <row r="5" spans="1:98" s="250" customFormat="1" ht="14.25" customHeight="1" x14ac:dyDescent="0.15">
      <c r="A5" s="250" t="str">
        <f>CONCATENATE("AÑO: ",[4]NOMBRE!B7)</f>
        <v>AÑO: 2017</v>
      </c>
      <c r="BY5" s="251"/>
      <c r="BZ5" s="251"/>
      <c r="CA5" s="251"/>
      <c r="CB5" s="251"/>
      <c r="CC5" s="251"/>
      <c r="CD5" s="251"/>
      <c r="CE5" s="251"/>
      <c r="CF5" s="251"/>
      <c r="CG5" s="251"/>
      <c r="CH5" s="251"/>
      <c r="CI5" s="251"/>
      <c r="CJ5" s="251"/>
      <c r="CK5" s="251"/>
      <c r="CL5" s="251"/>
      <c r="CM5" s="251"/>
      <c r="CN5" s="251"/>
      <c r="CO5" s="251"/>
      <c r="CP5" s="251"/>
      <c r="CQ5" s="251"/>
      <c r="CR5" s="251"/>
      <c r="CS5" s="251"/>
      <c r="CT5" s="251"/>
    </row>
    <row r="6" spans="1:98" ht="15.75" x14ac:dyDescent="0.25">
      <c r="A6" s="373" t="s">
        <v>1</v>
      </c>
      <c r="B6" s="373"/>
      <c r="C6" s="373"/>
      <c r="D6" s="373"/>
      <c r="E6" s="373"/>
      <c r="F6" s="373"/>
      <c r="G6" s="373"/>
      <c r="H6" s="373"/>
      <c r="I6" s="373"/>
      <c r="J6" s="373"/>
      <c r="K6" s="373"/>
      <c r="L6" s="373"/>
      <c r="M6" s="373"/>
      <c r="N6" s="373"/>
      <c r="O6" s="373"/>
      <c r="P6" s="6"/>
      <c r="Q6" s="7"/>
      <c r="R6" s="8"/>
      <c r="S6" s="8"/>
      <c r="T6" s="8"/>
      <c r="U6" s="8"/>
      <c r="V6" s="8"/>
      <c r="W6" s="8"/>
      <c r="X6" s="8"/>
      <c r="Y6" s="8"/>
      <c r="Z6" s="8"/>
      <c r="AA6" s="8"/>
      <c r="AB6" s="8"/>
      <c r="AC6" s="8"/>
    </row>
    <row r="7" spans="1:98" ht="15.75" x14ac:dyDescent="0.25">
      <c r="A7" s="297"/>
      <c r="B7" s="297"/>
      <c r="C7" s="297"/>
      <c r="D7" s="297"/>
      <c r="E7" s="297"/>
      <c r="F7" s="297"/>
      <c r="G7" s="297"/>
      <c r="H7" s="297"/>
      <c r="I7" s="297"/>
      <c r="J7" s="297"/>
      <c r="K7" s="297"/>
      <c r="L7" s="297"/>
      <c r="M7" s="297"/>
      <c r="N7" s="297"/>
      <c r="O7" s="297"/>
      <c r="P7" s="6"/>
      <c r="Q7" s="7"/>
      <c r="R7" s="8"/>
      <c r="S7" s="8"/>
      <c r="T7" s="8"/>
      <c r="U7" s="8"/>
      <c r="V7" s="8"/>
      <c r="W7" s="8"/>
      <c r="X7" s="8"/>
      <c r="Y7" s="8"/>
      <c r="Z7" s="8"/>
      <c r="AA7" s="8"/>
      <c r="AB7" s="8"/>
      <c r="AC7" s="8"/>
    </row>
    <row r="8" spans="1:98" x14ac:dyDescent="0.25">
      <c r="A8" s="9" t="s">
        <v>2</v>
      </c>
      <c r="B8" s="10"/>
      <c r="C8" s="10"/>
      <c r="D8" s="10"/>
      <c r="E8" s="10"/>
      <c r="F8" s="10"/>
      <c r="G8" s="10"/>
      <c r="H8" s="10"/>
      <c r="I8" s="10"/>
      <c r="J8" s="10"/>
      <c r="K8" s="10"/>
      <c r="L8" s="10"/>
      <c r="M8" s="10"/>
      <c r="N8" s="10"/>
      <c r="O8" s="10"/>
      <c r="P8" s="11"/>
      <c r="Q8" s="8"/>
      <c r="R8" s="8"/>
      <c r="S8" s="8"/>
      <c r="T8" s="8"/>
      <c r="U8" s="8"/>
      <c r="V8" s="8"/>
      <c r="W8" s="8"/>
      <c r="X8" s="8"/>
      <c r="Y8" s="8"/>
      <c r="Z8" s="8"/>
      <c r="AA8" s="8"/>
      <c r="AB8" s="8"/>
      <c r="AC8" s="8"/>
    </row>
    <row r="9" spans="1:98" ht="15" customHeight="1" x14ac:dyDescent="0.25">
      <c r="A9" s="345" t="s">
        <v>3</v>
      </c>
      <c r="B9" s="346"/>
      <c r="C9" s="374"/>
      <c r="D9" s="319" t="s">
        <v>4</v>
      </c>
      <c r="E9" s="378" t="s">
        <v>99</v>
      </c>
      <c r="F9" s="379"/>
      <c r="G9" s="379"/>
      <c r="H9" s="379"/>
      <c r="I9" s="380"/>
      <c r="J9" s="381" t="s">
        <v>100</v>
      </c>
      <c r="K9" s="382"/>
      <c r="L9" s="382"/>
      <c r="M9" s="382"/>
      <c r="N9" s="382"/>
      <c r="O9" s="382"/>
      <c r="P9" s="382"/>
      <c r="Q9" s="382"/>
      <c r="R9" s="382"/>
      <c r="S9" s="382"/>
      <c r="T9" s="382"/>
      <c r="U9" s="382"/>
      <c r="V9" s="382"/>
      <c r="W9" s="382"/>
      <c r="X9" s="383"/>
      <c r="Y9" s="384" t="s">
        <v>101</v>
      </c>
      <c r="Z9" s="385"/>
      <c r="AA9" s="386" t="s">
        <v>102</v>
      </c>
      <c r="AB9" s="319" t="s">
        <v>103</v>
      </c>
      <c r="AC9" s="388" t="s">
        <v>104</v>
      </c>
    </row>
    <row r="10" spans="1:98" ht="33" customHeight="1" x14ac:dyDescent="0.25">
      <c r="A10" s="375"/>
      <c r="B10" s="376"/>
      <c r="C10" s="377"/>
      <c r="D10" s="321"/>
      <c r="E10" s="13" t="s">
        <v>5</v>
      </c>
      <c r="F10" s="14" t="s">
        <v>6</v>
      </c>
      <c r="G10" s="14" t="s">
        <v>7</v>
      </c>
      <c r="H10" s="15" t="s">
        <v>8</v>
      </c>
      <c r="I10" s="16" t="s">
        <v>9</v>
      </c>
      <c r="J10" s="17" t="s">
        <v>10</v>
      </c>
      <c r="K10" s="14" t="s">
        <v>11</v>
      </c>
      <c r="L10" s="14" t="s">
        <v>12</v>
      </c>
      <c r="M10" s="14" t="s">
        <v>13</v>
      </c>
      <c r="N10" s="14" t="s">
        <v>14</v>
      </c>
      <c r="O10" s="14" t="s">
        <v>15</v>
      </c>
      <c r="P10" s="14" t="s">
        <v>16</v>
      </c>
      <c r="Q10" s="14" t="s">
        <v>17</v>
      </c>
      <c r="R10" s="14" t="s">
        <v>18</v>
      </c>
      <c r="S10" s="14" t="s">
        <v>19</v>
      </c>
      <c r="T10" s="14" t="s">
        <v>20</v>
      </c>
      <c r="U10" s="14" t="s">
        <v>21</v>
      </c>
      <c r="V10" s="14" t="s">
        <v>22</v>
      </c>
      <c r="W10" s="14" t="s">
        <v>23</v>
      </c>
      <c r="X10" s="18" t="s">
        <v>24</v>
      </c>
      <c r="Y10" s="19" t="s">
        <v>25</v>
      </c>
      <c r="Z10" s="20" t="s">
        <v>105</v>
      </c>
      <c r="AA10" s="387"/>
      <c r="AB10" s="321"/>
      <c r="AC10" s="389"/>
    </row>
    <row r="11" spans="1:98" x14ac:dyDescent="0.25">
      <c r="A11" s="391" t="s">
        <v>26</v>
      </c>
      <c r="B11" s="324" t="s">
        <v>27</v>
      </c>
      <c r="C11" s="325"/>
      <c r="D11" s="21">
        <f>SUM(E11:G11)</f>
        <v>133</v>
      </c>
      <c r="E11" s="22">
        <v>133</v>
      </c>
      <c r="F11" s="23"/>
      <c r="G11" s="23"/>
      <c r="H11" s="24"/>
      <c r="I11" s="25"/>
      <c r="J11" s="24"/>
      <c r="K11" s="26"/>
      <c r="L11" s="26"/>
      <c r="M11" s="27"/>
      <c r="N11" s="27"/>
      <c r="O11" s="27"/>
      <c r="P11" s="27"/>
      <c r="Q11" s="27"/>
      <c r="R11" s="27"/>
      <c r="S11" s="27"/>
      <c r="T11" s="27"/>
      <c r="U11" s="27"/>
      <c r="V11" s="27"/>
      <c r="W11" s="27"/>
      <c r="X11" s="27"/>
      <c r="Y11" s="28"/>
      <c r="Z11" s="29"/>
      <c r="AA11" s="30"/>
      <c r="AB11" s="30"/>
      <c r="AC11" s="30"/>
      <c r="AD11" s="255"/>
    </row>
    <row r="12" spans="1:98" x14ac:dyDescent="0.25">
      <c r="A12" s="392"/>
      <c r="B12" s="326" t="s">
        <v>28</v>
      </c>
      <c r="C12" s="31" t="s">
        <v>29</v>
      </c>
      <c r="D12" s="32">
        <f t="shared" ref="D12:D19" si="0">SUM(E12:X12)</f>
        <v>127</v>
      </c>
      <c r="E12" s="33">
        <v>73</v>
      </c>
      <c r="F12" s="34">
        <v>3</v>
      </c>
      <c r="G12" s="34">
        <v>9</v>
      </c>
      <c r="H12" s="34">
        <v>17</v>
      </c>
      <c r="I12" s="35">
        <v>10</v>
      </c>
      <c r="J12" s="34"/>
      <c r="K12" s="34"/>
      <c r="L12" s="34">
        <v>5</v>
      </c>
      <c r="M12" s="34"/>
      <c r="N12" s="34"/>
      <c r="O12" s="34">
        <v>5</v>
      </c>
      <c r="P12" s="34">
        <v>5</v>
      </c>
      <c r="Q12" s="34"/>
      <c r="R12" s="34"/>
      <c r="S12" s="34"/>
      <c r="T12" s="34"/>
      <c r="U12" s="34"/>
      <c r="V12" s="34"/>
      <c r="W12" s="34"/>
      <c r="X12" s="36"/>
      <c r="Y12" s="37"/>
      <c r="Z12" s="36"/>
      <c r="AA12" s="38"/>
      <c r="AB12" s="38"/>
      <c r="AC12" s="38"/>
      <c r="AD12" s="257"/>
      <c r="CA12" s="253" t="str">
        <f t="shared" ref="CA12:CA35" si="1">IF(D12&lt;SUM(Y12:AC12),"Total por edad no puede ser menor que la suma de los subgrupos","")</f>
        <v/>
      </c>
      <c r="CG12" s="253">
        <f t="shared" ref="CG12:CG39" si="2">IF(D12&lt;SUM(Y12:AC12),1,0)</f>
        <v>0</v>
      </c>
    </row>
    <row r="13" spans="1:98" x14ac:dyDescent="0.25">
      <c r="A13" s="392"/>
      <c r="B13" s="327"/>
      <c r="C13" s="295" t="s">
        <v>30</v>
      </c>
      <c r="D13" s="39">
        <f t="shared" si="0"/>
        <v>21</v>
      </c>
      <c r="E13" s="40">
        <v>8</v>
      </c>
      <c r="F13" s="41"/>
      <c r="G13" s="41"/>
      <c r="H13" s="41"/>
      <c r="I13" s="42"/>
      <c r="J13" s="41"/>
      <c r="K13" s="41"/>
      <c r="L13" s="41"/>
      <c r="M13" s="41">
        <v>1</v>
      </c>
      <c r="N13" s="41"/>
      <c r="O13" s="41">
        <v>2</v>
      </c>
      <c r="P13" s="41"/>
      <c r="Q13" s="41"/>
      <c r="R13" s="41">
        <v>2</v>
      </c>
      <c r="S13" s="41">
        <v>2</v>
      </c>
      <c r="T13" s="41">
        <v>2</v>
      </c>
      <c r="U13" s="41">
        <v>4</v>
      </c>
      <c r="V13" s="41"/>
      <c r="W13" s="41"/>
      <c r="X13" s="43"/>
      <c r="Y13" s="44"/>
      <c r="Z13" s="43"/>
      <c r="AA13" s="45"/>
      <c r="AB13" s="45"/>
      <c r="AC13" s="46"/>
      <c r="AD13" s="257"/>
      <c r="CA13" s="253" t="str">
        <f t="shared" si="1"/>
        <v/>
      </c>
      <c r="CG13" s="253">
        <f t="shared" si="2"/>
        <v>0</v>
      </c>
    </row>
    <row r="14" spans="1:98" x14ac:dyDescent="0.25">
      <c r="A14" s="392"/>
      <c r="B14" s="328"/>
      <c r="C14" s="47" t="s">
        <v>31</v>
      </c>
      <c r="D14" s="48">
        <f t="shared" si="0"/>
        <v>39</v>
      </c>
      <c r="E14" s="49">
        <v>23</v>
      </c>
      <c r="F14" s="50"/>
      <c r="G14" s="50"/>
      <c r="H14" s="50"/>
      <c r="I14" s="51"/>
      <c r="J14" s="50"/>
      <c r="K14" s="50"/>
      <c r="L14" s="50"/>
      <c r="M14" s="50"/>
      <c r="N14" s="50"/>
      <c r="O14" s="50"/>
      <c r="P14" s="50">
        <v>1</v>
      </c>
      <c r="Q14" s="50"/>
      <c r="R14" s="50"/>
      <c r="S14" s="50"/>
      <c r="T14" s="50"/>
      <c r="U14" s="50"/>
      <c r="V14" s="50">
        <v>8</v>
      </c>
      <c r="W14" s="50">
        <v>6</v>
      </c>
      <c r="X14" s="52">
        <v>1</v>
      </c>
      <c r="Y14" s="53"/>
      <c r="Z14" s="52"/>
      <c r="AA14" s="54"/>
      <c r="AB14" s="54"/>
      <c r="AC14" s="54"/>
      <c r="AD14" s="257"/>
      <c r="CA14" s="253" t="str">
        <f t="shared" si="1"/>
        <v/>
      </c>
      <c r="CG14" s="253">
        <f t="shared" si="2"/>
        <v>0</v>
      </c>
    </row>
    <row r="15" spans="1:98" x14ac:dyDescent="0.25">
      <c r="A15" s="392"/>
      <c r="B15" s="353" t="s">
        <v>32</v>
      </c>
      <c r="C15" s="354"/>
      <c r="D15" s="55">
        <f t="shared" si="0"/>
        <v>86</v>
      </c>
      <c r="E15" s="40">
        <v>86</v>
      </c>
      <c r="F15" s="41"/>
      <c r="G15" s="41"/>
      <c r="H15" s="41"/>
      <c r="I15" s="46"/>
      <c r="J15" s="44"/>
      <c r="K15" s="41"/>
      <c r="L15" s="41"/>
      <c r="M15" s="56"/>
      <c r="N15" s="56"/>
      <c r="O15" s="56"/>
      <c r="P15" s="56"/>
      <c r="Q15" s="56"/>
      <c r="R15" s="56"/>
      <c r="S15" s="56"/>
      <c r="T15" s="56"/>
      <c r="U15" s="56"/>
      <c r="V15" s="56"/>
      <c r="W15" s="56"/>
      <c r="X15" s="56"/>
      <c r="Y15" s="57"/>
      <c r="Z15" s="58"/>
      <c r="AA15" s="46"/>
      <c r="AB15" s="46"/>
      <c r="AC15" s="46"/>
      <c r="AD15" s="257"/>
      <c r="CA15" s="253" t="str">
        <f t="shared" si="1"/>
        <v/>
      </c>
      <c r="CG15" s="253">
        <f t="shared" si="2"/>
        <v>0</v>
      </c>
    </row>
    <row r="16" spans="1:98" x14ac:dyDescent="0.25">
      <c r="A16" s="392"/>
      <c r="B16" s="314" t="s">
        <v>33</v>
      </c>
      <c r="C16" s="315"/>
      <c r="D16" s="39">
        <f t="shared" si="0"/>
        <v>35</v>
      </c>
      <c r="E16" s="59">
        <v>35</v>
      </c>
      <c r="F16" s="60"/>
      <c r="G16" s="60"/>
      <c r="H16" s="60"/>
      <c r="I16" s="45"/>
      <c r="J16" s="61"/>
      <c r="K16" s="60"/>
      <c r="L16" s="60"/>
      <c r="M16" s="62"/>
      <c r="N16" s="62"/>
      <c r="O16" s="62"/>
      <c r="P16" s="62"/>
      <c r="Q16" s="62"/>
      <c r="R16" s="62"/>
      <c r="S16" s="62"/>
      <c r="T16" s="62"/>
      <c r="U16" s="62"/>
      <c r="V16" s="62"/>
      <c r="W16" s="62"/>
      <c r="X16" s="62"/>
      <c r="Y16" s="63"/>
      <c r="Z16" s="43"/>
      <c r="AA16" s="45"/>
      <c r="AB16" s="45"/>
      <c r="AC16" s="45"/>
      <c r="AD16" s="257"/>
      <c r="CA16" s="253" t="str">
        <f t="shared" si="1"/>
        <v/>
      </c>
      <c r="CG16" s="253">
        <f t="shared" si="2"/>
        <v>0</v>
      </c>
    </row>
    <row r="17" spans="1:85" x14ac:dyDescent="0.25">
      <c r="A17" s="392"/>
      <c r="B17" s="314" t="s">
        <v>34</v>
      </c>
      <c r="C17" s="315"/>
      <c r="D17" s="39">
        <f t="shared" si="0"/>
        <v>12</v>
      </c>
      <c r="E17" s="59">
        <v>12</v>
      </c>
      <c r="F17" s="60"/>
      <c r="G17" s="60"/>
      <c r="H17" s="60"/>
      <c r="I17" s="45"/>
      <c r="J17" s="61"/>
      <c r="K17" s="60"/>
      <c r="L17" s="60"/>
      <c r="M17" s="62"/>
      <c r="N17" s="62"/>
      <c r="O17" s="62"/>
      <c r="P17" s="62"/>
      <c r="Q17" s="62"/>
      <c r="R17" s="62"/>
      <c r="S17" s="62"/>
      <c r="T17" s="62"/>
      <c r="U17" s="62"/>
      <c r="V17" s="62"/>
      <c r="W17" s="62"/>
      <c r="X17" s="62"/>
      <c r="Y17" s="63"/>
      <c r="Z17" s="43"/>
      <c r="AA17" s="45"/>
      <c r="AB17" s="45"/>
      <c r="AC17" s="45"/>
      <c r="AD17" s="257"/>
      <c r="CA17" s="253" t="str">
        <f t="shared" si="1"/>
        <v/>
      </c>
      <c r="CG17" s="253">
        <f t="shared" si="2"/>
        <v>0</v>
      </c>
    </row>
    <row r="18" spans="1:85" x14ac:dyDescent="0.25">
      <c r="A18" s="392"/>
      <c r="B18" s="314" t="s">
        <v>79</v>
      </c>
      <c r="C18" s="315"/>
      <c r="D18" s="39">
        <f t="shared" si="0"/>
        <v>0</v>
      </c>
      <c r="E18" s="59"/>
      <c r="F18" s="60"/>
      <c r="G18" s="60"/>
      <c r="H18" s="60"/>
      <c r="I18" s="45"/>
      <c r="J18" s="61"/>
      <c r="K18" s="60"/>
      <c r="L18" s="60"/>
      <c r="M18" s="62"/>
      <c r="N18" s="62"/>
      <c r="O18" s="62"/>
      <c r="P18" s="62"/>
      <c r="Q18" s="62"/>
      <c r="R18" s="62"/>
      <c r="S18" s="62"/>
      <c r="T18" s="62"/>
      <c r="U18" s="62"/>
      <c r="V18" s="62"/>
      <c r="W18" s="62"/>
      <c r="X18" s="62"/>
      <c r="Y18" s="63"/>
      <c r="Z18" s="43"/>
      <c r="AA18" s="45"/>
      <c r="AB18" s="45"/>
      <c r="AC18" s="45"/>
      <c r="AD18" s="257"/>
      <c r="CA18" s="253" t="str">
        <f t="shared" si="1"/>
        <v/>
      </c>
      <c r="CG18" s="253">
        <f t="shared" si="2"/>
        <v>0</v>
      </c>
    </row>
    <row r="19" spans="1:85" x14ac:dyDescent="0.25">
      <c r="A19" s="392"/>
      <c r="B19" s="314" t="s">
        <v>35</v>
      </c>
      <c r="C19" s="315"/>
      <c r="D19" s="39">
        <f t="shared" si="0"/>
        <v>38</v>
      </c>
      <c r="E19" s="59">
        <v>38</v>
      </c>
      <c r="F19" s="60"/>
      <c r="G19" s="60"/>
      <c r="H19" s="60"/>
      <c r="I19" s="45"/>
      <c r="J19" s="61"/>
      <c r="K19" s="60"/>
      <c r="L19" s="60"/>
      <c r="M19" s="62"/>
      <c r="N19" s="62"/>
      <c r="O19" s="62"/>
      <c r="P19" s="62"/>
      <c r="Q19" s="62"/>
      <c r="R19" s="62"/>
      <c r="S19" s="62"/>
      <c r="T19" s="62"/>
      <c r="U19" s="62"/>
      <c r="V19" s="62"/>
      <c r="W19" s="62"/>
      <c r="X19" s="62"/>
      <c r="Y19" s="63"/>
      <c r="Z19" s="43"/>
      <c r="AA19" s="45"/>
      <c r="AB19" s="45"/>
      <c r="AC19" s="45"/>
      <c r="AD19" s="257"/>
      <c r="CA19" s="253" t="str">
        <f t="shared" si="1"/>
        <v/>
      </c>
      <c r="CG19" s="253">
        <f t="shared" si="2"/>
        <v>0</v>
      </c>
    </row>
    <row r="20" spans="1:85" x14ac:dyDescent="0.25">
      <c r="A20" s="392"/>
      <c r="B20" s="314" t="s">
        <v>36</v>
      </c>
      <c r="C20" s="315"/>
      <c r="D20" s="39">
        <f>SUM(J20:T20)</f>
        <v>29</v>
      </c>
      <c r="E20" s="64"/>
      <c r="F20" s="65"/>
      <c r="G20" s="65"/>
      <c r="H20" s="65"/>
      <c r="I20" s="66"/>
      <c r="J20" s="61"/>
      <c r="K20" s="60">
        <v>2</v>
      </c>
      <c r="L20" s="60">
        <v>10</v>
      </c>
      <c r="M20" s="60">
        <v>9</v>
      </c>
      <c r="N20" s="60">
        <v>4</v>
      </c>
      <c r="O20" s="60">
        <v>4</v>
      </c>
      <c r="P20" s="60"/>
      <c r="Q20" s="60"/>
      <c r="R20" s="60"/>
      <c r="S20" s="60"/>
      <c r="T20" s="60"/>
      <c r="U20" s="67"/>
      <c r="V20" s="67"/>
      <c r="W20" s="67"/>
      <c r="X20" s="67"/>
      <c r="Y20" s="63"/>
      <c r="Z20" s="43">
        <v>29</v>
      </c>
      <c r="AA20" s="45"/>
      <c r="AB20" s="66"/>
      <c r="AC20" s="66"/>
      <c r="AD20" s="257"/>
      <c r="CA20" s="253" t="str">
        <f t="shared" si="1"/>
        <v/>
      </c>
      <c r="CG20" s="253">
        <f t="shared" si="2"/>
        <v>0</v>
      </c>
    </row>
    <row r="21" spans="1:85" x14ac:dyDescent="0.25">
      <c r="A21" s="392"/>
      <c r="B21" s="317" t="s">
        <v>106</v>
      </c>
      <c r="C21" s="318"/>
      <c r="D21" s="68">
        <f>SUM(H21:T21)</f>
        <v>0</v>
      </c>
      <c r="E21" s="178"/>
      <c r="F21" s="80"/>
      <c r="G21" s="80"/>
      <c r="H21" s="70"/>
      <c r="I21" s="74"/>
      <c r="J21" s="69"/>
      <c r="K21" s="70"/>
      <c r="L21" s="70"/>
      <c r="M21" s="70"/>
      <c r="N21" s="70"/>
      <c r="O21" s="70"/>
      <c r="P21" s="70"/>
      <c r="Q21" s="70"/>
      <c r="R21" s="70"/>
      <c r="S21" s="70"/>
      <c r="T21" s="70"/>
      <c r="U21" s="71"/>
      <c r="V21" s="71"/>
      <c r="W21" s="71"/>
      <c r="X21" s="71"/>
      <c r="Y21" s="72"/>
      <c r="Z21" s="73"/>
      <c r="AA21" s="74"/>
      <c r="AB21" s="75"/>
      <c r="AC21" s="75"/>
      <c r="AD21" s="257"/>
      <c r="CA21" s="253" t="str">
        <f t="shared" si="1"/>
        <v/>
      </c>
      <c r="CG21" s="253">
        <f t="shared" si="2"/>
        <v>0</v>
      </c>
    </row>
    <row r="22" spans="1:85" x14ac:dyDescent="0.25">
      <c r="A22" s="392"/>
      <c r="B22" s="319" t="s">
        <v>107</v>
      </c>
      <c r="C22" s="76" t="s">
        <v>37</v>
      </c>
      <c r="D22" s="21">
        <f>E22</f>
        <v>24</v>
      </c>
      <c r="E22" s="33">
        <v>24</v>
      </c>
      <c r="F22" s="26"/>
      <c r="G22" s="26"/>
      <c r="H22" s="26"/>
      <c r="I22" s="25"/>
      <c r="J22" s="77"/>
      <c r="K22" s="78"/>
      <c r="L22" s="78"/>
      <c r="M22" s="78"/>
      <c r="N22" s="78"/>
      <c r="O22" s="78"/>
      <c r="P22" s="78"/>
      <c r="Q22" s="78"/>
      <c r="R22" s="78"/>
      <c r="S22" s="78"/>
      <c r="T22" s="78"/>
      <c r="U22" s="78"/>
      <c r="V22" s="78"/>
      <c r="W22" s="78"/>
      <c r="X22" s="27"/>
      <c r="Y22" s="95"/>
      <c r="Z22" s="29"/>
      <c r="AA22" s="79"/>
      <c r="AB22" s="30"/>
      <c r="AC22" s="30"/>
      <c r="AD22" s="257"/>
      <c r="CA22" s="253" t="str">
        <f t="shared" si="1"/>
        <v/>
      </c>
      <c r="CG22" s="253">
        <f t="shared" si="2"/>
        <v>0</v>
      </c>
    </row>
    <row r="23" spans="1:85" x14ac:dyDescent="0.25">
      <c r="A23" s="392"/>
      <c r="B23" s="320"/>
      <c r="C23" s="301" t="s">
        <v>38</v>
      </c>
      <c r="D23" s="68">
        <f>E23</f>
        <v>45</v>
      </c>
      <c r="E23" s="59">
        <v>45</v>
      </c>
      <c r="F23" s="80"/>
      <c r="G23" s="80"/>
      <c r="H23" s="80"/>
      <c r="I23" s="81"/>
      <c r="J23" s="82"/>
      <c r="K23" s="65"/>
      <c r="L23" s="65"/>
      <c r="M23" s="65"/>
      <c r="N23" s="65"/>
      <c r="O23" s="65"/>
      <c r="P23" s="65"/>
      <c r="Q23" s="65"/>
      <c r="R23" s="65"/>
      <c r="S23" s="65"/>
      <c r="T23" s="65"/>
      <c r="U23" s="65"/>
      <c r="V23" s="65"/>
      <c r="W23" s="65"/>
      <c r="X23" s="71"/>
      <c r="Y23" s="96"/>
      <c r="Z23" s="97"/>
      <c r="AA23" s="74"/>
      <c r="AB23" s="75"/>
      <c r="AC23" s="75"/>
      <c r="AD23" s="257"/>
      <c r="CA23" s="253" t="str">
        <f t="shared" si="1"/>
        <v/>
      </c>
      <c r="CG23" s="253">
        <f t="shared" si="2"/>
        <v>0</v>
      </c>
    </row>
    <row r="24" spans="1:85" x14ac:dyDescent="0.25">
      <c r="A24" s="392"/>
      <c r="B24" s="321"/>
      <c r="C24" s="83" t="s">
        <v>39</v>
      </c>
      <c r="D24" s="84">
        <f>SUM(E24:G24)</f>
        <v>0</v>
      </c>
      <c r="E24" s="85"/>
      <c r="F24" s="136"/>
      <c r="G24" s="136"/>
      <c r="H24" s="86"/>
      <c r="I24" s="87"/>
      <c r="J24" s="86"/>
      <c r="K24" s="88"/>
      <c r="L24" s="88"/>
      <c r="M24" s="88"/>
      <c r="N24" s="88"/>
      <c r="O24" s="88"/>
      <c r="P24" s="88"/>
      <c r="Q24" s="88"/>
      <c r="R24" s="88"/>
      <c r="S24" s="88"/>
      <c r="T24" s="88"/>
      <c r="U24" s="88"/>
      <c r="V24" s="88"/>
      <c r="W24" s="88"/>
      <c r="X24" s="89"/>
      <c r="Y24" s="90"/>
      <c r="Z24" s="91"/>
      <c r="AA24" s="92"/>
      <c r="AB24" s="92"/>
      <c r="AC24" s="92"/>
      <c r="AD24" s="257"/>
      <c r="CA24" s="253" t="str">
        <f t="shared" si="1"/>
        <v/>
      </c>
      <c r="CG24" s="253">
        <f t="shared" si="2"/>
        <v>0</v>
      </c>
    </row>
    <row r="25" spans="1:85" x14ac:dyDescent="0.25">
      <c r="A25" s="392"/>
      <c r="B25" s="329" t="s">
        <v>40</v>
      </c>
      <c r="C25" s="179" t="s">
        <v>41</v>
      </c>
      <c r="D25" s="32">
        <f>SUM(E25:G25)</f>
        <v>0</v>
      </c>
      <c r="E25" s="33"/>
      <c r="F25" s="34"/>
      <c r="G25" s="34"/>
      <c r="H25" s="78"/>
      <c r="I25" s="93"/>
      <c r="J25" s="77"/>
      <c r="K25" s="78"/>
      <c r="L25" s="78"/>
      <c r="M25" s="94"/>
      <c r="N25" s="94"/>
      <c r="O25" s="94"/>
      <c r="P25" s="94"/>
      <c r="Q25" s="94"/>
      <c r="R25" s="94"/>
      <c r="S25" s="94"/>
      <c r="T25" s="94"/>
      <c r="U25" s="94"/>
      <c r="V25" s="94"/>
      <c r="W25" s="94"/>
      <c r="X25" s="94"/>
      <c r="Y25" s="95"/>
      <c r="Z25" s="29"/>
      <c r="AA25" s="79"/>
      <c r="AB25" s="38"/>
      <c r="AC25" s="38"/>
      <c r="AD25" s="257"/>
      <c r="CA25" s="253" t="str">
        <f t="shared" si="1"/>
        <v/>
      </c>
      <c r="CG25" s="253">
        <f t="shared" si="2"/>
        <v>0</v>
      </c>
    </row>
    <row r="26" spans="1:85" x14ac:dyDescent="0.25">
      <c r="A26" s="392"/>
      <c r="B26" s="330"/>
      <c r="C26" s="180" t="s">
        <v>42</v>
      </c>
      <c r="D26" s="39">
        <f>SUM(E26:I26)</f>
        <v>0</v>
      </c>
      <c r="E26" s="59"/>
      <c r="F26" s="60"/>
      <c r="G26" s="60"/>
      <c r="H26" s="60"/>
      <c r="I26" s="45"/>
      <c r="J26" s="82"/>
      <c r="K26" s="65"/>
      <c r="L26" s="65"/>
      <c r="M26" s="67"/>
      <c r="N26" s="67"/>
      <c r="O26" s="67"/>
      <c r="P26" s="67"/>
      <c r="Q26" s="67"/>
      <c r="R26" s="67"/>
      <c r="S26" s="67"/>
      <c r="T26" s="67"/>
      <c r="U26" s="67"/>
      <c r="V26" s="67"/>
      <c r="W26" s="67"/>
      <c r="X26" s="67"/>
      <c r="Y26" s="96"/>
      <c r="Z26" s="97"/>
      <c r="AA26" s="74"/>
      <c r="AB26" s="45"/>
      <c r="AC26" s="45"/>
      <c r="AD26" s="257"/>
      <c r="CA26" s="253" t="str">
        <f t="shared" si="1"/>
        <v/>
      </c>
      <c r="CG26" s="253">
        <f t="shared" si="2"/>
        <v>0</v>
      </c>
    </row>
    <row r="27" spans="1:85" x14ac:dyDescent="0.25">
      <c r="A27" s="392"/>
      <c r="B27" s="331"/>
      <c r="C27" s="83" t="s">
        <v>39</v>
      </c>
      <c r="D27" s="84">
        <f>SUM(E27:I27)</f>
        <v>0</v>
      </c>
      <c r="E27" s="85"/>
      <c r="F27" s="98"/>
      <c r="G27" s="98"/>
      <c r="H27" s="98"/>
      <c r="I27" s="92"/>
      <c r="J27" s="86"/>
      <c r="K27" s="88"/>
      <c r="L27" s="88"/>
      <c r="M27" s="89"/>
      <c r="N27" s="89"/>
      <c r="O27" s="89"/>
      <c r="P27" s="89"/>
      <c r="Q27" s="89"/>
      <c r="R27" s="89"/>
      <c r="S27" s="89"/>
      <c r="T27" s="89"/>
      <c r="U27" s="89"/>
      <c r="V27" s="89"/>
      <c r="W27" s="89"/>
      <c r="X27" s="89"/>
      <c r="Y27" s="90"/>
      <c r="Z27" s="91"/>
      <c r="AA27" s="92"/>
      <c r="AB27" s="92"/>
      <c r="AC27" s="92"/>
      <c r="AD27" s="257"/>
      <c r="CA27" s="253" t="str">
        <f t="shared" si="1"/>
        <v/>
      </c>
      <c r="CG27" s="253">
        <f t="shared" si="2"/>
        <v>0</v>
      </c>
    </row>
    <row r="28" spans="1:85" x14ac:dyDescent="0.25">
      <c r="A28" s="392"/>
      <c r="B28" s="353" t="s">
        <v>43</v>
      </c>
      <c r="C28" s="354"/>
      <c r="D28" s="55">
        <f t="shared" ref="D28:D33" si="3">SUM(E28:X28)</f>
        <v>115</v>
      </c>
      <c r="E28" s="40">
        <v>82</v>
      </c>
      <c r="F28" s="41"/>
      <c r="G28" s="41"/>
      <c r="H28" s="41"/>
      <c r="I28" s="46">
        <v>1</v>
      </c>
      <c r="J28" s="44"/>
      <c r="K28" s="41"/>
      <c r="L28" s="41"/>
      <c r="M28" s="56">
        <v>1</v>
      </c>
      <c r="N28" s="56"/>
      <c r="O28" s="56"/>
      <c r="P28" s="56"/>
      <c r="Q28" s="56">
        <v>2</v>
      </c>
      <c r="R28" s="56">
        <v>1</v>
      </c>
      <c r="S28" s="56">
        <v>1</v>
      </c>
      <c r="T28" s="56"/>
      <c r="U28" s="56">
        <v>6</v>
      </c>
      <c r="V28" s="56">
        <v>5</v>
      </c>
      <c r="W28" s="56">
        <v>4</v>
      </c>
      <c r="X28" s="56">
        <v>12</v>
      </c>
      <c r="Y28" s="57"/>
      <c r="Z28" s="58"/>
      <c r="AA28" s="46"/>
      <c r="AB28" s="46"/>
      <c r="AC28" s="46"/>
      <c r="AD28" s="257"/>
      <c r="CA28" s="253" t="str">
        <f t="shared" si="1"/>
        <v/>
      </c>
      <c r="CG28" s="253">
        <f t="shared" si="2"/>
        <v>0</v>
      </c>
    </row>
    <row r="29" spans="1:85" x14ac:dyDescent="0.25">
      <c r="A29" s="392"/>
      <c r="B29" s="314" t="s">
        <v>44</v>
      </c>
      <c r="C29" s="315"/>
      <c r="D29" s="39">
        <f t="shared" si="3"/>
        <v>225</v>
      </c>
      <c r="E29" s="59">
        <v>225</v>
      </c>
      <c r="F29" s="60"/>
      <c r="G29" s="60"/>
      <c r="H29" s="60"/>
      <c r="I29" s="45"/>
      <c r="J29" s="61"/>
      <c r="K29" s="60"/>
      <c r="L29" s="60"/>
      <c r="M29" s="62"/>
      <c r="N29" s="62"/>
      <c r="O29" s="62"/>
      <c r="P29" s="62"/>
      <c r="Q29" s="62"/>
      <c r="R29" s="62"/>
      <c r="S29" s="62"/>
      <c r="T29" s="62"/>
      <c r="U29" s="62"/>
      <c r="V29" s="62"/>
      <c r="W29" s="62"/>
      <c r="X29" s="62"/>
      <c r="Y29" s="63"/>
      <c r="Z29" s="43"/>
      <c r="AA29" s="45"/>
      <c r="AB29" s="74"/>
      <c r="AC29" s="45"/>
      <c r="AD29" s="257"/>
      <c r="CA29" s="253" t="str">
        <f t="shared" si="1"/>
        <v/>
      </c>
      <c r="CG29" s="253">
        <f t="shared" si="2"/>
        <v>0</v>
      </c>
    </row>
    <row r="30" spans="1:85" x14ac:dyDescent="0.25">
      <c r="A30" s="392"/>
      <c r="B30" s="316" t="s">
        <v>80</v>
      </c>
      <c r="C30" s="181" t="s">
        <v>108</v>
      </c>
      <c r="D30" s="39">
        <f t="shared" si="3"/>
        <v>0</v>
      </c>
      <c r="E30" s="59"/>
      <c r="F30" s="60"/>
      <c r="G30" s="60"/>
      <c r="H30" s="60"/>
      <c r="I30" s="45"/>
      <c r="J30" s="61"/>
      <c r="K30" s="60"/>
      <c r="L30" s="60"/>
      <c r="M30" s="62"/>
      <c r="N30" s="62"/>
      <c r="O30" s="62"/>
      <c r="P30" s="62"/>
      <c r="Q30" s="62"/>
      <c r="R30" s="62"/>
      <c r="S30" s="62"/>
      <c r="T30" s="62"/>
      <c r="U30" s="62"/>
      <c r="V30" s="62"/>
      <c r="W30" s="62"/>
      <c r="X30" s="62"/>
      <c r="Y30" s="63"/>
      <c r="Z30" s="43"/>
      <c r="AA30" s="45"/>
      <c r="AB30" s="45"/>
      <c r="AC30" s="45"/>
      <c r="AD30" s="257"/>
      <c r="CA30" s="253" t="str">
        <f t="shared" si="1"/>
        <v/>
      </c>
      <c r="CG30" s="253">
        <f t="shared" si="2"/>
        <v>0</v>
      </c>
    </row>
    <row r="31" spans="1:85" x14ac:dyDescent="0.25">
      <c r="A31" s="392"/>
      <c r="B31" s="316"/>
      <c r="C31" s="181" t="s">
        <v>109</v>
      </c>
      <c r="D31" s="39">
        <f t="shared" si="3"/>
        <v>0</v>
      </c>
      <c r="E31" s="59"/>
      <c r="F31" s="60"/>
      <c r="G31" s="60"/>
      <c r="H31" s="60"/>
      <c r="I31" s="45"/>
      <c r="J31" s="61"/>
      <c r="K31" s="60"/>
      <c r="L31" s="60"/>
      <c r="M31" s="62"/>
      <c r="N31" s="62"/>
      <c r="O31" s="62"/>
      <c r="P31" s="62"/>
      <c r="Q31" s="62"/>
      <c r="R31" s="62"/>
      <c r="S31" s="62"/>
      <c r="T31" s="62"/>
      <c r="U31" s="62"/>
      <c r="V31" s="62"/>
      <c r="W31" s="62"/>
      <c r="X31" s="62"/>
      <c r="Y31" s="63"/>
      <c r="Z31" s="43"/>
      <c r="AA31" s="45"/>
      <c r="AB31" s="45"/>
      <c r="AC31" s="45"/>
      <c r="AD31" s="257"/>
      <c r="CA31" s="253" t="str">
        <f t="shared" si="1"/>
        <v/>
      </c>
      <c r="CG31" s="253">
        <f t="shared" si="2"/>
        <v>0</v>
      </c>
    </row>
    <row r="32" spans="1:85" x14ac:dyDescent="0.25">
      <c r="A32" s="392"/>
      <c r="B32" s="390" t="s">
        <v>81</v>
      </c>
      <c r="C32" s="390"/>
      <c r="D32" s="39">
        <f t="shared" si="3"/>
        <v>0</v>
      </c>
      <c r="E32" s="59"/>
      <c r="F32" s="60"/>
      <c r="G32" s="60"/>
      <c r="H32" s="60"/>
      <c r="I32" s="45"/>
      <c r="J32" s="61"/>
      <c r="K32" s="60"/>
      <c r="L32" s="60"/>
      <c r="M32" s="62"/>
      <c r="N32" s="62"/>
      <c r="O32" s="62"/>
      <c r="P32" s="62"/>
      <c r="Q32" s="62"/>
      <c r="R32" s="62"/>
      <c r="S32" s="62"/>
      <c r="T32" s="62"/>
      <c r="U32" s="62"/>
      <c r="V32" s="62"/>
      <c r="W32" s="62"/>
      <c r="X32" s="62"/>
      <c r="Y32" s="63"/>
      <c r="Z32" s="43"/>
      <c r="AA32" s="45"/>
      <c r="AB32" s="45"/>
      <c r="AC32" s="45"/>
      <c r="AD32" s="257"/>
      <c r="CA32" s="253" t="str">
        <f t="shared" si="1"/>
        <v/>
      </c>
      <c r="CG32" s="253">
        <f t="shared" si="2"/>
        <v>0</v>
      </c>
    </row>
    <row r="33" spans="1:85" x14ac:dyDescent="0.25">
      <c r="A33" s="392"/>
      <c r="B33" s="314" t="s">
        <v>45</v>
      </c>
      <c r="C33" s="315"/>
      <c r="D33" s="39">
        <f t="shared" si="3"/>
        <v>0</v>
      </c>
      <c r="E33" s="59"/>
      <c r="F33" s="60"/>
      <c r="G33" s="60"/>
      <c r="H33" s="60"/>
      <c r="I33" s="45"/>
      <c r="J33" s="61"/>
      <c r="K33" s="60"/>
      <c r="L33" s="60"/>
      <c r="M33" s="62"/>
      <c r="N33" s="62"/>
      <c r="O33" s="62"/>
      <c r="P33" s="62"/>
      <c r="Q33" s="62"/>
      <c r="R33" s="62"/>
      <c r="S33" s="62"/>
      <c r="T33" s="62"/>
      <c r="U33" s="62"/>
      <c r="V33" s="62"/>
      <c r="W33" s="62"/>
      <c r="X33" s="62"/>
      <c r="Y33" s="63"/>
      <c r="Z33" s="43"/>
      <c r="AA33" s="45"/>
      <c r="AB33" s="45"/>
      <c r="AC33" s="45"/>
      <c r="AD33" s="257"/>
      <c r="CA33" s="253" t="str">
        <f t="shared" si="1"/>
        <v/>
      </c>
      <c r="CG33" s="253">
        <f t="shared" si="2"/>
        <v>0</v>
      </c>
    </row>
    <row r="34" spans="1:85" x14ac:dyDescent="0.25">
      <c r="A34" s="392"/>
      <c r="B34" s="355" t="s">
        <v>110</v>
      </c>
      <c r="C34" s="356"/>
      <c r="D34" s="99">
        <f>SUM(J34:T34)</f>
        <v>0</v>
      </c>
      <c r="E34" s="64"/>
      <c r="F34" s="65"/>
      <c r="G34" s="65"/>
      <c r="H34" s="65"/>
      <c r="I34" s="66"/>
      <c r="J34" s="61"/>
      <c r="K34" s="60"/>
      <c r="L34" s="60"/>
      <c r="M34" s="62"/>
      <c r="N34" s="62"/>
      <c r="O34" s="62"/>
      <c r="P34" s="62"/>
      <c r="Q34" s="62"/>
      <c r="R34" s="62"/>
      <c r="S34" s="62"/>
      <c r="T34" s="62"/>
      <c r="U34" s="67"/>
      <c r="V34" s="67"/>
      <c r="W34" s="67"/>
      <c r="X34" s="67"/>
      <c r="Y34" s="63"/>
      <c r="Z34" s="43"/>
      <c r="AA34" s="45"/>
      <c r="AB34" s="45"/>
      <c r="AC34" s="66"/>
      <c r="AD34" s="257"/>
      <c r="CA34" s="253" t="str">
        <f t="shared" si="1"/>
        <v/>
      </c>
      <c r="CG34" s="253">
        <f t="shared" si="2"/>
        <v>0</v>
      </c>
    </row>
    <row r="35" spans="1:85" x14ac:dyDescent="0.25">
      <c r="A35" s="392"/>
      <c r="B35" s="317" t="s">
        <v>47</v>
      </c>
      <c r="C35" s="318"/>
      <c r="D35" s="68">
        <f>SUM(E35:X35)</f>
        <v>728</v>
      </c>
      <c r="E35" s="100">
        <v>169</v>
      </c>
      <c r="F35" s="70"/>
      <c r="G35" s="70">
        <v>5</v>
      </c>
      <c r="H35" s="70">
        <v>2</v>
      </c>
      <c r="I35" s="74"/>
      <c r="J35" s="69"/>
      <c r="K35" s="70">
        <v>21</v>
      </c>
      <c r="L35" s="70">
        <v>27</v>
      </c>
      <c r="M35" s="101">
        <v>20</v>
      </c>
      <c r="N35" s="101">
        <v>14</v>
      </c>
      <c r="O35" s="101">
        <v>17</v>
      </c>
      <c r="P35" s="101">
        <v>36</v>
      </c>
      <c r="Q35" s="101">
        <v>36</v>
      </c>
      <c r="R35" s="101">
        <v>43</v>
      </c>
      <c r="S35" s="101">
        <v>53</v>
      </c>
      <c r="T35" s="101">
        <v>50</v>
      </c>
      <c r="U35" s="101">
        <v>59</v>
      </c>
      <c r="V35" s="101">
        <v>38</v>
      </c>
      <c r="W35" s="101">
        <v>58</v>
      </c>
      <c r="X35" s="101">
        <v>80</v>
      </c>
      <c r="Y35" s="72"/>
      <c r="Z35" s="73"/>
      <c r="AA35" s="74"/>
      <c r="AB35" s="45"/>
      <c r="AC35" s="74"/>
      <c r="AD35" s="257"/>
      <c r="CA35" s="253" t="str">
        <f t="shared" si="1"/>
        <v/>
      </c>
      <c r="CG35" s="253">
        <f t="shared" si="2"/>
        <v>0</v>
      </c>
    </row>
    <row r="36" spans="1:85" x14ac:dyDescent="0.25">
      <c r="A36" s="392"/>
      <c r="B36" s="319" t="s">
        <v>48</v>
      </c>
      <c r="C36" s="102" t="s">
        <v>49</v>
      </c>
      <c r="D36" s="32">
        <f>SUM(U36:X36)</f>
        <v>0</v>
      </c>
      <c r="E36" s="103"/>
      <c r="F36" s="78"/>
      <c r="G36" s="78"/>
      <c r="H36" s="78"/>
      <c r="I36" s="93"/>
      <c r="J36" s="77"/>
      <c r="K36" s="78"/>
      <c r="L36" s="78"/>
      <c r="M36" s="78"/>
      <c r="N36" s="78"/>
      <c r="O36" s="78"/>
      <c r="P36" s="78"/>
      <c r="Q36" s="78"/>
      <c r="R36" s="78"/>
      <c r="S36" s="78"/>
      <c r="T36" s="78"/>
      <c r="U36" s="104"/>
      <c r="V36" s="104"/>
      <c r="W36" s="104"/>
      <c r="X36" s="104"/>
      <c r="Y36" s="105"/>
      <c r="Z36" s="106"/>
      <c r="AA36" s="93"/>
      <c r="AB36" s="93"/>
      <c r="AC36" s="93"/>
      <c r="AD36" s="257"/>
      <c r="CA36" s="253" t="str">
        <f t="shared" ref="CA36:CA39" si="4">IF(D36&lt;SUM(Y36:AC36),"Total por edad no puede ser menor que la suma de los subgrupos","")</f>
        <v/>
      </c>
      <c r="CG36" s="253">
        <f t="shared" si="2"/>
        <v>0</v>
      </c>
    </row>
    <row r="37" spans="1:85" x14ac:dyDescent="0.25">
      <c r="A37" s="392"/>
      <c r="B37" s="320"/>
      <c r="C37" s="182" t="s">
        <v>50</v>
      </c>
      <c r="D37" s="39">
        <f>SUM(U37:X37)</f>
        <v>208</v>
      </c>
      <c r="E37" s="64"/>
      <c r="F37" s="65"/>
      <c r="G37" s="65"/>
      <c r="H37" s="65"/>
      <c r="I37" s="66"/>
      <c r="J37" s="82"/>
      <c r="K37" s="65"/>
      <c r="L37" s="65"/>
      <c r="M37" s="65"/>
      <c r="N37" s="65"/>
      <c r="O37" s="65"/>
      <c r="P37" s="65"/>
      <c r="Q37" s="65"/>
      <c r="R37" s="65"/>
      <c r="S37" s="65"/>
      <c r="T37" s="65"/>
      <c r="U37" s="62">
        <v>53</v>
      </c>
      <c r="V37" s="62">
        <v>33</v>
      </c>
      <c r="W37" s="62">
        <v>54</v>
      </c>
      <c r="X37" s="62">
        <v>68</v>
      </c>
      <c r="Y37" s="107"/>
      <c r="Z37" s="108"/>
      <c r="AA37" s="66"/>
      <c r="AB37" s="66"/>
      <c r="AC37" s="66"/>
      <c r="AD37" s="257"/>
      <c r="CA37" s="253" t="str">
        <f t="shared" si="4"/>
        <v/>
      </c>
      <c r="CG37" s="253">
        <f t="shared" si="2"/>
        <v>0</v>
      </c>
    </row>
    <row r="38" spans="1:85" x14ac:dyDescent="0.25">
      <c r="A38" s="392"/>
      <c r="B38" s="321"/>
      <c r="C38" s="109" t="s">
        <v>51</v>
      </c>
      <c r="D38" s="84">
        <f>SUM(U38:X38)</f>
        <v>0</v>
      </c>
      <c r="E38" s="110"/>
      <c r="F38" s="88"/>
      <c r="G38" s="88"/>
      <c r="H38" s="88"/>
      <c r="I38" s="111"/>
      <c r="J38" s="86"/>
      <c r="K38" s="88"/>
      <c r="L38" s="88"/>
      <c r="M38" s="88"/>
      <c r="N38" s="88"/>
      <c r="O38" s="88"/>
      <c r="P38" s="88"/>
      <c r="Q38" s="88"/>
      <c r="R38" s="88"/>
      <c r="S38" s="88"/>
      <c r="T38" s="88"/>
      <c r="U38" s="112"/>
      <c r="V38" s="112"/>
      <c r="W38" s="112"/>
      <c r="X38" s="112"/>
      <c r="Y38" s="90"/>
      <c r="Z38" s="91"/>
      <c r="AA38" s="111"/>
      <c r="AB38" s="111"/>
      <c r="AC38" s="111"/>
      <c r="AD38" s="257"/>
      <c r="CA38" s="253" t="str">
        <f t="shared" si="4"/>
        <v/>
      </c>
      <c r="CG38" s="253">
        <f t="shared" si="2"/>
        <v>0</v>
      </c>
    </row>
    <row r="39" spans="1:85" x14ac:dyDescent="0.25">
      <c r="A39" s="392"/>
      <c r="B39" s="394" t="s">
        <v>52</v>
      </c>
      <c r="C39" s="395"/>
      <c r="D39" s="48">
        <f>SUM(E39:X39)</f>
        <v>0</v>
      </c>
      <c r="E39" s="49"/>
      <c r="F39" s="50"/>
      <c r="G39" s="50"/>
      <c r="H39" s="50"/>
      <c r="I39" s="54"/>
      <c r="J39" s="53"/>
      <c r="K39" s="50"/>
      <c r="L39" s="50"/>
      <c r="M39" s="113"/>
      <c r="N39" s="113"/>
      <c r="O39" s="113"/>
      <c r="P39" s="113"/>
      <c r="Q39" s="113"/>
      <c r="R39" s="113"/>
      <c r="S39" s="113"/>
      <c r="T39" s="113"/>
      <c r="U39" s="113"/>
      <c r="V39" s="113"/>
      <c r="W39" s="113"/>
      <c r="X39" s="113"/>
      <c r="Y39" s="114"/>
      <c r="Z39" s="115"/>
      <c r="AA39" s="116"/>
      <c r="AB39" s="116"/>
      <c r="AC39" s="116"/>
      <c r="AD39" s="257"/>
      <c r="CA39" s="253" t="str">
        <f t="shared" si="4"/>
        <v/>
      </c>
      <c r="CG39" s="253">
        <f t="shared" si="2"/>
        <v>0</v>
      </c>
    </row>
    <row r="40" spans="1:85" x14ac:dyDescent="0.25">
      <c r="A40" s="393"/>
      <c r="B40" s="322" t="s">
        <v>4</v>
      </c>
      <c r="C40" s="323"/>
      <c r="D40" s="117">
        <f>SUM(E40:X40)</f>
        <v>1865</v>
      </c>
      <c r="E40" s="118">
        <f t="shared" ref="E40:AC40" si="5">SUM(E11:E39)</f>
        <v>953</v>
      </c>
      <c r="F40" s="119">
        <f t="shared" si="5"/>
        <v>3</v>
      </c>
      <c r="G40" s="119">
        <f t="shared" si="5"/>
        <v>14</v>
      </c>
      <c r="H40" s="119">
        <f t="shared" si="5"/>
        <v>19</v>
      </c>
      <c r="I40" s="120">
        <f t="shared" si="5"/>
        <v>11</v>
      </c>
      <c r="J40" s="121">
        <f t="shared" si="5"/>
        <v>0</v>
      </c>
      <c r="K40" s="119">
        <f t="shared" si="5"/>
        <v>23</v>
      </c>
      <c r="L40" s="119">
        <f t="shared" si="5"/>
        <v>42</v>
      </c>
      <c r="M40" s="122">
        <f t="shared" si="5"/>
        <v>31</v>
      </c>
      <c r="N40" s="122">
        <f t="shared" si="5"/>
        <v>18</v>
      </c>
      <c r="O40" s="122">
        <f t="shared" si="5"/>
        <v>28</v>
      </c>
      <c r="P40" s="122">
        <f t="shared" si="5"/>
        <v>42</v>
      </c>
      <c r="Q40" s="122">
        <f t="shared" si="5"/>
        <v>38</v>
      </c>
      <c r="R40" s="122">
        <f t="shared" si="5"/>
        <v>46</v>
      </c>
      <c r="S40" s="122">
        <f t="shared" si="5"/>
        <v>56</v>
      </c>
      <c r="T40" s="122">
        <f t="shared" si="5"/>
        <v>52</v>
      </c>
      <c r="U40" s="122">
        <f t="shared" si="5"/>
        <v>122</v>
      </c>
      <c r="V40" s="122">
        <f t="shared" si="5"/>
        <v>84</v>
      </c>
      <c r="W40" s="122">
        <f t="shared" si="5"/>
        <v>122</v>
      </c>
      <c r="X40" s="122">
        <f t="shared" si="5"/>
        <v>161</v>
      </c>
      <c r="Y40" s="123">
        <f t="shared" si="5"/>
        <v>0</v>
      </c>
      <c r="Z40" s="124">
        <f t="shared" si="5"/>
        <v>29</v>
      </c>
      <c r="AA40" s="120">
        <f t="shared" si="5"/>
        <v>0</v>
      </c>
      <c r="AB40" s="120">
        <f t="shared" si="5"/>
        <v>0</v>
      </c>
      <c r="AC40" s="120">
        <f t="shared" si="5"/>
        <v>0</v>
      </c>
      <c r="AD40" s="255"/>
    </row>
    <row r="41" spans="1:85" x14ac:dyDescent="0.25">
      <c r="A41" s="272" t="s">
        <v>53</v>
      </c>
      <c r="B41" s="125"/>
      <c r="C41" s="125"/>
      <c r="D41" s="125"/>
      <c r="E41" s="125"/>
      <c r="F41" s="125"/>
      <c r="G41" s="126"/>
      <c r="H41" s="126"/>
      <c r="I41" s="127"/>
      <c r="J41" s="127"/>
      <c r="K41" s="127"/>
      <c r="L41" s="127"/>
      <c r="M41" s="127"/>
      <c r="N41" s="127"/>
      <c r="O41" s="128"/>
      <c r="P41" s="127"/>
      <c r="Q41" s="7"/>
      <c r="R41" s="8"/>
      <c r="S41" s="8"/>
      <c r="T41" s="8"/>
      <c r="U41" s="8"/>
      <c r="V41" s="8"/>
      <c r="W41" s="8"/>
      <c r="X41" s="8"/>
      <c r="Y41" s="8"/>
      <c r="Z41" s="8"/>
      <c r="AA41" s="8"/>
      <c r="AB41" s="8"/>
      <c r="AC41" s="8"/>
    </row>
    <row r="42" spans="1:85" ht="42" x14ac:dyDescent="0.25">
      <c r="A42" s="396" t="s">
        <v>3</v>
      </c>
      <c r="B42" s="397"/>
      <c r="C42" s="398"/>
      <c r="D42" s="296" t="s">
        <v>4</v>
      </c>
      <c r="E42" s="129" t="s">
        <v>54</v>
      </c>
      <c r="F42" s="299" t="s">
        <v>111</v>
      </c>
      <c r="G42" s="299" t="s">
        <v>55</v>
      </c>
      <c r="H42" s="300" t="s">
        <v>56</v>
      </c>
      <c r="I42" s="414" t="s">
        <v>112</v>
      </c>
      <c r="J42" s="127"/>
      <c r="K42" s="127"/>
      <c r="L42" s="127"/>
      <c r="M42" s="127"/>
      <c r="N42" s="127"/>
      <c r="O42" s="127"/>
      <c r="P42" s="127"/>
      <c r="Q42" s="7"/>
      <c r="R42" s="8"/>
      <c r="S42" s="8"/>
      <c r="T42" s="8"/>
      <c r="U42" s="8"/>
      <c r="V42" s="8"/>
      <c r="W42" s="8"/>
      <c r="X42" s="8"/>
      <c r="Y42" s="8"/>
      <c r="Z42" s="8"/>
      <c r="AA42" s="8"/>
      <c r="AB42" s="8"/>
      <c r="AC42" s="8"/>
    </row>
    <row r="43" spans="1:85" x14ac:dyDescent="0.25">
      <c r="A43" s="391" t="s">
        <v>26</v>
      </c>
      <c r="B43" s="324" t="s">
        <v>27</v>
      </c>
      <c r="C43" s="325"/>
      <c r="D43" s="21">
        <f t="shared" ref="D43:D72" si="6">SUM(E43:H43)</f>
        <v>133</v>
      </c>
      <c r="E43" s="22">
        <v>48</v>
      </c>
      <c r="F43" s="23">
        <v>15</v>
      </c>
      <c r="G43" s="23"/>
      <c r="H43" s="415">
        <v>70</v>
      </c>
      <c r="I43" s="416"/>
      <c r="J43" s="257"/>
      <c r="K43" s="127"/>
      <c r="L43" s="127"/>
      <c r="M43" s="127"/>
      <c r="N43" s="127"/>
      <c r="O43" s="127"/>
      <c r="P43" s="127"/>
      <c r="Q43" s="7"/>
      <c r="R43" s="8"/>
      <c r="S43" s="8"/>
      <c r="T43" s="8"/>
      <c r="U43" s="8"/>
      <c r="V43" s="8"/>
      <c r="W43" s="8"/>
      <c r="X43" s="8"/>
      <c r="Y43" s="8"/>
      <c r="Z43" s="8"/>
      <c r="AA43" s="8"/>
      <c r="AB43" s="8"/>
      <c r="AC43" s="8"/>
      <c r="CA43" s="253" t="str">
        <f t="shared" ref="CA43:CA71" si="7">IF(AND(D43=0,D11&gt;0),"En esta área en Sección A,  se consignan personas pero falta registrar la Sesión","")</f>
        <v/>
      </c>
      <c r="CG43" s="253">
        <f t="shared" ref="CG43:CG71" si="8">IF(AND(D43=0,D11&gt;0),1,0)</f>
        <v>0</v>
      </c>
    </row>
    <row r="44" spans="1:85" x14ac:dyDescent="0.25">
      <c r="A44" s="392"/>
      <c r="B44" s="326" t="s">
        <v>28</v>
      </c>
      <c r="C44" s="31" t="s">
        <v>29</v>
      </c>
      <c r="D44" s="21">
        <f t="shared" si="6"/>
        <v>92</v>
      </c>
      <c r="E44" s="33">
        <v>38</v>
      </c>
      <c r="F44" s="34">
        <v>4</v>
      </c>
      <c r="G44" s="34"/>
      <c r="H44" s="104">
        <v>50</v>
      </c>
      <c r="I44" s="417"/>
      <c r="J44" s="257"/>
      <c r="K44" s="127"/>
      <c r="L44" s="127"/>
      <c r="M44" s="127"/>
      <c r="N44" s="127"/>
      <c r="O44" s="127"/>
      <c r="P44" s="127"/>
      <c r="Q44" s="7"/>
      <c r="R44" s="8"/>
      <c r="S44" s="8"/>
      <c r="T44" s="8"/>
      <c r="U44" s="8"/>
      <c r="V44" s="8"/>
      <c r="W44" s="8"/>
      <c r="X44" s="8"/>
      <c r="Y44" s="8"/>
      <c r="Z44" s="8"/>
      <c r="AA44" s="8"/>
      <c r="AB44" s="8"/>
      <c r="AC44" s="8"/>
      <c r="CA44" s="253" t="str">
        <f t="shared" si="7"/>
        <v/>
      </c>
      <c r="CG44" s="253">
        <f t="shared" si="8"/>
        <v>0</v>
      </c>
    </row>
    <row r="45" spans="1:85" x14ac:dyDescent="0.25">
      <c r="A45" s="392"/>
      <c r="B45" s="327"/>
      <c r="C45" s="295" t="s">
        <v>30</v>
      </c>
      <c r="D45" s="68">
        <f t="shared" si="6"/>
        <v>5</v>
      </c>
      <c r="E45" s="59">
        <v>5</v>
      </c>
      <c r="F45" s="60"/>
      <c r="G45" s="60"/>
      <c r="H45" s="62"/>
      <c r="I45" s="418"/>
      <c r="J45" s="257"/>
      <c r="K45" s="127"/>
      <c r="L45" s="127"/>
      <c r="M45" s="127"/>
      <c r="N45" s="127"/>
      <c r="O45" s="127"/>
      <c r="P45" s="127"/>
      <c r="Q45" s="7"/>
      <c r="R45" s="8"/>
      <c r="S45" s="8"/>
      <c r="T45" s="8"/>
      <c r="U45" s="8"/>
      <c r="V45" s="8"/>
      <c r="W45" s="8"/>
      <c r="X45" s="8"/>
      <c r="Y45" s="8"/>
      <c r="Z45" s="8"/>
      <c r="AA45" s="8"/>
      <c r="AB45" s="8"/>
      <c r="AC45" s="8"/>
      <c r="CA45" s="253" t="str">
        <f t="shared" si="7"/>
        <v/>
      </c>
      <c r="CG45" s="253">
        <f t="shared" si="8"/>
        <v>0</v>
      </c>
    </row>
    <row r="46" spans="1:85" x14ac:dyDescent="0.25">
      <c r="A46" s="392"/>
      <c r="B46" s="328"/>
      <c r="C46" s="47" t="s">
        <v>31</v>
      </c>
      <c r="D46" s="84">
        <f t="shared" si="6"/>
        <v>51</v>
      </c>
      <c r="E46" s="85">
        <v>17</v>
      </c>
      <c r="F46" s="98">
        <v>6</v>
      </c>
      <c r="G46" s="98"/>
      <c r="H46" s="112">
        <v>28</v>
      </c>
      <c r="I46" s="419"/>
      <c r="J46" s="257"/>
      <c r="K46" s="127"/>
      <c r="L46" s="127"/>
      <c r="M46" s="127"/>
      <c r="N46" s="127"/>
      <c r="O46" s="127"/>
      <c r="P46" s="127"/>
      <c r="Q46" s="7"/>
      <c r="R46" s="8"/>
      <c r="S46" s="8"/>
      <c r="T46" s="8"/>
      <c r="U46" s="8"/>
      <c r="V46" s="8"/>
      <c r="W46" s="8"/>
      <c r="X46" s="8"/>
      <c r="Y46" s="8"/>
      <c r="Z46" s="8"/>
      <c r="AA46" s="8"/>
      <c r="AB46" s="8"/>
      <c r="AC46" s="8"/>
      <c r="CA46" s="253" t="str">
        <f t="shared" si="7"/>
        <v/>
      </c>
      <c r="CG46" s="253">
        <f t="shared" si="8"/>
        <v>0</v>
      </c>
    </row>
    <row r="47" spans="1:85" x14ac:dyDescent="0.25">
      <c r="A47" s="392"/>
      <c r="B47" s="353" t="s">
        <v>32</v>
      </c>
      <c r="C47" s="354"/>
      <c r="D47" s="99">
        <f t="shared" si="6"/>
        <v>118</v>
      </c>
      <c r="E47" s="40">
        <v>40</v>
      </c>
      <c r="F47" s="41">
        <v>18</v>
      </c>
      <c r="G47" s="41"/>
      <c r="H47" s="56">
        <v>60</v>
      </c>
      <c r="I47" s="420"/>
      <c r="J47" s="257"/>
      <c r="K47" s="127"/>
      <c r="L47" s="127"/>
      <c r="M47" s="127"/>
      <c r="N47" s="127"/>
      <c r="O47" s="127"/>
      <c r="P47" s="127"/>
      <c r="Q47" s="7"/>
      <c r="R47" s="8"/>
      <c r="S47" s="8"/>
      <c r="T47" s="8"/>
      <c r="U47" s="8"/>
      <c r="V47" s="8"/>
      <c r="W47" s="8"/>
      <c r="X47" s="8"/>
      <c r="Y47" s="8"/>
      <c r="Z47" s="8"/>
      <c r="AA47" s="8"/>
      <c r="AB47" s="8"/>
      <c r="AC47" s="8"/>
      <c r="CA47" s="253" t="str">
        <f t="shared" si="7"/>
        <v/>
      </c>
      <c r="CG47" s="253">
        <f t="shared" si="8"/>
        <v>0</v>
      </c>
    </row>
    <row r="48" spans="1:85" x14ac:dyDescent="0.25">
      <c r="A48" s="392"/>
      <c r="B48" s="314" t="s">
        <v>33</v>
      </c>
      <c r="C48" s="315"/>
      <c r="D48" s="68">
        <f t="shared" si="6"/>
        <v>49</v>
      </c>
      <c r="E48" s="59">
        <v>30</v>
      </c>
      <c r="F48" s="60">
        <v>4</v>
      </c>
      <c r="G48" s="60"/>
      <c r="H48" s="62">
        <v>15</v>
      </c>
      <c r="I48" s="418"/>
      <c r="J48" s="257"/>
      <c r="K48" s="127"/>
      <c r="L48" s="127"/>
      <c r="M48" s="127"/>
      <c r="N48" s="127"/>
      <c r="O48" s="127"/>
      <c r="P48" s="127"/>
      <c r="Q48" s="7"/>
      <c r="R48" s="8"/>
      <c r="S48" s="8"/>
      <c r="T48" s="8"/>
      <c r="U48" s="8"/>
      <c r="V48" s="8"/>
      <c r="W48" s="8"/>
      <c r="X48" s="8"/>
      <c r="Y48" s="8"/>
      <c r="Z48" s="8"/>
      <c r="AA48" s="8"/>
      <c r="AB48" s="8"/>
      <c r="AC48" s="8"/>
      <c r="CA48" s="253" t="str">
        <f t="shared" si="7"/>
        <v/>
      </c>
      <c r="CG48" s="253">
        <f t="shared" si="8"/>
        <v>0</v>
      </c>
    </row>
    <row r="49" spans="1:85" x14ac:dyDescent="0.25">
      <c r="A49" s="392"/>
      <c r="B49" s="314" t="s">
        <v>34</v>
      </c>
      <c r="C49" s="315"/>
      <c r="D49" s="68">
        <f t="shared" si="6"/>
        <v>12</v>
      </c>
      <c r="E49" s="59">
        <v>12</v>
      </c>
      <c r="F49" s="60"/>
      <c r="G49" s="60"/>
      <c r="H49" s="62"/>
      <c r="I49" s="418"/>
      <c r="J49" s="257"/>
      <c r="K49" s="127"/>
      <c r="L49" s="127"/>
      <c r="M49" s="127"/>
      <c r="N49" s="127"/>
      <c r="O49" s="127"/>
      <c r="P49" s="127"/>
      <c r="Q49" s="7"/>
      <c r="R49" s="8"/>
      <c r="S49" s="8"/>
      <c r="T49" s="8"/>
      <c r="U49" s="8"/>
      <c r="V49" s="8"/>
      <c r="W49" s="8"/>
      <c r="X49" s="8"/>
      <c r="Y49" s="8"/>
      <c r="Z49" s="8"/>
      <c r="AA49" s="8"/>
      <c r="AB49" s="8"/>
      <c r="AC49" s="8"/>
      <c r="CA49" s="253" t="str">
        <f t="shared" si="7"/>
        <v/>
      </c>
      <c r="CG49" s="253">
        <f t="shared" si="8"/>
        <v>0</v>
      </c>
    </row>
    <row r="50" spans="1:85" x14ac:dyDescent="0.25">
      <c r="A50" s="392"/>
      <c r="B50" s="314" t="s">
        <v>79</v>
      </c>
      <c r="C50" s="315"/>
      <c r="D50" s="68">
        <f t="shared" si="6"/>
        <v>0</v>
      </c>
      <c r="E50" s="59"/>
      <c r="F50" s="60"/>
      <c r="G50" s="60"/>
      <c r="H50" s="62"/>
      <c r="I50" s="418"/>
      <c r="J50" s="257"/>
      <c r="K50" s="127"/>
      <c r="L50" s="127"/>
      <c r="M50" s="127"/>
      <c r="N50" s="127"/>
      <c r="O50" s="127"/>
      <c r="P50" s="127"/>
      <c r="Q50" s="7"/>
      <c r="R50" s="8"/>
      <c r="S50" s="8"/>
      <c r="T50" s="8"/>
      <c r="U50" s="8"/>
      <c r="V50" s="8"/>
      <c r="W50" s="8"/>
      <c r="X50" s="8"/>
      <c r="Y50" s="8"/>
      <c r="Z50" s="8"/>
      <c r="AA50" s="8"/>
      <c r="AB50" s="8"/>
      <c r="AC50" s="8"/>
      <c r="CA50" s="253" t="str">
        <f t="shared" si="7"/>
        <v/>
      </c>
      <c r="CG50" s="253">
        <f t="shared" si="8"/>
        <v>0</v>
      </c>
    </row>
    <row r="51" spans="1:85" x14ac:dyDescent="0.25">
      <c r="A51" s="392"/>
      <c r="B51" s="314" t="s">
        <v>35</v>
      </c>
      <c r="C51" s="315"/>
      <c r="D51" s="68">
        <f t="shared" si="6"/>
        <v>25</v>
      </c>
      <c r="E51" s="59">
        <v>10</v>
      </c>
      <c r="F51" s="60"/>
      <c r="G51" s="60"/>
      <c r="H51" s="62">
        <v>15</v>
      </c>
      <c r="I51" s="418"/>
      <c r="J51" s="257"/>
      <c r="K51" s="127"/>
      <c r="L51" s="127"/>
      <c r="M51" s="127"/>
      <c r="N51" s="127"/>
      <c r="O51" s="127"/>
      <c r="P51" s="127"/>
      <c r="Q51" s="7"/>
      <c r="R51" s="8"/>
      <c r="S51" s="8"/>
      <c r="T51" s="8"/>
      <c r="U51" s="8"/>
      <c r="V51" s="8"/>
      <c r="W51" s="8"/>
      <c r="X51" s="8"/>
      <c r="Y51" s="8"/>
      <c r="Z51" s="8"/>
      <c r="AA51" s="8"/>
      <c r="AB51" s="8"/>
      <c r="AC51" s="8"/>
      <c r="CA51" s="253" t="str">
        <f t="shared" si="7"/>
        <v/>
      </c>
      <c r="CG51" s="253">
        <f t="shared" si="8"/>
        <v>0</v>
      </c>
    </row>
    <row r="52" spans="1:85" x14ac:dyDescent="0.25">
      <c r="A52" s="392"/>
      <c r="B52" s="314" t="s">
        <v>36</v>
      </c>
      <c r="C52" s="315"/>
      <c r="D52" s="68">
        <f t="shared" si="6"/>
        <v>15</v>
      </c>
      <c r="E52" s="100"/>
      <c r="F52" s="70">
        <v>15</v>
      </c>
      <c r="G52" s="70"/>
      <c r="H52" s="101"/>
      <c r="I52" s="421"/>
      <c r="J52" s="257"/>
      <c r="K52" s="127"/>
      <c r="L52" s="127"/>
      <c r="M52" s="127"/>
      <c r="N52" s="127"/>
      <c r="O52" s="127"/>
      <c r="P52" s="127"/>
      <c r="Q52" s="7"/>
      <c r="R52" s="8"/>
      <c r="S52" s="8"/>
      <c r="T52" s="8"/>
      <c r="U52" s="8"/>
      <c r="V52" s="8"/>
      <c r="W52" s="8"/>
      <c r="X52" s="8"/>
      <c r="Y52" s="8"/>
      <c r="Z52" s="8"/>
      <c r="AA52" s="8"/>
      <c r="AB52" s="8"/>
      <c r="AC52" s="8"/>
      <c r="CA52" s="253" t="str">
        <f t="shared" si="7"/>
        <v/>
      </c>
      <c r="CG52" s="253">
        <f t="shared" si="8"/>
        <v>0</v>
      </c>
    </row>
    <row r="53" spans="1:85" x14ac:dyDescent="0.25">
      <c r="A53" s="392"/>
      <c r="B53" s="317" t="s">
        <v>106</v>
      </c>
      <c r="C53" s="318"/>
      <c r="D53" s="68">
        <f t="shared" si="6"/>
        <v>0</v>
      </c>
      <c r="E53" s="100"/>
      <c r="F53" s="70"/>
      <c r="G53" s="70"/>
      <c r="H53" s="101"/>
      <c r="I53" s="421"/>
      <c r="J53" s="257"/>
      <c r="K53" s="127"/>
      <c r="L53" s="127"/>
      <c r="M53" s="127"/>
      <c r="N53" s="127"/>
      <c r="O53" s="127"/>
      <c r="P53" s="127"/>
      <c r="Q53" s="7"/>
      <c r="R53" s="8"/>
      <c r="S53" s="8"/>
      <c r="T53" s="8"/>
      <c r="U53" s="8"/>
      <c r="V53" s="8"/>
      <c r="W53" s="8"/>
      <c r="X53" s="8"/>
      <c r="Y53" s="8"/>
      <c r="Z53" s="8"/>
      <c r="AA53" s="8"/>
      <c r="AB53" s="8"/>
      <c r="AC53" s="8"/>
      <c r="CA53" s="253" t="str">
        <f t="shared" si="7"/>
        <v/>
      </c>
      <c r="CG53" s="253">
        <f t="shared" si="8"/>
        <v>0</v>
      </c>
    </row>
    <row r="54" spans="1:85" x14ac:dyDescent="0.25">
      <c r="A54" s="392"/>
      <c r="B54" s="319" t="s">
        <v>107</v>
      </c>
      <c r="C54" s="76" t="s">
        <v>37</v>
      </c>
      <c r="D54" s="32">
        <f t="shared" si="6"/>
        <v>25</v>
      </c>
      <c r="E54" s="37">
        <v>14</v>
      </c>
      <c r="F54" s="34">
        <v>5</v>
      </c>
      <c r="G54" s="34"/>
      <c r="H54" s="104">
        <v>6</v>
      </c>
      <c r="I54" s="417"/>
      <c r="J54" s="257"/>
      <c r="K54" s="127"/>
      <c r="L54" s="127"/>
      <c r="M54" s="127"/>
      <c r="N54" s="127"/>
      <c r="O54" s="127"/>
      <c r="P54" s="127"/>
      <c r="Q54" s="7"/>
      <c r="R54" s="8"/>
      <c r="S54" s="8"/>
      <c r="T54" s="8"/>
      <c r="U54" s="8"/>
      <c r="V54" s="8"/>
      <c r="W54" s="8"/>
      <c r="X54" s="8"/>
      <c r="Y54" s="8"/>
      <c r="Z54" s="8"/>
      <c r="AA54" s="8"/>
      <c r="AB54" s="8"/>
      <c r="AC54" s="8"/>
      <c r="CA54" s="253" t="str">
        <f t="shared" si="7"/>
        <v/>
      </c>
      <c r="CG54" s="253">
        <f t="shared" si="8"/>
        <v>0</v>
      </c>
    </row>
    <row r="55" spans="1:85" x14ac:dyDescent="0.25">
      <c r="A55" s="392"/>
      <c r="B55" s="320"/>
      <c r="C55" s="301" t="s">
        <v>38</v>
      </c>
      <c r="D55" s="39">
        <f t="shared" si="6"/>
        <v>76</v>
      </c>
      <c r="E55" s="61">
        <v>40</v>
      </c>
      <c r="F55" s="60">
        <v>21</v>
      </c>
      <c r="G55" s="60"/>
      <c r="H55" s="62">
        <v>15</v>
      </c>
      <c r="I55" s="418"/>
      <c r="J55" s="257"/>
      <c r="K55" s="127"/>
      <c r="L55" s="127"/>
      <c r="M55" s="127"/>
      <c r="N55" s="127"/>
      <c r="O55" s="127"/>
      <c r="P55" s="127"/>
      <c r="Q55" s="7"/>
      <c r="R55" s="8"/>
      <c r="S55" s="8"/>
      <c r="T55" s="8"/>
      <c r="U55" s="8"/>
      <c r="V55" s="8"/>
      <c r="W55" s="8"/>
      <c r="X55" s="8"/>
      <c r="Y55" s="8"/>
      <c r="Z55" s="8"/>
      <c r="AA55" s="8"/>
      <c r="AB55" s="8"/>
      <c r="AC55" s="8"/>
      <c r="CA55" s="253" t="str">
        <f t="shared" si="7"/>
        <v/>
      </c>
      <c r="CG55" s="253">
        <f t="shared" si="8"/>
        <v>0</v>
      </c>
    </row>
    <row r="56" spans="1:85" x14ac:dyDescent="0.25">
      <c r="A56" s="392"/>
      <c r="B56" s="321"/>
      <c r="C56" s="83" t="s">
        <v>39</v>
      </c>
      <c r="D56" s="84">
        <f t="shared" si="6"/>
        <v>0</v>
      </c>
      <c r="E56" s="136"/>
      <c r="F56" s="98"/>
      <c r="G56" s="98"/>
      <c r="H56" s="112"/>
      <c r="I56" s="419"/>
      <c r="J56" s="257"/>
      <c r="K56" s="127"/>
      <c r="L56" s="127"/>
      <c r="M56" s="127"/>
      <c r="N56" s="127"/>
      <c r="O56" s="127"/>
      <c r="P56" s="127"/>
      <c r="Q56" s="7"/>
      <c r="R56" s="8"/>
      <c r="S56" s="8"/>
      <c r="T56" s="8"/>
      <c r="U56" s="8"/>
      <c r="V56" s="8"/>
      <c r="W56" s="8"/>
      <c r="X56" s="8"/>
      <c r="Y56" s="8"/>
      <c r="Z56" s="8"/>
      <c r="AA56" s="8"/>
      <c r="AB56" s="8"/>
      <c r="AC56" s="8"/>
      <c r="CA56" s="253" t="str">
        <f t="shared" si="7"/>
        <v/>
      </c>
      <c r="CG56" s="253">
        <f t="shared" si="8"/>
        <v>0</v>
      </c>
    </row>
    <row r="57" spans="1:85" x14ac:dyDescent="0.25">
      <c r="A57" s="392"/>
      <c r="B57" s="329" t="s">
        <v>40</v>
      </c>
      <c r="C57" s="179" t="s">
        <v>41</v>
      </c>
      <c r="D57" s="21">
        <f t="shared" si="6"/>
        <v>0</v>
      </c>
      <c r="E57" s="33"/>
      <c r="F57" s="34"/>
      <c r="G57" s="34"/>
      <c r="H57" s="104"/>
      <c r="I57" s="417"/>
      <c r="J57" s="257"/>
      <c r="K57" s="127"/>
      <c r="L57" s="127"/>
      <c r="M57" s="127"/>
      <c r="N57" s="127"/>
      <c r="O57" s="127"/>
      <c r="P57" s="127"/>
      <c r="Q57" s="7"/>
      <c r="R57" s="8"/>
      <c r="S57" s="8"/>
      <c r="T57" s="8"/>
      <c r="U57" s="8"/>
      <c r="V57" s="8"/>
      <c r="W57" s="8"/>
      <c r="X57" s="8"/>
      <c r="Y57" s="8"/>
      <c r="Z57" s="8"/>
      <c r="AA57" s="8"/>
      <c r="AB57" s="8"/>
      <c r="AC57" s="8"/>
      <c r="CA57" s="253" t="str">
        <f t="shared" si="7"/>
        <v/>
      </c>
      <c r="CG57" s="253">
        <f t="shared" si="8"/>
        <v>0</v>
      </c>
    </row>
    <row r="58" spans="1:85" x14ac:dyDescent="0.25">
      <c r="A58" s="392"/>
      <c r="B58" s="330"/>
      <c r="C58" s="180" t="s">
        <v>42</v>
      </c>
      <c r="D58" s="68">
        <f t="shared" si="6"/>
        <v>0</v>
      </c>
      <c r="E58" s="59"/>
      <c r="F58" s="60"/>
      <c r="G58" s="60"/>
      <c r="H58" s="62"/>
      <c r="I58" s="418"/>
      <c r="J58" s="257"/>
      <c r="K58" s="127"/>
      <c r="L58" s="127"/>
      <c r="M58" s="127"/>
      <c r="N58" s="127"/>
      <c r="O58" s="127"/>
      <c r="P58" s="127"/>
      <c r="Q58" s="7"/>
      <c r="R58" s="8"/>
      <c r="S58" s="8"/>
      <c r="T58" s="8"/>
      <c r="U58" s="8"/>
      <c r="V58" s="8"/>
      <c r="W58" s="8"/>
      <c r="X58" s="8"/>
      <c r="Y58" s="8"/>
      <c r="Z58" s="8"/>
      <c r="AA58" s="8"/>
      <c r="AB58" s="8"/>
      <c r="AC58" s="8"/>
      <c r="CA58" s="253" t="str">
        <f t="shared" si="7"/>
        <v/>
      </c>
      <c r="CG58" s="253">
        <f t="shared" si="8"/>
        <v>0</v>
      </c>
    </row>
    <row r="59" spans="1:85" x14ac:dyDescent="0.25">
      <c r="A59" s="392"/>
      <c r="B59" s="331"/>
      <c r="C59" s="83" t="s">
        <v>39</v>
      </c>
      <c r="D59" s="84">
        <f t="shared" si="6"/>
        <v>32</v>
      </c>
      <c r="E59" s="85">
        <v>20</v>
      </c>
      <c r="F59" s="98">
        <v>6</v>
      </c>
      <c r="G59" s="98"/>
      <c r="H59" s="112">
        <v>6</v>
      </c>
      <c r="I59" s="419"/>
      <c r="J59" s="257"/>
      <c r="K59" s="127"/>
      <c r="L59" s="127"/>
      <c r="M59" s="127"/>
      <c r="N59" s="127"/>
      <c r="O59" s="127"/>
      <c r="P59" s="127"/>
      <c r="Q59" s="7"/>
      <c r="R59" s="8"/>
      <c r="S59" s="8"/>
      <c r="T59" s="8"/>
      <c r="U59" s="8"/>
      <c r="V59" s="8"/>
      <c r="W59" s="8"/>
      <c r="X59" s="8"/>
      <c r="Y59" s="8"/>
      <c r="Z59" s="8"/>
      <c r="AA59" s="8"/>
      <c r="AB59" s="8"/>
      <c r="AC59" s="8"/>
      <c r="CA59" s="253" t="str">
        <f t="shared" si="7"/>
        <v/>
      </c>
      <c r="CG59" s="253">
        <f t="shared" si="8"/>
        <v>0</v>
      </c>
    </row>
    <row r="60" spans="1:85" x14ac:dyDescent="0.25">
      <c r="A60" s="392"/>
      <c r="B60" s="353" t="s">
        <v>43</v>
      </c>
      <c r="C60" s="354"/>
      <c r="D60" s="99">
        <f t="shared" si="6"/>
        <v>94</v>
      </c>
      <c r="E60" s="40">
        <v>15</v>
      </c>
      <c r="F60" s="41">
        <v>32</v>
      </c>
      <c r="G60" s="41">
        <v>32</v>
      </c>
      <c r="H60" s="56">
        <v>15</v>
      </c>
      <c r="I60" s="420"/>
      <c r="J60" s="257"/>
      <c r="K60" s="127"/>
      <c r="L60" s="127"/>
      <c r="M60" s="127"/>
      <c r="N60" s="127"/>
      <c r="O60" s="127"/>
      <c r="P60" s="127"/>
      <c r="Q60" s="7"/>
      <c r="R60" s="8"/>
      <c r="S60" s="8"/>
      <c r="T60" s="8"/>
      <c r="U60" s="8"/>
      <c r="V60" s="8"/>
      <c r="W60" s="8"/>
      <c r="X60" s="8"/>
      <c r="Y60" s="8"/>
      <c r="Z60" s="8"/>
      <c r="AA60" s="8"/>
      <c r="AB60" s="8"/>
      <c r="AC60" s="8"/>
      <c r="CA60" s="253" t="str">
        <f t="shared" si="7"/>
        <v/>
      </c>
      <c r="CG60" s="253">
        <f t="shared" si="8"/>
        <v>0</v>
      </c>
    </row>
    <row r="61" spans="1:85" x14ac:dyDescent="0.25">
      <c r="A61" s="392"/>
      <c r="B61" s="314" t="s">
        <v>44</v>
      </c>
      <c r="C61" s="315"/>
      <c r="D61" s="68">
        <f t="shared" si="6"/>
        <v>225</v>
      </c>
      <c r="E61" s="59">
        <v>126</v>
      </c>
      <c r="F61" s="60"/>
      <c r="G61" s="60"/>
      <c r="H61" s="62">
        <v>99</v>
      </c>
      <c r="I61" s="418"/>
      <c r="J61" s="257"/>
      <c r="K61" s="127"/>
      <c r="L61" s="127"/>
      <c r="M61" s="127"/>
      <c r="N61" s="127"/>
      <c r="O61" s="127"/>
      <c r="P61" s="127"/>
      <c r="Q61" s="7"/>
      <c r="R61" s="8"/>
      <c r="S61" s="8"/>
      <c r="T61" s="8"/>
      <c r="U61" s="8"/>
      <c r="V61" s="8"/>
      <c r="W61" s="8"/>
      <c r="X61" s="8"/>
      <c r="Y61" s="8"/>
      <c r="Z61" s="8"/>
      <c r="AA61" s="8"/>
      <c r="AB61" s="8"/>
      <c r="AC61" s="8"/>
      <c r="CA61" s="253" t="str">
        <f t="shared" si="7"/>
        <v/>
      </c>
      <c r="CG61" s="253">
        <f t="shared" si="8"/>
        <v>0</v>
      </c>
    </row>
    <row r="62" spans="1:85" x14ac:dyDescent="0.25">
      <c r="A62" s="392"/>
      <c r="B62" s="316" t="s">
        <v>80</v>
      </c>
      <c r="C62" s="181" t="s">
        <v>108</v>
      </c>
      <c r="D62" s="68">
        <f t="shared" si="6"/>
        <v>0</v>
      </c>
      <c r="E62" s="59"/>
      <c r="F62" s="60"/>
      <c r="G62" s="60"/>
      <c r="H62" s="62"/>
      <c r="I62" s="418"/>
      <c r="J62" s="257"/>
      <c r="K62" s="127"/>
      <c r="L62" s="127"/>
      <c r="M62" s="127"/>
      <c r="N62" s="127"/>
      <c r="O62" s="127"/>
      <c r="P62" s="127"/>
      <c r="Q62" s="7"/>
      <c r="R62" s="8"/>
      <c r="S62" s="8"/>
      <c r="T62" s="8"/>
      <c r="U62" s="8"/>
      <c r="V62" s="8"/>
      <c r="W62" s="8"/>
      <c r="X62" s="8"/>
      <c r="Y62" s="8"/>
      <c r="Z62" s="8"/>
      <c r="AA62" s="8"/>
      <c r="AB62" s="8"/>
      <c r="AC62" s="8"/>
      <c r="CA62" s="253" t="str">
        <f t="shared" si="7"/>
        <v/>
      </c>
      <c r="CG62" s="253">
        <f t="shared" si="8"/>
        <v>0</v>
      </c>
    </row>
    <row r="63" spans="1:85" x14ac:dyDescent="0.25">
      <c r="A63" s="392"/>
      <c r="B63" s="316"/>
      <c r="C63" s="181" t="s">
        <v>109</v>
      </c>
      <c r="D63" s="68">
        <f t="shared" si="6"/>
        <v>0</v>
      </c>
      <c r="E63" s="59"/>
      <c r="F63" s="60"/>
      <c r="G63" s="60"/>
      <c r="H63" s="62"/>
      <c r="I63" s="418"/>
      <c r="J63" s="257"/>
      <c r="K63" s="127"/>
      <c r="L63" s="127"/>
      <c r="M63" s="127"/>
      <c r="N63" s="127"/>
      <c r="O63" s="127"/>
      <c r="P63" s="127"/>
      <c r="Q63" s="7"/>
      <c r="R63" s="8"/>
      <c r="S63" s="8"/>
      <c r="T63" s="8"/>
      <c r="U63" s="8"/>
      <c r="V63" s="8"/>
      <c r="W63" s="8"/>
      <c r="X63" s="8"/>
      <c r="Y63" s="8"/>
      <c r="Z63" s="8"/>
      <c r="AA63" s="8"/>
      <c r="AB63" s="8"/>
      <c r="AC63" s="8"/>
      <c r="CA63" s="253" t="str">
        <f t="shared" si="7"/>
        <v/>
      </c>
      <c r="CG63" s="253">
        <f t="shared" si="8"/>
        <v>0</v>
      </c>
    </row>
    <row r="64" spans="1:85" x14ac:dyDescent="0.25">
      <c r="A64" s="392"/>
      <c r="B64" s="390" t="s">
        <v>81</v>
      </c>
      <c r="C64" s="390"/>
      <c r="D64" s="68">
        <f t="shared" si="6"/>
        <v>0</v>
      </c>
      <c r="E64" s="59"/>
      <c r="F64" s="60"/>
      <c r="G64" s="60"/>
      <c r="H64" s="62"/>
      <c r="I64" s="418"/>
      <c r="J64" s="257"/>
      <c r="K64" s="127"/>
      <c r="L64" s="127"/>
      <c r="M64" s="127"/>
      <c r="N64" s="127"/>
      <c r="O64" s="127"/>
      <c r="P64" s="127"/>
      <c r="Q64" s="7"/>
      <c r="R64" s="8"/>
      <c r="S64" s="8"/>
      <c r="T64" s="8"/>
      <c r="U64" s="8"/>
      <c r="V64" s="8"/>
      <c r="W64" s="8"/>
      <c r="X64" s="8"/>
      <c r="Y64" s="8"/>
      <c r="Z64" s="8"/>
      <c r="AA64" s="8"/>
      <c r="AB64" s="8"/>
      <c r="AC64" s="8"/>
      <c r="CA64" s="253" t="str">
        <f t="shared" si="7"/>
        <v/>
      </c>
      <c r="CG64" s="253">
        <f t="shared" si="8"/>
        <v>0</v>
      </c>
    </row>
    <row r="65" spans="1:85" x14ac:dyDescent="0.25">
      <c r="A65" s="392"/>
      <c r="B65" s="349" t="s">
        <v>45</v>
      </c>
      <c r="C65" s="350"/>
      <c r="D65" s="68">
        <f t="shared" si="6"/>
        <v>0</v>
      </c>
      <c r="E65" s="59"/>
      <c r="F65" s="60"/>
      <c r="G65" s="60"/>
      <c r="H65" s="62"/>
      <c r="I65" s="418"/>
      <c r="J65" s="257"/>
      <c r="K65" s="127"/>
      <c r="L65" s="127"/>
      <c r="M65" s="127"/>
      <c r="N65" s="127"/>
      <c r="O65" s="127"/>
      <c r="P65" s="127"/>
      <c r="Q65" s="7"/>
      <c r="R65" s="8"/>
      <c r="S65" s="8"/>
      <c r="T65" s="8"/>
      <c r="U65" s="8"/>
      <c r="V65" s="8"/>
      <c r="W65" s="8"/>
      <c r="X65" s="8"/>
      <c r="Y65" s="8"/>
      <c r="Z65" s="8"/>
      <c r="AA65" s="8"/>
      <c r="AB65" s="8"/>
      <c r="AC65" s="8"/>
      <c r="CA65" s="253" t="str">
        <f t="shared" si="7"/>
        <v/>
      </c>
      <c r="CG65" s="253">
        <f t="shared" si="8"/>
        <v>0</v>
      </c>
    </row>
    <row r="66" spans="1:85" x14ac:dyDescent="0.25">
      <c r="A66" s="392"/>
      <c r="B66" s="355" t="s">
        <v>46</v>
      </c>
      <c r="C66" s="356"/>
      <c r="D66" s="68">
        <f t="shared" si="6"/>
        <v>0</v>
      </c>
      <c r="E66" s="100"/>
      <c r="F66" s="70"/>
      <c r="G66" s="70"/>
      <c r="H66" s="101"/>
      <c r="I66" s="421"/>
      <c r="J66" s="257"/>
      <c r="K66" s="127"/>
      <c r="L66" s="127"/>
      <c r="M66" s="127"/>
      <c r="N66" s="127"/>
      <c r="O66" s="127"/>
      <c r="P66" s="127"/>
      <c r="Q66" s="7"/>
      <c r="R66" s="8"/>
      <c r="S66" s="8"/>
      <c r="T66" s="8"/>
      <c r="U66" s="8"/>
      <c r="V66" s="8"/>
      <c r="W66" s="8"/>
      <c r="X66" s="8"/>
      <c r="Y66" s="8"/>
      <c r="Z66" s="8"/>
      <c r="AA66" s="8"/>
      <c r="AB66" s="8"/>
      <c r="AC66" s="8"/>
      <c r="CA66" s="253" t="str">
        <f t="shared" si="7"/>
        <v/>
      </c>
      <c r="CG66" s="253">
        <f t="shared" si="8"/>
        <v>0</v>
      </c>
    </row>
    <row r="67" spans="1:85" x14ac:dyDescent="0.25">
      <c r="A67" s="392"/>
      <c r="B67" s="317" t="s">
        <v>47</v>
      </c>
      <c r="C67" s="318"/>
      <c r="D67" s="68">
        <f t="shared" si="6"/>
        <v>163</v>
      </c>
      <c r="E67" s="100">
        <v>84</v>
      </c>
      <c r="F67" s="70">
        <v>32</v>
      </c>
      <c r="G67" s="70">
        <v>32</v>
      </c>
      <c r="H67" s="101">
        <v>15</v>
      </c>
      <c r="I67" s="421"/>
      <c r="J67" s="257"/>
      <c r="K67" s="127"/>
      <c r="L67" s="127"/>
      <c r="M67" s="127"/>
      <c r="N67" s="127"/>
      <c r="O67" s="127"/>
      <c r="P67" s="127"/>
      <c r="Q67" s="7"/>
      <c r="R67" s="8"/>
      <c r="S67" s="8"/>
      <c r="T67" s="8"/>
      <c r="U67" s="8"/>
      <c r="V67" s="8"/>
      <c r="W67" s="8"/>
      <c r="X67" s="8"/>
      <c r="Y67" s="8"/>
      <c r="Z67" s="8"/>
      <c r="AA67" s="8"/>
      <c r="AB67" s="8"/>
      <c r="AC67" s="8"/>
      <c r="CA67" s="253" t="str">
        <f t="shared" si="7"/>
        <v/>
      </c>
      <c r="CG67" s="253">
        <f t="shared" si="8"/>
        <v>0</v>
      </c>
    </row>
    <row r="68" spans="1:85" x14ac:dyDescent="0.25">
      <c r="A68" s="392"/>
      <c r="B68" s="319" t="s">
        <v>48</v>
      </c>
      <c r="C68" s="102" t="s">
        <v>49</v>
      </c>
      <c r="D68" s="21">
        <f t="shared" si="6"/>
        <v>0</v>
      </c>
      <c r="E68" s="33"/>
      <c r="F68" s="34"/>
      <c r="G68" s="34"/>
      <c r="H68" s="104"/>
      <c r="I68" s="417"/>
      <c r="J68" s="257"/>
      <c r="K68" s="127"/>
      <c r="L68" s="127"/>
      <c r="M68" s="127"/>
      <c r="N68" s="127"/>
      <c r="O68" s="127"/>
      <c r="P68" s="127"/>
      <c r="Q68" s="7"/>
      <c r="R68" s="8"/>
      <c r="S68" s="8"/>
      <c r="T68" s="8"/>
      <c r="U68" s="8"/>
      <c r="V68" s="8"/>
      <c r="W68" s="8"/>
      <c r="X68" s="8"/>
      <c r="Y68" s="8"/>
      <c r="Z68" s="8"/>
      <c r="AA68" s="8"/>
      <c r="AB68" s="8"/>
      <c r="AC68" s="8"/>
      <c r="CA68" s="253" t="str">
        <f t="shared" si="7"/>
        <v/>
      </c>
      <c r="CG68" s="253">
        <f t="shared" si="8"/>
        <v>0</v>
      </c>
    </row>
    <row r="69" spans="1:85" x14ac:dyDescent="0.25">
      <c r="A69" s="392"/>
      <c r="B69" s="320"/>
      <c r="C69" s="139" t="s">
        <v>50</v>
      </c>
      <c r="D69" s="68">
        <f t="shared" si="6"/>
        <v>21</v>
      </c>
      <c r="E69" s="59">
        <v>21</v>
      </c>
      <c r="F69" s="60"/>
      <c r="G69" s="60"/>
      <c r="H69" s="62"/>
      <c r="I69" s="418"/>
      <c r="J69" s="257"/>
      <c r="K69" s="127"/>
      <c r="L69" s="127"/>
      <c r="M69" s="127"/>
      <c r="N69" s="127"/>
      <c r="O69" s="127"/>
      <c r="P69" s="127"/>
      <c r="Q69" s="7"/>
      <c r="R69" s="8"/>
      <c r="S69" s="8"/>
      <c r="T69" s="8"/>
      <c r="U69" s="8"/>
      <c r="V69" s="8"/>
      <c r="W69" s="8"/>
      <c r="X69" s="8"/>
      <c r="Y69" s="8"/>
      <c r="Z69" s="8"/>
      <c r="AA69" s="8"/>
      <c r="AB69" s="8"/>
      <c r="AC69" s="8"/>
      <c r="CA69" s="253" t="str">
        <f t="shared" si="7"/>
        <v/>
      </c>
      <c r="CG69" s="253">
        <f t="shared" si="8"/>
        <v>0</v>
      </c>
    </row>
    <row r="70" spans="1:85" x14ac:dyDescent="0.25">
      <c r="A70" s="392"/>
      <c r="B70" s="321"/>
      <c r="C70" s="109" t="s">
        <v>51</v>
      </c>
      <c r="D70" s="68">
        <f t="shared" si="6"/>
        <v>0</v>
      </c>
      <c r="E70" s="100"/>
      <c r="F70" s="70"/>
      <c r="G70" s="70"/>
      <c r="H70" s="101"/>
      <c r="I70" s="421"/>
      <c r="J70" s="257"/>
      <c r="K70" s="127"/>
      <c r="L70" s="127"/>
      <c r="M70" s="127"/>
      <c r="N70" s="127"/>
      <c r="O70" s="127"/>
      <c r="P70" s="127"/>
      <c r="Q70" s="7"/>
      <c r="R70" s="8"/>
      <c r="S70" s="8"/>
      <c r="T70" s="8"/>
      <c r="U70" s="8"/>
      <c r="V70" s="8"/>
      <c r="W70" s="8"/>
      <c r="X70" s="8"/>
      <c r="Y70" s="8"/>
      <c r="Z70" s="8"/>
      <c r="AA70" s="8"/>
      <c r="AB70" s="8"/>
      <c r="AC70" s="8"/>
      <c r="CA70" s="253" t="str">
        <f t="shared" si="7"/>
        <v/>
      </c>
      <c r="CG70" s="253">
        <f t="shared" si="8"/>
        <v>0</v>
      </c>
    </row>
    <row r="71" spans="1:85" x14ac:dyDescent="0.25">
      <c r="A71" s="392"/>
      <c r="B71" s="351" t="s">
        <v>52</v>
      </c>
      <c r="C71" s="352"/>
      <c r="D71" s="117">
        <f t="shared" si="6"/>
        <v>0</v>
      </c>
      <c r="E71" s="140"/>
      <c r="F71" s="141"/>
      <c r="G71" s="141"/>
      <c r="H71" s="422"/>
      <c r="I71" s="423"/>
      <c r="J71" s="257"/>
      <c r="K71" s="127"/>
      <c r="L71" s="127"/>
      <c r="M71" s="127"/>
      <c r="N71" s="127"/>
      <c r="O71" s="127"/>
      <c r="P71" s="127"/>
      <c r="Q71" s="7"/>
      <c r="R71" s="8"/>
      <c r="S71" s="8"/>
      <c r="T71" s="8"/>
      <c r="U71" s="8"/>
      <c r="V71" s="8"/>
      <c r="W71" s="8"/>
      <c r="X71" s="8"/>
      <c r="Y71" s="8"/>
      <c r="Z71" s="8"/>
      <c r="AA71" s="8"/>
      <c r="AB71" s="8"/>
      <c r="AC71" s="8"/>
      <c r="CA71" s="253" t="str">
        <f t="shared" si="7"/>
        <v/>
      </c>
      <c r="CG71" s="253">
        <f t="shared" si="8"/>
        <v>0</v>
      </c>
    </row>
    <row r="72" spans="1:85" x14ac:dyDescent="0.25">
      <c r="A72" s="393"/>
      <c r="B72" s="322" t="s">
        <v>4</v>
      </c>
      <c r="C72" s="323"/>
      <c r="D72" s="117">
        <f t="shared" si="6"/>
        <v>1136</v>
      </c>
      <c r="E72" s="117">
        <f>SUM(E43:E71)</f>
        <v>520</v>
      </c>
      <c r="F72" s="117">
        <f>SUM(F43:F71)</f>
        <v>158</v>
      </c>
      <c r="G72" s="117">
        <f>SUM(G43:G71)</f>
        <v>64</v>
      </c>
      <c r="H72" s="148">
        <f>SUM(H43:H71)</f>
        <v>394</v>
      </c>
      <c r="I72" s="424">
        <f>SUM(I43:I71)</f>
        <v>0</v>
      </c>
      <c r="J72" s="257"/>
      <c r="K72" s="127"/>
      <c r="L72" s="127"/>
      <c r="M72" s="127"/>
      <c r="N72" s="127"/>
      <c r="O72" s="127"/>
      <c r="P72" s="127"/>
      <c r="Q72" s="7"/>
      <c r="R72" s="8"/>
      <c r="S72" s="8"/>
      <c r="T72" s="8"/>
      <c r="U72" s="8"/>
      <c r="V72" s="8"/>
      <c r="W72" s="8"/>
      <c r="X72" s="8"/>
      <c r="Y72" s="8"/>
      <c r="Z72" s="8"/>
      <c r="AA72" s="8"/>
      <c r="AB72" s="8"/>
    </row>
    <row r="73" spans="1:85" x14ac:dyDescent="0.25">
      <c r="A73" s="272" t="s">
        <v>57</v>
      </c>
      <c r="B73" s="125"/>
      <c r="C73" s="125"/>
      <c r="D73" s="125"/>
      <c r="E73" s="125"/>
      <c r="F73" s="125"/>
      <c r="G73" s="126"/>
      <c r="H73" s="126"/>
      <c r="I73" s="143"/>
      <c r="J73" s="143"/>
      <c r="K73" s="143"/>
      <c r="L73" s="143"/>
      <c r="M73" s="143"/>
      <c r="N73" s="143"/>
      <c r="O73" s="128"/>
      <c r="P73" s="127"/>
      <c r="Q73" s="7"/>
      <c r="R73" s="8"/>
      <c r="S73" s="8"/>
      <c r="T73" s="8"/>
      <c r="U73" s="8"/>
      <c r="V73" s="8"/>
      <c r="W73" s="8"/>
      <c r="X73" s="8"/>
      <c r="Y73" s="8"/>
      <c r="Z73" s="8"/>
      <c r="AA73" s="8"/>
      <c r="AB73" s="8"/>
    </row>
    <row r="74" spans="1:85" ht="31.5" x14ac:dyDescent="0.25">
      <c r="A74" s="316" t="s">
        <v>58</v>
      </c>
      <c r="B74" s="316"/>
      <c r="C74" s="316"/>
      <c r="D74" s="302" t="s">
        <v>59</v>
      </c>
      <c r="E74" s="298" t="s">
        <v>60</v>
      </c>
      <c r="F74" s="299" t="s">
        <v>113</v>
      </c>
      <c r="G74" s="299" t="s">
        <v>61</v>
      </c>
      <c r="H74" s="130" t="s">
        <v>62</v>
      </c>
      <c r="I74" s="144"/>
      <c r="J74" s="145"/>
      <c r="K74" s="145"/>
      <c r="L74" s="145"/>
      <c r="M74" s="145"/>
      <c r="N74" s="145"/>
      <c r="O74" s="145"/>
      <c r="P74" s="127"/>
      <c r="Q74" s="7"/>
      <c r="R74" s="8"/>
      <c r="S74" s="8"/>
      <c r="T74" s="8"/>
      <c r="U74" s="8"/>
      <c r="V74" s="8"/>
      <c r="W74" s="8"/>
      <c r="X74" s="8"/>
      <c r="Y74" s="8"/>
      <c r="Z74" s="8"/>
      <c r="AA74" s="8"/>
      <c r="AB74" s="8"/>
    </row>
    <row r="75" spans="1:85" x14ac:dyDescent="0.25">
      <c r="A75" s="363" t="s">
        <v>63</v>
      </c>
      <c r="B75" s="364"/>
      <c r="C75" s="365"/>
      <c r="D75" s="146">
        <f>SUM(E75:H75)</f>
        <v>0</v>
      </c>
      <c r="E75" s="33"/>
      <c r="F75" s="34"/>
      <c r="G75" s="34"/>
      <c r="H75" s="35"/>
      <c r="I75" s="257"/>
      <c r="J75" s="145"/>
      <c r="K75" s="145"/>
      <c r="L75" s="145"/>
      <c r="M75" s="145"/>
      <c r="N75" s="145"/>
      <c r="O75" s="145"/>
      <c r="P75" s="127"/>
      <c r="Q75" s="7"/>
      <c r="R75" s="8"/>
      <c r="S75" s="8"/>
      <c r="T75" s="8"/>
      <c r="U75" s="8"/>
      <c r="V75" s="8"/>
      <c r="W75" s="8"/>
      <c r="X75" s="8"/>
      <c r="Y75" s="8"/>
      <c r="Z75" s="8"/>
      <c r="AA75" s="8"/>
      <c r="AB75" s="8"/>
    </row>
    <row r="76" spans="1:85" x14ac:dyDescent="0.25">
      <c r="A76" s="357" t="s">
        <v>64</v>
      </c>
      <c r="B76" s="358"/>
      <c r="C76" s="359"/>
      <c r="D76" s="146">
        <f>SUM(E76:H76)</f>
        <v>0</v>
      </c>
      <c r="E76" s="40"/>
      <c r="F76" s="41"/>
      <c r="G76" s="41"/>
      <c r="H76" s="42"/>
      <c r="I76" s="257"/>
      <c r="J76" s="145"/>
      <c r="K76" s="145"/>
      <c r="L76" s="145"/>
      <c r="M76" s="145"/>
      <c r="N76" s="145"/>
      <c r="O76" s="145"/>
      <c r="P76" s="128"/>
      <c r="Q76" s="7"/>
      <c r="R76" s="8"/>
      <c r="S76" s="8"/>
      <c r="T76" s="8"/>
      <c r="U76" s="8"/>
      <c r="V76" s="8"/>
      <c r="W76" s="8"/>
      <c r="X76" s="8"/>
      <c r="Y76" s="8"/>
      <c r="Z76" s="8"/>
      <c r="AA76" s="8"/>
      <c r="AB76" s="8"/>
    </row>
    <row r="77" spans="1:85" x14ac:dyDescent="0.25">
      <c r="A77" s="360" t="s">
        <v>65</v>
      </c>
      <c r="B77" s="361"/>
      <c r="C77" s="362"/>
      <c r="D77" s="146">
        <f>SUM(E77:H77)</f>
        <v>0</v>
      </c>
      <c r="E77" s="59"/>
      <c r="F77" s="60"/>
      <c r="G77" s="60"/>
      <c r="H77" s="133"/>
      <c r="I77" s="257"/>
      <c r="J77" s="145"/>
      <c r="K77" s="145"/>
      <c r="L77" s="145"/>
      <c r="M77" s="145"/>
      <c r="N77" s="145"/>
      <c r="O77" s="145"/>
      <c r="P77" s="145"/>
      <c r="Q77" s="7"/>
      <c r="R77" s="8"/>
      <c r="S77" s="8"/>
      <c r="T77" s="8"/>
      <c r="U77" s="8"/>
      <c r="V77" s="8"/>
      <c r="W77" s="8"/>
      <c r="X77" s="8"/>
      <c r="Y77" s="8"/>
      <c r="Z77" s="8"/>
      <c r="AA77" s="8"/>
      <c r="AB77" s="8"/>
    </row>
    <row r="78" spans="1:85" x14ac:dyDescent="0.25">
      <c r="A78" s="366" t="s">
        <v>66</v>
      </c>
      <c r="B78" s="367"/>
      <c r="C78" s="368"/>
      <c r="D78" s="147">
        <f>SUM(E78:H78)</f>
        <v>0</v>
      </c>
      <c r="E78" s="100"/>
      <c r="F78" s="70"/>
      <c r="G78" s="70"/>
      <c r="H78" s="135"/>
      <c r="I78" s="257"/>
      <c r="J78" s="145"/>
      <c r="K78" s="145"/>
      <c r="L78" s="145"/>
      <c r="M78" s="145"/>
      <c r="N78" s="145"/>
      <c r="O78" s="145"/>
      <c r="P78" s="145"/>
      <c r="Q78" s="7"/>
      <c r="R78" s="8"/>
      <c r="S78" s="8"/>
      <c r="T78" s="8"/>
      <c r="U78" s="8"/>
      <c r="V78" s="8"/>
      <c r="W78" s="8"/>
      <c r="X78" s="8"/>
      <c r="Y78" s="8"/>
      <c r="Z78" s="8"/>
      <c r="AA78" s="8"/>
      <c r="AB78" s="8"/>
    </row>
    <row r="79" spans="1:85" x14ac:dyDescent="0.25">
      <c r="A79" s="322" t="s">
        <v>4</v>
      </c>
      <c r="B79" s="399"/>
      <c r="C79" s="400"/>
      <c r="D79" s="148">
        <f>SUM(E79:H79)</f>
        <v>0</v>
      </c>
      <c r="E79" s="118">
        <f>SUM(E75:E78)</f>
        <v>0</v>
      </c>
      <c r="F79" s="119">
        <f>SUM(F75:F78)</f>
        <v>0</v>
      </c>
      <c r="G79" s="119">
        <f>SUM(G75:G78)</f>
        <v>0</v>
      </c>
      <c r="H79" s="149">
        <f>SUM(H75:H78)</f>
        <v>0</v>
      </c>
      <c r="I79" s="257"/>
      <c r="J79" s="127"/>
      <c r="K79" s="127"/>
      <c r="L79" s="127"/>
      <c r="M79" s="127"/>
      <c r="N79" s="127"/>
      <c r="O79" s="127"/>
      <c r="P79" s="145"/>
      <c r="Q79" s="7"/>
      <c r="R79" s="8"/>
      <c r="S79" s="8"/>
      <c r="T79" s="8"/>
      <c r="U79" s="8"/>
      <c r="V79" s="8"/>
      <c r="W79" s="8"/>
      <c r="X79" s="8"/>
      <c r="Y79" s="8"/>
      <c r="Z79" s="8"/>
      <c r="AA79" s="8"/>
      <c r="AB79" s="8"/>
    </row>
    <row r="80" spans="1:85" x14ac:dyDescent="0.25">
      <c r="A80" s="277" t="s">
        <v>67</v>
      </c>
      <c r="B80" s="150"/>
      <c r="C80" s="150"/>
      <c r="D80" s="150"/>
      <c r="E80" s="151"/>
      <c r="F80" s="151"/>
      <c r="G80" s="151"/>
      <c r="H80" s="151"/>
      <c r="I80" s="151"/>
      <c r="J80" s="151"/>
      <c r="K80" s="152"/>
      <c r="L80" s="152"/>
      <c r="M80" s="152"/>
      <c r="N80" s="153"/>
      <c r="O80" s="154"/>
      <c r="P80" s="145"/>
      <c r="Q80" s="7"/>
      <c r="R80" s="8"/>
      <c r="S80" s="8"/>
      <c r="T80" s="8"/>
      <c r="U80" s="8"/>
      <c r="V80" s="8"/>
      <c r="W80" s="8"/>
      <c r="X80" s="8"/>
      <c r="Y80" s="8"/>
      <c r="Z80" s="8"/>
      <c r="AA80" s="8"/>
      <c r="AB80" s="8"/>
    </row>
    <row r="81" spans="1:28" ht="21" x14ac:dyDescent="0.25">
      <c r="A81" s="369" t="s">
        <v>68</v>
      </c>
      <c r="B81" s="370"/>
      <c r="C81" s="371"/>
      <c r="D81" s="189" t="s">
        <v>69</v>
      </c>
      <c r="E81" s="372"/>
      <c r="F81" s="372"/>
      <c r="G81" s="7"/>
      <c r="H81" s="7"/>
      <c r="I81" s="7"/>
      <c r="J81" s="7"/>
      <c r="K81" s="7"/>
      <c r="L81" s="7"/>
      <c r="M81" s="7"/>
      <c r="N81" s="7"/>
      <c r="O81" s="7"/>
      <c r="P81" s="145"/>
      <c r="Q81" s="7"/>
      <c r="R81" s="8"/>
      <c r="S81" s="8"/>
      <c r="T81" s="8"/>
      <c r="U81" s="8"/>
      <c r="V81" s="8"/>
      <c r="W81" s="8"/>
      <c r="X81" s="8"/>
      <c r="Y81" s="8"/>
      <c r="Z81" s="8"/>
      <c r="AA81" s="8"/>
      <c r="AB81" s="8"/>
    </row>
    <row r="82" spans="1:28" x14ac:dyDescent="0.25">
      <c r="A82" s="401" t="s">
        <v>70</v>
      </c>
      <c r="B82" s="402"/>
      <c r="C82" s="403"/>
      <c r="D82" s="156"/>
      <c r="E82" s="404"/>
      <c r="F82" s="404"/>
      <c r="G82" s="7"/>
      <c r="H82" s="7"/>
      <c r="I82" s="7"/>
      <c r="J82" s="7"/>
      <c r="K82" s="7"/>
      <c r="L82" s="7"/>
      <c r="M82" s="7"/>
      <c r="N82" s="7"/>
      <c r="O82" s="7"/>
      <c r="P82" s="127"/>
      <c r="Q82" s="7"/>
      <c r="R82" s="8"/>
      <c r="S82" s="8"/>
      <c r="T82" s="8"/>
      <c r="U82" s="8"/>
      <c r="V82" s="8"/>
      <c r="W82" s="8"/>
      <c r="X82" s="8"/>
      <c r="Y82" s="8"/>
      <c r="Z82" s="8"/>
      <c r="AA82" s="8"/>
      <c r="AB82" s="8"/>
    </row>
    <row r="83" spans="1:28" x14ac:dyDescent="0.25">
      <c r="A83" s="360" t="s">
        <v>71</v>
      </c>
      <c r="B83" s="361"/>
      <c r="C83" s="362"/>
      <c r="D83" s="156"/>
      <c r="E83" s="404"/>
      <c r="F83" s="404"/>
      <c r="G83" s="7"/>
      <c r="H83" s="7"/>
      <c r="I83" s="7"/>
      <c r="J83" s="7"/>
      <c r="K83" s="7"/>
      <c r="L83" s="7"/>
      <c r="M83" s="7"/>
      <c r="N83" s="7"/>
      <c r="O83" s="7"/>
      <c r="P83" s="7"/>
      <c r="Q83" s="7"/>
      <c r="R83" s="8"/>
      <c r="S83" s="8"/>
      <c r="T83" s="8"/>
      <c r="U83" s="8"/>
      <c r="V83" s="8"/>
      <c r="W83" s="8"/>
      <c r="X83" s="8"/>
      <c r="Y83" s="8"/>
      <c r="Z83" s="8"/>
      <c r="AA83" s="8"/>
      <c r="AB83" s="8"/>
    </row>
    <row r="84" spans="1:28" x14ac:dyDescent="0.25">
      <c r="A84" s="411" t="s">
        <v>72</v>
      </c>
      <c r="B84" s="412"/>
      <c r="C84" s="413"/>
      <c r="D84" s="157"/>
      <c r="E84" s="278"/>
      <c r="F84" s="278"/>
      <c r="G84" s="7"/>
      <c r="H84" s="7"/>
      <c r="I84" s="7"/>
      <c r="J84" s="7"/>
      <c r="K84" s="7"/>
      <c r="L84" s="7"/>
      <c r="M84" s="7"/>
      <c r="N84" s="7"/>
      <c r="O84" s="7"/>
      <c r="P84" s="7"/>
      <c r="Q84" s="7"/>
      <c r="R84" s="8"/>
      <c r="S84" s="8"/>
      <c r="T84" s="8"/>
      <c r="U84" s="8"/>
      <c r="V84" s="8"/>
      <c r="W84" s="8"/>
      <c r="X84" s="8"/>
      <c r="Y84" s="8"/>
      <c r="Z84" s="8"/>
      <c r="AA84" s="8"/>
      <c r="AB84" s="8"/>
    </row>
    <row r="85" spans="1:28" x14ac:dyDescent="0.25">
      <c r="A85" s="279" t="s">
        <v>73</v>
      </c>
      <c r="B85" s="279"/>
      <c r="C85" s="158"/>
      <c r="D85" s="159"/>
      <c r="E85" s="160"/>
    </row>
    <row r="86" spans="1:28" x14ac:dyDescent="0.25">
      <c r="A86" s="306" t="s">
        <v>74</v>
      </c>
      <c r="B86" s="306"/>
      <c r="C86" s="306"/>
      <c r="D86" s="307" t="s">
        <v>75</v>
      </c>
      <c r="E86" s="307" t="s">
        <v>114</v>
      </c>
    </row>
    <row r="87" spans="1:28" ht="18.75" customHeight="1" x14ac:dyDescent="0.25">
      <c r="A87" s="306"/>
      <c r="B87" s="306"/>
      <c r="C87" s="306"/>
      <c r="D87" s="307"/>
      <c r="E87" s="307"/>
    </row>
    <row r="88" spans="1:28" x14ac:dyDescent="0.25">
      <c r="A88" s="408" t="s">
        <v>76</v>
      </c>
      <c r="B88" s="409"/>
      <c r="C88" s="410"/>
      <c r="D88" s="280"/>
      <c r="E88" s="281"/>
      <c r="F88" s="253"/>
    </row>
    <row r="89" spans="1:28" x14ac:dyDescent="0.25">
      <c r="A89" s="405" t="s">
        <v>115</v>
      </c>
      <c r="B89" s="406"/>
      <c r="C89" s="407"/>
      <c r="D89" s="282"/>
      <c r="E89" s="283"/>
      <c r="F89" s="253"/>
    </row>
    <row r="90" spans="1:28" x14ac:dyDescent="0.25">
      <c r="A90" s="303" t="s">
        <v>77</v>
      </c>
      <c r="B90" s="304"/>
      <c r="C90" s="305"/>
      <c r="D90" s="284"/>
      <c r="E90" s="285"/>
      <c r="F90" s="253"/>
    </row>
    <row r="91" spans="1:28" x14ac:dyDescent="0.25">
      <c r="A91" s="158" t="s">
        <v>78</v>
      </c>
      <c r="B91" s="279"/>
      <c r="C91" s="158"/>
      <c r="D91" s="159"/>
      <c r="E91" s="160"/>
    </row>
    <row r="92" spans="1:28" x14ac:dyDescent="0.25">
      <c r="A92" s="306" t="s">
        <v>74</v>
      </c>
      <c r="B92" s="306"/>
      <c r="C92" s="306"/>
      <c r="D92" s="307" t="s">
        <v>75</v>
      </c>
      <c r="E92" s="307" t="s">
        <v>114</v>
      </c>
    </row>
    <row r="93" spans="1:28" ht="15.75" customHeight="1" x14ac:dyDescent="0.25">
      <c r="A93" s="306"/>
      <c r="B93" s="306"/>
      <c r="C93" s="306"/>
      <c r="D93" s="307"/>
      <c r="E93" s="307"/>
      <c r="F93" s="253"/>
    </row>
    <row r="94" spans="1:28" x14ac:dyDescent="0.25">
      <c r="A94" s="311" t="s">
        <v>116</v>
      </c>
      <c r="B94" s="312"/>
      <c r="C94" s="313"/>
      <c r="D94" s="280"/>
      <c r="E94" s="281"/>
      <c r="F94" s="253"/>
    </row>
    <row r="95" spans="1:28" x14ac:dyDescent="0.25">
      <c r="A95" s="308" t="s">
        <v>117</v>
      </c>
      <c r="B95" s="309"/>
      <c r="C95" s="310"/>
      <c r="D95" s="284"/>
      <c r="E95" s="285"/>
      <c r="F95" s="253"/>
    </row>
    <row r="96" spans="1:28" x14ac:dyDescent="0.25">
      <c r="A96" s="279" t="s">
        <v>118</v>
      </c>
      <c r="B96" s="158"/>
      <c r="C96" s="158"/>
      <c r="D96" s="159"/>
      <c r="E96" s="160"/>
      <c r="F96" s="163"/>
      <c r="G96" s="163"/>
      <c r="H96" s="163"/>
    </row>
    <row r="97" spans="1:85" x14ac:dyDescent="0.25">
      <c r="A97" s="332" t="s">
        <v>119</v>
      </c>
      <c r="B97" s="332"/>
      <c r="C97" s="333"/>
      <c r="D97" s="307" t="s">
        <v>82</v>
      </c>
      <c r="E97" s="345" t="s">
        <v>83</v>
      </c>
      <c r="F97" s="346"/>
      <c r="G97" s="346"/>
      <c r="H97" s="346"/>
      <c r="I97" s="346"/>
      <c r="J97" s="346"/>
      <c r="K97" s="347" t="s">
        <v>84</v>
      </c>
      <c r="L97" s="348"/>
    </row>
    <row r="98" spans="1:85" ht="17.25" customHeight="1" x14ac:dyDescent="0.25">
      <c r="A98" s="334"/>
      <c r="B98" s="334"/>
      <c r="C98" s="335"/>
      <c r="D98" s="307"/>
      <c r="E98" s="184" t="s">
        <v>85</v>
      </c>
      <c r="F98" s="185" t="s">
        <v>86</v>
      </c>
      <c r="G98" s="186" t="s">
        <v>87</v>
      </c>
      <c r="H98" s="186" t="s">
        <v>88</v>
      </c>
      <c r="I98" s="187" t="s">
        <v>89</v>
      </c>
      <c r="J98" s="188" t="s">
        <v>90</v>
      </c>
      <c r="K98" s="189" t="s">
        <v>91</v>
      </c>
      <c r="L98" s="189" t="s">
        <v>92</v>
      </c>
    </row>
    <row r="99" spans="1:85" x14ac:dyDescent="0.25">
      <c r="A99" s="336" t="s">
        <v>93</v>
      </c>
      <c r="B99" s="337"/>
      <c r="C99" s="190" t="s">
        <v>94</v>
      </c>
      <c r="D99" s="425">
        <f>SUM(E99:J99)</f>
        <v>0</v>
      </c>
      <c r="E99" s="33"/>
      <c r="F99" s="37"/>
      <c r="G99" s="34"/>
      <c r="H99" s="34"/>
      <c r="I99" s="34"/>
      <c r="J99" s="38"/>
      <c r="K99" s="192"/>
      <c r="L99" s="38"/>
      <c r="M99" s="287"/>
      <c r="CG99" s="253">
        <v>0</v>
      </c>
    </row>
    <row r="100" spans="1:85" x14ac:dyDescent="0.25">
      <c r="A100" s="338"/>
      <c r="B100" s="339"/>
      <c r="C100" s="193" t="s">
        <v>95</v>
      </c>
      <c r="D100" s="426">
        <f t="shared" ref="D100:D107" si="9">SUM(E100:J100)</f>
        <v>0</v>
      </c>
      <c r="E100" s="59"/>
      <c r="F100" s="61"/>
      <c r="G100" s="60"/>
      <c r="H100" s="60"/>
      <c r="I100" s="60"/>
      <c r="J100" s="45"/>
      <c r="K100" s="195"/>
      <c r="L100" s="45"/>
      <c r="M100" s="287"/>
      <c r="CG100" s="253">
        <v>0</v>
      </c>
    </row>
    <row r="101" spans="1:85" x14ac:dyDescent="0.25">
      <c r="A101" s="338"/>
      <c r="B101" s="339"/>
      <c r="C101" s="193" t="s">
        <v>96</v>
      </c>
      <c r="D101" s="427">
        <f t="shared" si="9"/>
        <v>0</v>
      </c>
      <c r="E101" s="85"/>
      <c r="F101" s="136"/>
      <c r="G101" s="98"/>
      <c r="H101" s="98"/>
      <c r="I101" s="98"/>
      <c r="J101" s="92"/>
      <c r="K101" s="197"/>
      <c r="L101" s="92"/>
      <c r="M101" s="287"/>
      <c r="CG101" s="253">
        <v>0</v>
      </c>
    </row>
    <row r="102" spans="1:85" x14ac:dyDescent="0.25">
      <c r="A102" s="336" t="s">
        <v>97</v>
      </c>
      <c r="B102" s="337"/>
      <c r="C102" s="190" t="s">
        <v>94</v>
      </c>
      <c r="D102" s="425">
        <f t="shared" si="9"/>
        <v>0</v>
      </c>
      <c r="E102" s="40"/>
      <c r="F102" s="44"/>
      <c r="G102" s="41"/>
      <c r="H102" s="41"/>
      <c r="I102" s="41"/>
      <c r="J102" s="46"/>
      <c r="K102" s="198"/>
      <c r="L102" s="46"/>
      <c r="M102" s="287"/>
      <c r="CG102" s="253">
        <v>0</v>
      </c>
    </row>
    <row r="103" spans="1:85" x14ac:dyDescent="0.25">
      <c r="A103" s="338"/>
      <c r="B103" s="339"/>
      <c r="C103" s="193" t="s">
        <v>95</v>
      </c>
      <c r="D103" s="426">
        <f t="shared" si="9"/>
        <v>0</v>
      </c>
      <c r="E103" s="100"/>
      <c r="F103" s="69"/>
      <c r="G103" s="70"/>
      <c r="H103" s="70"/>
      <c r="I103" s="70"/>
      <c r="J103" s="74"/>
      <c r="K103" s="199"/>
      <c r="L103" s="74"/>
      <c r="M103" s="287"/>
      <c r="CG103" s="253">
        <v>0</v>
      </c>
    </row>
    <row r="104" spans="1:85" x14ac:dyDescent="0.25">
      <c r="A104" s="338"/>
      <c r="B104" s="339"/>
      <c r="C104" s="193" t="s">
        <v>96</v>
      </c>
      <c r="D104" s="427">
        <f t="shared" si="9"/>
        <v>0</v>
      </c>
      <c r="E104" s="100"/>
      <c r="F104" s="69"/>
      <c r="G104" s="70"/>
      <c r="H104" s="70"/>
      <c r="I104" s="70"/>
      <c r="J104" s="74"/>
      <c r="K104" s="199"/>
      <c r="L104" s="74"/>
      <c r="M104" s="287"/>
      <c r="CG104" s="253">
        <v>0</v>
      </c>
    </row>
    <row r="105" spans="1:85" x14ac:dyDescent="0.25">
      <c r="A105" s="336" t="s">
        <v>98</v>
      </c>
      <c r="B105" s="340"/>
      <c r="C105" s="190" t="s">
        <v>94</v>
      </c>
      <c r="D105" s="425">
        <f t="shared" si="9"/>
        <v>0</v>
      </c>
      <c r="E105" s="33"/>
      <c r="F105" s="37"/>
      <c r="G105" s="34"/>
      <c r="H105" s="34"/>
      <c r="I105" s="34"/>
      <c r="J105" s="38"/>
      <c r="K105" s="192"/>
      <c r="L105" s="38"/>
      <c r="M105" s="287"/>
      <c r="CG105" s="253">
        <v>0</v>
      </c>
    </row>
    <row r="106" spans="1:85" x14ac:dyDescent="0.25">
      <c r="A106" s="341"/>
      <c r="B106" s="342"/>
      <c r="C106" s="193" t="s">
        <v>95</v>
      </c>
      <c r="D106" s="426">
        <f t="shared" si="9"/>
        <v>0</v>
      </c>
      <c r="E106" s="59"/>
      <c r="F106" s="61"/>
      <c r="G106" s="60"/>
      <c r="H106" s="60"/>
      <c r="I106" s="60"/>
      <c r="J106" s="45"/>
      <c r="K106" s="195"/>
      <c r="L106" s="45"/>
      <c r="M106" s="287"/>
      <c r="CG106" s="253">
        <v>0</v>
      </c>
    </row>
    <row r="107" spans="1:85" x14ac:dyDescent="0.25">
      <c r="A107" s="343"/>
      <c r="B107" s="344"/>
      <c r="C107" s="290" t="s">
        <v>96</v>
      </c>
      <c r="D107" s="427">
        <f t="shared" si="9"/>
        <v>0</v>
      </c>
      <c r="E107" s="85"/>
      <c r="F107" s="136"/>
      <c r="G107" s="98"/>
      <c r="H107" s="98"/>
      <c r="I107" s="98"/>
      <c r="J107" s="92"/>
      <c r="K107" s="197"/>
      <c r="L107" s="92"/>
      <c r="M107" s="287"/>
      <c r="CG107" s="253">
        <v>0</v>
      </c>
    </row>
    <row r="195" spans="1:2" hidden="1" x14ac:dyDescent="0.25">
      <c r="A195" s="291">
        <f>SUM(D40,D72,D79,D82:D84,D88:D90,D94:D95,D99:L107)</f>
        <v>3001</v>
      </c>
      <c r="B195" s="252">
        <f>SUM(CG8:CO108)</f>
        <v>0</v>
      </c>
    </row>
  </sheetData>
  <mergeCells count="85">
    <mergeCell ref="A95:C95"/>
    <mergeCell ref="A97:C98"/>
    <mergeCell ref="D97:D98"/>
    <mergeCell ref="E97:J97"/>
    <mergeCell ref="K97:L97"/>
    <mergeCell ref="D86:D87"/>
    <mergeCell ref="E86:E87"/>
    <mergeCell ref="A90:C90"/>
    <mergeCell ref="A92:C93"/>
    <mergeCell ref="D92:D93"/>
    <mergeCell ref="E92:E93"/>
    <mergeCell ref="B36:B38"/>
    <mergeCell ref="B40:C40"/>
    <mergeCell ref="A42:C42"/>
    <mergeCell ref="A43:A72"/>
    <mergeCell ref="B43:C43"/>
    <mergeCell ref="B44:B46"/>
    <mergeCell ref="B53:C53"/>
    <mergeCell ref="B54:B56"/>
    <mergeCell ref="B57:B59"/>
    <mergeCell ref="B61:C61"/>
    <mergeCell ref="B62:B63"/>
    <mergeCell ref="B67:C67"/>
    <mergeCell ref="B68:B70"/>
    <mergeCell ref="B72:C72"/>
    <mergeCell ref="B12:B14"/>
    <mergeCell ref="B21:C21"/>
    <mergeCell ref="B22:B24"/>
    <mergeCell ref="B25:B27"/>
    <mergeCell ref="B29:C29"/>
    <mergeCell ref="B20:C20"/>
    <mergeCell ref="A6:O6"/>
    <mergeCell ref="B28:C28"/>
    <mergeCell ref="B15:C15"/>
    <mergeCell ref="B16:C16"/>
    <mergeCell ref="B17:C17"/>
    <mergeCell ref="A9:C10"/>
    <mergeCell ref="D9:D10"/>
    <mergeCell ref="E9:I9"/>
    <mergeCell ref="J9:X9"/>
    <mergeCell ref="Y9:Z9"/>
    <mergeCell ref="AA9:AA10"/>
    <mergeCell ref="AB9:AB10"/>
    <mergeCell ref="AC9:AC10"/>
    <mergeCell ref="A11:A40"/>
    <mergeCell ref="B11:C11"/>
    <mergeCell ref="B60:C60"/>
    <mergeCell ref="B66:C66"/>
    <mergeCell ref="B32:C32"/>
    <mergeCell ref="B47:C47"/>
    <mergeCell ref="B48:C48"/>
    <mergeCell ref="B49:C49"/>
    <mergeCell ref="B50:C50"/>
    <mergeCell ref="B33:C33"/>
    <mergeCell ref="B34:C34"/>
    <mergeCell ref="B39:C39"/>
    <mergeCell ref="B30:B31"/>
    <mergeCell ref="B35:C35"/>
    <mergeCell ref="A74:C74"/>
    <mergeCell ref="A76:C76"/>
    <mergeCell ref="A77:C77"/>
    <mergeCell ref="A75:C75"/>
    <mergeCell ref="A78:C78"/>
    <mergeCell ref="A81:C81"/>
    <mergeCell ref="E81:F81"/>
    <mergeCell ref="A79:C79"/>
    <mergeCell ref="E83:F83"/>
    <mergeCell ref="A84:C84"/>
    <mergeCell ref="A86:C87"/>
    <mergeCell ref="B18:C18"/>
    <mergeCell ref="B19:C19"/>
    <mergeCell ref="B51:C51"/>
    <mergeCell ref="B52:C52"/>
    <mergeCell ref="B64:C64"/>
    <mergeCell ref="B65:C65"/>
    <mergeCell ref="B71:C71"/>
    <mergeCell ref="A94:C94"/>
    <mergeCell ref="A89:C89"/>
    <mergeCell ref="A83:C83"/>
    <mergeCell ref="A88:C88"/>
    <mergeCell ref="A82:C82"/>
    <mergeCell ref="E82:F82"/>
    <mergeCell ref="A99:B101"/>
    <mergeCell ref="A102:B104"/>
    <mergeCell ref="A105:B107"/>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sqref="A1:XFD1048576"/>
    </sheetView>
  </sheetViews>
  <sheetFormatPr baseColWidth="10" defaultRowHeight="15" x14ac:dyDescent="0.25"/>
  <cols>
    <col min="1" max="2" width="26.7109375" style="434" customWidth="1"/>
    <col min="3" max="3" width="37.28515625" style="434" customWidth="1"/>
    <col min="4" max="4" width="11.42578125" style="434"/>
    <col min="5" max="5" width="12.7109375" style="434" customWidth="1"/>
    <col min="6" max="6" width="11.42578125" style="434"/>
    <col min="7" max="7" width="14.5703125" style="434" customWidth="1"/>
    <col min="8" max="8" width="13.5703125" style="434" customWidth="1"/>
    <col min="9" max="9" width="15.7109375" style="434" customWidth="1"/>
    <col min="10" max="26" width="11.42578125" style="434"/>
    <col min="27" max="27" width="13.140625" style="434" customWidth="1"/>
    <col min="28" max="28" width="13.42578125" style="434" customWidth="1"/>
    <col min="29" max="76" width="11.42578125" style="434"/>
    <col min="77" max="96" width="0" style="435" hidden="1" customWidth="1"/>
    <col min="97" max="98" width="11.42578125" style="435"/>
    <col min="99" max="16384" width="11.42578125" style="434"/>
  </cols>
  <sheetData>
    <row r="1" spans="1:98" s="428" customFormat="1" ht="14.25" customHeight="1" x14ac:dyDescent="0.15">
      <c r="A1" s="428" t="s">
        <v>0</v>
      </c>
      <c r="BY1" s="429"/>
      <c r="BZ1" s="429"/>
      <c r="CA1" s="429"/>
      <c r="CB1" s="429"/>
      <c r="CC1" s="429"/>
      <c r="CD1" s="429"/>
      <c r="CE1" s="429"/>
      <c r="CF1" s="429"/>
      <c r="CG1" s="429"/>
      <c r="CH1" s="429"/>
      <c r="CI1" s="429"/>
      <c r="CJ1" s="429"/>
      <c r="CK1" s="429"/>
      <c r="CL1" s="429"/>
      <c r="CM1" s="429"/>
      <c r="CN1" s="429"/>
      <c r="CO1" s="429"/>
      <c r="CP1" s="429"/>
      <c r="CQ1" s="429"/>
      <c r="CR1" s="429"/>
      <c r="CS1" s="429"/>
      <c r="CT1" s="429"/>
    </row>
    <row r="2" spans="1:98" s="428" customFormat="1" ht="14.25" customHeight="1" x14ac:dyDescent="0.15">
      <c r="A2" s="428" t="str">
        <f>CONCATENATE("COMUNA: ",[5]NOMBRE!B2," - ","( ",[5]NOMBRE!C2,[5]NOMBRE!D2,[5]NOMBRE!E2,[5]NOMBRE!F2,[5]NOMBRE!G2," )")</f>
        <v>COMUNA: Linares - ( 07401 )</v>
      </c>
      <c r="BY2" s="429"/>
      <c r="BZ2" s="429"/>
      <c r="CA2" s="429"/>
      <c r="CB2" s="429"/>
      <c r="CC2" s="429"/>
      <c r="CD2" s="429"/>
      <c r="CE2" s="429"/>
      <c r="CF2" s="429"/>
      <c r="CG2" s="429"/>
      <c r="CH2" s="429"/>
      <c r="CI2" s="429"/>
      <c r="CJ2" s="429"/>
      <c r="CK2" s="429"/>
      <c r="CL2" s="429"/>
      <c r="CM2" s="429"/>
      <c r="CN2" s="429"/>
      <c r="CO2" s="429"/>
      <c r="CP2" s="429"/>
      <c r="CQ2" s="429"/>
      <c r="CR2" s="429"/>
      <c r="CS2" s="429"/>
      <c r="CT2" s="429"/>
    </row>
    <row r="3" spans="1:98" s="428" customFormat="1" ht="14.25" customHeight="1" x14ac:dyDescent="0.15">
      <c r="A3" s="428" t="str">
        <f>CONCATENATE("ESTABLECIMIENTO/ESTRATEGIA: ",[5]NOMBRE!B3," - ","( ",[5]NOMBRE!C3,[5]NOMBRE!D3,[5]NOMBRE!E3,[5]NOMBRE!F3,[5]NOMBRE!G3,[5]NOMBRE!H3," )")</f>
        <v>ESTABLECIMIENTO/ESTRATEGIA: Hospital Presidente Carlos Ibáñez del Campo - ( 116108 )</v>
      </c>
      <c r="BY3" s="429"/>
      <c r="BZ3" s="429"/>
      <c r="CA3" s="429"/>
      <c r="CB3" s="429"/>
      <c r="CC3" s="429"/>
      <c r="CD3" s="429"/>
      <c r="CE3" s="429"/>
      <c r="CF3" s="429"/>
      <c r="CG3" s="429"/>
      <c r="CH3" s="429"/>
      <c r="CI3" s="429"/>
      <c r="CJ3" s="429"/>
      <c r="CK3" s="429"/>
      <c r="CL3" s="429"/>
      <c r="CM3" s="429"/>
      <c r="CN3" s="429"/>
      <c r="CO3" s="429"/>
      <c r="CP3" s="429"/>
      <c r="CQ3" s="429"/>
      <c r="CR3" s="429"/>
      <c r="CS3" s="429"/>
      <c r="CT3" s="429"/>
    </row>
    <row r="4" spans="1:98" s="428" customFormat="1" ht="14.25" customHeight="1" x14ac:dyDescent="0.15">
      <c r="A4" s="428" t="str">
        <f>CONCATENATE("MES: ",[5]NOMBRE!B6," - ","( ",[5]NOMBRE!C6,[5]NOMBRE!D6," )")</f>
        <v>MES: MAYO - ( 05 )</v>
      </c>
      <c r="BY4" s="429"/>
      <c r="BZ4" s="429"/>
      <c r="CA4" s="429"/>
      <c r="CB4" s="429"/>
      <c r="CC4" s="429"/>
      <c r="CD4" s="429"/>
      <c r="CE4" s="429"/>
      <c r="CF4" s="429"/>
      <c r="CG4" s="429"/>
      <c r="CH4" s="429"/>
      <c r="CI4" s="429"/>
      <c r="CJ4" s="429"/>
      <c r="CK4" s="429"/>
      <c r="CL4" s="429"/>
      <c r="CM4" s="429"/>
      <c r="CN4" s="429"/>
      <c r="CO4" s="429"/>
      <c r="CP4" s="429"/>
      <c r="CQ4" s="429"/>
      <c r="CR4" s="429"/>
      <c r="CS4" s="429"/>
      <c r="CT4" s="429"/>
    </row>
    <row r="5" spans="1:98" s="428" customFormat="1" ht="14.25" customHeight="1" x14ac:dyDescent="0.15">
      <c r="A5" s="428" t="str">
        <f>CONCATENATE("AÑO: ",[5]NOMBRE!B7)</f>
        <v>AÑO: 2017</v>
      </c>
      <c r="BY5" s="429"/>
      <c r="BZ5" s="429"/>
      <c r="CA5" s="429"/>
      <c r="CB5" s="429"/>
      <c r="CC5" s="429"/>
      <c r="CD5" s="429"/>
      <c r="CE5" s="429"/>
      <c r="CF5" s="429"/>
      <c r="CG5" s="429"/>
      <c r="CH5" s="429"/>
      <c r="CI5" s="429"/>
      <c r="CJ5" s="429"/>
      <c r="CK5" s="429"/>
      <c r="CL5" s="429"/>
      <c r="CM5" s="429"/>
      <c r="CN5" s="429"/>
      <c r="CO5" s="429"/>
      <c r="CP5" s="429"/>
      <c r="CQ5" s="429"/>
      <c r="CR5" s="429"/>
      <c r="CS5" s="429"/>
      <c r="CT5" s="429"/>
    </row>
    <row r="6" spans="1:98" ht="15.75" x14ac:dyDescent="0.25">
      <c r="A6" s="430" t="s">
        <v>1</v>
      </c>
      <c r="B6" s="430"/>
      <c r="C6" s="430"/>
      <c r="D6" s="430"/>
      <c r="E6" s="430"/>
      <c r="F6" s="430"/>
      <c r="G6" s="430"/>
      <c r="H6" s="430"/>
      <c r="I6" s="430"/>
      <c r="J6" s="430"/>
      <c r="K6" s="430"/>
      <c r="L6" s="430"/>
      <c r="M6" s="430"/>
      <c r="N6" s="430"/>
      <c r="O6" s="430"/>
      <c r="P6" s="431"/>
      <c r="Q6" s="432"/>
      <c r="R6" s="433"/>
      <c r="S6" s="433"/>
      <c r="T6" s="433"/>
      <c r="U6" s="433"/>
      <c r="V6" s="433"/>
      <c r="W6" s="433"/>
      <c r="X6" s="433"/>
      <c r="Y6" s="433"/>
      <c r="Z6" s="433"/>
      <c r="AA6" s="433"/>
      <c r="AB6" s="433"/>
      <c r="AC6" s="433"/>
    </row>
    <row r="7" spans="1:98" ht="15.75" x14ac:dyDescent="0.25">
      <c r="A7" s="436"/>
      <c r="B7" s="436"/>
      <c r="C7" s="436"/>
      <c r="D7" s="436"/>
      <c r="E7" s="436"/>
      <c r="F7" s="436"/>
      <c r="G7" s="436"/>
      <c r="H7" s="436"/>
      <c r="I7" s="436"/>
      <c r="J7" s="436"/>
      <c r="K7" s="436"/>
      <c r="L7" s="436"/>
      <c r="M7" s="436"/>
      <c r="N7" s="436"/>
      <c r="O7" s="436"/>
      <c r="P7" s="431"/>
      <c r="Q7" s="432"/>
      <c r="R7" s="433"/>
      <c r="S7" s="433"/>
      <c r="T7" s="433"/>
      <c r="U7" s="433"/>
      <c r="V7" s="433"/>
      <c r="W7" s="433"/>
      <c r="X7" s="433"/>
      <c r="Y7" s="433"/>
      <c r="Z7" s="433"/>
      <c r="AA7" s="433"/>
      <c r="AB7" s="433"/>
      <c r="AC7" s="433"/>
    </row>
    <row r="8" spans="1:98" x14ac:dyDescent="0.25">
      <c r="A8" s="437" t="s">
        <v>2</v>
      </c>
      <c r="B8" s="438"/>
      <c r="C8" s="438"/>
      <c r="D8" s="438"/>
      <c r="E8" s="438"/>
      <c r="F8" s="438"/>
      <c r="G8" s="438"/>
      <c r="H8" s="438"/>
      <c r="I8" s="438"/>
      <c r="J8" s="438"/>
      <c r="K8" s="438"/>
      <c r="L8" s="438"/>
      <c r="M8" s="438"/>
      <c r="N8" s="438"/>
      <c r="O8" s="438"/>
      <c r="P8" s="439"/>
      <c r="Q8" s="433"/>
      <c r="R8" s="433"/>
      <c r="S8" s="433"/>
      <c r="T8" s="433"/>
      <c r="U8" s="433"/>
      <c r="V8" s="433"/>
      <c r="W8" s="433"/>
      <c r="X8" s="433"/>
      <c r="Y8" s="433"/>
      <c r="Z8" s="433"/>
      <c r="AA8" s="433"/>
      <c r="AB8" s="433"/>
      <c r="AC8" s="433"/>
    </row>
    <row r="9" spans="1:98" ht="15" customHeight="1" x14ac:dyDescent="0.25">
      <c r="A9" s="440" t="s">
        <v>3</v>
      </c>
      <c r="B9" s="441"/>
      <c r="C9" s="442"/>
      <c r="D9" s="443" t="s">
        <v>4</v>
      </c>
      <c r="E9" s="444" t="s">
        <v>99</v>
      </c>
      <c r="F9" s="445"/>
      <c r="G9" s="445"/>
      <c r="H9" s="445"/>
      <c r="I9" s="446"/>
      <c r="J9" s="447" t="s">
        <v>100</v>
      </c>
      <c r="K9" s="448"/>
      <c r="L9" s="448"/>
      <c r="M9" s="448"/>
      <c r="N9" s="448"/>
      <c r="O9" s="448"/>
      <c r="P9" s="448"/>
      <c r="Q9" s="448"/>
      <c r="R9" s="448"/>
      <c r="S9" s="448"/>
      <c r="T9" s="448"/>
      <c r="U9" s="448"/>
      <c r="V9" s="448"/>
      <c r="W9" s="448"/>
      <c r="X9" s="449"/>
      <c r="Y9" s="450" t="s">
        <v>101</v>
      </c>
      <c r="Z9" s="451"/>
      <c r="AA9" s="452" t="s">
        <v>102</v>
      </c>
      <c r="AB9" s="443" t="s">
        <v>103</v>
      </c>
      <c r="AC9" s="453" t="s">
        <v>104</v>
      </c>
    </row>
    <row r="10" spans="1:98" ht="33" customHeight="1" x14ac:dyDescent="0.25">
      <c r="A10" s="454"/>
      <c r="B10" s="455"/>
      <c r="C10" s="456"/>
      <c r="D10" s="457"/>
      <c r="E10" s="458" t="s">
        <v>5</v>
      </c>
      <c r="F10" s="459" t="s">
        <v>6</v>
      </c>
      <c r="G10" s="459" t="s">
        <v>7</v>
      </c>
      <c r="H10" s="460" t="s">
        <v>8</v>
      </c>
      <c r="I10" s="461" t="s">
        <v>9</v>
      </c>
      <c r="J10" s="462" t="s">
        <v>10</v>
      </c>
      <c r="K10" s="459" t="s">
        <v>11</v>
      </c>
      <c r="L10" s="459" t="s">
        <v>12</v>
      </c>
      <c r="M10" s="459" t="s">
        <v>13</v>
      </c>
      <c r="N10" s="459" t="s">
        <v>14</v>
      </c>
      <c r="O10" s="459" t="s">
        <v>15</v>
      </c>
      <c r="P10" s="459" t="s">
        <v>16</v>
      </c>
      <c r="Q10" s="459" t="s">
        <v>17</v>
      </c>
      <c r="R10" s="459" t="s">
        <v>18</v>
      </c>
      <c r="S10" s="459" t="s">
        <v>19</v>
      </c>
      <c r="T10" s="459" t="s">
        <v>20</v>
      </c>
      <c r="U10" s="459" t="s">
        <v>21</v>
      </c>
      <c r="V10" s="459" t="s">
        <v>22</v>
      </c>
      <c r="W10" s="459" t="s">
        <v>23</v>
      </c>
      <c r="X10" s="463" t="s">
        <v>24</v>
      </c>
      <c r="Y10" s="464" t="s">
        <v>25</v>
      </c>
      <c r="Z10" s="465" t="s">
        <v>105</v>
      </c>
      <c r="AA10" s="466"/>
      <c r="AB10" s="457"/>
      <c r="AC10" s="467"/>
    </row>
    <row r="11" spans="1:98" x14ac:dyDescent="0.25">
      <c r="A11" s="468" t="s">
        <v>26</v>
      </c>
      <c r="B11" s="469" t="s">
        <v>27</v>
      </c>
      <c r="C11" s="470"/>
      <c r="D11" s="471">
        <f>SUM(E11:G11)</f>
        <v>132</v>
      </c>
      <c r="E11" s="472">
        <v>132</v>
      </c>
      <c r="F11" s="473"/>
      <c r="G11" s="473"/>
      <c r="H11" s="474"/>
      <c r="I11" s="475"/>
      <c r="J11" s="474"/>
      <c r="K11" s="476"/>
      <c r="L11" s="476"/>
      <c r="M11" s="477"/>
      <c r="N11" s="477"/>
      <c r="O11" s="477"/>
      <c r="P11" s="477"/>
      <c r="Q11" s="477"/>
      <c r="R11" s="477"/>
      <c r="S11" s="477"/>
      <c r="T11" s="477"/>
      <c r="U11" s="477"/>
      <c r="V11" s="477"/>
      <c r="W11" s="477"/>
      <c r="X11" s="477"/>
      <c r="Y11" s="478"/>
      <c r="Z11" s="479"/>
      <c r="AA11" s="480"/>
      <c r="AB11" s="480"/>
      <c r="AC11" s="480"/>
      <c r="AD11" s="481"/>
    </row>
    <row r="12" spans="1:98" x14ac:dyDescent="0.25">
      <c r="A12" s="482"/>
      <c r="B12" s="483" t="s">
        <v>28</v>
      </c>
      <c r="C12" s="484" t="s">
        <v>29</v>
      </c>
      <c r="D12" s="485">
        <f t="shared" ref="D12:D19" si="0">SUM(E12:X12)</f>
        <v>121</v>
      </c>
      <c r="E12" s="486">
        <v>62</v>
      </c>
      <c r="F12" s="487">
        <v>9</v>
      </c>
      <c r="G12" s="487">
        <v>12</v>
      </c>
      <c r="H12" s="487">
        <v>13</v>
      </c>
      <c r="I12" s="488">
        <v>10</v>
      </c>
      <c r="J12" s="487"/>
      <c r="K12" s="487"/>
      <c r="L12" s="487">
        <v>3</v>
      </c>
      <c r="M12" s="487"/>
      <c r="N12" s="487"/>
      <c r="O12" s="487">
        <v>1</v>
      </c>
      <c r="P12" s="487">
        <v>5</v>
      </c>
      <c r="Q12" s="487"/>
      <c r="R12" s="487">
        <v>1</v>
      </c>
      <c r="S12" s="487"/>
      <c r="T12" s="487">
        <v>5</v>
      </c>
      <c r="U12" s="487"/>
      <c r="V12" s="487"/>
      <c r="W12" s="487"/>
      <c r="X12" s="489"/>
      <c r="Y12" s="490"/>
      <c r="Z12" s="489"/>
      <c r="AA12" s="491"/>
      <c r="AB12" s="491"/>
      <c r="AC12" s="491"/>
      <c r="AD12" s="492"/>
      <c r="CA12" s="435" t="str">
        <f t="shared" ref="CA12:CA35" si="1">IF(D12&lt;SUM(Y12:AC12),"Total por edad no puede ser menor que la suma de los subgrupos","")</f>
        <v/>
      </c>
      <c r="CG12" s="435">
        <f t="shared" ref="CG12:CG39" si="2">IF(D12&lt;SUM(Y12:AC12),1,0)</f>
        <v>0</v>
      </c>
    </row>
    <row r="13" spans="1:98" x14ac:dyDescent="0.25">
      <c r="A13" s="482"/>
      <c r="B13" s="493"/>
      <c r="C13" s="494" t="s">
        <v>30</v>
      </c>
      <c r="D13" s="495">
        <f t="shared" si="0"/>
        <v>15</v>
      </c>
      <c r="E13" s="496">
        <v>6</v>
      </c>
      <c r="F13" s="497"/>
      <c r="G13" s="497"/>
      <c r="H13" s="497"/>
      <c r="I13" s="498"/>
      <c r="J13" s="497"/>
      <c r="K13" s="497"/>
      <c r="L13" s="497"/>
      <c r="M13" s="497">
        <v>1</v>
      </c>
      <c r="N13" s="497"/>
      <c r="O13" s="497">
        <v>1</v>
      </c>
      <c r="P13" s="497"/>
      <c r="Q13" s="497"/>
      <c r="R13" s="497"/>
      <c r="S13" s="497">
        <v>2</v>
      </c>
      <c r="T13" s="497">
        <v>5</v>
      </c>
      <c r="U13" s="497"/>
      <c r="V13" s="497"/>
      <c r="W13" s="497"/>
      <c r="X13" s="499"/>
      <c r="Y13" s="500"/>
      <c r="Z13" s="499"/>
      <c r="AA13" s="501"/>
      <c r="AB13" s="501"/>
      <c r="AC13" s="502"/>
      <c r="AD13" s="492"/>
      <c r="CA13" s="435" t="str">
        <f t="shared" si="1"/>
        <v/>
      </c>
      <c r="CG13" s="435">
        <f t="shared" si="2"/>
        <v>0</v>
      </c>
    </row>
    <row r="14" spans="1:98" x14ac:dyDescent="0.25">
      <c r="A14" s="482"/>
      <c r="B14" s="503"/>
      <c r="C14" s="504" t="s">
        <v>31</v>
      </c>
      <c r="D14" s="505">
        <f t="shared" si="0"/>
        <v>35</v>
      </c>
      <c r="E14" s="506">
        <v>18</v>
      </c>
      <c r="F14" s="507"/>
      <c r="G14" s="507"/>
      <c r="H14" s="507"/>
      <c r="I14" s="508"/>
      <c r="J14" s="507"/>
      <c r="K14" s="507"/>
      <c r="L14" s="507"/>
      <c r="M14" s="507"/>
      <c r="N14" s="507"/>
      <c r="O14" s="507"/>
      <c r="P14" s="507"/>
      <c r="Q14" s="507">
        <v>1</v>
      </c>
      <c r="R14" s="507"/>
      <c r="S14" s="507"/>
      <c r="T14" s="507"/>
      <c r="U14" s="507">
        <v>2</v>
      </c>
      <c r="V14" s="507">
        <v>1</v>
      </c>
      <c r="W14" s="507">
        <v>6</v>
      </c>
      <c r="X14" s="509">
        <v>7</v>
      </c>
      <c r="Y14" s="510"/>
      <c r="Z14" s="509"/>
      <c r="AA14" s="511"/>
      <c r="AB14" s="511"/>
      <c r="AC14" s="511"/>
      <c r="AD14" s="492"/>
      <c r="CA14" s="435" t="str">
        <f t="shared" si="1"/>
        <v/>
      </c>
      <c r="CG14" s="435">
        <f t="shared" si="2"/>
        <v>0</v>
      </c>
    </row>
    <row r="15" spans="1:98" x14ac:dyDescent="0.25">
      <c r="A15" s="482"/>
      <c r="B15" s="512" t="s">
        <v>32</v>
      </c>
      <c r="C15" s="513"/>
      <c r="D15" s="514">
        <f t="shared" si="0"/>
        <v>164</v>
      </c>
      <c r="E15" s="496">
        <v>164</v>
      </c>
      <c r="F15" s="497"/>
      <c r="G15" s="497"/>
      <c r="H15" s="497"/>
      <c r="I15" s="502"/>
      <c r="J15" s="500"/>
      <c r="K15" s="497"/>
      <c r="L15" s="497"/>
      <c r="M15" s="515"/>
      <c r="N15" s="515"/>
      <c r="O15" s="515"/>
      <c r="P15" s="515"/>
      <c r="Q15" s="515"/>
      <c r="R15" s="515"/>
      <c r="S15" s="515"/>
      <c r="T15" s="515"/>
      <c r="U15" s="515"/>
      <c r="V15" s="515"/>
      <c r="W15" s="515"/>
      <c r="X15" s="515"/>
      <c r="Y15" s="516"/>
      <c r="Z15" s="517"/>
      <c r="AA15" s="502"/>
      <c r="AB15" s="502"/>
      <c r="AC15" s="502"/>
      <c r="AD15" s="492"/>
      <c r="CA15" s="435" t="str">
        <f t="shared" si="1"/>
        <v/>
      </c>
      <c r="CG15" s="435">
        <f t="shared" si="2"/>
        <v>0</v>
      </c>
    </row>
    <row r="16" spans="1:98" x14ac:dyDescent="0.25">
      <c r="A16" s="482"/>
      <c r="B16" s="518" t="s">
        <v>33</v>
      </c>
      <c r="C16" s="519"/>
      <c r="D16" s="495">
        <f t="shared" si="0"/>
        <v>56</v>
      </c>
      <c r="E16" s="520">
        <v>56</v>
      </c>
      <c r="F16" s="521"/>
      <c r="G16" s="521"/>
      <c r="H16" s="521"/>
      <c r="I16" s="501"/>
      <c r="J16" s="522"/>
      <c r="K16" s="521"/>
      <c r="L16" s="521"/>
      <c r="M16" s="523"/>
      <c r="N16" s="523"/>
      <c r="O16" s="523"/>
      <c r="P16" s="523"/>
      <c r="Q16" s="523"/>
      <c r="R16" s="523"/>
      <c r="S16" s="523"/>
      <c r="T16" s="523"/>
      <c r="U16" s="523"/>
      <c r="V16" s="523"/>
      <c r="W16" s="523"/>
      <c r="X16" s="523"/>
      <c r="Y16" s="524"/>
      <c r="Z16" s="499"/>
      <c r="AA16" s="501"/>
      <c r="AB16" s="501"/>
      <c r="AC16" s="501"/>
      <c r="AD16" s="492"/>
      <c r="CA16" s="435" t="str">
        <f t="shared" si="1"/>
        <v/>
      </c>
      <c r="CG16" s="435">
        <f t="shared" si="2"/>
        <v>0</v>
      </c>
    </row>
    <row r="17" spans="1:85" x14ac:dyDescent="0.25">
      <c r="A17" s="482"/>
      <c r="B17" s="518" t="s">
        <v>34</v>
      </c>
      <c r="C17" s="519"/>
      <c r="D17" s="495">
        <f t="shared" si="0"/>
        <v>8</v>
      </c>
      <c r="E17" s="520">
        <v>8</v>
      </c>
      <c r="F17" s="521"/>
      <c r="G17" s="521"/>
      <c r="H17" s="521"/>
      <c r="I17" s="501"/>
      <c r="J17" s="522"/>
      <c r="K17" s="521"/>
      <c r="L17" s="521"/>
      <c r="M17" s="523"/>
      <c r="N17" s="523"/>
      <c r="O17" s="523"/>
      <c r="P17" s="523"/>
      <c r="Q17" s="523"/>
      <c r="R17" s="523"/>
      <c r="S17" s="523"/>
      <c r="T17" s="523"/>
      <c r="U17" s="523"/>
      <c r="V17" s="523"/>
      <c r="W17" s="523"/>
      <c r="X17" s="523"/>
      <c r="Y17" s="524"/>
      <c r="Z17" s="499"/>
      <c r="AA17" s="501"/>
      <c r="AB17" s="501"/>
      <c r="AC17" s="501"/>
      <c r="AD17" s="492"/>
      <c r="CA17" s="435" t="str">
        <f t="shared" si="1"/>
        <v/>
      </c>
      <c r="CG17" s="435">
        <f t="shared" si="2"/>
        <v>0</v>
      </c>
    </row>
    <row r="18" spans="1:85" x14ac:dyDescent="0.25">
      <c r="A18" s="482"/>
      <c r="B18" s="518" t="s">
        <v>79</v>
      </c>
      <c r="C18" s="519"/>
      <c r="D18" s="495">
        <f t="shared" si="0"/>
        <v>0</v>
      </c>
      <c r="E18" s="520"/>
      <c r="F18" s="521"/>
      <c r="G18" s="521"/>
      <c r="H18" s="521"/>
      <c r="I18" s="501"/>
      <c r="J18" s="522"/>
      <c r="K18" s="521"/>
      <c r="L18" s="521"/>
      <c r="M18" s="523"/>
      <c r="N18" s="523"/>
      <c r="O18" s="523"/>
      <c r="P18" s="523"/>
      <c r="Q18" s="523"/>
      <c r="R18" s="523"/>
      <c r="S18" s="523"/>
      <c r="T18" s="523"/>
      <c r="U18" s="523"/>
      <c r="V18" s="523"/>
      <c r="W18" s="523"/>
      <c r="X18" s="523"/>
      <c r="Y18" s="524"/>
      <c r="Z18" s="499"/>
      <c r="AA18" s="501"/>
      <c r="AB18" s="501"/>
      <c r="AC18" s="501"/>
      <c r="AD18" s="492"/>
      <c r="CA18" s="435" t="str">
        <f t="shared" si="1"/>
        <v/>
      </c>
      <c r="CG18" s="435">
        <f t="shared" si="2"/>
        <v>0</v>
      </c>
    </row>
    <row r="19" spans="1:85" x14ac:dyDescent="0.25">
      <c r="A19" s="482"/>
      <c r="B19" s="518" t="s">
        <v>35</v>
      </c>
      <c r="C19" s="519"/>
      <c r="D19" s="495">
        <f t="shared" si="0"/>
        <v>48</v>
      </c>
      <c r="E19" s="520">
        <v>48</v>
      </c>
      <c r="F19" s="521"/>
      <c r="G19" s="521"/>
      <c r="H19" s="521"/>
      <c r="I19" s="501"/>
      <c r="J19" s="522"/>
      <c r="K19" s="521"/>
      <c r="L19" s="521"/>
      <c r="M19" s="523"/>
      <c r="N19" s="523"/>
      <c r="O19" s="523"/>
      <c r="P19" s="523"/>
      <c r="Q19" s="523"/>
      <c r="R19" s="523"/>
      <c r="S19" s="523"/>
      <c r="T19" s="523"/>
      <c r="U19" s="523"/>
      <c r="V19" s="523"/>
      <c r="W19" s="523"/>
      <c r="X19" s="523"/>
      <c r="Y19" s="524"/>
      <c r="Z19" s="499"/>
      <c r="AA19" s="501"/>
      <c r="AB19" s="501"/>
      <c r="AC19" s="501"/>
      <c r="AD19" s="492"/>
      <c r="CA19" s="435" t="str">
        <f t="shared" si="1"/>
        <v/>
      </c>
      <c r="CG19" s="435">
        <f t="shared" si="2"/>
        <v>0</v>
      </c>
    </row>
    <row r="20" spans="1:85" x14ac:dyDescent="0.25">
      <c r="A20" s="482"/>
      <c r="B20" s="518" t="s">
        <v>36</v>
      </c>
      <c r="C20" s="519"/>
      <c r="D20" s="495">
        <f>SUM(J20:T20)</f>
        <v>23</v>
      </c>
      <c r="E20" s="525"/>
      <c r="F20" s="526"/>
      <c r="G20" s="526"/>
      <c r="H20" s="526"/>
      <c r="I20" s="527"/>
      <c r="J20" s="522">
        <v>1</v>
      </c>
      <c r="K20" s="521">
        <v>3</v>
      </c>
      <c r="L20" s="521">
        <v>3</v>
      </c>
      <c r="M20" s="521">
        <v>7</v>
      </c>
      <c r="N20" s="521">
        <v>2</v>
      </c>
      <c r="O20" s="521">
        <v>5</v>
      </c>
      <c r="P20" s="521">
        <v>2</v>
      </c>
      <c r="Q20" s="521"/>
      <c r="R20" s="521"/>
      <c r="S20" s="521"/>
      <c r="T20" s="521"/>
      <c r="U20" s="528"/>
      <c r="V20" s="528"/>
      <c r="W20" s="528"/>
      <c r="X20" s="528"/>
      <c r="Y20" s="524"/>
      <c r="Z20" s="499">
        <v>23</v>
      </c>
      <c r="AA20" s="501"/>
      <c r="AB20" s="527"/>
      <c r="AC20" s="527"/>
      <c r="AD20" s="492"/>
      <c r="CA20" s="435" t="str">
        <f t="shared" si="1"/>
        <v/>
      </c>
      <c r="CG20" s="435">
        <f t="shared" si="2"/>
        <v>0</v>
      </c>
    </row>
    <row r="21" spans="1:85" x14ac:dyDescent="0.25">
      <c r="A21" s="482"/>
      <c r="B21" s="529" t="s">
        <v>106</v>
      </c>
      <c r="C21" s="530"/>
      <c r="D21" s="531">
        <f>SUM(H21:T21)</f>
        <v>0</v>
      </c>
      <c r="E21" s="532"/>
      <c r="F21" s="533"/>
      <c r="G21" s="533"/>
      <c r="H21" s="534"/>
      <c r="I21" s="535"/>
      <c r="J21" s="536"/>
      <c r="K21" s="534"/>
      <c r="L21" s="534"/>
      <c r="M21" s="534"/>
      <c r="N21" s="534"/>
      <c r="O21" s="534"/>
      <c r="P21" s="534"/>
      <c r="Q21" s="534"/>
      <c r="R21" s="534"/>
      <c r="S21" s="534"/>
      <c r="T21" s="534"/>
      <c r="U21" s="537"/>
      <c r="V21" s="537"/>
      <c r="W21" s="537"/>
      <c r="X21" s="537"/>
      <c r="Y21" s="538"/>
      <c r="Z21" s="539"/>
      <c r="AA21" s="535"/>
      <c r="AB21" s="540"/>
      <c r="AC21" s="540"/>
      <c r="AD21" s="492"/>
      <c r="CA21" s="435" t="str">
        <f t="shared" si="1"/>
        <v/>
      </c>
      <c r="CG21" s="435">
        <f t="shared" si="2"/>
        <v>0</v>
      </c>
    </row>
    <row r="22" spans="1:85" x14ac:dyDescent="0.25">
      <c r="A22" s="482"/>
      <c r="B22" s="443" t="s">
        <v>107</v>
      </c>
      <c r="C22" s="541" t="s">
        <v>37</v>
      </c>
      <c r="D22" s="471">
        <f>E22</f>
        <v>24</v>
      </c>
      <c r="E22" s="486">
        <v>24</v>
      </c>
      <c r="F22" s="476"/>
      <c r="G22" s="476"/>
      <c r="H22" s="476"/>
      <c r="I22" s="475"/>
      <c r="J22" s="542"/>
      <c r="K22" s="543"/>
      <c r="L22" s="543"/>
      <c r="M22" s="543"/>
      <c r="N22" s="543"/>
      <c r="O22" s="543"/>
      <c r="P22" s="543"/>
      <c r="Q22" s="543"/>
      <c r="R22" s="543"/>
      <c r="S22" s="543"/>
      <c r="T22" s="543"/>
      <c r="U22" s="543"/>
      <c r="V22" s="543"/>
      <c r="W22" s="543"/>
      <c r="X22" s="477"/>
      <c r="Y22" s="544"/>
      <c r="Z22" s="479"/>
      <c r="AA22" s="545"/>
      <c r="AB22" s="480"/>
      <c r="AC22" s="480"/>
      <c r="AD22" s="492"/>
      <c r="CA22" s="435" t="str">
        <f t="shared" si="1"/>
        <v/>
      </c>
      <c r="CG22" s="435">
        <f t="shared" si="2"/>
        <v>0</v>
      </c>
    </row>
    <row r="23" spans="1:85" x14ac:dyDescent="0.25">
      <c r="A23" s="482"/>
      <c r="B23" s="546"/>
      <c r="C23" s="547" t="s">
        <v>38</v>
      </c>
      <c r="D23" s="531">
        <f>E23</f>
        <v>45</v>
      </c>
      <c r="E23" s="520">
        <v>45</v>
      </c>
      <c r="F23" s="533"/>
      <c r="G23" s="533"/>
      <c r="H23" s="533"/>
      <c r="I23" s="548"/>
      <c r="J23" s="549"/>
      <c r="K23" s="526"/>
      <c r="L23" s="526"/>
      <c r="M23" s="526"/>
      <c r="N23" s="526"/>
      <c r="O23" s="526"/>
      <c r="P23" s="526"/>
      <c r="Q23" s="526"/>
      <c r="R23" s="526"/>
      <c r="S23" s="526"/>
      <c r="T23" s="526"/>
      <c r="U23" s="526"/>
      <c r="V23" s="526"/>
      <c r="W23" s="526"/>
      <c r="X23" s="537"/>
      <c r="Y23" s="550"/>
      <c r="Z23" s="551"/>
      <c r="AA23" s="535"/>
      <c r="AB23" s="540"/>
      <c r="AC23" s="540"/>
      <c r="AD23" s="492"/>
      <c r="CA23" s="435" t="str">
        <f t="shared" si="1"/>
        <v/>
      </c>
      <c r="CG23" s="435">
        <f t="shared" si="2"/>
        <v>0</v>
      </c>
    </row>
    <row r="24" spans="1:85" x14ac:dyDescent="0.25">
      <c r="A24" s="482"/>
      <c r="B24" s="457"/>
      <c r="C24" s="552" t="s">
        <v>39</v>
      </c>
      <c r="D24" s="553">
        <f>SUM(E24:G24)</f>
        <v>0</v>
      </c>
      <c r="E24" s="554"/>
      <c r="F24" s="555"/>
      <c r="G24" s="555"/>
      <c r="H24" s="556"/>
      <c r="I24" s="557"/>
      <c r="J24" s="556"/>
      <c r="K24" s="558"/>
      <c r="L24" s="558"/>
      <c r="M24" s="558"/>
      <c r="N24" s="558"/>
      <c r="O24" s="558"/>
      <c r="P24" s="558"/>
      <c r="Q24" s="558"/>
      <c r="R24" s="558"/>
      <c r="S24" s="558"/>
      <c r="T24" s="558"/>
      <c r="U24" s="558"/>
      <c r="V24" s="558"/>
      <c r="W24" s="558"/>
      <c r="X24" s="559"/>
      <c r="Y24" s="560"/>
      <c r="Z24" s="561"/>
      <c r="AA24" s="562"/>
      <c r="AB24" s="562"/>
      <c r="AC24" s="562"/>
      <c r="AD24" s="492"/>
      <c r="CA24" s="435" t="str">
        <f t="shared" si="1"/>
        <v/>
      </c>
      <c r="CG24" s="435">
        <f t="shared" si="2"/>
        <v>0</v>
      </c>
    </row>
    <row r="25" spans="1:85" x14ac:dyDescent="0.25">
      <c r="A25" s="482"/>
      <c r="B25" s="443" t="s">
        <v>40</v>
      </c>
      <c r="C25" s="563" t="s">
        <v>41</v>
      </c>
      <c r="D25" s="485">
        <f>SUM(E25:G25)</f>
        <v>0</v>
      </c>
      <c r="E25" s="486"/>
      <c r="F25" s="487"/>
      <c r="G25" s="487"/>
      <c r="H25" s="543"/>
      <c r="I25" s="564"/>
      <c r="J25" s="542"/>
      <c r="K25" s="543"/>
      <c r="L25" s="543"/>
      <c r="M25" s="565"/>
      <c r="N25" s="565"/>
      <c r="O25" s="565"/>
      <c r="P25" s="565"/>
      <c r="Q25" s="565"/>
      <c r="R25" s="565"/>
      <c r="S25" s="565"/>
      <c r="T25" s="565"/>
      <c r="U25" s="565"/>
      <c r="V25" s="565"/>
      <c r="W25" s="565"/>
      <c r="X25" s="565"/>
      <c r="Y25" s="544"/>
      <c r="Z25" s="479"/>
      <c r="AA25" s="545"/>
      <c r="AB25" s="491"/>
      <c r="AC25" s="491"/>
      <c r="AD25" s="492"/>
      <c r="CA25" s="435" t="str">
        <f t="shared" si="1"/>
        <v/>
      </c>
      <c r="CG25" s="435">
        <f t="shared" si="2"/>
        <v>0</v>
      </c>
    </row>
    <row r="26" spans="1:85" x14ac:dyDescent="0.25">
      <c r="A26" s="482"/>
      <c r="B26" s="546"/>
      <c r="C26" s="566" t="s">
        <v>42</v>
      </c>
      <c r="D26" s="495">
        <f>SUM(E26:I26)</f>
        <v>0</v>
      </c>
      <c r="E26" s="520"/>
      <c r="F26" s="521"/>
      <c r="G26" s="521"/>
      <c r="H26" s="521"/>
      <c r="I26" s="501"/>
      <c r="J26" s="549"/>
      <c r="K26" s="526"/>
      <c r="L26" s="526"/>
      <c r="M26" s="528"/>
      <c r="N26" s="528"/>
      <c r="O26" s="528"/>
      <c r="P26" s="528"/>
      <c r="Q26" s="528"/>
      <c r="R26" s="528"/>
      <c r="S26" s="528"/>
      <c r="T26" s="528"/>
      <c r="U26" s="528"/>
      <c r="V26" s="528"/>
      <c r="W26" s="528"/>
      <c r="X26" s="528"/>
      <c r="Y26" s="550"/>
      <c r="Z26" s="551"/>
      <c r="AA26" s="535"/>
      <c r="AB26" s="501"/>
      <c r="AC26" s="501"/>
      <c r="AD26" s="492"/>
      <c r="CA26" s="435" t="str">
        <f t="shared" si="1"/>
        <v/>
      </c>
      <c r="CG26" s="435">
        <f t="shared" si="2"/>
        <v>0</v>
      </c>
    </row>
    <row r="27" spans="1:85" x14ac:dyDescent="0.25">
      <c r="A27" s="482"/>
      <c r="B27" s="457"/>
      <c r="C27" s="552" t="s">
        <v>39</v>
      </c>
      <c r="D27" s="553">
        <f>SUM(E27:I27)</f>
        <v>0</v>
      </c>
      <c r="E27" s="554"/>
      <c r="F27" s="567"/>
      <c r="G27" s="567"/>
      <c r="H27" s="567"/>
      <c r="I27" s="562"/>
      <c r="J27" s="556"/>
      <c r="K27" s="558"/>
      <c r="L27" s="558"/>
      <c r="M27" s="559"/>
      <c r="N27" s="559"/>
      <c r="O27" s="559"/>
      <c r="P27" s="559"/>
      <c r="Q27" s="559"/>
      <c r="R27" s="559"/>
      <c r="S27" s="559"/>
      <c r="T27" s="559"/>
      <c r="U27" s="559"/>
      <c r="V27" s="559"/>
      <c r="W27" s="559"/>
      <c r="X27" s="559"/>
      <c r="Y27" s="560"/>
      <c r="Z27" s="561"/>
      <c r="AA27" s="562"/>
      <c r="AB27" s="562"/>
      <c r="AC27" s="562"/>
      <c r="AD27" s="492"/>
      <c r="CA27" s="435" t="str">
        <f t="shared" si="1"/>
        <v/>
      </c>
      <c r="CG27" s="435">
        <f t="shared" si="2"/>
        <v>0</v>
      </c>
    </row>
    <row r="28" spans="1:85" x14ac:dyDescent="0.25">
      <c r="A28" s="482"/>
      <c r="B28" s="512" t="s">
        <v>43</v>
      </c>
      <c r="C28" s="513"/>
      <c r="D28" s="514">
        <f t="shared" ref="D28:D33" si="3">SUM(E28:X28)</f>
        <v>167</v>
      </c>
      <c r="E28" s="496">
        <v>100</v>
      </c>
      <c r="F28" s="497"/>
      <c r="G28" s="497"/>
      <c r="H28" s="497"/>
      <c r="I28" s="502"/>
      <c r="J28" s="500">
        <v>1</v>
      </c>
      <c r="K28" s="497">
        <v>1</v>
      </c>
      <c r="L28" s="497">
        <v>3</v>
      </c>
      <c r="M28" s="515">
        <v>1</v>
      </c>
      <c r="N28" s="515">
        <v>3</v>
      </c>
      <c r="O28" s="515">
        <v>5</v>
      </c>
      <c r="P28" s="515">
        <v>2</v>
      </c>
      <c r="Q28" s="515">
        <v>2</v>
      </c>
      <c r="R28" s="515">
        <v>4</v>
      </c>
      <c r="S28" s="515">
        <v>7</v>
      </c>
      <c r="T28" s="515">
        <v>8</v>
      </c>
      <c r="U28" s="515">
        <v>11</v>
      </c>
      <c r="V28" s="515">
        <v>5</v>
      </c>
      <c r="W28" s="515">
        <v>3</v>
      </c>
      <c r="X28" s="515">
        <v>11</v>
      </c>
      <c r="Y28" s="516"/>
      <c r="Z28" s="517"/>
      <c r="AA28" s="502"/>
      <c r="AB28" s="502"/>
      <c r="AC28" s="502"/>
      <c r="AD28" s="492"/>
      <c r="CA28" s="435" t="str">
        <f t="shared" si="1"/>
        <v/>
      </c>
      <c r="CG28" s="435">
        <f t="shared" si="2"/>
        <v>0</v>
      </c>
    </row>
    <row r="29" spans="1:85" x14ac:dyDescent="0.25">
      <c r="A29" s="482"/>
      <c r="B29" s="518" t="s">
        <v>44</v>
      </c>
      <c r="C29" s="519"/>
      <c r="D29" s="495">
        <f t="shared" si="3"/>
        <v>182</v>
      </c>
      <c r="E29" s="520">
        <v>182</v>
      </c>
      <c r="F29" s="521"/>
      <c r="G29" s="521"/>
      <c r="H29" s="521"/>
      <c r="I29" s="501"/>
      <c r="J29" s="522"/>
      <c r="K29" s="521"/>
      <c r="L29" s="521"/>
      <c r="M29" s="523"/>
      <c r="N29" s="523"/>
      <c r="O29" s="523"/>
      <c r="P29" s="523"/>
      <c r="Q29" s="523"/>
      <c r="R29" s="523"/>
      <c r="S29" s="523"/>
      <c r="T29" s="523"/>
      <c r="U29" s="523"/>
      <c r="V29" s="523"/>
      <c r="W29" s="523"/>
      <c r="X29" s="523"/>
      <c r="Y29" s="524"/>
      <c r="Z29" s="499"/>
      <c r="AA29" s="501"/>
      <c r="AB29" s="535"/>
      <c r="AC29" s="501"/>
      <c r="AD29" s="492"/>
      <c r="CA29" s="435" t="str">
        <f t="shared" si="1"/>
        <v/>
      </c>
      <c r="CG29" s="435">
        <f t="shared" si="2"/>
        <v>0</v>
      </c>
    </row>
    <row r="30" spans="1:85" x14ac:dyDescent="0.25">
      <c r="A30" s="482"/>
      <c r="B30" s="568" t="s">
        <v>80</v>
      </c>
      <c r="C30" s="569" t="s">
        <v>108</v>
      </c>
      <c r="D30" s="495">
        <f t="shared" si="3"/>
        <v>0</v>
      </c>
      <c r="E30" s="520"/>
      <c r="F30" s="521"/>
      <c r="G30" s="521"/>
      <c r="H30" s="521"/>
      <c r="I30" s="501"/>
      <c r="J30" s="522"/>
      <c r="K30" s="521"/>
      <c r="L30" s="521"/>
      <c r="M30" s="523"/>
      <c r="N30" s="523"/>
      <c r="O30" s="523"/>
      <c r="P30" s="523"/>
      <c r="Q30" s="523"/>
      <c r="R30" s="523"/>
      <c r="S30" s="523"/>
      <c r="T30" s="523"/>
      <c r="U30" s="523"/>
      <c r="V30" s="523"/>
      <c r="W30" s="523"/>
      <c r="X30" s="523"/>
      <c r="Y30" s="524"/>
      <c r="Z30" s="499"/>
      <c r="AA30" s="501"/>
      <c r="AB30" s="501"/>
      <c r="AC30" s="501"/>
      <c r="AD30" s="492"/>
      <c r="CA30" s="435" t="str">
        <f t="shared" si="1"/>
        <v/>
      </c>
      <c r="CG30" s="435">
        <f t="shared" si="2"/>
        <v>0</v>
      </c>
    </row>
    <row r="31" spans="1:85" x14ac:dyDescent="0.25">
      <c r="A31" s="482"/>
      <c r="B31" s="568"/>
      <c r="C31" s="569" t="s">
        <v>109</v>
      </c>
      <c r="D31" s="495">
        <f t="shared" si="3"/>
        <v>0</v>
      </c>
      <c r="E31" s="520"/>
      <c r="F31" s="521"/>
      <c r="G31" s="521"/>
      <c r="H31" s="521"/>
      <c r="I31" s="501"/>
      <c r="J31" s="522"/>
      <c r="K31" s="521"/>
      <c r="L31" s="521"/>
      <c r="M31" s="523"/>
      <c r="N31" s="523"/>
      <c r="O31" s="523"/>
      <c r="P31" s="523"/>
      <c r="Q31" s="523"/>
      <c r="R31" s="523"/>
      <c r="S31" s="523"/>
      <c r="T31" s="523"/>
      <c r="U31" s="523"/>
      <c r="V31" s="523"/>
      <c r="W31" s="523"/>
      <c r="X31" s="523"/>
      <c r="Y31" s="524"/>
      <c r="Z31" s="499"/>
      <c r="AA31" s="501"/>
      <c r="AB31" s="501"/>
      <c r="AC31" s="501"/>
      <c r="AD31" s="492"/>
      <c r="CA31" s="435" t="str">
        <f t="shared" si="1"/>
        <v/>
      </c>
      <c r="CG31" s="435">
        <f t="shared" si="2"/>
        <v>0</v>
      </c>
    </row>
    <row r="32" spans="1:85" x14ac:dyDescent="0.25">
      <c r="A32" s="482"/>
      <c r="B32" s="570" t="s">
        <v>81</v>
      </c>
      <c r="C32" s="570"/>
      <c r="D32" s="495">
        <f t="shared" si="3"/>
        <v>0</v>
      </c>
      <c r="E32" s="520"/>
      <c r="F32" s="521"/>
      <c r="G32" s="521"/>
      <c r="H32" s="521"/>
      <c r="I32" s="501"/>
      <c r="J32" s="522"/>
      <c r="K32" s="521"/>
      <c r="L32" s="521"/>
      <c r="M32" s="523"/>
      <c r="N32" s="523"/>
      <c r="O32" s="523"/>
      <c r="P32" s="523"/>
      <c r="Q32" s="523"/>
      <c r="R32" s="523"/>
      <c r="S32" s="523"/>
      <c r="T32" s="523"/>
      <c r="U32" s="523"/>
      <c r="V32" s="523"/>
      <c r="W32" s="523"/>
      <c r="X32" s="523"/>
      <c r="Y32" s="524"/>
      <c r="Z32" s="499"/>
      <c r="AA32" s="501"/>
      <c r="AB32" s="501"/>
      <c r="AC32" s="501"/>
      <c r="AD32" s="492"/>
      <c r="CA32" s="435" t="str">
        <f t="shared" si="1"/>
        <v/>
      </c>
      <c r="CG32" s="435">
        <f t="shared" si="2"/>
        <v>0</v>
      </c>
    </row>
    <row r="33" spans="1:85" x14ac:dyDescent="0.25">
      <c r="A33" s="482"/>
      <c r="B33" s="518" t="s">
        <v>45</v>
      </c>
      <c r="C33" s="519"/>
      <c r="D33" s="495">
        <f t="shared" si="3"/>
        <v>0</v>
      </c>
      <c r="E33" s="520"/>
      <c r="F33" s="521"/>
      <c r="G33" s="521"/>
      <c r="H33" s="521"/>
      <c r="I33" s="501"/>
      <c r="J33" s="522"/>
      <c r="K33" s="521"/>
      <c r="L33" s="521"/>
      <c r="M33" s="523"/>
      <c r="N33" s="523"/>
      <c r="O33" s="523"/>
      <c r="P33" s="523"/>
      <c r="Q33" s="523"/>
      <c r="R33" s="523"/>
      <c r="S33" s="523"/>
      <c r="T33" s="523"/>
      <c r="U33" s="523"/>
      <c r="V33" s="523"/>
      <c r="W33" s="523"/>
      <c r="X33" s="523"/>
      <c r="Y33" s="524"/>
      <c r="Z33" s="499"/>
      <c r="AA33" s="501"/>
      <c r="AB33" s="501"/>
      <c r="AC33" s="501"/>
      <c r="AD33" s="492"/>
      <c r="CA33" s="435" t="str">
        <f t="shared" si="1"/>
        <v/>
      </c>
      <c r="CG33" s="435">
        <f t="shared" si="2"/>
        <v>0</v>
      </c>
    </row>
    <row r="34" spans="1:85" x14ac:dyDescent="0.25">
      <c r="A34" s="482"/>
      <c r="B34" s="571" t="s">
        <v>110</v>
      </c>
      <c r="C34" s="572"/>
      <c r="D34" s="573">
        <f>SUM(J34:T34)</f>
        <v>0</v>
      </c>
      <c r="E34" s="525"/>
      <c r="F34" s="526"/>
      <c r="G34" s="526"/>
      <c r="H34" s="526"/>
      <c r="I34" s="527"/>
      <c r="J34" s="522"/>
      <c r="K34" s="521"/>
      <c r="L34" s="521"/>
      <c r="M34" s="523"/>
      <c r="N34" s="523"/>
      <c r="O34" s="523"/>
      <c r="P34" s="523"/>
      <c r="Q34" s="523"/>
      <c r="R34" s="523"/>
      <c r="S34" s="523"/>
      <c r="T34" s="523"/>
      <c r="U34" s="528"/>
      <c r="V34" s="528"/>
      <c r="W34" s="528"/>
      <c r="X34" s="528"/>
      <c r="Y34" s="524"/>
      <c r="Z34" s="499"/>
      <c r="AA34" s="501"/>
      <c r="AB34" s="501"/>
      <c r="AC34" s="527"/>
      <c r="AD34" s="492"/>
      <c r="CA34" s="435" t="str">
        <f t="shared" si="1"/>
        <v/>
      </c>
      <c r="CG34" s="435">
        <f t="shared" si="2"/>
        <v>0</v>
      </c>
    </row>
    <row r="35" spans="1:85" x14ac:dyDescent="0.25">
      <c r="A35" s="482"/>
      <c r="B35" s="529" t="s">
        <v>47</v>
      </c>
      <c r="C35" s="530"/>
      <c r="D35" s="531">
        <f>SUM(E35:X35)</f>
        <v>756</v>
      </c>
      <c r="E35" s="574">
        <v>171</v>
      </c>
      <c r="F35" s="534"/>
      <c r="G35" s="534">
        <v>6</v>
      </c>
      <c r="H35" s="534">
        <v>3</v>
      </c>
      <c r="I35" s="535">
        <v>1</v>
      </c>
      <c r="J35" s="536">
        <v>16</v>
      </c>
      <c r="K35" s="534"/>
      <c r="L35" s="534">
        <v>20</v>
      </c>
      <c r="M35" s="575">
        <v>28</v>
      </c>
      <c r="N35" s="575">
        <v>27</v>
      </c>
      <c r="O35" s="575">
        <v>22</v>
      </c>
      <c r="P35" s="575">
        <v>28</v>
      </c>
      <c r="Q35" s="575">
        <v>39</v>
      </c>
      <c r="R35" s="575">
        <v>36</v>
      </c>
      <c r="S35" s="575">
        <v>62</v>
      </c>
      <c r="T35" s="575">
        <v>60</v>
      </c>
      <c r="U35" s="575">
        <v>62</v>
      </c>
      <c r="V35" s="575">
        <v>42</v>
      </c>
      <c r="W35" s="575">
        <v>53</v>
      </c>
      <c r="X35" s="575">
        <v>80</v>
      </c>
      <c r="Y35" s="538"/>
      <c r="Z35" s="539"/>
      <c r="AA35" s="535"/>
      <c r="AB35" s="501"/>
      <c r="AC35" s="535"/>
      <c r="AD35" s="492"/>
      <c r="CA35" s="435" t="str">
        <f t="shared" si="1"/>
        <v/>
      </c>
      <c r="CG35" s="435">
        <f t="shared" si="2"/>
        <v>0</v>
      </c>
    </row>
    <row r="36" spans="1:85" x14ac:dyDescent="0.25">
      <c r="A36" s="482"/>
      <c r="B36" s="443" t="s">
        <v>48</v>
      </c>
      <c r="C36" s="576" t="s">
        <v>49</v>
      </c>
      <c r="D36" s="485">
        <f>SUM(U36:X36)</f>
        <v>0</v>
      </c>
      <c r="E36" s="577"/>
      <c r="F36" s="543"/>
      <c r="G36" s="543"/>
      <c r="H36" s="543"/>
      <c r="I36" s="564"/>
      <c r="J36" s="542"/>
      <c r="K36" s="543"/>
      <c r="L36" s="543"/>
      <c r="M36" s="543"/>
      <c r="N36" s="543"/>
      <c r="O36" s="543"/>
      <c r="P36" s="543"/>
      <c r="Q36" s="543"/>
      <c r="R36" s="543"/>
      <c r="S36" s="543"/>
      <c r="T36" s="543"/>
      <c r="U36" s="578"/>
      <c r="V36" s="578"/>
      <c r="W36" s="578"/>
      <c r="X36" s="578"/>
      <c r="Y36" s="579"/>
      <c r="Z36" s="580"/>
      <c r="AA36" s="564"/>
      <c r="AB36" s="564"/>
      <c r="AC36" s="564"/>
      <c r="AD36" s="492"/>
      <c r="CA36" s="435" t="str">
        <f t="shared" ref="CA36:CA39" si="4">IF(D36&lt;SUM(Y36:AC36),"Total por edad no puede ser menor que la suma de los subgrupos","")</f>
        <v/>
      </c>
      <c r="CG36" s="435">
        <f t="shared" si="2"/>
        <v>0</v>
      </c>
    </row>
    <row r="37" spans="1:85" x14ac:dyDescent="0.25">
      <c r="A37" s="482"/>
      <c r="B37" s="546"/>
      <c r="C37" s="581" t="s">
        <v>50</v>
      </c>
      <c r="D37" s="495">
        <f>SUM(U37:X37)</f>
        <v>218</v>
      </c>
      <c r="E37" s="525"/>
      <c r="F37" s="526"/>
      <c r="G37" s="526"/>
      <c r="H37" s="526"/>
      <c r="I37" s="527"/>
      <c r="J37" s="549"/>
      <c r="K37" s="526"/>
      <c r="L37" s="526"/>
      <c r="M37" s="526"/>
      <c r="N37" s="526"/>
      <c r="O37" s="526"/>
      <c r="P37" s="526"/>
      <c r="Q37" s="526"/>
      <c r="R37" s="526"/>
      <c r="S37" s="526"/>
      <c r="T37" s="526"/>
      <c r="U37" s="523">
        <v>57</v>
      </c>
      <c r="V37" s="523">
        <v>38</v>
      </c>
      <c r="W37" s="523">
        <v>52</v>
      </c>
      <c r="X37" s="523">
        <v>71</v>
      </c>
      <c r="Y37" s="582"/>
      <c r="Z37" s="583"/>
      <c r="AA37" s="527"/>
      <c r="AB37" s="527"/>
      <c r="AC37" s="527"/>
      <c r="AD37" s="492"/>
      <c r="CA37" s="435" t="str">
        <f t="shared" si="4"/>
        <v/>
      </c>
      <c r="CG37" s="435">
        <f t="shared" si="2"/>
        <v>0</v>
      </c>
    </row>
    <row r="38" spans="1:85" x14ac:dyDescent="0.25">
      <c r="A38" s="482"/>
      <c r="B38" s="457"/>
      <c r="C38" s="584" t="s">
        <v>51</v>
      </c>
      <c r="D38" s="553">
        <f>SUM(U38:X38)</f>
        <v>0</v>
      </c>
      <c r="E38" s="585"/>
      <c r="F38" s="558"/>
      <c r="G38" s="558"/>
      <c r="H38" s="558"/>
      <c r="I38" s="586"/>
      <c r="J38" s="556"/>
      <c r="K38" s="558"/>
      <c r="L38" s="558"/>
      <c r="M38" s="558"/>
      <c r="N38" s="558"/>
      <c r="O38" s="558"/>
      <c r="P38" s="558"/>
      <c r="Q38" s="558"/>
      <c r="R38" s="558"/>
      <c r="S38" s="558"/>
      <c r="T38" s="558"/>
      <c r="U38" s="587"/>
      <c r="V38" s="587"/>
      <c r="W38" s="587"/>
      <c r="X38" s="587"/>
      <c r="Y38" s="560"/>
      <c r="Z38" s="561"/>
      <c r="AA38" s="586"/>
      <c r="AB38" s="586"/>
      <c r="AC38" s="586"/>
      <c r="AD38" s="492"/>
      <c r="CA38" s="435" t="str">
        <f t="shared" si="4"/>
        <v/>
      </c>
      <c r="CG38" s="435">
        <f t="shared" si="2"/>
        <v>0</v>
      </c>
    </row>
    <row r="39" spans="1:85" x14ac:dyDescent="0.25">
      <c r="A39" s="482"/>
      <c r="B39" s="588" t="s">
        <v>52</v>
      </c>
      <c r="C39" s="589"/>
      <c r="D39" s="505">
        <f>SUM(E39:X39)</f>
        <v>0</v>
      </c>
      <c r="E39" s="506"/>
      <c r="F39" s="507"/>
      <c r="G39" s="507"/>
      <c r="H39" s="507"/>
      <c r="I39" s="511"/>
      <c r="J39" s="510"/>
      <c r="K39" s="507"/>
      <c r="L39" s="507"/>
      <c r="M39" s="590"/>
      <c r="N39" s="590"/>
      <c r="O39" s="590"/>
      <c r="P39" s="590"/>
      <c r="Q39" s="590"/>
      <c r="R39" s="590"/>
      <c r="S39" s="590"/>
      <c r="T39" s="590"/>
      <c r="U39" s="590"/>
      <c r="V39" s="590"/>
      <c r="W39" s="590"/>
      <c r="X39" s="590"/>
      <c r="Y39" s="591"/>
      <c r="Z39" s="592"/>
      <c r="AA39" s="593"/>
      <c r="AB39" s="593"/>
      <c r="AC39" s="593"/>
      <c r="AD39" s="492"/>
      <c r="CA39" s="435" t="str">
        <f t="shared" si="4"/>
        <v/>
      </c>
      <c r="CG39" s="435">
        <f t="shared" si="2"/>
        <v>0</v>
      </c>
    </row>
    <row r="40" spans="1:85" x14ac:dyDescent="0.25">
      <c r="A40" s="594"/>
      <c r="B40" s="595" t="s">
        <v>4</v>
      </c>
      <c r="C40" s="596"/>
      <c r="D40" s="597">
        <f>SUM(E40:X40)</f>
        <v>1994</v>
      </c>
      <c r="E40" s="598">
        <f t="shared" ref="E40:AC40" si="5">SUM(E11:E39)</f>
        <v>1016</v>
      </c>
      <c r="F40" s="599">
        <f t="shared" si="5"/>
        <v>9</v>
      </c>
      <c r="G40" s="599">
        <f t="shared" si="5"/>
        <v>18</v>
      </c>
      <c r="H40" s="599">
        <f t="shared" si="5"/>
        <v>16</v>
      </c>
      <c r="I40" s="600">
        <f t="shared" si="5"/>
        <v>11</v>
      </c>
      <c r="J40" s="601">
        <f t="shared" si="5"/>
        <v>18</v>
      </c>
      <c r="K40" s="599">
        <f t="shared" si="5"/>
        <v>4</v>
      </c>
      <c r="L40" s="599">
        <f t="shared" si="5"/>
        <v>29</v>
      </c>
      <c r="M40" s="602">
        <f t="shared" si="5"/>
        <v>37</v>
      </c>
      <c r="N40" s="602">
        <f t="shared" si="5"/>
        <v>32</v>
      </c>
      <c r="O40" s="602">
        <f t="shared" si="5"/>
        <v>34</v>
      </c>
      <c r="P40" s="602">
        <f t="shared" si="5"/>
        <v>37</v>
      </c>
      <c r="Q40" s="602">
        <f t="shared" si="5"/>
        <v>42</v>
      </c>
      <c r="R40" s="602">
        <f t="shared" si="5"/>
        <v>41</v>
      </c>
      <c r="S40" s="602">
        <f t="shared" si="5"/>
        <v>71</v>
      </c>
      <c r="T40" s="602">
        <f t="shared" si="5"/>
        <v>78</v>
      </c>
      <c r="U40" s="602">
        <f t="shared" si="5"/>
        <v>132</v>
      </c>
      <c r="V40" s="602">
        <f t="shared" si="5"/>
        <v>86</v>
      </c>
      <c r="W40" s="602">
        <f t="shared" si="5"/>
        <v>114</v>
      </c>
      <c r="X40" s="602">
        <f t="shared" si="5"/>
        <v>169</v>
      </c>
      <c r="Y40" s="603">
        <f t="shared" si="5"/>
        <v>0</v>
      </c>
      <c r="Z40" s="604">
        <f t="shared" si="5"/>
        <v>23</v>
      </c>
      <c r="AA40" s="600">
        <f t="shared" si="5"/>
        <v>0</v>
      </c>
      <c r="AB40" s="600">
        <f t="shared" si="5"/>
        <v>0</v>
      </c>
      <c r="AC40" s="600">
        <f t="shared" si="5"/>
        <v>0</v>
      </c>
      <c r="AD40" s="481"/>
    </row>
    <row r="41" spans="1:85" x14ac:dyDescent="0.25">
      <c r="A41" s="605" t="s">
        <v>53</v>
      </c>
      <c r="B41" s="606"/>
      <c r="C41" s="606"/>
      <c r="D41" s="606"/>
      <c r="E41" s="606"/>
      <c r="F41" s="606"/>
      <c r="G41" s="607"/>
      <c r="H41" s="607"/>
      <c r="I41" s="608"/>
      <c r="J41" s="608"/>
      <c r="K41" s="608"/>
      <c r="L41" s="608"/>
      <c r="M41" s="608"/>
      <c r="N41" s="608"/>
      <c r="O41" s="609"/>
      <c r="P41" s="608"/>
      <c r="Q41" s="432"/>
      <c r="R41" s="433"/>
      <c r="S41" s="433"/>
      <c r="T41" s="433"/>
      <c r="U41" s="433"/>
      <c r="V41" s="433"/>
      <c r="W41" s="433"/>
      <c r="X41" s="433"/>
      <c r="Y41" s="433"/>
      <c r="Z41" s="433"/>
      <c r="AA41" s="433"/>
      <c r="AB41" s="433"/>
      <c r="AC41" s="433"/>
    </row>
    <row r="42" spans="1:85" ht="42" x14ac:dyDescent="0.25">
      <c r="A42" s="610" t="s">
        <v>3</v>
      </c>
      <c r="B42" s="611"/>
      <c r="C42" s="612"/>
      <c r="D42" s="613" t="s">
        <v>4</v>
      </c>
      <c r="E42" s="614" t="s">
        <v>54</v>
      </c>
      <c r="F42" s="615" t="s">
        <v>111</v>
      </c>
      <c r="G42" s="615" t="s">
        <v>55</v>
      </c>
      <c r="H42" s="616" t="s">
        <v>56</v>
      </c>
      <c r="I42" s="617" t="s">
        <v>112</v>
      </c>
      <c r="J42" s="608"/>
      <c r="K42" s="608"/>
      <c r="L42" s="608"/>
      <c r="M42" s="608"/>
      <c r="N42" s="608"/>
      <c r="O42" s="608"/>
      <c r="P42" s="608"/>
      <c r="Q42" s="432"/>
      <c r="R42" s="433"/>
      <c r="S42" s="433"/>
      <c r="T42" s="433"/>
      <c r="U42" s="433"/>
      <c r="V42" s="433"/>
      <c r="W42" s="433"/>
      <c r="X42" s="433"/>
      <c r="Y42" s="433"/>
      <c r="Z42" s="433"/>
      <c r="AA42" s="433"/>
      <c r="AB42" s="433"/>
      <c r="AC42" s="433"/>
    </row>
    <row r="43" spans="1:85" x14ac:dyDescent="0.25">
      <c r="A43" s="468" t="s">
        <v>26</v>
      </c>
      <c r="B43" s="469" t="s">
        <v>27</v>
      </c>
      <c r="C43" s="470"/>
      <c r="D43" s="471">
        <f t="shared" ref="D43:D72" si="6">SUM(E43:H43)</f>
        <v>144</v>
      </c>
      <c r="E43" s="472">
        <v>52</v>
      </c>
      <c r="F43" s="473">
        <v>18</v>
      </c>
      <c r="G43" s="473"/>
      <c r="H43" s="618">
        <v>74</v>
      </c>
      <c r="I43" s="619"/>
      <c r="J43" s="492"/>
      <c r="K43" s="608"/>
      <c r="L43" s="608"/>
      <c r="M43" s="608"/>
      <c r="N43" s="608"/>
      <c r="O43" s="608"/>
      <c r="P43" s="608"/>
      <c r="Q43" s="432"/>
      <c r="R43" s="433"/>
      <c r="S43" s="433"/>
      <c r="T43" s="433"/>
      <c r="U43" s="433"/>
      <c r="V43" s="433"/>
      <c r="W43" s="433"/>
      <c r="X43" s="433"/>
      <c r="Y43" s="433"/>
      <c r="Z43" s="433"/>
      <c r="AA43" s="433"/>
      <c r="AB43" s="433"/>
      <c r="AC43" s="433"/>
      <c r="CA43" s="435" t="str">
        <f t="shared" ref="CA43:CA71" si="7">IF(AND(D43=0,D11&gt;0),"En esta área en Sección A,  se consignan personas pero falta registrar la Sesión","")</f>
        <v/>
      </c>
      <c r="CG43" s="435">
        <f t="shared" ref="CG43:CG71" si="8">IF(AND(D43=0,D11&gt;0),1,0)</f>
        <v>0</v>
      </c>
    </row>
    <row r="44" spans="1:85" x14ac:dyDescent="0.25">
      <c r="A44" s="482"/>
      <c r="B44" s="483" t="s">
        <v>28</v>
      </c>
      <c r="C44" s="484" t="s">
        <v>29</v>
      </c>
      <c r="D44" s="471">
        <f t="shared" si="6"/>
        <v>83</v>
      </c>
      <c r="E44" s="486">
        <v>33</v>
      </c>
      <c r="F44" s="487">
        <v>4</v>
      </c>
      <c r="G44" s="487"/>
      <c r="H44" s="578">
        <v>46</v>
      </c>
      <c r="I44" s="620"/>
      <c r="J44" s="492"/>
      <c r="K44" s="608"/>
      <c r="L44" s="608"/>
      <c r="M44" s="608"/>
      <c r="N44" s="608"/>
      <c r="O44" s="608"/>
      <c r="P44" s="608"/>
      <c r="Q44" s="432"/>
      <c r="R44" s="433"/>
      <c r="S44" s="433"/>
      <c r="T44" s="433"/>
      <c r="U44" s="433"/>
      <c r="V44" s="433"/>
      <c r="W44" s="433"/>
      <c r="X44" s="433"/>
      <c r="Y44" s="433"/>
      <c r="Z44" s="433"/>
      <c r="AA44" s="433"/>
      <c r="AB44" s="433"/>
      <c r="AC44" s="433"/>
      <c r="CA44" s="435" t="str">
        <f t="shared" si="7"/>
        <v/>
      </c>
      <c r="CG44" s="435">
        <f t="shared" si="8"/>
        <v>0</v>
      </c>
    </row>
    <row r="45" spans="1:85" x14ac:dyDescent="0.25">
      <c r="A45" s="482"/>
      <c r="B45" s="493"/>
      <c r="C45" s="494" t="s">
        <v>30</v>
      </c>
      <c r="D45" s="531">
        <f t="shared" si="6"/>
        <v>7</v>
      </c>
      <c r="E45" s="520">
        <v>7</v>
      </c>
      <c r="F45" s="521"/>
      <c r="G45" s="521"/>
      <c r="H45" s="523"/>
      <c r="I45" s="621"/>
      <c r="J45" s="492"/>
      <c r="K45" s="608"/>
      <c r="L45" s="608"/>
      <c r="M45" s="608"/>
      <c r="N45" s="608"/>
      <c r="O45" s="608"/>
      <c r="P45" s="608"/>
      <c r="Q45" s="432"/>
      <c r="R45" s="433"/>
      <c r="S45" s="433"/>
      <c r="T45" s="433"/>
      <c r="U45" s="433"/>
      <c r="V45" s="433"/>
      <c r="W45" s="433"/>
      <c r="X45" s="433"/>
      <c r="Y45" s="433"/>
      <c r="Z45" s="433"/>
      <c r="AA45" s="433"/>
      <c r="AB45" s="433"/>
      <c r="AC45" s="433"/>
      <c r="CA45" s="435" t="str">
        <f t="shared" si="7"/>
        <v/>
      </c>
      <c r="CG45" s="435">
        <f t="shared" si="8"/>
        <v>0</v>
      </c>
    </row>
    <row r="46" spans="1:85" x14ac:dyDescent="0.25">
      <c r="A46" s="482"/>
      <c r="B46" s="503"/>
      <c r="C46" s="504" t="s">
        <v>31</v>
      </c>
      <c r="D46" s="553">
        <f t="shared" si="6"/>
        <v>49</v>
      </c>
      <c r="E46" s="554">
        <v>19</v>
      </c>
      <c r="F46" s="567">
        <v>4</v>
      </c>
      <c r="G46" s="567"/>
      <c r="H46" s="587">
        <v>26</v>
      </c>
      <c r="I46" s="622"/>
      <c r="J46" s="492"/>
      <c r="K46" s="608"/>
      <c r="L46" s="608"/>
      <c r="M46" s="608"/>
      <c r="N46" s="608"/>
      <c r="O46" s="608"/>
      <c r="P46" s="608"/>
      <c r="Q46" s="432"/>
      <c r="R46" s="433"/>
      <c r="S46" s="433"/>
      <c r="T46" s="433"/>
      <c r="U46" s="433"/>
      <c r="V46" s="433"/>
      <c r="W46" s="433"/>
      <c r="X46" s="433"/>
      <c r="Y46" s="433"/>
      <c r="Z46" s="433"/>
      <c r="AA46" s="433"/>
      <c r="AB46" s="433"/>
      <c r="AC46" s="433"/>
      <c r="CA46" s="435" t="str">
        <f t="shared" si="7"/>
        <v/>
      </c>
      <c r="CG46" s="435">
        <f t="shared" si="8"/>
        <v>0</v>
      </c>
    </row>
    <row r="47" spans="1:85" x14ac:dyDescent="0.25">
      <c r="A47" s="482"/>
      <c r="B47" s="512" t="s">
        <v>32</v>
      </c>
      <c r="C47" s="513"/>
      <c r="D47" s="573">
        <f t="shared" si="6"/>
        <v>164</v>
      </c>
      <c r="E47" s="496">
        <v>88</v>
      </c>
      <c r="F47" s="497">
        <v>16</v>
      </c>
      <c r="G47" s="497"/>
      <c r="H47" s="515">
        <v>60</v>
      </c>
      <c r="I47" s="623"/>
      <c r="J47" s="492"/>
      <c r="K47" s="608"/>
      <c r="L47" s="608"/>
      <c r="M47" s="608"/>
      <c r="N47" s="608"/>
      <c r="O47" s="608"/>
      <c r="P47" s="608"/>
      <c r="Q47" s="432"/>
      <c r="R47" s="433"/>
      <c r="S47" s="433"/>
      <c r="T47" s="433"/>
      <c r="U47" s="433"/>
      <c r="V47" s="433"/>
      <c r="W47" s="433"/>
      <c r="X47" s="433"/>
      <c r="Y47" s="433"/>
      <c r="Z47" s="433"/>
      <c r="AA47" s="433"/>
      <c r="AB47" s="433"/>
      <c r="AC47" s="433"/>
      <c r="CA47" s="435" t="str">
        <f t="shared" si="7"/>
        <v/>
      </c>
      <c r="CG47" s="435">
        <f t="shared" si="8"/>
        <v>0</v>
      </c>
    </row>
    <row r="48" spans="1:85" x14ac:dyDescent="0.25">
      <c r="A48" s="482"/>
      <c r="B48" s="518" t="s">
        <v>33</v>
      </c>
      <c r="C48" s="519"/>
      <c r="D48" s="531">
        <f t="shared" si="6"/>
        <v>56</v>
      </c>
      <c r="E48" s="520">
        <v>28</v>
      </c>
      <c r="F48" s="521">
        <v>6</v>
      </c>
      <c r="G48" s="521"/>
      <c r="H48" s="523">
        <v>22</v>
      </c>
      <c r="I48" s="621"/>
      <c r="J48" s="492"/>
      <c r="K48" s="608"/>
      <c r="L48" s="608"/>
      <c r="M48" s="608"/>
      <c r="N48" s="608"/>
      <c r="O48" s="608"/>
      <c r="P48" s="608"/>
      <c r="Q48" s="432"/>
      <c r="R48" s="433"/>
      <c r="S48" s="433"/>
      <c r="T48" s="433"/>
      <c r="U48" s="433"/>
      <c r="V48" s="433"/>
      <c r="W48" s="433"/>
      <c r="X48" s="433"/>
      <c r="Y48" s="433"/>
      <c r="Z48" s="433"/>
      <c r="AA48" s="433"/>
      <c r="AB48" s="433"/>
      <c r="AC48" s="433"/>
      <c r="CA48" s="435" t="str">
        <f t="shared" si="7"/>
        <v/>
      </c>
      <c r="CG48" s="435">
        <f t="shared" si="8"/>
        <v>0</v>
      </c>
    </row>
    <row r="49" spans="1:85" x14ac:dyDescent="0.25">
      <c r="A49" s="482"/>
      <c r="B49" s="518" t="s">
        <v>34</v>
      </c>
      <c r="C49" s="519"/>
      <c r="D49" s="531">
        <f t="shared" si="6"/>
        <v>8</v>
      </c>
      <c r="E49" s="520">
        <v>8</v>
      </c>
      <c r="F49" s="521"/>
      <c r="G49" s="521"/>
      <c r="H49" s="523"/>
      <c r="I49" s="621"/>
      <c r="J49" s="492"/>
      <c r="K49" s="608"/>
      <c r="L49" s="608"/>
      <c r="M49" s="608"/>
      <c r="N49" s="608"/>
      <c r="O49" s="608"/>
      <c r="P49" s="608"/>
      <c r="Q49" s="432"/>
      <c r="R49" s="433"/>
      <c r="S49" s="433"/>
      <c r="T49" s="433"/>
      <c r="U49" s="433"/>
      <c r="V49" s="433"/>
      <c r="W49" s="433"/>
      <c r="X49" s="433"/>
      <c r="Y49" s="433"/>
      <c r="Z49" s="433"/>
      <c r="AA49" s="433"/>
      <c r="AB49" s="433"/>
      <c r="AC49" s="433"/>
      <c r="CA49" s="435" t="str">
        <f t="shared" si="7"/>
        <v/>
      </c>
      <c r="CG49" s="435">
        <f t="shared" si="8"/>
        <v>0</v>
      </c>
    </row>
    <row r="50" spans="1:85" x14ac:dyDescent="0.25">
      <c r="A50" s="482"/>
      <c r="B50" s="518" t="s">
        <v>79</v>
      </c>
      <c r="C50" s="519"/>
      <c r="D50" s="531">
        <f t="shared" si="6"/>
        <v>0</v>
      </c>
      <c r="E50" s="520"/>
      <c r="F50" s="521"/>
      <c r="G50" s="521"/>
      <c r="H50" s="523"/>
      <c r="I50" s="621"/>
      <c r="J50" s="492"/>
      <c r="K50" s="608"/>
      <c r="L50" s="608"/>
      <c r="M50" s="608"/>
      <c r="N50" s="608"/>
      <c r="O50" s="608"/>
      <c r="P50" s="608"/>
      <c r="Q50" s="432"/>
      <c r="R50" s="433"/>
      <c r="S50" s="433"/>
      <c r="T50" s="433"/>
      <c r="U50" s="433"/>
      <c r="V50" s="433"/>
      <c r="W50" s="433"/>
      <c r="X50" s="433"/>
      <c r="Y50" s="433"/>
      <c r="Z50" s="433"/>
      <c r="AA50" s="433"/>
      <c r="AB50" s="433"/>
      <c r="AC50" s="433"/>
      <c r="CA50" s="435" t="str">
        <f t="shared" si="7"/>
        <v/>
      </c>
      <c r="CG50" s="435">
        <f t="shared" si="8"/>
        <v>0</v>
      </c>
    </row>
    <row r="51" spans="1:85" x14ac:dyDescent="0.25">
      <c r="A51" s="482"/>
      <c r="B51" s="518" t="s">
        <v>35</v>
      </c>
      <c r="C51" s="519"/>
      <c r="D51" s="531">
        <f t="shared" si="6"/>
        <v>8</v>
      </c>
      <c r="E51" s="520">
        <v>8</v>
      </c>
      <c r="F51" s="521"/>
      <c r="G51" s="521"/>
      <c r="H51" s="523"/>
      <c r="I51" s="621"/>
      <c r="J51" s="492"/>
      <c r="K51" s="608"/>
      <c r="L51" s="608"/>
      <c r="M51" s="608"/>
      <c r="N51" s="608"/>
      <c r="O51" s="608"/>
      <c r="P51" s="608"/>
      <c r="Q51" s="432"/>
      <c r="R51" s="433"/>
      <c r="S51" s="433"/>
      <c r="T51" s="433"/>
      <c r="U51" s="433"/>
      <c r="V51" s="433"/>
      <c r="W51" s="433"/>
      <c r="X51" s="433"/>
      <c r="Y51" s="433"/>
      <c r="Z51" s="433"/>
      <c r="AA51" s="433"/>
      <c r="AB51" s="433"/>
      <c r="AC51" s="433"/>
      <c r="CA51" s="435" t="str">
        <f t="shared" si="7"/>
        <v/>
      </c>
      <c r="CG51" s="435">
        <f t="shared" si="8"/>
        <v>0</v>
      </c>
    </row>
    <row r="52" spans="1:85" x14ac:dyDescent="0.25">
      <c r="A52" s="482"/>
      <c r="B52" s="518" t="s">
        <v>36</v>
      </c>
      <c r="C52" s="519"/>
      <c r="D52" s="531">
        <f t="shared" si="6"/>
        <v>12</v>
      </c>
      <c r="E52" s="574">
        <v>2</v>
      </c>
      <c r="F52" s="534">
        <v>10</v>
      </c>
      <c r="G52" s="534"/>
      <c r="H52" s="575"/>
      <c r="I52" s="624"/>
      <c r="J52" s="492"/>
      <c r="K52" s="608"/>
      <c r="L52" s="608"/>
      <c r="M52" s="608"/>
      <c r="N52" s="608"/>
      <c r="O52" s="608"/>
      <c r="P52" s="608"/>
      <c r="Q52" s="432"/>
      <c r="R52" s="433"/>
      <c r="S52" s="433"/>
      <c r="T52" s="433"/>
      <c r="U52" s="433"/>
      <c r="V52" s="433"/>
      <c r="W52" s="433"/>
      <c r="X52" s="433"/>
      <c r="Y52" s="433"/>
      <c r="Z52" s="433"/>
      <c r="AA52" s="433"/>
      <c r="AB52" s="433"/>
      <c r="AC52" s="433"/>
      <c r="CA52" s="435" t="str">
        <f t="shared" si="7"/>
        <v/>
      </c>
      <c r="CG52" s="435">
        <f t="shared" si="8"/>
        <v>0</v>
      </c>
    </row>
    <row r="53" spans="1:85" x14ac:dyDescent="0.25">
      <c r="A53" s="482"/>
      <c r="B53" s="529" t="s">
        <v>106</v>
      </c>
      <c r="C53" s="530"/>
      <c r="D53" s="531">
        <f t="shared" si="6"/>
        <v>0</v>
      </c>
      <c r="E53" s="574"/>
      <c r="F53" s="534"/>
      <c r="G53" s="534"/>
      <c r="H53" s="575"/>
      <c r="I53" s="624"/>
      <c r="J53" s="492"/>
      <c r="K53" s="608"/>
      <c r="L53" s="608"/>
      <c r="M53" s="608"/>
      <c r="N53" s="608"/>
      <c r="O53" s="608"/>
      <c r="P53" s="608"/>
      <c r="Q53" s="432"/>
      <c r="R53" s="433"/>
      <c r="S53" s="433"/>
      <c r="T53" s="433"/>
      <c r="U53" s="433"/>
      <c r="V53" s="433"/>
      <c r="W53" s="433"/>
      <c r="X53" s="433"/>
      <c r="Y53" s="433"/>
      <c r="Z53" s="433"/>
      <c r="AA53" s="433"/>
      <c r="AB53" s="433"/>
      <c r="AC53" s="433"/>
      <c r="CA53" s="435" t="str">
        <f t="shared" si="7"/>
        <v/>
      </c>
      <c r="CG53" s="435">
        <f t="shared" si="8"/>
        <v>0</v>
      </c>
    </row>
    <row r="54" spans="1:85" x14ac:dyDescent="0.25">
      <c r="A54" s="482"/>
      <c r="B54" s="443" t="s">
        <v>107</v>
      </c>
      <c r="C54" s="541" t="s">
        <v>37</v>
      </c>
      <c r="D54" s="485">
        <f t="shared" si="6"/>
        <v>34</v>
      </c>
      <c r="E54" s="490">
        <v>18</v>
      </c>
      <c r="F54" s="487">
        <v>8</v>
      </c>
      <c r="G54" s="487"/>
      <c r="H54" s="578">
        <v>8</v>
      </c>
      <c r="I54" s="620"/>
      <c r="J54" s="492"/>
      <c r="K54" s="608"/>
      <c r="L54" s="608"/>
      <c r="M54" s="608"/>
      <c r="N54" s="608"/>
      <c r="O54" s="608"/>
      <c r="P54" s="608"/>
      <c r="Q54" s="432"/>
      <c r="R54" s="433"/>
      <c r="S54" s="433"/>
      <c r="T54" s="433"/>
      <c r="U54" s="433"/>
      <c r="V54" s="433"/>
      <c r="W54" s="433"/>
      <c r="X54" s="433"/>
      <c r="Y54" s="433"/>
      <c r="Z54" s="433"/>
      <c r="AA54" s="433"/>
      <c r="AB54" s="433"/>
      <c r="AC54" s="433"/>
      <c r="CA54" s="435" t="str">
        <f t="shared" si="7"/>
        <v/>
      </c>
      <c r="CG54" s="435">
        <f t="shared" si="8"/>
        <v>0</v>
      </c>
    </row>
    <row r="55" spans="1:85" x14ac:dyDescent="0.25">
      <c r="A55" s="482"/>
      <c r="B55" s="546"/>
      <c r="C55" s="547" t="s">
        <v>38</v>
      </c>
      <c r="D55" s="495">
        <f t="shared" si="6"/>
        <v>68</v>
      </c>
      <c r="E55" s="522">
        <v>35</v>
      </c>
      <c r="F55" s="521">
        <v>15</v>
      </c>
      <c r="G55" s="521"/>
      <c r="H55" s="523">
        <v>18</v>
      </c>
      <c r="I55" s="621"/>
      <c r="J55" s="492"/>
      <c r="K55" s="608"/>
      <c r="L55" s="608"/>
      <c r="M55" s="608"/>
      <c r="N55" s="608"/>
      <c r="O55" s="608"/>
      <c r="P55" s="608"/>
      <c r="Q55" s="432"/>
      <c r="R55" s="433"/>
      <c r="S55" s="433"/>
      <c r="T55" s="433"/>
      <c r="U55" s="433"/>
      <c r="V55" s="433"/>
      <c r="W55" s="433"/>
      <c r="X55" s="433"/>
      <c r="Y55" s="433"/>
      <c r="Z55" s="433"/>
      <c r="AA55" s="433"/>
      <c r="AB55" s="433"/>
      <c r="AC55" s="433"/>
      <c r="CA55" s="435" t="str">
        <f t="shared" si="7"/>
        <v/>
      </c>
      <c r="CG55" s="435">
        <f t="shared" si="8"/>
        <v>0</v>
      </c>
    </row>
    <row r="56" spans="1:85" x14ac:dyDescent="0.25">
      <c r="A56" s="482"/>
      <c r="B56" s="457"/>
      <c r="C56" s="552" t="s">
        <v>39</v>
      </c>
      <c r="D56" s="553">
        <f t="shared" si="6"/>
        <v>0</v>
      </c>
      <c r="E56" s="555"/>
      <c r="F56" s="567"/>
      <c r="G56" s="567"/>
      <c r="H56" s="587"/>
      <c r="I56" s="622"/>
      <c r="J56" s="492"/>
      <c r="K56" s="608"/>
      <c r="L56" s="608"/>
      <c r="M56" s="608"/>
      <c r="N56" s="608"/>
      <c r="O56" s="608"/>
      <c r="P56" s="608"/>
      <c r="Q56" s="432"/>
      <c r="R56" s="433"/>
      <c r="S56" s="433"/>
      <c r="T56" s="433"/>
      <c r="U56" s="433"/>
      <c r="V56" s="433"/>
      <c r="W56" s="433"/>
      <c r="X56" s="433"/>
      <c r="Y56" s="433"/>
      <c r="Z56" s="433"/>
      <c r="AA56" s="433"/>
      <c r="AB56" s="433"/>
      <c r="AC56" s="433"/>
      <c r="CA56" s="435" t="str">
        <f t="shared" si="7"/>
        <v/>
      </c>
      <c r="CG56" s="435">
        <f t="shared" si="8"/>
        <v>0</v>
      </c>
    </row>
    <row r="57" spans="1:85" x14ac:dyDescent="0.25">
      <c r="A57" s="482"/>
      <c r="B57" s="443" t="s">
        <v>40</v>
      </c>
      <c r="C57" s="563" t="s">
        <v>41</v>
      </c>
      <c r="D57" s="471">
        <f t="shared" si="6"/>
        <v>0</v>
      </c>
      <c r="E57" s="486"/>
      <c r="F57" s="487"/>
      <c r="G57" s="487"/>
      <c r="H57" s="578"/>
      <c r="I57" s="620"/>
      <c r="J57" s="492"/>
      <c r="K57" s="608"/>
      <c r="L57" s="608"/>
      <c r="M57" s="608"/>
      <c r="N57" s="608"/>
      <c r="O57" s="608"/>
      <c r="P57" s="608"/>
      <c r="Q57" s="432"/>
      <c r="R57" s="433"/>
      <c r="S57" s="433"/>
      <c r="T57" s="433"/>
      <c r="U57" s="433"/>
      <c r="V57" s="433"/>
      <c r="W57" s="433"/>
      <c r="X57" s="433"/>
      <c r="Y57" s="433"/>
      <c r="Z57" s="433"/>
      <c r="AA57" s="433"/>
      <c r="AB57" s="433"/>
      <c r="AC57" s="433"/>
      <c r="CA57" s="435" t="str">
        <f t="shared" si="7"/>
        <v/>
      </c>
      <c r="CG57" s="435">
        <f t="shared" si="8"/>
        <v>0</v>
      </c>
    </row>
    <row r="58" spans="1:85" x14ac:dyDescent="0.25">
      <c r="A58" s="482"/>
      <c r="B58" s="546"/>
      <c r="C58" s="566" t="s">
        <v>42</v>
      </c>
      <c r="D58" s="531">
        <f t="shared" si="6"/>
        <v>0</v>
      </c>
      <c r="E58" s="520"/>
      <c r="F58" s="521"/>
      <c r="G58" s="521"/>
      <c r="H58" s="523"/>
      <c r="I58" s="621"/>
      <c r="J58" s="492"/>
      <c r="K58" s="608"/>
      <c r="L58" s="608"/>
      <c r="M58" s="608"/>
      <c r="N58" s="608"/>
      <c r="O58" s="608"/>
      <c r="P58" s="608"/>
      <c r="Q58" s="432"/>
      <c r="R58" s="433"/>
      <c r="S58" s="433"/>
      <c r="T58" s="433"/>
      <c r="U58" s="433"/>
      <c r="V58" s="433"/>
      <c r="W58" s="433"/>
      <c r="X58" s="433"/>
      <c r="Y58" s="433"/>
      <c r="Z58" s="433"/>
      <c r="AA58" s="433"/>
      <c r="AB58" s="433"/>
      <c r="AC58" s="433"/>
      <c r="CA58" s="435" t="str">
        <f t="shared" si="7"/>
        <v/>
      </c>
      <c r="CG58" s="435">
        <f t="shared" si="8"/>
        <v>0</v>
      </c>
    </row>
    <row r="59" spans="1:85" x14ac:dyDescent="0.25">
      <c r="A59" s="482"/>
      <c r="B59" s="457"/>
      <c r="C59" s="552" t="s">
        <v>39</v>
      </c>
      <c r="D59" s="553">
        <f t="shared" si="6"/>
        <v>0</v>
      </c>
      <c r="E59" s="554"/>
      <c r="F59" s="567"/>
      <c r="G59" s="567"/>
      <c r="H59" s="587"/>
      <c r="I59" s="622"/>
      <c r="J59" s="492"/>
      <c r="K59" s="608"/>
      <c r="L59" s="608"/>
      <c r="M59" s="608"/>
      <c r="N59" s="608"/>
      <c r="O59" s="608"/>
      <c r="P59" s="608"/>
      <c r="Q59" s="432"/>
      <c r="R59" s="433"/>
      <c r="S59" s="433"/>
      <c r="T59" s="433"/>
      <c r="U59" s="433"/>
      <c r="V59" s="433"/>
      <c r="W59" s="433"/>
      <c r="X59" s="433"/>
      <c r="Y59" s="433"/>
      <c r="Z59" s="433"/>
      <c r="AA59" s="433"/>
      <c r="AB59" s="433"/>
      <c r="AC59" s="433"/>
      <c r="CA59" s="435" t="str">
        <f t="shared" si="7"/>
        <v/>
      </c>
      <c r="CG59" s="435">
        <f t="shared" si="8"/>
        <v>0</v>
      </c>
    </row>
    <row r="60" spans="1:85" x14ac:dyDescent="0.25">
      <c r="A60" s="482"/>
      <c r="B60" s="512" t="s">
        <v>43</v>
      </c>
      <c r="C60" s="513"/>
      <c r="D60" s="573">
        <f t="shared" si="6"/>
        <v>135</v>
      </c>
      <c r="E60" s="496">
        <v>57</v>
      </c>
      <c r="F60" s="497">
        <v>31</v>
      </c>
      <c r="G60" s="497">
        <v>31</v>
      </c>
      <c r="H60" s="515">
        <v>16</v>
      </c>
      <c r="I60" s="623"/>
      <c r="J60" s="492"/>
      <c r="K60" s="608"/>
      <c r="L60" s="608"/>
      <c r="M60" s="608"/>
      <c r="N60" s="608"/>
      <c r="O60" s="608"/>
      <c r="P60" s="608"/>
      <c r="Q60" s="432"/>
      <c r="R60" s="433"/>
      <c r="S60" s="433"/>
      <c r="T60" s="433"/>
      <c r="U60" s="433"/>
      <c r="V60" s="433"/>
      <c r="W60" s="433"/>
      <c r="X60" s="433"/>
      <c r="Y60" s="433"/>
      <c r="Z60" s="433"/>
      <c r="AA60" s="433"/>
      <c r="AB60" s="433"/>
      <c r="AC60" s="433"/>
      <c r="CA60" s="435" t="str">
        <f t="shared" si="7"/>
        <v/>
      </c>
      <c r="CG60" s="435">
        <f t="shared" si="8"/>
        <v>0</v>
      </c>
    </row>
    <row r="61" spans="1:85" x14ac:dyDescent="0.25">
      <c r="A61" s="482"/>
      <c r="B61" s="518" t="s">
        <v>44</v>
      </c>
      <c r="C61" s="519"/>
      <c r="D61" s="531">
        <f t="shared" si="6"/>
        <v>185</v>
      </c>
      <c r="E61" s="520">
        <v>115</v>
      </c>
      <c r="F61" s="521"/>
      <c r="G61" s="521"/>
      <c r="H61" s="523">
        <v>70</v>
      </c>
      <c r="I61" s="621"/>
      <c r="J61" s="492"/>
      <c r="K61" s="608"/>
      <c r="L61" s="608"/>
      <c r="M61" s="608"/>
      <c r="N61" s="608"/>
      <c r="O61" s="608"/>
      <c r="P61" s="608"/>
      <c r="Q61" s="432"/>
      <c r="R61" s="433"/>
      <c r="S61" s="433"/>
      <c r="T61" s="433"/>
      <c r="U61" s="433"/>
      <c r="V61" s="433"/>
      <c r="W61" s="433"/>
      <c r="X61" s="433"/>
      <c r="Y61" s="433"/>
      <c r="Z61" s="433"/>
      <c r="AA61" s="433"/>
      <c r="AB61" s="433"/>
      <c r="AC61" s="433"/>
      <c r="CA61" s="435" t="str">
        <f t="shared" si="7"/>
        <v/>
      </c>
      <c r="CG61" s="435">
        <f t="shared" si="8"/>
        <v>0</v>
      </c>
    </row>
    <row r="62" spans="1:85" x14ac:dyDescent="0.25">
      <c r="A62" s="482"/>
      <c r="B62" s="568" t="s">
        <v>80</v>
      </c>
      <c r="C62" s="569" t="s">
        <v>108</v>
      </c>
      <c r="D62" s="531">
        <f t="shared" si="6"/>
        <v>0</v>
      </c>
      <c r="E62" s="520"/>
      <c r="F62" s="521"/>
      <c r="G62" s="521"/>
      <c r="H62" s="523"/>
      <c r="I62" s="621"/>
      <c r="J62" s="492"/>
      <c r="K62" s="608"/>
      <c r="L62" s="608"/>
      <c r="M62" s="608"/>
      <c r="N62" s="608"/>
      <c r="O62" s="608"/>
      <c r="P62" s="608"/>
      <c r="Q62" s="432"/>
      <c r="R62" s="433"/>
      <c r="S62" s="433"/>
      <c r="T62" s="433"/>
      <c r="U62" s="433"/>
      <c r="V62" s="433"/>
      <c r="W62" s="433"/>
      <c r="X62" s="433"/>
      <c r="Y62" s="433"/>
      <c r="Z62" s="433"/>
      <c r="AA62" s="433"/>
      <c r="AB62" s="433"/>
      <c r="AC62" s="433"/>
      <c r="CA62" s="435" t="str">
        <f t="shared" si="7"/>
        <v/>
      </c>
      <c r="CG62" s="435">
        <f t="shared" si="8"/>
        <v>0</v>
      </c>
    </row>
    <row r="63" spans="1:85" x14ac:dyDescent="0.25">
      <c r="A63" s="482"/>
      <c r="B63" s="568"/>
      <c r="C63" s="569" t="s">
        <v>109</v>
      </c>
      <c r="D63" s="531">
        <f t="shared" si="6"/>
        <v>0</v>
      </c>
      <c r="E63" s="520"/>
      <c r="F63" s="521"/>
      <c r="G63" s="521"/>
      <c r="H63" s="523"/>
      <c r="I63" s="621"/>
      <c r="J63" s="492"/>
      <c r="K63" s="608"/>
      <c r="L63" s="608"/>
      <c r="M63" s="608"/>
      <c r="N63" s="608"/>
      <c r="O63" s="608"/>
      <c r="P63" s="608"/>
      <c r="Q63" s="432"/>
      <c r="R63" s="433"/>
      <c r="S63" s="433"/>
      <c r="T63" s="433"/>
      <c r="U63" s="433"/>
      <c r="V63" s="433"/>
      <c r="W63" s="433"/>
      <c r="X63" s="433"/>
      <c r="Y63" s="433"/>
      <c r="Z63" s="433"/>
      <c r="AA63" s="433"/>
      <c r="AB63" s="433"/>
      <c r="AC63" s="433"/>
      <c r="CA63" s="435" t="str">
        <f t="shared" si="7"/>
        <v/>
      </c>
      <c r="CG63" s="435">
        <f t="shared" si="8"/>
        <v>0</v>
      </c>
    </row>
    <row r="64" spans="1:85" x14ac:dyDescent="0.25">
      <c r="A64" s="482"/>
      <c r="B64" s="570" t="s">
        <v>81</v>
      </c>
      <c r="C64" s="570"/>
      <c r="D64" s="531">
        <f t="shared" si="6"/>
        <v>0</v>
      </c>
      <c r="E64" s="520"/>
      <c r="F64" s="521"/>
      <c r="G64" s="521"/>
      <c r="H64" s="523"/>
      <c r="I64" s="621"/>
      <c r="J64" s="492"/>
      <c r="K64" s="608"/>
      <c r="L64" s="608"/>
      <c r="M64" s="608"/>
      <c r="N64" s="608"/>
      <c r="O64" s="608"/>
      <c r="P64" s="608"/>
      <c r="Q64" s="432"/>
      <c r="R64" s="433"/>
      <c r="S64" s="433"/>
      <c r="T64" s="433"/>
      <c r="U64" s="433"/>
      <c r="V64" s="433"/>
      <c r="W64" s="433"/>
      <c r="X64" s="433"/>
      <c r="Y64" s="433"/>
      <c r="Z64" s="433"/>
      <c r="AA64" s="433"/>
      <c r="AB64" s="433"/>
      <c r="AC64" s="433"/>
      <c r="CA64" s="435" t="str">
        <f t="shared" si="7"/>
        <v/>
      </c>
      <c r="CG64" s="435">
        <f t="shared" si="8"/>
        <v>0</v>
      </c>
    </row>
    <row r="65" spans="1:85" x14ac:dyDescent="0.25">
      <c r="A65" s="482"/>
      <c r="B65" s="625" t="s">
        <v>45</v>
      </c>
      <c r="C65" s="626"/>
      <c r="D65" s="531">
        <f t="shared" si="6"/>
        <v>0</v>
      </c>
      <c r="E65" s="520"/>
      <c r="F65" s="521"/>
      <c r="G65" s="521"/>
      <c r="H65" s="523"/>
      <c r="I65" s="621"/>
      <c r="J65" s="492"/>
      <c r="K65" s="608"/>
      <c r="L65" s="608"/>
      <c r="M65" s="608"/>
      <c r="N65" s="608"/>
      <c r="O65" s="608"/>
      <c r="P65" s="608"/>
      <c r="Q65" s="432"/>
      <c r="R65" s="433"/>
      <c r="S65" s="433"/>
      <c r="T65" s="433"/>
      <c r="U65" s="433"/>
      <c r="V65" s="433"/>
      <c r="W65" s="433"/>
      <c r="X65" s="433"/>
      <c r="Y65" s="433"/>
      <c r="Z65" s="433"/>
      <c r="AA65" s="433"/>
      <c r="AB65" s="433"/>
      <c r="AC65" s="433"/>
      <c r="CA65" s="435" t="str">
        <f t="shared" si="7"/>
        <v/>
      </c>
      <c r="CG65" s="435">
        <f t="shared" si="8"/>
        <v>0</v>
      </c>
    </row>
    <row r="66" spans="1:85" x14ac:dyDescent="0.25">
      <c r="A66" s="482"/>
      <c r="B66" s="571" t="s">
        <v>46</v>
      </c>
      <c r="C66" s="572"/>
      <c r="D66" s="531">
        <f t="shared" si="6"/>
        <v>0</v>
      </c>
      <c r="E66" s="574"/>
      <c r="F66" s="534"/>
      <c r="G66" s="534"/>
      <c r="H66" s="575"/>
      <c r="I66" s="624"/>
      <c r="J66" s="492"/>
      <c r="K66" s="608"/>
      <c r="L66" s="608"/>
      <c r="M66" s="608"/>
      <c r="N66" s="608"/>
      <c r="O66" s="608"/>
      <c r="P66" s="608"/>
      <c r="Q66" s="432"/>
      <c r="R66" s="433"/>
      <c r="S66" s="433"/>
      <c r="T66" s="433"/>
      <c r="U66" s="433"/>
      <c r="V66" s="433"/>
      <c r="W66" s="433"/>
      <c r="X66" s="433"/>
      <c r="Y66" s="433"/>
      <c r="Z66" s="433"/>
      <c r="AA66" s="433"/>
      <c r="AB66" s="433"/>
      <c r="AC66" s="433"/>
      <c r="CA66" s="435" t="str">
        <f t="shared" si="7"/>
        <v/>
      </c>
      <c r="CG66" s="435">
        <f t="shared" si="8"/>
        <v>0</v>
      </c>
    </row>
    <row r="67" spans="1:85" x14ac:dyDescent="0.25">
      <c r="A67" s="482"/>
      <c r="B67" s="529" t="s">
        <v>47</v>
      </c>
      <c r="C67" s="530"/>
      <c r="D67" s="531">
        <f t="shared" si="6"/>
        <v>174</v>
      </c>
      <c r="E67" s="574">
        <v>96</v>
      </c>
      <c r="F67" s="534">
        <v>31</v>
      </c>
      <c r="G67" s="534">
        <v>31</v>
      </c>
      <c r="H67" s="575">
        <v>16</v>
      </c>
      <c r="I67" s="624"/>
      <c r="J67" s="492"/>
      <c r="K67" s="608"/>
      <c r="L67" s="608"/>
      <c r="M67" s="608"/>
      <c r="N67" s="608"/>
      <c r="O67" s="608"/>
      <c r="P67" s="608"/>
      <c r="Q67" s="432"/>
      <c r="R67" s="433"/>
      <c r="S67" s="433"/>
      <c r="T67" s="433"/>
      <c r="U67" s="433"/>
      <c r="V67" s="433"/>
      <c r="W67" s="433"/>
      <c r="X67" s="433"/>
      <c r="Y67" s="433"/>
      <c r="Z67" s="433"/>
      <c r="AA67" s="433"/>
      <c r="AB67" s="433"/>
      <c r="AC67" s="433"/>
      <c r="CA67" s="435" t="str">
        <f t="shared" si="7"/>
        <v/>
      </c>
      <c r="CG67" s="435">
        <f t="shared" si="8"/>
        <v>0</v>
      </c>
    </row>
    <row r="68" spans="1:85" x14ac:dyDescent="0.25">
      <c r="A68" s="482"/>
      <c r="B68" s="443" t="s">
        <v>48</v>
      </c>
      <c r="C68" s="576" t="s">
        <v>49</v>
      </c>
      <c r="D68" s="471">
        <f t="shared" si="6"/>
        <v>0</v>
      </c>
      <c r="E68" s="486"/>
      <c r="F68" s="487"/>
      <c r="G68" s="487"/>
      <c r="H68" s="578"/>
      <c r="I68" s="620"/>
      <c r="J68" s="492"/>
      <c r="K68" s="608"/>
      <c r="L68" s="608"/>
      <c r="M68" s="608"/>
      <c r="N68" s="608"/>
      <c r="O68" s="608"/>
      <c r="P68" s="608"/>
      <c r="Q68" s="432"/>
      <c r="R68" s="433"/>
      <c r="S68" s="433"/>
      <c r="T68" s="433"/>
      <c r="U68" s="433"/>
      <c r="V68" s="433"/>
      <c r="W68" s="433"/>
      <c r="X68" s="433"/>
      <c r="Y68" s="433"/>
      <c r="Z68" s="433"/>
      <c r="AA68" s="433"/>
      <c r="AB68" s="433"/>
      <c r="AC68" s="433"/>
      <c r="CA68" s="435" t="str">
        <f t="shared" si="7"/>
        <v/>
      </c>
      <c r="CG68" s="435">
        <f t="shared" si="8"/>
        <v>0</v>
      </c>
    </row>
    <row r="69" spans="1:85" x14ac:dyDescent="0.25">
      <c r="A69" s="482"/>
      <c r="B69" s="546"/>
      <c r="C69" s="627" t="s">
        <v>50</v>
      </c>
      <c r="D69" s="531">
        <f t="shared" si="6"/>
        <v>22</v>
      </c>
      <c r="E69" s="520">
        <v>22</v>
      </c>
      <c r="F69" s="521"/>
      <c r="G69" s="521"/>
      <c r="H69" s="523"/>
      <c r="I69" s="621"/>
      <c r="J69" s="492"/>
      <c r="K69" s="608"/>
      <c r="L69" s="608"/>
      <c r="M69" s="608"/>
      <c r="N69" s="608"/>
      <c r="O69" s="608"/>
      <c r="P69" s="608"/>
      <c r="Q69" s="432"/>
      <c r="R69" s="433"/>
      <c r="S69" s="433"/>
      <c r="T69" s="433"/>
      <c r="U69" s="433"/>
      <c r="V69" s="433"/>
      <c r="W69" s="433"/>
      <c r="X69" s="433"/>
      <c r="Y69" s="433"/>
      <c r="Z69" s="433"/>
      <c r="AA69" s="433"/>
      <c r="AB69" s="433"/>
      <c r="AC69" s="433"/>
      <c r="CA69" s="435" t="str">
        <f t="shared" si="7"/>
        <v/>
      </c>
      <c r="CG69" s="435">
        <f t="shared" si="8"/>
        <v>0</v>
      </c>
    </row>
    <row r="70" spans="1:85" x14ac:dyDescent="0.25">
      <c r="A70" s="482"/>
      <c r="B70" s="457"/>
      <c r="C70" s="584" t="s">
        <v>51</v>
      </c>
      <c r="D70" s="531">
        <f t="shared" si="6"/>
        <v>0</v>
      </c>
      <c r="E70" s="574"/>
      <c r="F70" s="534"/>
      <c r="G70" s="534"/>
      <c r="H70" s="575"/>
      <c r="I70" s="624"/>
      <c r="J70" s="492"/>
      <c r="K70" s="608"/>
      <c r="L70" s="608"/>
      <c r="M70" s="608"/>
      <c r="N70" s="608"/>
      <c r="O70" s="608"/>
      <c r="P70" s="608"/>
      <c r="Q70" s="432"/>
      <c r="R70" s="433"/>
      <c r="S70" s="433"/>
      <c r="T70" s="433"/>
      <c r="U70" s="433"/>
      <c r="V70" s="433"/>
      <c r="W70" s="433"/>
      <c r="X70" s="433"/>
      <c r="Y70" s="433"/>
      <c r="Z70" s="433"/>
      <c r="AA70" s="433"/>
      <c r="AB70" s="433"/>
      <c r="AC70" s="433"/>
      <c r="CA70" s="435" t="str">
        <f t="shared" si="7"/>
        <v/>
      </c>
      <c r="CG70" s="435">
        <f t="shared" si="8"/>
        <v>0</v>
      </c>
    </row>
    <row r="71" spans="1:85" x14ac:dyDescent="0.25">
      <c r="A71" s="482"/>
      <c r="B71" s="628" t="s">
        <v>52</v>
      </c>
      <c r="C71" s="629"/>
      <c r="D71" s="597">
        <f t="shared" si="6"/>
        <v>0</v>
      </c>
      <c r="E71" s="630"/>
      <c r="F71" s="631"/>
      <c r="G71" s="631"/>
      <c r="H71" s="632"/>
      <c r="I71" s="633"/>
      <c r="J71" s="492"/>
      <c r="K71" s="608"/>
      <c r="L71" s="608"/>
      <c r="M71" s="608"/>
      <c r="N71" s="608"/>
      <c r="O71" s="608"/>
      <c r="P71" s="608"/>
      <c r="Q71" s="432"/>
      <c r="R71" s="433"/>
      <c r="S71" s="433"/>
      <c r="T71" s="433"/>
      <c r="U71" s="433"/>
      <c r="V71" s="433"/>
      <c r="W71" s="433"/>
      <c r="X71" s="433"/>
      <c r="Y71" s="433"/>
      <c r="Z71" s="433"/>
      <c r="AA71" s="433"/>
      <c r="AB71" s="433"/>
      <c r="AC71" s="433"/>
      <c r="CA71" s="435" t="str">
        <f t="shared" si="7"/>
        <v/>
      </c>
      <c r="CG71" s="435">
        <f t="shared" si="8"/>
        <v>0</v>
      </c>
    </row>
    <row r="72" spans="1:85" x14ac:dyDescent="0.25">
      <c r="A72" s="594"/>
      <c r="B72" s="595" t="s">
        <v>4</v>
      </c>
      <c r="C72" s="596"/>
      <c r="D72" s="597">
        <f t="shared" si="6"/>
        <v>1149</v>
      </c>
      <c r="E72" s="597">
        <f>SUM(E43:E71)</f>
        <v>588</v>
      </c>
      <c r="F72" s="597">
        <f>SUM(F43:F71)</f>
        <v>143</v>
      </c>
      <c r="G72" s="597">
        <f>SUM(G43:G71)</f>
        <v>62</v>
      </c>
      <c r="H72" s="634">
        <f>SUM(H43:H71)</f>
        <v>356</v>
      </c>
      <c r="I72" s="635">
        <f>SUM(I43:I71)</f>
        <v>0</v>
      </c>
      <c r="J72" s="492"/>
      <c r="K72" s="608"/>
      <c r="L72" s="608"/>
      <c r="M72" s="608"/>
      <c r="N72" s="608"/>
      <c r="O72" s="608"/>
      <c r="P72" s="608"/>
      <c r="Q72" s="432"/>
      <c r="R72" s="433"/>
      <c r="S72" s="433"/>
      <c r="T72" s="433"/>
      <c r="U72" s="433"/>
      <c r="V72" s="433"/>
      <c r="W72" s="433"/>
      <c r="X72" s="433"/>
      <c r="Y72" s="433"/>
      <c r="Z72" s="433"/>
      <c r="AA72" s="433"/>
      <c r="AB72" s="433"/>
    </row>
    <row r="73" spans="1:85" x14ac:dyDescent="0.25">
      <c r="A73" s="605" t="s">
        <v>57</v>
      </c>
      <c r="B73" s="606"/>
      <c r="C73" s="606"/>
      <c r="D73" s="606"/>
      <c r="E73" s="606"/>
      <c r="F73" s="606"/>
      <c r="G73" s="607"/>
      <c r="H73" s="607"/>
      <c r="I73" s="636"/>
      <c r="J73" s="636"/>
      <c r="K73" s="636"/>
      <c r="L73" s="636"/>
      <c r="M73" s="636"/>
      <c r="N73" s="636"/>
      <c r="O73" s="609"/>
      <c r="P73" s="608"/>
      <c r="Q73" s="432"/>
      <c r="R73" s="433"/>
      <c r="S73" s="433"/>
      <c r="T73" s="433"/>
      <c r="U73" s="433"/>
      <c r="V73" s="433"/>
      <c r="W73" s="433"/>
      <c r="X73" s="433"/>
      <c r="Y73" s="433"/>
      <c r="Z73" s="433"/>
      <c r="AA73" s="433"/>
      <c r="AB73" s="433"/>
    </row>
    <row r="74" spans="1:85" ht="31.5" x14ac:dyDescent="0.25">
      <c r="A74" s="568" t="s">
        <v>58</v>
      </c>
      <c r="B74" s="568"/>
      <c r="C74" s="568"/>
      <c r="D74" s="637" t="s">
        <v>59</v>
      </c>
      <c r="E74" s="638" t="s">
        <v>60</v>
      </c>
      <c r="F74" s="615" t="s">
        <v>113</v>
      </c>
      <c r="G74" s="615" t="s">
        <v>61</v>
      </c>
      <c r="H74" s="639" t="s">
        <v>62</v>
      </c>
      <c r="I74" s="640"/>
      <c r="J74" s="641"/>
      <c r="K74" s="641"/>
      <c r="L74" s="641"/>
      <c r="M74" s="641"/>
      <c r="N74" s="641"/>
      <c r="O74" s="641"/>
      <c r="P74" s="608"/>
      <c r="Q74" s="432"/>
      <c r="R74" s="433"/>
      <c r="S74" s="433"/>
      <c r="T74" s="433"/>
      <c r="U74" s="433"/>
      <c r="V74" s="433"/>
      <c r="W74" s="433"/>
      <c r="X74" s="433"/>
      <c r="Y74" s="433"/>
      <c r="Z74" s="433"/>
      <c r="AA74" s="433"/>
      <c r="AB74" s="433"/>
    </row>
    <row r="75" spans="1:85" x14ac:dyDescent="0.25">
      <c r="A75" s="642" t="s">
        <v>63</v>
      </c>
      <c r="B75" s="643"/>
      <c r="C75" s="644"/>
      <c r="D75" s="645">
        <f>SUM(E75:H75)</f>
        <v>0</v>
      </c>
      <c r="E75" s="486"/>
      <c r="F75" s="487"/>
      <c r="G75" s="487"/>
      <c r="H75" s="488"/>
      <c r="I75" s="492"/>
      <c r="J75" s="641"/>
      <c r="K75" s="641"/>
      <c r="L75" s="641"/>
      <c r="M75" s="641"/>
      <c r="N75" s="641"/>
      <c r="O75" s="641"/>
      <c r="P75" s="608"/>
      <c r="Q75" s="432"/>
      <c r="R75" s="433"/>
      <c r="S75" s="433"/>
      <c r="T75" s="433"/>
      <c r="U75" s="433"/>
      <c r="V75" s="433"/>
      <c r="W75" s="433"/>
      <c r="X75" s="433"/>
      <c r="Y75" s="433"/>
      <c r="Z75" s="433"/>
      <c r="AA75" s="433"/>
      <c r="AB75" s="433"/>
    </row>
    <row r="76" spans="1:85" x14ac:dyDescent="0.25">
      <c r="A76" s="646" t="s">
        <v>64</v>
      </c>
      <c r="B76" s="647"/>
      <c r="C76" s="648"/>
      <c r="D76" s="645">
        <f>SUM(E76:H76)</f>
        <v>0</v>
      </c>
      <c r="E76" s="496"/>
      <c r="F76" s="497"/>
      <c r="G76" s="497"/>
      <c r="H76" s="498"/>
      <c r="I76" s="492"/>
      <c r="J76" s="641"/>
      <c r="K76" s="641"/>
      <c r="L76" s="641"/>
      <c r="M76" s="641"/>
      <c r="N76" s="641"/>
      <c r="O76" s="641"/>
      <c r="P76" s="609"/>
      <c r="Q76" s="432"/>
      <c r="R76" s="433"/>
      <c r="S76" s="433"/>
      <c r="T76" s="433"/>
      <c r="U76" s="433"/>
      <c r="V76" s="433"/>
      <c r="W76" s="433"/>
      <c r="X76" s="433"/>
      <c r="Y76" s="433"/>
      <c r="Z76" s="433"/>
      <c r="AA76" s="433"/>
      <c r="AB76" s="433"/>
    </row>
    <row r="77" spans="1:85" x14ac:dyDescent="0.25">
      <c r="A77" s="649" t="s">
        <v>65</v>
      </c>
      <c r="B77" s="650"/>
      <c r="C77" s="651"/>
      <c r="D77" s="645">
        <f>SUM(E77:H77)</f>
        <v>0</v>
      </c>
      <c r="E77" s="520"/>
      <c r="F77" s="521"/>
      <c r="G77" s="521"/>
      <c r="H77" s="652"/>
      <c r="I77" s="492"/>
      <c r="J77" s="641"/>
      <c r="K77" s="641"/>
      <c r="L77" s="641"/>
      <c r="M77" s="641"/>
      <c r="N77" s="641"/>
      <c r="O77" s="641"/>
      <c r="P77" s="641"/>
      <c r="Q77" s="432"/>
      <c r="R77" s="433"/>
      <c r="S77" s="433"/>
      <c r="T77" s="433"/>
      <c r="U77" s="433"/>
      <c r="V77" s="433"/>
      <c r="W77" s="433"/>
      <c r="X77" s="433"/>
      <c r="Y77" s="433"/>
      <c r="Z77" s="433"/>
      <c r="AA77" s="433"/>
      <c r="AB77" s="433"/>
    </row>
    <row r="78" spans="1:85" x14ac:dyDescent="0.25">
      <c r="A78" s="653" t="s">
        <v>66</v>
      </c>
      <c r="B78" s="654"/>
      <c r="C78" s="655"/>
      <c r="D78" s="656">
        <f>SUM(E78:H78)</f>
        <v>0</v>
      </c>
      <c r="E78" s="574"/>
      <c r="F78" s="534"/>
      <c r="G78" s="534"/>
      <c r="H78" s="657"/>
      <c r="I78" s="492"/>
      <c r="J78" s="641"/>
      <c r="K78" s="641"/>
      <c r="L78" s="641"/>
      <c r="M78" s="641"/>
      <c r="N78" s="641"/>
      <c r="O78" s="641"/>
      <c r="P78" s="641"/>
      <c r="Q78" s="432"/>
      <c r="R78" s="433"/>
      <c r="S78" s="433"/>
      <c r="T78" s="433"/>
      <c r="U78" s="433"/>
      <c r="V78" s="433"/>
      <c r="W78" s="433"/>
      <c r="X78" s="433"/>
      <c r="Y78" s="433"/>
      <c r="Z78" s="433"/>
      <c r="AA78" s="433"/>
      <c r="AB78" s="433"/>
    </row>
    <row r="79" spans="1:85" x14ac:dyDescent="0.25">
      <c r="A79" s="595" t="s">
        <v>4</v>
      </c>
      <c r="B79" s="658"/>
      <c r="C79" s="659"/>
      <c r="D79" s="634">
        <f>SUM(E79:H79)</f>
        <v>0</v>
      </c>
      <c r="E79" s="598">
        <f>SUM(E75:E78)</f>
        <v>0</v>
      </c>
      <c r="F79" s="599">
        <f>SUM(F75:F78)</f>
        <v>0</v>
      </c>
      <c r="G79" s="599">
        <f>SUM(G75:G78)</f>
        <v>0</v>
      </c>
      <c r="H79" s="660">
        <f>SUM(H75:H78)</f>
        <v>0</v>
      </c>
      <c r="I79" s="492"/>
      <c r="J79" s="608"/>
      <c r="K79" s="608"/>
      <c r="L79" s="608"/>
      <c r="M79" s="608"/>
      <c r="N79" s="608"/>
      <c r="O79" s="608"/>
      <c r="P79" s="641"/>
      <c r="Q79" s="432"/>
      <c r="R79" s="433"/>
      <c r="S79" s="433"/>
      <c r="T79" s="433"/>
      <c r="U79" s="433"/>
      <c r="V79" s="433"/>
      <c r="W79" s="433"/>
      <c r="X79" s="433"/>
      <c r="Y79" s="433"/>
      <c r="Z79" s="433"/>
      <c r="AA79" s="433"/>
      <c r="AB79" s="433"/>
    </row>
    <row r="80" spans="1:85" x14ac:dyDescent="0.25">
      <c r="A80" s="605" t="s">
        <v>67</v>
      </c>
      <c r="B80" s="606"/>
      <c r="C80" s="606"/>
      <c r="D80" s="606"/>
      <c r="E80" s="661"/>
      <c r="F80" s="661"/>
      <c r="G80" s="661"/>
      <c r="H80" s="661"/>
      <c r="I80" s="661"/>
      <c r="J80" s="661"/>
      <c r="K80" s="662"/>
      <c r="L80" s="662"/>
      <c r="M80" s="662"/>
      <c r="N80" s="663"/>
      <c r="O80" s="664"/>
      <c r="P80" s="641"/>
      <c r="Q80" s="432"/>
      <c r="R80" s="433"/>
      <c r="S80" s="433"/>
      <c r="T80" s="433"/>
      <c r="U80" s="433"/>
      <c r="V80" s="433"/>
      <c r="W80" s="433"/>
      <c r="X80" s="433"/>
      <c r="Y80" s="433"/>
      <c r="Z80" s="433"/>
      <c r="AA80" s="433"/>
      <c r="AB80" s="433"/>
    </row>
    <row r="81" spans="1:28" ht="21" x14ac:dyDescent="0.25">
      <c r="A81" s="665" t="s">
        <v>68</v>
      </c>
      <c r="B81" s="666"/>
      <c r="C81" s="667"/>
      <c r="D81" s="613" t="s">
        <v>69</v>
      </c>
      <c r="E81" s="668"/>
      <c r="F81" s="668"/>
      <c r="G81" s="432"/>
      <c r="H81" s="432"/>
      <c r="I81" s="432"/>
      <c r="J81" s="432"/>
      <c r="K81" s="432"/>
      <c r="L81" s="432"/>
      <c r="M81" s="432"/>
      <c r="N81" s="432"/>
      <c r="O81" s="432"/>
      <c r="P81" s="641"/>
      <c r="Q81" s="432"/>
      <c r="R81" s="433"/>
      <c r="S81" s="433"/>
      <c r="T81" s="433"/>
      <c r="U81" s="433"/>
      <c r="V81" s="433"/>
      <c r="W81" s="433"/>
      <c r="X81" s="433"/>
      <c r="Y81" s="433"/>
      <c r="Z81" s="433"/>
      <c r="AA81" s="433"/>
      <c r="AB81" s="433"/>
    </row>
    <row r="82" spans="1:28" x14ac:dyDescent="0.25">
      <c r="A82" s="669" t="s">
        <v>70</v>
      </c>
      <c r="B82" s="670"/>
      <c r="C82" s="671"/>
      <c r="D82" s="672"/>
      <c r="E82" s="673"/>
      <c r="F82" s="673"/>
      <c r="G82" s="432"/>
      <c r="H82" s="432"/>
      <c r="I82" s="432"/>
      <c r="J82" s="432"/>
      <c r="K82" s="432"/>
      <c r="L82" s="432"/>
      <c r="M82" s="432"/>
      <c r="N82" s="432"/>
      <c r="O82" s="432"/>
      <c r="P82" s="608"/>
      <c r="Q82" s="432"/>
      <c r="R82" s="433"/>
      <c r="S82" s="433"/>
      <c r="T82" s="433"/>
      <c r="U82" s="433"/>
      <c r="V82" s="433"/>
      <c r="W82" s="433"/>
      <c r="X82" s="433"/>
      <c r="Y82" s="433"/>
      <c r="Z82" s="433"/>
      <c r="AA82" s="433"/>
      <c r="AB82" s="433"/>
    </row>
    <row r="83" spans="1:28" x14ac:dyDescent="0.25">
      <c r="A83" s="649" t="s">
        <v>71</v>
      </c>
      <c r="B83" s="650"/>
      <c r="C83" s="651"/>
      <c r="D83" s="672"/>
      <c r="E83" s="673"/>
      <c r="F83" s="673"/>
      <c r="G83" s="432"/>
      <c r="H83" s="432"/>
      <c r="I83" s="432"/>
      <c r="J83" s="432"/>
      <c r="K83" s="432"/>
      <c r="L83" s="432"/>
      <c r="M83" s="432"/>
      <c r="N83" s="432"/>
      <c r="O83" s="432"/>
      <c r="P83" s="432"/>
      <c r="Q83" s="432"/>
      <c r="R83" s="433"/>
      <c r="S83" s="433"/>
      <c r="T83" s="433"/>
      <c r="U83" s="433"/>
      <c r="V83" s="433"/>
      <c r="W83" s="433"/>
      <c r="X83" s="433"/>
      <c r="Y83" s="433"/>
      <c r="Z83" s="433"/>
      <c r="AA83" s="433"/>
      <c r="AB83" s="433"/>
    </row>
    <row r="84" spans="1:28" x14ac:dyDescent="0.25">
      <c r="A84" s="674" t="s">
        <v>72</v>
      </c>
      <c r="B84" s="675"/>
      <c r="C84" s="676"/>
      <c r="D84" s="677"/>
      <c r="E84" s="678"/>
      <c r="F84" s="678"/>
      <c r="G84" s="432"/>
      <c r="H84" s="432"/>
      <c r="I84" s="432"/>
      <c r="J84" s="432"/>
      <c r="K84" s="432"/>
      <c r="L84" s="432"/>
      <c r="M84" s="432"/>
      <c r="N84" s="432"/>
      <c r="O84" s="432"/>
      <c r="P84" s="432"/>
      <c r="Q84" s="432"/>
      <c r="R84" s="433"/>
      <c r="S84" s="433"/>
      <c r="T84" s="433"/>
      <c r="U84" s="433"/>
      <c r="V84" s="433"/>
      <c r="W84" s="433"/>
      <c r="X84" s="433"/>
      <c r="Y84" s="433"/>
      <c r="Z84" s="433"/>
      <c r="AA84" s="433"/>
      <c r="AB84" s="433"/>
    </row>
    <row r="85" spans="1:28" x14ac:dyDescent="0.25">
      <c r="A85" s="679" t="s">
        <v>73</v>
      </c>
      <c r="B85" s="679"/>
      <c r="C85" s="680"/>
      <c r="D85" s="681"/>
      <c r="E85" s="682"/>
    </row>
    <row r="86" spans="1:28" x14ac:dyDescent="0.25">
      <c r="A86" s="683" t="s">
        <v>74</v>
      </c>
      <c r="B86" s="683"/>
      <c r="C86" s="683"/>
      <c r="D86" s="684" t="s">
        <v>75</v>
      </c>
      <c r="E86" s="684" t="s">
        <v>114</v>
      </c>
    </row>
    <row r="87" spans="1:28" ht="18.75" customHeight="1" x14ac:dyDescent="0.25">
      <c r="A87" s="683"/>
      <c r="B87" s="683"/>
      <c r="C87" s="683"/>
      <c r="D87" s="684"/>
      <c r="E87" s="684"/>
    </row>
    <row r="88" spans="1:28" x14ac:dyDescent="0.25">
      <c r="A88" s="685" t="s">
        <v>76</v>
      </c>
      <c r="B88" s="686"/>
      <c r="C88" s="687"/>
      <c r="D88" s="688"/>
      <c r="E88" s="689"/>
      <c r="F88" s="435"/>
    </row>
    <row r="89" spans="1:28" x14ac:dyDescent="0.25">
      <c r="A89" s="690" t="s">
        <v>115</v>
      </c>
      <c r="B89" s="691"/>
      <c r="C89" s="692"/>
      <c r="D89" s="693"/>
      <c r="E89" s="694"/>
      <c r="F89" s="435"/>
    </row>
    <row r="90" spans="1:28" x14ac:dyDescent="0.25">
      <c r="A90" s="695" t="s">
        <v>77</v>
      </c>
      <c r="B90" s="696"/>
      <c r="C90" s="697"/>
      <c r="D90" s="698"/>
      <c r="E90" s="699"/>
      <c r="F90" s="435"/>
    </row>
    <row r="91" spans="1:28" x14ac:dyDescent="0.25">
      <c r="A91" s="680" t="s">
        <v>78</v>
      </c>
      <c r="B91" s="679"/>
      <c r="C91" s="680"/>
      <c r="D91" s="681"/>
      <c r="E91" s="682"/>
    </row>
    <row r="92" spans="1:28" x14ac:dyDescent="0.25">
      <c r="A92" s="683" t="s">
        <v>74</v>
      </c>
      <c r="B92" s="683"/>
      <c r="C92" s="683"/>
      <c r="D92" s="684" t="s">
        <v>75</v>
      </c>
      <c r="E92" s="684" t="s">
        <v>114</v>
      </c>
    </row>
    <row r="93" spans="1:28" ht="15.75" customHeight="1" x14ac:dyDescent="0.25">
      <c r="A93" s="683"/>
      <c r="B93" s="683"/>
      <c r="C93" s="683"/>
      <c r="D93" s="684"/>
      <c r="E93" s="684"/>
      <c r="F93" s="435"/>
    </row>
    <row r="94" spans="1:28" x14ac:dyDescent="0.25">
      <c r="A94" s="700" t="s">
        <v>116</v>
      </c>
      <c r="B94" s="701"/>
      <c r="C94" s="702"/>
      <c r="D94" s="688"/>
      <c r="E94" s="689"/>
      <c r="F94" s="435"/>
    </row>
    <row r="95" spans="1:28" x14ac:dyDescent="0.25">
      <c r="A95" s="703" t="s">
        <v>117</v>
      </c>
      <c r="B95" s="704"/>
      <c r="C95" s="705"/>
      <c r="D95" s="698"/>
      <c r="E95" s="699"/>
      <c r="F95" s="435"/>
    </row>
    <row r="96" spans="1:28" x14ac:dyDescent="0.25">
      <c r="A96" s="679" t="s">
        <v>118</v>
      </c>
      <c r="B96" s="680"/>
      <c r="C96" s="680"/>
      <c r="D96" s="681"/>
      <c r="E96" s="682"/>
      <c r="F96" s="706"/>
      <c r="G96" s="706"/>
      <c r="H96" s="706"/>
    </row>
    <row r="97" spans="1:85" x14ac:dyDescent="0.25">
      <c r="A97" s="707" t="s">
        <v>119</v>
      </c>
      <c r="B97" s="707"/>
      <c r="C97" s="708"/>
      <c r="D97" s="684" t="s">
        <v>82</v>
      </c>
      <c r="E97" s="440" t="s">
        <v>83</v>
      </c>
      <c r="F97" s="441"/>
      <c r="G97" s="441"/>
      <c r="H97" s="441"/>
      <c r="I97" s="441"/>
      <c r="J97" s="441"/>
      <c r="K97" s="709" t="s">
        <v>84</v>
      </c>
      <c r="L97" s="710"/>
    </row>
    <row r="98" spans="1:85" ht="17.25" customHeight="1" x14ac:dyDescent="0.25">
      <c r="A98" s="711"/>
      <c r="B98" s="711"/>
      <c r="C98" s="712"/>
      <c r="D98" s="684"/>
      <c r="E98" s="638" t="s">
        <v>85</v>
      </c>
      <c r="F98" s="713" t="s">
        <v>86</v>
      </c>
      <c r="G98" s="615" t="s">
        <v>87</v>
      </c>
      <c r="H98" s="615" t="s">
        <v>88</v>
      </c>
      <c r="I98" s="714" t="s">
        <v>89</v>
      </c>
      <c r="J98" s="639" t="s">
        <v>90</v>
      </c>
      <c r="K98" s="613" t="s">
        <v>91</v>
      </c>
      <c r="L98" s="613" t="s">
        <v>92</v>
      </c>
    </row>
    <row r="99" spans="1:85" x14ac:dyDescent="0.25">
      <c r="A99" s="715" t="s">
        <v>93</v>
      </c>
      <c r="B99" s="716"/>
      <c r="C99" s="717" t="s">
        <v>94</v>
      </c>
      <c r="D99" s="718">
        <f>SUM(E99:J99)</f>
        <v>0</v>
      </c>
      <c r="E99" s="486"/>
      <c r="F99" s="490"/>
      <c r="G99" s="487"/>
      <c r="H99" s="487"/>
      <c r="I99" s="487"/>
      <c r="J99" s="491"/>
      <c r="K99" s="719"/>
      <c r="L99" s="491"/>
      <c r="M99" s="720"/>
      <c r="CG99" s="435">
        <v>0</v>
      </c>
    </row>
    <row r="100" spans="1:85" x14ac:dyDescent="0.25">
      <c r="A100" s="721"/>
      <c r="B100" s="722"/>
      <c r="C100" s="723" t="s">
        <v>95</v>
      </c>
      <c r="D100" s="724">
        <f t="shared" ref="D100:D107" si="9">SUM(E100:J100)</f>
        <v>0</v>
      </c>
      <c r="E100" s="520"/>
      <c r="F100" s="522"/>
      <c r="G100" s="521"/>
      <c r="H100" s="521"/>
      <c r="I100" s="521"/>
      <c r="J100" s="501"/>
      <c r="K100" s="725"/>
      <c r="L100" s="501"/>
      <c r="M100" s="720"/>
      <c r="CG100" s="435">
        <v>0</v>
      </c>
    </row>
    <row r="101" spans="1:85" x14ac:dyDescent="0.25">
      <c r="A101" s="721"/>
      <c r="B101" s="722"/>
      <c r="C101" s="723" t="s">
        <v>96</v>
      </c>
      <c r="D101" s="726">
        <f t="shared" si="9"/>
        <v>0</v>
      </c>
      <c r="E101" s="554"/>
      <c r="F101" s="555"/>
      <c r="G101" s="567"/>
      <c r="H101" s="567"/>
      <c r="I101" s="567"/>
      <c r="J101" s="562"/>
      <c r="K101" s="727"/>
      <c r="L101" s="562"/>
      <c r="M101" s="720"/>
      <c r="CG101" s="435">
        <v>0</v>
      </c>
    </row>
    <row r="102" spans="1:85" x14ac:dyDescent="0.25">
      <c r="A102" s="715" t="s">
        <v>97</v>
      </c>
      <c r="B102" s="716"/>
      <c r="C102" s="717" t="s">
        <v>94</v>
      </c>
      <c r="D102" s="718">
        <f t="shared" si="9"/>
        <v>0</v>
      </c>
      <c r="E102" s="496"/>
      <c r="F102" s="500"/>
      <c r="G102" s="497"/>
      <c r="H102" s="497"/>
      <c r="I102" s="497"/>
      <c r="J102" s="502"/>
      <c r="K102" s="728"/>
      <c r="L102" s="502"/>
      <c r="M102" s="720"/>
      <c r="CG102" s="435">
        <v>0</v>
      </c>
    </row>
    <row r="103" spans="1:85" x14ac:dyDescent="0.25">
      <c r="A103" s="721"/>
      <c r="B103" s="722"/>
      <c r="C103" s="723" t="s">
        <v>95</v>
      </c>
      <c r="D103" s="724">
        <f t="shared" si="9"/>
        <v>0</v>
      </c>
      <c r="E103" s="574"/>
      <c r="F103" s="536"/>
      <c r="G103" s="534"/>
      <c r="H103" s="534"/>
      <c r="I103" s="534"/>
      <c r="J103" s="535"/>
      <c r="K103" s="729"/>
      <c r="L103" s="535"/>
      <c r="M103" s="720"/>
      <c r="CG103" s="435">
        <v>0</v>
      </c>
    </row>
    <row r="104" spans="1:85" x14ac:dyDescent="0.25">
      <c r="A104" s="721"/>
      <c r="B104" s="722"/>
      <c r="C104" s="723" t="s">
        <v>96</v>
      </c>
      <c r="D104" s="726">
        <f t="shared" si="9"/>
        <v>0</v>
      </c>
      <c r="E104" s="574"/>
      <c r="F104" s="536"/>
      <c r="G104" s="534"/>
      <c r="H104" s="534"/>
      <c r="I104" s="534"/>
      <c r="J104" s="535"/>
      <c r="K104" s="729"/>
      <c r="L104" s="535"/>
      <c r="M104" s="720"/>
      <c r="CG104" s="435">
        <v>0</v>
      </c>
    </row>
    <row r="105" spans="1:85" x14ac:dyDescent="0.25">
      <c r="A105" s="715" t="s">
        <v>98</v>
      </c>
      <c r="B105" s="730"/>
      <c r="C105" s="717" t="s">
        <v>94</v>
      </c>
      <c r="D105" s="718">
        <f t="shared" si="9"/>
        <v>0</v>
      </c>
      <c r="E105" s="486"/>
      <c r="F105" s="490"/>
      <c r="G105" s="487"/>
      <c r="H105" s="487"/>
      <c r="I105" s="487"/>
      <c r="J105" s="491"/>
      <c r="K105" s="719"/>
      <c r="L105" s="491"/>
      <c r="M105" s="720"/>
      <c r="CG105" s="435">
        <v>0</v>
      </c>
    </row>
    <row r="106" spans="1:85" x14ac:dyDescent="0.25">
      <c r="A106" s="731"/>
      <c r="B106" s="732"/>
      <c r="C106" s="723" t="s">
        <v>95</v>
      </c>
      <c r="D106" s="724">
        <f t="shared" si="9"/>
        <v>0</v>
      </c>
      <c r="E106" s="520"/>
      <c r="F106" s="522"/>
      <c r="G106" s="521"/>
      <c r="H106" s="521"/>
      <c r="I106" s="521"/>
      <c r="J106" s="501"/>
      <c r="K106" s="725"/>
      <c r="L106" s="501"/>
      <c r="M106" s="720"/>
      <c r="CG106" s="435">
        <v>0</v>
      </c>
    </row>
    <row r="107" spans="1:85" x14ac:dyDescent="0.25">
      <c r="A107" s="733"/>
      <c r="B107" s="734"/>
      <c r="C107" s="735" t="s">
        <v>96</v>
      </c>
      <c r="D107" s="726">
        <f t="shared" si="9"/>
        <v>0</v>
      </c>
      <c r="E107" s="554"/>
      <c r="F107" s="555"/>
      <c r="G107" s="567"/>
      <c r="H107" s="567"/>
      <c r="I107" s="567"/>
      <c r="J107" s="562"/>
      <c r="K107" s="727"/>
      <c r="L107" s="562"/>
      <c r="M107" s="720"/>
      <c r="CG107" s="435">
        <v>0</v>
      </c>
    </row>
    <row r="195" spans="1:2" hidden="1" x14ac:dyDescent="0.25">
      <c r="A195" s="434">
        <f>SUM(D40,D72,D79,D82:D84,D88:D90,D94:D95,D99:L107)</f>
        <v>3143</v>
      </c>
      <c r="B195" s="434">
        <f>SUM(CG8:CO108)</f>
        <v>0</v>
      </c>
    </row>
  </sheetData>
  <mergeCells count="85">
    <mergeCell ref="A90:C90"/>
    <mergeCell ref="A92:C93"/>
    <mergeCell ref="D92:D93"/>
    <mergeCell ref="E92:E93"/>
    <mergeCell ref="A95:C95"/>
    <mergeCell ref="A42:C42"/>
    <mergeCell ref="A43:A72"/>
    <mergeCell ref="B43:C43"/>
    <mergeCell ref="B44:B46"/>
    <mergeCell ref="B53:C53"/>
    <mergeCell ref="B54:B56"/>
    <mergeCell ref="B57:B59"/>
    <mergeCell ref="B61:C61"/>
    <mergeCell ref="B62:B63"/>
    <mergeCell ref="B67:C67"/>
    <mergeCell ref="B68:B70"/>
    <mergeCell ref="B72:C72"/>
    <mergeCell ref="A11:A40"/>
    <mergeCell ref="B11:C11"/>
    <mergeCell ref="B12:B14"/>
    <mergeCell ref="B21:C21"/>
    <mergeCell ref="B22:B24"/>
    <mergeCell ref="B25:B27"/>
    <mergeCell ref="B29:C29"/>
    <mergeCell ref="B30:B31"/>
    <mergeCell ref="B35:C35"/>
    <mergeCell ref="B36:B38"/>
    <mergeCell ref="B40:C40"/>
    <mergeCell ref="A94:C94"/>
    <mergeCell ref="A97:C98"/>
    <mergeCell ref="A99:B101"/>
    <mergeCell ref="A102:B104"/>
    <mergeCell ref="A105:B107"/>
    <mergeCell ref="D97:D98"/>
    <mergeCell ref="E97:J97"/>
    <mergeCell ref="K97:L97"/>
    <mergeCell ref="B65:C65"/>
    <mergeCell ref="B71:C71"/>
    <mergeCell ref="B47:C47"/>
    <mergeCell ref="B48:C48"/>
    <mergeCell ref="B49:C49"/>
    <mergeCell ref="B50:C50"/>
    <mergeCell ref="B60:C60"/>
    <mergeCell ref="B66:C66"/>
    <mergeCell ref="B33:C33"/>
    <mergeCell ref="B34:C34"/>
    <mergeCell ref="B39:C39"/>
    <mergeCell ref="B15:C15"/>
    <mergeCell ref="B16:C16"/>
    <mergeCell ref="B17:C17"/>
    <mergeCell ref="B18:C18"/>
    <mergeCell ref="B19:C19"/>
    <mergeCell ref="B20:C20"/>
    <mergeCell ref="A6:O6"/>
    <mergeCell ref="A9:C10"/>
    <mergeCell ref="D9:D10"/>
    <mergeCell ref="E9:I9"/>
    <mergeCell ref="J9:X9"/>
    <mergeCell ref="Y9:Z9"/>
    <mergeCell ref="AA9:AA10"/>
    <mergeCell ref="AB9:AB10"/>
    <mergeCell ref="AC9:AC10"/>
    <mergeCell ref="B28:C28"/>
    <mergeCell ref="B32:C32"/>
    <mergeCell ref="B51:C51"/>
    <mergeCell ref="B52:C52"/>
    <mergeCell ref="B64:C64"/>
    <mergeCell ref="A74:C74"/>
    <mergeCell ref="A76:C76"/>
    <mergeCell ref="A77:C77"/>
    <mergeCell ref="A75:C75"/>
    <mergeCell ref="A78:C78"/>
    <mergeCell ref="A81:C81"/>
    <mergeCell ref="E81:F81"/>
    <mergeCell ref="A79:C79"/>
    <mergeCell ref="A82:C82"/>
    <mergeCell ref="E82:F82"/>
    <mergeCell ref="A89:C89"/>
    <mergeCell ref="A83:C83"/>
    <mergeCell ref="A88:C88"/>
    <mergeCell ref="E83:F83"/>
    <mergeCell ref="A84:C84"/>
    <mergeCell ref="A86:C87"/>
    <mergeCell ref="D86:D87"/>
    <mergeCell ref="E86:E87"/>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tabSelected="1" workbookViewId="0">
      <selection sqref="A1:XFD1048576"/>
    </sheetView>
  </sheetViews>
  <sheetFormatPr baseColWidth="10" defaultRowHeight="15" x14ac:dyDescent="0.25"/>
  <cols>
    <col min="1" max="2" width="26.7109375" style="434" customWidth="1"/>
    <col min="3" max="3" width="37.28515625" style="434" customWidth="1"/>
    <col min="4" max="4" width="11.42578125" style="434"/>
    <col min="5" max="5" width="12.7109375" style="434" customWidth="1"/>
    <col min="6" max="6" width="11.42578125" style="434"/>
    <col min="7" max="7" width="14.5703125" style="434" customWidth="1"/>
    <col min="8" max="8" width="13.5703125" style="434" customWidth="1"/>
    <col min="9" max="9" width="15.7109375" style="434" customWidth="1"/>
    <col min="10" max="26" width="11.42578125" style="434"/>
    <col min="27" max="27" width="13.140625" style="434" customWidth="1"/>
    <col min="28" max="28" width="13.42578125" style="434" customWidth="1"/>
    <col min="29" max="76" width="11.42578125" style="434"/>
    <col min="77" max="96" width="0" style="435" hidden="1" customWidth="1"/>
    <col min="97" max="98" width="11.42578125" style="435"/>
    <col min="99" max="16384" width="11.42578125" style="434"/>
  </cols>
  <sheetData>
    <row r="1" spans="1:98" s="428" customFormat="1" ht="14.25" customHeight="1" x14ac:dyDescent="0.15">
      <c r="A1" s="428" t="s">
        <v>0</v>
      </c>
      <c r="BY1" s="429"/>
      <c r="BZ1" s="429"/>
      <c r="CA1" s="429"/>
      <c r="CB1" s="429"/>
      <c r="CC1" s="429"/>
      <c r="CD1" s="429"/>
      <c r="CE1" s="429"/>
      <c r="CF1" s="429"/>
      <c r="CG1" s="429"/>
      <c r="CH1" s="429"/>
      <c r="CI1" s="429"/>
      <c r="CJ1" s="429"/>
      <c r="CK1" s="429"/>
      <c r="CL1" s="429"/>
      <c r="CM1" s="429"/>
      <c r="CN1" s="429"/>
      <c r="CO1" s="429"/>
      <c r="CP1" s="429"/>
      <c r="CQ1" s="429"/>
      <c r="CR1" s="429"/>
      <c r="CS1" s="429"/>
      <c r="CT1" s="429"/>
    </row>
    <row r="2" spans="1:98" s="428" customFormat="1" ht="14.25" customHeight="1" x14ac:dyDescent="0.15">
      <c r="A2" s="428" t="str">
        <f>CONCATENATE("COMUNA: ",[6]NOMBRE!B2," - ","( ",[6]NOMBRE!C2,[6]NOMBRE!D2,[6]NOMBRE!E2,[6]NOMBRE!F2,[6]NOMBRE!G2," )")</f>
        <v>COMUNA: Linares - ( 07401 )</v>
      </c>
      <c r="BY2" s="429"/>
      <c r="BZ2" s="429"/>
      <c r="CA2" s="429"/>
      <c r="CB2" s="429"/>
      <c r="CC2" s="429"/>
      <c r="CD2" s="429"/>
      <c r="CE2" s="429"/>
      <c r="CF2" s="429"/>
      <c r="CG2" s="429"/>
      <c r="CH2" s="429"/>
      <c r="CI2" s="429"/>
      <c r="CJ2" s="429"/>
      <c r="CK2" s="429"/>
      <c r="CL2" s="429"/>
      <c r="CM2" s="429"/>
      <c r="CN2" s="429"/>
      <c r="CO2" s="429"/>
      <c r="CP2" s="429"/>
      <c r="CQ2" s="429"/>
      <c r="CR2" s="429"/>
      <c r="CS2" s="429"/>
      <c r="CT2" s="429"/>
    </row>
    <row r="3" spans="1:98" s="428" customFormat="1" ht="14.25" customHeight="1" x14ac:dyDescent="0.15">
      <c r="A3" s="428" t="str">
        <f>CONCATENATE("ESTABLECIMIENTO/ESTRATEGIA: ",[6]NOMBRE!B3," - ","( ",[6]NOMBRE!C3,[6]NOMBRE!D3,[6]NOMBRE!E3,[6]NOMBRE!F3,[6]NOMBRE!G3,[6]NOMBRE!H3," )")</f>
        <v>ESTABLECIMIENTO/ESTRATEGIA: Hospital Presidente Carlos Ibáñez del Campo - ( 116108 )</v>
      </c>
      <c r="BY3" s="429"/>
      <c r="BZ3" s="429"/>
      <c r="CA3" s="429"/>
      <c r="CB3" s="429"/>
      <c r="CC3" s="429"/>
      <c r="CD3" s="429"/>
      <c r="CE3" s="429"/>
      <c r="CF3" s="429"/>
      <c r="CG3" s="429"/>
      <c r="CH3" s="429"/>
      <c r="CI3" s="429"/>
      <c r="CJ3" s="429"/>
      <c r="CK3" s="429"/>
      <c r="CL3" s="429"/>
      <c r="CM3" s="429"/>
      <c r="CN3" s="429"/>
      <c r="CO3" s="429"/>
      <c r="CP3" s="429"/>
      <c r="CQ3" s="429"/>
      <c r="CR3" s="429"/>
      <c r="CS3" s="429"/>
      <c r="CT3" s="429"/>
    </row>
    <row r="4" spans="1:98" s="428" customFormat="1" ht="14.25" customHeight="1" x14ac:dyDescent="0.15">
      <c r="A4" s="428" t="str">
        <f>CONCATENATE("MES: ",[6]NOMBRE!B6," - ","( ",[6]NOMBRE!C6,[6]NOMBRE!D6," )")</f>
        <v>MES: JUNIO - ( 06 )</v>
      </c>
      <c r="BY4" s="429"/>
      <c r="BZ4" s="429"/>
      <c r="CA4" s="429"/>
      <c r="CB4" s="429"/>
      <c r="CC4" s="429"/>
      <c r="CD4" s="429"/>
      <c r="CE4" s="429"/>
      <c r="CF4" s="429"/>
      <c r="CG4" s="429"/>
      <c r="CH4" s="429"/>
      <c r="CI4" s="429"/>
      <c r="CJ4" s="429"/>
      <c r="CK4" s="429"/>
      <c r="CL4" s="429"/>
      <c r="CM4" s="429"/>
      <c r="CN4" s="429"/>
      <c r="CO4" s="429"/>
      <c r="CP4" s="429"/>
      <c r="CQ4" s="429"/>
      <c r="CR4" s="429"/>
      <c r="CS4" s="429"/>
      <c r="CT4" s="429"/>
    </row>
    <row r="5" spans="1:98" s="428" customFormat="1" ht="14.25" customHeight="1" x14ac:dyDescent="0.15">
      <c r="A5" s="428" t="str">
        <f>CONCATENATE("AÑO: ",[6]NOMBRE!B7)</f>
        <v>AÑO: 2017</v>
      </c>
      <c r="BY5" s="429"/>
      <c r="BZ5" s="429"/>
      <c r="CA5" s="429"/>
      <c r="CB5" s="429"/>
      <c r="CC5" s="429"/>
      <c r="CD5" s="429"/>
      <c r="CE5" s="429"/>
      <c r="CF5" s="429"/>
      <c r="CG5" s="429"/>
      <c r="CH5" s="429"/>
      <c r="CI5" s="429"/>
      <c r="CJ5" s="429"/>
      <c r="CK5" s="429"/>
      <c r="CL5" s="429"/>
      <c r="CM5" s="429"/>
      <c r="CN5" s="429"/>
      <c r="CO5" s="429"/>
      <c r="CP5" s="429"/>
      <c r="CQ5" s="429"/>
      <c r="CR5" s="429"/>
      <c r="CS5" s="429"/>
      <c r="CT5" s="429"/>
    </row>
    <row r="6" spans="1:98" ht="15.75" x14ac:dyDescent="0.25">
      <c r="A6" s="430" t="s">
        <v>1</v>
      </c>
      <c r="B6" s="430"/>
      <c r="C6" s="430"/>
      <c r="D6" s="430"/>
      <c r="E6" s="430"/>
      <c r="F6" s="430"/>
      <c r="G6" s="430"/>
      <c r="H6" s="430"/>
      <c r="I6" s="430"/>
      <c r="J6" s="430"/>
      <c r="K6" s="430"/>
      <c r="L6" s="430"/>
      <c r="M6" s="430"/>
      <c r="N6" s="430"/>
      <c r="O6" s="430"/>
      <c r="P6" s="431"/>
      <c r="Q6" s="432"/>
      <c r="R6" s="433"/>
      <c r="S6" s="433"/>
      <c r="T6" s="433"/>
      <c r="U6" s="433"/>
      <c r="V6" s="433"/>
      <c r="W6" s="433"/>
      <c r="X6" s="433"/>
      <c r="Y6" s="433"/>
      <c r="Z6" s="433"/>
      <c r="AA6" s="433"/>
      <c r="AB6" s="433"/>
      <c r="AC6" s="433"/>
    </row>
    <row r="7" spans="1:98" ht="15.75" x14ac:dyDescent="0.25">
      <c r="A7" s="436"/>
      <c r="B7" s="436"/>
      <c r="C7" s="436"/>
      <c r="D7" s="436"/>
      <c r="E7" s="436"/>
      <c r="F7" s="436"/>
      <c r="G7" s="436"/>
      <c r="H7" s="436"/>
      <c r="I7" s="436"/>
      <c r="J7" s="436"/>
      <c r="K7" s="436"/>
      <c r="L7" s="436"/>
      <c r="M7" s="436"/>
      <c r="N7" s="436"/>
      <c r="O7" s="436"/>
      <c r="P7" s="431"/>
      <c r="Q7" s="432"/>
      <c r="R7" s="433"/>
      <c r="S7" s="433"/>
      <c r="T7" s="433"/>
      <c r="U7" s="433"/>
      <c r="V7" s="433"/>
      <c r="W7" s="433"/>
      <c r="X7" s="433"/>
      <c r="Y7" s="433"/>
      <c r="Z7" s="433"/>
      <c r="AA7" s="433"/>
      <c r="AB7" s="433"/>
      <c r="AC7" s="433"/>
    </row>
    <row r="8" spans="1:98" x14ac:dyDescent="0.25">
      <c r="A8" s="437" t="s">
        <v>2</v>
      </c>
      <c r="B8" s="438"/>
      <c r="C8" s="438"/>
      <c r="D8" s="438"/>
      <c r="E8" s="438"/>
      <c r="F8" s="438"/>
      <c r="G8" s="438"/>
      <c r="H8" s="438"/>
      <c r="I8" s="438"/>
      <c r="J8" s="438"/>
      <c r="K8" s="438"/>
      <c r="L8" s="438"/>
      <c r="M8" s="438"/>
      <c r="N8" s="438"/>
      <c r="O8" s="438"/>
      <c r="P8" s="439"/>
      <c r="Q8" s="433"/>
      <c r="R8" s="433"/>
      <c r="S8" s="433"/>
      <c r="T8" s="433"/>
      <c r="U8" s="433"/>
      <c r="V8" s="433"/>
      <c r="W8" s="433"/>
      <c r="X8" s="433"/>
      <c r="Y8" s="433"/>
      <c r="Z8" s="433"/>
      <c r="AA8" s="433"/>
      <c r="AB8" s="433"/>
      <c r="AC8" s="433"/>
    </row>
    <row r="9" spans="1:98" ht="15" customHeight="1" x14ac:dyDescent="0.25">
      <c r="A9" s="440" t="s">
        <v>3</v>
      </c>
      <c r="B9" s="441"/>
      <c r="C9" s="442"/>
      <c r="D9" s="443" t="s">
        <v>4</v>
      </c>
      <c r="E9" s="444" t="s">
        <v>99</v>
      </c>
      <c r="F9" s="445"/>
      <c r="G9" s="445"/>
      <c r="H9" s="445"/>
      <c r="I9" s="446"/>
      <c r="J9" s="447" t="s">
        <v>100</v>
      </c>
      <c r="K9" s="448"/>
      <c r="L9" s="448"/>
      <c r="M9" s="448"/>
      <c r="N9" s="448"/>
      <c r="O9" s="448"/>
      <c r="P9" s="448"/>
      <c r="Q9" s="448"/>
      <c r="R9" s="448"/>
      <c r="S9" s="448"/>
      <c r="T9" s="448"/>
      <c r="U9" s="448"/>
      <c r="V9" s="448"/>
      <c r="W9" s="448"/>
      <c r="X9" s="449"/>
      <c r="Y9" s="450" t="s">
        <v>101</v>
      </c>
      <c r="Z9" s="451"/>
      <c r="AA9" s="452" t="s">
        <v>102</v>
      </c>
      <c r="AB9" s="443" t="s">
        <v>103</v>
      </c>
      <c r="AC9" s="453" t="s">
        <v>104</v>
      </c>
    </row>
    <row r="10" spans="1:98" ht="33" customHeight="1" x14ac:dyDescent="0.25">
      <c r="A10" s="454"/>
      <c r="B10" s="455"/>
      <c r="C10" s="456"/>
      <c r="D10" s="457"/>
      <c r="E10" s="458" t="s">
        <v>5</v>
      </c>
      <c r="F10" s="459" t="s">
        <v>6</v>
      </c>
      <c r="G10" s="459" t="s">
        <v>7</v>
      </c>
      <c r="H10" s="460" t="s">
        <v>8</v>
      </c>
      <c r="I10" s="461" t="s">
        <v>9</v>
      </c>
      <c r="J10" s="462" t="s">
        <v>10</v>
      </c>
      <c r="K10" s="459" t="s">
        <v>11</v>
      </c>
      <c r="L10" s="459" t="s">
        <v>12</v>
      </c>
      <c r="M10" s="459" t="s">
        <v>13</v>
      </c>
      <c r="N10" s="459" t="s">
        <v>14</v>
      </c>
      <c r="O10" s="459" t="s">
        <v>15</v>
      </c>
      <c r="P10" s="459" t="s">
        <v>16</v>
      </c>
      <c r="Q10" s="459" t="s">
        <v>17</v>
      </c>
      <c r="R10" s="459" t="s">
        <v>18</v>
      </c>
      <c r="S10" s="459" t="s">
        <v>19</v>
      </c>
      <c r="T10" s="459" t="s">
        <v>20</v>
      </c>
      <c r="U10" s="459" t="s">
        <v>21</v>
      </c>
      <c r="V10" s="459" t="s">
        <v>22</v>
      </c>
      <c r="W10" s="459" t="s">
        <v>23</v>
      </c>
      <c r="X10" s="463" t="s">
        <v>24</v>
      </c>
      <c r="Y10" s="464" t="s">
        <v>25</v>
      </c>
      <c r="Z10" s="465" t="s">
        <v>105</v>
      </c>
      <c r="AA10" s="466"/>
      <c r="AB10" s="457"/>
      <c r="AC10" s="467"/>
    </row>
    <row r="11" spans="1:98" x14ac:dyDescent="0.25">
      <c r="A11" s="468" t="s">
        <v>26</v>
      </c>
      <c r="B11" s="469" t="s">
        <v>27</v>
      </c>
      <c r="C11" s="470"/>
      <c r="D11" s="471">
        <f>SUM(E11:G11)</f>
        <v>132</v>
      </c>
      <c r="E11" s="472">
        <v>132</v>
      </c>
      <c r="F11" s="473"/>
      <c r="G11" s="473"/>
      <c r="H11" s="474"/>
      <c r="I11" s="475"/>
      <c r="J11" s="474"/>
      <c r="K11" s="476"/>
      <c r="L11" s="476"/>
      <c r="M11" s="477"/>
      <c r="N11" s="477"/>
      <c r="O11" s="477"/>
      <c r="P11" s="477"/>
      <c r="Q11" s="477"/>
      <c r="R11" s="477"/>
      <c r="S11" s="477"/>
      <c r="T11" s="477"/>
      <c r="U11" s="477"/>
      <c r="V11" s="477"/>
      <c r="W11" s="477"/>
      <c r="X11" s="477"/>
      <c r="Y11" s="478"/>
      <c r="Z11" s="479"/>
      <c r="AA11" s="480"/>
      <c r="AB11" s="480"/>
      <c r="AC11" s="480"/>
      <c r="AD11" s="481"/>
    </row>
    <row r="12" spans="1:98" x14ac:dyDescent="0.25">
      <c r="A12" s="482"/>
      <c r="B12" s="483" t="s">
        <v>28</v>
      </c>
      <c r="C12" s="484" t="s">
        <v>29</v>
      </c>
      <c r="D12" s="485">
        <f t="shared" ref="D12:D19" si="0">SUM(E12:X12)</f>
        <v>161</v>
      </c>
      <c r="E12" s="486">
        <v>91</v>
      </c>
      <c r="F12" s="487">
        <v>6</v>
      </c>
      <c r="G12" s="487">
        <v>16</v>
      </c>
      <c r="H12" s="487">
        <v>18</v>
      </c>
      <c r="I12" s="488">
        <v>8</v>
      </c>
      <c r="J12" s="487"/>
      <c r="K12" s="487">
        <v>1</v>
      </c>
      <c r="L12" s="487">
        <v>9</v>
      </c>
      <c r="M12" s="487"/>
      <c r="N12" s="487"/>
      <c r="O12" s="487"/>
      <c r="P12" s="487"/>
      <c r="Q12" s="487">
        <v>5</v>
      </c>
      <c r="R12" s="487"/>
      <c r="S12" s="487">
        <v>5</v>
      </c>
      <c r="T12" s="487"/>
      <c r="U12" s="487"/>
      <c r="V12" s="487">
        <v>2</v>
      </c>
      <c r="W12" s="487"/>
      <c r="X12" s="489"/>
      <c r="Y12" s="490"/>
      <c r="Z12" s="489"/>
      <c r="AA12" s="491"/>
      <c r="AB12" s="491"/>
      <c r="AC12" s="491"/>
      <c r="AD12" s="492"/>
      <c r="CA12" s="435" t="str">
        <f t="shared" ref="CA12:CA35" si="1">IF(D12&lt;SUM(Y12:AC12),"Total por edad no puede ser menor que la suma de los subgrupos","")</f>
        <v/>
      </c>
      <c r="CG12" s="435">
        <f t="shared" ref="CG12:CG39" si="2">IF(D12&lt;SUM(Y12:AC12),1,0)</f>
        <v>0</v>
      </c>
    </row>
    <row r="13" spans="1:98" x14ac:dyDescent="0.25">
      <c r="A13" s="482"/>
      <c r="B13" s="493"/>
      <c r="C13" s="494" t="s">
        <v>30</v>
      </c>
      <c r="D13" s="495">
        <f t="shared" si="0"/>
        <v>21</v>
      </c>
      <c r="E13" s="496">
        <v>6</v>
      </c>
      <c r="F13" s="497"/>
      <c r="G13" s="497"/>
      <c r="H13" s="497"/>
      <c r="I13" s="498"/>
      <c r="J13" s="497"/>
      <c r="K13" s="497"/>
      <c r="L13" s="497">
        <v>1</v>
      </c>
      <c r="M13" s="497">
        <v>1</v>
      </c>
      <c r="N13" s="497"/>
      <c r="O13" s="497"/>
      <c r="P13" s="497">
        <v>2</v>
      </c>
      <c r="Q13" s="497"/>
      <c r="R13" s="497">
        <v>5</v>
      </c>
      <c r="S13" s="497">
        <v>1</v>
      </c>
      <c r="T13" s="497">
        <v>5</v>
      </c>
      <c r="U13" s="497"/>
      <c r="V13" s="497"/>
      <c r="W13" s="497"/>
      <c r="X13" s="499"/>
      <c r="Y13" s="500"/>
      <c r="Z13" s="499"/>
      <c r="AA13" s="501"/>
      <c r="AB13" s="501"/>
      <c r="AC13" s="502"/>
      <c r="AD13" s="492"/>
      <c r="CA13" s="435" t="str">
        <f t="shared" si="1"/>
        <v/>
      </c>
      <c r="CG13" s="435">
        <f t="shared" si="2"/>
        <v>0</v>
      </c>
    </row>
    <row r="14" spans="1:98" x14ac:dyDescent="0.25">
      <c r="A14" s="482"/>
      <c r="B14" s="503"/>
      <c r="C14" s="504" t="s">
        <v>31</v>
      </c>
      <c r="D14" s="505">
        <f t="shared" si="0"/>
        <v>20</v>
      </c>
      <c r="E14" s="506">
        <v>6</v>
      </c>
      <c r="F14" s="507"/>
      <c r="G14" s="507"/>
      <c r="H14" s="507"/>
      <c r="I14" s="508"/>
      <c r="J14" s="507"/>
      <c r="K14" s="507"/>
      <c r="L14" s="507"/>
      <c r="M14" s="507"/>
      <c r="N14" s="507"/>
      <c r="O14" s="507"/>
      <c r="P14" s="507">
        <v>1</v>
      </c>
      <c r="Q14" s="507">
        <v>2</v>
      </c>
      <c r="R14" s="507"/>
      <c r="S14" s="507"/>
      <c r="T14" s="507"/>
      <c r="U14" s="507">
        <v>1</v>
      </c>
      <c r="V14" s="507"/>
      <c r="W14" s="507">
        <v>7</v>
      </c>
      <c r="X14" s="509">
        <v>3</v>
      </c>
      <c r="Y14" s="510"/>
      <c r="Z14" s="509"/>
      <c r="AA14" s="511"/>
      <c r="AB14" s="511"/>
      <c r="AC14" s="511"/>
      <c r="AD14" s="492"/>
      <c r="CA14" s="435" t="str">
        <f t="shared" si="1"/>
        <v/>
      </c>
      <c r="CG14" s="435">
        <f t="shared" si="2"/>
        <v>0</v>
      </c>
    </row>
    <row r="15" spans="1:98" x14ac:dyDescent="0.25">
      <c r="A15" s="482"/>
      <c r="B15" s="512" t="s">
        <v>32</v>
      </c>
      <c r="C15" s="513"/>
      <c r="D15" s="514">
        <f t="shared" si="0"/>
        <v>164</v>
      </c>
      <c r="E15" s="496">
        <v>164</v>
      </c>
      <c r="F15" s="497"/>
      <c r="G15" s="497"/>
      <c r="H15" s="497"/>
      <c r="I15" s="502"/>
      <c r="J15" s="500"/>
      <c r="K15" s="497"/>
      <c r="L15" s="497"/>
      <c r="M15" s="515"/>
      <c r="N15" s="515"/>
      <c r="O15" s="515"/>
      <c r="P15" s="515"/>
      <c r="Q15" s="515"/>
      <c r="R15" s="515"/>
      <c r="S15" s="515"/>
      <c r="T15" s="515"/>
      <c r="U15" s="515"/>
      <c r="V15" s="515"/>
      <c r="W15" s="515"/>
      <c r="X15" s="515"/>
      <c r="Y15" s="516"/>
      <c r="Z15" s="517"/>
      <c r="AA15" s="502"/>
      <c r="AB15" s="502"/>
      <c r="AC15" s="502"/>
      <c r="AD15" s="492"/>
      <c r="CA15" s="435" t="str">
        <f t="shared" si="1"/>
        <v/>
      </c>
      <c r="CG15" s="435">
        <f t="shared" si="2"/>
        <v>0</v>
      </c>
    </row>
    <row r="16" spans="1:98" x14ac:dyDescent="0.25">
      <c r="A16" s="482"/>
      <c r="B16" s="518" t="s">
        <v>33</v>
      </c>
      <c r="C16" s="519"/>
      <c r="D16" s="495">
        <f t="shared" si="0"/>
        <v>56</v>
      </c>
      <c r="E16" s="520">
        <v>56</v>
      </c>
      <c r="F16" s="521"/>
      <c r="G16" s="521"/>
      <c r="H16" s="521"/>
      <c r="I16" s="501"/>
      <c r="J16" s="522"/>
      <c r="K16" s="521"/>
      <c r="L16" s="521"/>
      <c r="M16" s="523"/>
      <c r="N16" s="523"/>
      <c r="O16" s="523"/>
      <c r="P16" s="523"/>
      <c r="Q16" s="523"/>
      <c r="R16" s="523"/>
      <c r="S16" s="523"/>
      <c r="T16" s="523"/>
      <c r="U16" s="523"/>
      <c r="V16" s="523"/>
      <c r="W16" s="523"/>
      <c r="X16" s="523"/>
      <c r="Y16" s="524"/>
      <c r="Z16" s="499"/>
      <c r="AA16" s="501"/>
      <c r="AB16" s="501"/>
      <c r="AC16" s="501"/>
      <c r="AD16" s="492"/>
      <c r="CA16" s="435" t="str">
        <f t="shared" si="1"/>
        <v/>
      </c>
      <c r="CG16" s="435">
        <f t="shared" si="2"/>
        <v>0</v>
      </c>
    </row>
    <row r="17" spans="1:85" x14ac:dyDescent="0.25">
      <c r="A17" s="482"/>
      <c r="B17" s="518" t="s">
        <v>34</v>
      </c>
      <c r="C17" s="519"/>
      <c r="D17" s="495">
        <f t="shared" si="0"/>
        <v>8</v>
      </c>
      <c r="E17" s="520">
        <v>8</v>
      </c>
      <c r="F17" s="521"/>
      <c r="G17" s="521"/>
      <c r="H17" s="521"/>
      <c r="I17" s="501"/>
      <c r="J17" s="522"/>
      <c r="K17" s="521"/>
      <c r="L17" s="521"/>
      <c r="M17" s="523"/>
      <c r="N17" s="523"/>
      <c r="O17" s="523"/>
      <c r="P17" s="523"/>
      <c r="Q17" s="523"/>
      <c r="R17" s="523"/>
      <c r="S17" s="523"/>
      <c r="T17" s="523"/>
      <c r="U17" s="523"/>
      <c r="V17" s="523"/>
      <c r="W17" s="523"/>
      <c r="X17" s="523"/>
      <c r="Y17" s="524"/>
      <c r="Z17" s="499"/>
      <c r="AA17" s="501"/>
      <c r="AB17" s="501"/>
      <c r="AC17" s="501"/>
      <c r="AD17" s="492"/>
      <c r="CA17" s="435" t="str">
        <f t="shared" si="1"/>
        <v/>
      </c>
      <c r="CG17" s="435">
        <f t="shared" si="2"/>
        <v>0</v>
      </c>
    </row>
    <row r="18" spans="1:85" x14ac:dyDescent="0.25">
      <c r="A18" s="482"/>
      <c r="B18" s="518" t="s">
        <v>79</v>
      </c>
      <c r="C18" s="519"/>
      <c r="D18" s="495">
        <f t="shared" si="0"/>
        <v>0</v>
      </c>
      <c r="E18" s="520"/>
      <c r="F18" s="521"/>
      <c r="G18" s="521"/>
      <c r="H18" s="521"/>
      <c r="I18" s="501"/>
      <c r="J18" s="522"/>
      <c r="K18" s="521"/>
      <c r="L18" s="521"/>
      <c r="M18" s="523"/>
      <c r="N18" s="523"/>
      <c r="O18" s="523"/>
      <c r="P18" s="523"/>
      <c r="Q18" s="523"/>
      <c r="R18" s="523"/>
      <c r="S18" s="523"/>
      <c r="T18" s="523"/>
      <c r="U18" s="523"/>
      <c r="V18" s="523"/>
      <c r="W18" s="523"/>
      <c r="X18" s="523"/>
      <c r="Y18" s="524"/>
      <c r="Z18" s="499"/>
      <c r="AA18" s="501"/>
      <c r="AB18" s="501"/>
      <c r="AC18" s="501"/>
      <c r="AD18" s="492"/>
      <c r="CA18" s="435" t="str">
        <f t="shared" si="1"/>
        <v/>
      </c>
      <c r="CG18" s="435">
        <f t="shared" si="2"/>
        <v>0</v>
      </c>
    </row>
    <row r="19" spans="1:85" x14ac:dyDescent="0.25">
      <c r="A19" s="482"/>
      <c r="B19" s="518" t="s">
        <v>35</v>
      </c>
      <c r="C19" s="519"/>
      <c r="D19" s="495">
        <f t="shared" si="0"/>
        <v>48</v>
      </c>
      <c r="E19" s="520">
        <v>48</v>
      </c>
      <c r="F19" s="521"/>
      <c r="G19" s="521"/>
      <c r="H19" s="521"/>
      <c r="I19" s="501"/>
      <c r="J19" s="522"/>
      <c r="K19" s="521"/>
      <c r="L19" s="521"/>
      <c r="M19" s="523"/>
      <c r="N19" s="523"/>
      <c r="O19" s="523"/>
      <c r="P19" s="523"/>
      <c r="Q19" s="523"/>
      <c r="R19" s="523"/>
      <c r="S19" s="523"/>
      <c r="T19" s="523"/>
      <c r="U19" s="523"/>
      <c r="V19" s="523"/>
      <c r="W19" s="523"/>
      <c r="X19" s="523"/>
      <c r="Y19" s="524"/>
      <c r="Z19" s="499"/>
      <c r="AA19" s="501"/>
      <c r="AB19" s="501"/>
      <c r="AC19" s="501"/>
      <c r="AD19" s="492"/>
      <c r="CA19" s="435" t="str">
        <f t="shared" si="1"/>
        <v/>
      </c>
      <c r="CG19" s="435">
        <f t="shared" si="2"/>
        <v>0</v>
      </c>
    </row>
    <row r="20" spans="1:85" x14ac:dyDescent="0.25">
      <c r="A20" s="482"/>
      <c r="B20" s="518" t="s">
        <v>36</v>
      </c>
      <c r="C20" s="519"/>
      <c r="D20" s="495">
        <f>SUM(J20:T20)</f>
        <v>43</v>
      </c>
      <c r="E20" s="525"/>
      <c r="F20" s="526"/>
      <c r="G20" s="526"/>
      <c r="H20" s="526"/>
      <c r="I20" s="527"/>
      <c r="J20" s="522"/>
      <c r="K20" s="521">
        <v>4</v>
      </c>
      <c r="L20" s="521">
        <v>17</v>
      </c>
      <c r="M20" s="521">
        <v>10</v>
      </c>
      <c r="N20" s="521">
        <v>7</v>
      </c>
      <c r="O20" s="521">
        <v>3</v>
      </c>
      <c r="P20" s="521">
        <v>2</v>
      </c>
      <c r="Q20" s="521"/>
      <c r="R20" s="521"/>
      <c r="S20" s="521"/>
      <c r="T20" s="521"/>
      <c r="U20" s="528"/>
      <c r="V20" s="528"/>
      <c r="W20" s="528"/>
      <c r="X20" s="528"/>
      <c r="Y20" s="524"/>
      <c r="Z20" s="499">
        <v>43</v>
      </c>
      <c r="AA20" s="501"/>
      <c r="AB20" s="527"/>
      <c r="AC20" s="527"/>
      <c r="AD20" s="492"/>
      <c r="CA20" s="435" t="str">
        <f t="shared" si="1"/>
        <v/>
      </c>
      <c r="CG20" s="435">
        <f t="shared" si="2"/>
        <v>0</v>
      </c>
    </row>
    <row r="21" spans="1:85" x14ac:dyDescent="0.25">
      <c r="A21" s="482"/>
      <c r="B21" s="529" t="s">
        <v>106</v>
      </c>
      <c r="C21" s="530"/>
      <c r="D21" s="531">
        <f>SUM(H21:T21)</f>
        <v>0</v>
      </c>
      <c r="E21" s="532"/>
      <c r="F21" s="533"/>
      <c r="G21" s="533"/>
      <c r="H21" s="534"/>
      <c r="I21" s="535"/>
      <c r="J21" s="536"/>
      <c r="K21" s="534"/>
      <c r="L21" s="534"/>
      <c r="M21" s="534"/>
      <c r="N21" s="534"/>
      <c r="O21" s="534"/>
      <c r="P21" s="534"/>
      <c r="Q21" s="534"/>
      <c r="R21" s="534"/>
      <c r="S21" s="534"/>
      <c r="T21" s="534"/>
      <c r="U21" s="537"/>
      <c r="V21" s="537"/>
      <c r="W21" s="537"/>
      <c r="X21" s="537"/>
      <c r="Y21" s="538"/>
      <c r="Z21" s="539"/>
      <c r="AA21" s="535"/>
      <c r="AB21" s="540"/>
      <c r="AC21" s="540"/>
      <c r="AD21" s="492"/>
      <c r="CA21" s="435" t="str">
        <f t="shared" si="1"/>
        <v/>
      </c>
      <c r="CG21" s="435">
        <f t="shared" si="2"/>
        <v>0</v>
      </c>
    </row>
    <row r="22" spans="1:85" x14ac:dyDescent="0.25">
      <c r="A22" s="482"/>
      <c r="B22" s="443" t="s">
        <v>107</v>
      </c>
      <c r="C22" s="541" t="s">
        <v>37</v>
      </c>
      <c r="D22" s="471">
        <f>E22</f>
        <v>24</v>
      </c>
      <c r="E22" s="486">
        <v>24</v>
      </c>
      <c r="F22" s="476"/>
      <c r="G22" s="476"/>
      <c r="H22" s="476"/>
      <c r="I22" s="475"/>
      <c r="J22" s="542"/>
      <c r="K22" s="543"/>
      <c r="L22" s="543"/>
      <c r="M22" s="543"/>
      <c r="N22" s="543"/>
      <c r="O22" s="543"/>
      <c r="P22" s="543"/>
      <c r="Q22" s="543"/>
      <c r="R22" s="543"/>
      <c r="S22" s="543"/>
      <c r="T22" s="543"/>
      <c r="U22" s="543"/>
      <c r="V22" s="543"/>
      <c r="W22" s="543"/>
      <c r="X22" s="477"/>
      <c r="Y22" s="544"/>
      <c r="Z22" s="479"/>
      <c r="AA22" s="545"/>
      <c r="AB22" s="480"/>
      <c r="AC22" s="480"/>
      <c r="AD22" s="492"/>
      <c r="CA22" s="435" t="str">
        <f t="shared" si="1"/>
        <v/>
      </c>
      <c r="CG22" s="435">
        <f t="shared" si="2"/>
        <v>0</v>
      </c>
    </row>
    <row r="23" spans="1:85" x14ac:dyDescent="0.25">
      <c r="A23" s="482"/>
      <c r="B23" s="546"/>
      <c r="C23" s="547" t="s">
        <v>38</v>
      </c>
      <c r="D23" s="531">
        <f>E23</f>
        <v>45</v>
      </c>
      <c r="E23" s="520">
        <v>45</v>
      </c>
      <c r="F23" s="533"/>
      <c r="G23" s="533"/>
      <c r="H23" s="533"/>
      <c r="I23" s="548"/>
      <c r="J23" s="549"/>
      <c r="K23" s="526"/>
      <c r="L23" s="526"/>
      <c r="M23" s="526"/>
      <c r="N23" s="526"/>
      <c r="O23" s="526"/>
      <c r="P23" s="526"/>
      <c r="Q23" s="526"/>
      <c r="R23" s="526"/>
      <c r="S23" s="526"/>
      <c r="T23" s="526"/>
      <c r="U23" s="526"/>
      <c r="V23" s="526"/>
      <c r="W23" s="526"/>
      <c r="X23" s="537"/>
      <c r="Y23" s="550"/>
      <c r="Z23" s="551"/>
      <c r="AA23" s="535"/>
      <c r="AB23" s="540"/>
      <c r="AC23" s="540"/>
      <c r="AD23" s="492"/>
      <c r="CA23" s="435" t="str">
        <f t="shared" si="1"/>
        <v/>
      </c>
      <c r="CG23" s="435">
        <f t="shared" si="2"/>
        <v>0</v>
      </c>
    </row>
    <row r="24" spans="1:85" x14ac:dyDescent="0.25">
      <c r="A24" s="482"/>
      <c r="B24" s="457"/>
      <c r="C24" s="552" t="s">
        <v>39</v>
      </c>
      <c r="D24" s="553">
        <f>SUM(E24:G24)</f>
        <v>0</v>
      </c>
      <c r="E24" s="554"/>
      <c r="F24" s="555"/>
      <c r="G24" s="555"/>
      <c r="H24" s="556"/>
      <c r="I24" s="557"/>
      <c r="J24" s="556"/>
      <c r="K24" s="558"/>
      <c r="L24" s="558"/>
      <c r="M24" s="558"/>
      <c r="N24" s="558"/>
      <c r="O24" s="558"/>
      <c r="P24" s="558"/>
      <c r="Q24" s="558"/>
      <c r="R24" s="558"/>
      <c r="S24" s="558"/>
      <c r="T24" s="558"/>
      <c r="U24" s="558"/>
      <c r="V24" s="558"/>
      <c r="W24" s="558"/>
      <c r="X24" s="559"/>
      <c r="Y24" s="560"/>
      <c r="Z24" s="561"/>
      <c r="AA24" s="562"/>
      <c r="AB24" s="562"/>
      <c r="AC24" s="562"/>
      <c r="AD24" s="492"/>
      <c r="CA24" s="435" t="str">
        <f t="shared" si="1"/>
        <v/>
      </c>
      <c r="CG24" s="435">
        <f t="shared" si="2"/>
        <v>0</v>
      </c>
    </row>
    <row r="25" spans="1:85" x14ac:dyDescent="0.25">
      <c r="A25" s="482"/>
      <c r="B25" s="443" t="s">
        <v>40</v>
      </c>
      <c r="C25" s="563" t="s">
        <v>41</v>
      </c>
      <c r="D25" s="485">
        <f>SUM(E25:G25)</f>
        <v>0</v>
      </c>
      <c r="E25" s="486"/>
      <c r="F25" s="487"/>
      <c r="G25" s="487"/>
      <c r="H25" s="543"/>
      <c r="I25" s="564"/>
      <c r="J25" s="542"/>
      <c r="K25" s="543"/>
      <c r="L25" s="543"/>
      <c r="M25" s="565"/>
      <c r="N25" s="565"/>
      <c r="O25" s="565"/>
      <c r="P25" s="565"/>
      <c r="Q25" s="565"/>
      <c r="R25" s="565"/>
      <c r="S25" s="565"/>
      <c r="T25" s="565"/>
      <c r="U25" s="565"/>
      <c r="V25" s="565"/>
      <c r="W25" s="565"/>
      <c r="X25" s="565"/>
      <c r="Y25" s="544"/>
      <c r="Z25" s="479"/>
      <c r="AA25" s="545"/>
      <c r="AB25" s="491"/>
      <c r="AC25" s="491"/>
      <c r="AD25" s="492"/>
      <c r="CA25" s="435" t="str">
        <f t="shared" si="1"/>
        <v/>
      </c>
      <c r="CG25" s="435">
        <f t="shared" si="2"/>
        <v>0</v>
      </c>
    </row>
    <row r="26" spans="1:85" x14ac:dyDescent="0.25">
      <c r="A26" s="482"/>
      <c r="B26" s="546"/>
      <c r="C26" s="566" t="s">
        <v>42</v>
      </c>
      <c r="D26" s="495">
        <f>SUM(E26:I26)</f>
        <v>0</v>
      </c>
      <c r="E26" s="520"/>
      <c r="F26" s="521"/>
      <c r="G26" s="521"/>
      <c r="H26" s="521"/>
      <c r="I26" s="501"/>
      <c r="J26" s="549"/>
      <c r="K26" s="526"/>
      <c r="L26" s="526"/>
      <c r="M26" s="528"/>
      <c r="N26" s="528"/>
      <c r="O26" s="528"/>
      <c r="P26" s="528"/>
      <c r="Q26" s="528"/>
      <c r="R26" s="528"/>
      <c r="S26" s="528"/>
      <c r="T26" s="528"/>
      <c r="U26" s="528"/>
      <c r="V26" s="528"/>
      <c r="W26" s="528"/>
      <c r="X26" s="528"/>
      <c r="Y26" s="550"/>
      <c r="Z26" s="551"/>
      <c r="AA26" s="535"/>
      <c r="AB26" s="501"/>
      <c r="AC26" s="501"/>
      <c r="AD26" s="492"/>
      <c r="CA26" s="435" t="str">
        <f t="shared" si="1"/>
        <v/>
      </c>
      <c r="CG26" s="435">
        <f t="shared" si="2"/>
        <v>0</v>
      </c>
    </row>
    <row r="27" spans="1:85" x14ac:dyDescent="0.25">
      <c r="A27" s="482"/>
      <c r="B27" s="457"/>
      <c r="C27" s="552" t="s">
        <v>39</v>
      </c>
      <c r="D27" s="553">
        <f>SUM(E27:I27)</f>
        <v>0</v>
      </c>
      <c r="E27" s="554"/>
      <c r="F27" s="567"/>
      <c r="G27" s="567"/>
      <c r="H27" s="567"/>
      <c r="I27" s="562"/>
      <c r="J27" s="556"/>
      <c r="K27" s="558"/>
      <c r="L27" s="558"/>
      <c r="M27" s="559"/>
      <c r="N27" s="559"/>
      <c r="O27" s="559"/>
      <c r="P27" s="559"/>
      <c r="Q27" s="559"/>
      <c r="R27" s="559"/>
      <c r="S27" s="559"/>
      <c r="T27" s="559"/>
      <c r="U27" s="559"/>
      <c r="V27" s="559"/>
      <c r="W27" s="559"/>
      <c r="X27" s="559"/>
      <c r="Y27" s="560"/>
      <c r="Z27" s="561"/>
      <c r="AA27" s="562"/>
      <c r="AB27" s="562"/>
      <c r="AC27" s="562"/>
      <c r="AD27" s="492"/>
      <c r="CA27" s="435" t="str">
        <f t="shared" si="1"/>
        <v/>
      </c>
      <c r="CG27" s="435">
        <f t="shared" si="2"/>
        <v>0</v>
      </c>
    </row>
    <row r="28" spans="1:85" x14ac:dyDescent="0.25">
      <c r="A28" s="482"/>
      <c r="B28" s="512" t="s">
        <v>43</v>
      </c>
      <c r="C28" s="513"/>
      <c r="D28" s="514">
        <f t="shared" ref="D28:D33" si="3">SUM(E28:X28)</f>
        <v>283</v>
      </c>
      <c r="E28" s="496">
        <v>217</v>
      </c>
      <c r="F28" s="497"/>
      <c r="G28" s="497"/>
      <c r="H28" s="497"/>
      <c r="I28" s="502"/>
      <c r="J28" s="500">
        <v>1</v>
      </c>
      <c r="K28" s="497">
        <v>3</v>
      </c>
      <c r="L28" s="497">
        <v>4</v>
      </c>
      <c r="M28" s="515">
        <v>1</v>
      </c>
      <c r="N28" s="515">
        <v>1</v>
      </c>
      <c r="O28" s="515">
        <v>4</v>
      </c>
      <c r="P28" s="515">
        <v>1</v>
      </c>
      <c r="Q28" s="515">
        <v>3</v>
      </c>
      <c r="R28" s="515">
        <v>3</v>
      </c>
      <c r="S28" s="515">
        <v>5</v>
      </c>
      <c r="T28" s="515">
        <v>4</v>
      </c>
      <c r="U28" s="515">
        <v>3</v>
      </c>
      <c r="V28" s="515">
        <v>8</v>
      </c>
      <c r="W28" s="515">
        <v>7</v>
      </c>
      <c r="X28" s="515">
        <v>18</v>
      </c>
      <c r="Y28" s="516"/>
      <c r="Z28" s="517"/>
      <c r="AA28" s="502"/>
      <c r="AB28" s="502"/>
      <c r="AC28" s="502"/>
      <c r="AD28" s="492"/>
      <c r="CA28" s="435" t="str">
        <f t="shared" si="1"/>
        <v/>
      </c>
      <c r="CG28" s="435">
        <f t="shared" si="2"/>
        <v>0</v>
      </c>
    </row>
    <row r="29" spans="1:85" x14ac:dyDescent="0.25">
      <c r="A29" s="482"/>
      <c r="B29" s="518" t="s">
        <v>44</v>
      </c>
      <c r="C29" s="519"/>
      <c r="D29" s="495">
        <f t="shared" si="3"/>
        <v>136</v>
      </c>
      <c r="E29" s="520">
        <v>136</v>
      </c>
      <c r="F29" s="521"/>
      <c r="G29" s="521"/>
      <c r="H29" s="521"/>
      <c r="I29" s="501"/>
      <c r="J29" s="522"/>
      <c r="K29" s="521"/>
      <c r="L29" s="521"/>
      <c r="M29" s="523"/>
      <c r="N29" s="523"/>
      <c r="O29" s="523"/>
      <c r="P29" s="523"/>
      <c r="Q29" s="523"/>
      <c r="R29" s="523"/>
      <c r="S29" s="523"/>
      <c r="T29" s="523"/>
      <c r="U29" s="523"/>
      <c r="V29" s="523"/>
      <c r="W29" s="523"/>
      <c r="X29" s="523"/>
      <c r="Y29" s="524"/>
      <c r="Z29" s="499"/>
      <c r="AA29" s="501"/>
      <c r="AB29" s="535"/>
      <c r="AC29" s="501"/>
      <c r="AD29" s="492"/>
      <c r="CA29" s="435" t="str">
        <f t="shared" si="1"/>
        <v/>
      </c>
      <c r="CG29" s="435">
        <f t="shared" si="2"/>
        <v>0</v>
      </c>
    </row>
    <row r="30" spans="1:85" x14ac:dyDescent="0.25">
      <c r="A30" s="482"/>
      <c r="B30" s="568" t="s">
        <v>80</v>
      </c>
      <c r="C30" s="569" t="s">
        <v>108</v>
      </c>
      <c r="D30" s="495">
        <f t="shared" si="3"/>
        <v>0</v>
      </c>
      <c r="E30" s="520"/>
      <c r="F30" s="521"/>
      <c r="G30" s="521"/>
      <c r="H30" s="521"/>
      <c r="I30" s="501"/>
      <c r="J30" s="522"/>
      <c r="K30" s="521"/>
      <c r="L30" s="521"/>
      <c r="M30" s="523"/>
      <c r="N30" s="523"/>
      <c r="O30" s="523"/>
      <c r="P30" s="523"/>
      <c r="Q30" s="523"/>
      <c r="R30" s="523"/>
      <c r="S30" s="523"/>
      <c r="T30" s="523"/>
      <c r="U30" s="523"/>
      <c r="V30" s="523"/>
      <c r="W30" s="523"/>
      <c r="X30" s="523"/>
      <c r="Y30" s="524"/>
      <c r="Z30" s="499"/>
      <c r="AA30" s="501"/>
      <c r="AB30" s="501"/>
      <c r="AC30" s="501"/>
      <c r="AD30" s="492"/>
      <c r="CA30" s="435" t="str">
        <f t="shared" si="1"/>
        <v/>
      </c>
      <c r="CG30" s="435">
        <f t="shared" si="2"/>
        <v>0</v>
      </c>
    </row>
    <row r="31" spans="1:85" x14ac:dyDescent="0.25">
      <c r="A31" s="482"/>
      <c r="B31" s="568"/>
      <c r="C31" s="569" t="s">
        <v>109</v>
      </c>
      <c r="D31" s="495">
        <f t="shared" si="3"/>
        <v>0</v>
      </c>
      <c r="E31" s="520"/>
      <c r="F31" s="521"/>
      <c r="G31" s="521"/>
      <c r="H31" s="521"/>
      <c r="I31" s="501"/>
      <c r="J31" s="522"/>
      <c r="K31" s="521"/>
      <c r="L31" s="521"/>
      <c r="M31" s="523"/>
      <c r="N31" s="523"/>
      <c r="O31" s="523"/>
      <c r="P31" s="523"/>
      <c r="Q31" s="523"/>
      <c r="R31" s="523"/>
      <c r="S31" s="523"/>
      <c r="T31" s="523"/>
      <c r="U31" s="523"/>
      <c r="V31" s="523"/>
      <c r="W31" s="523"/>
      <c r="X31" s="523"/>
      <c r="Y31" s="524"/>
      <c r="Z31" s="499"/>
      <c r="AA31" s="501"/>
      <c r="AB31" s="501"/>
      <c r="AC31" s="501"/>
      <c r="AD31" s="492"/>
      <c r="CA31" s="435" t="str">
        <f t="shared" si="1"/>
        <v/>
      </c>
      <c r="CG31" s="435">
        <f t="shared" si="2"/>
        <v>0</v>
      </c>
    </row>
    <row r="32" spans="1:85" x14ac:dyDescent="0.25">
      <c r="A32" s="482"/>
      <c r="B32" s="570" t="s">
        <v>81</v>
      </c>
      <c r="C32" s="570"/>
      <c r="D32" s="495">
        <f t="shared" si="3"/>
        <v>0</v>
      </c>
      <c r="E32" s="520"/>
      <c r="F32" s="521"/>
      <c r="G32" s="521"/>
      <c r="H32" s="521"/>
      <c r="I32" s="501"/>
      <c r="J32" s="522"/>
      <c r="K32" s="521"/>
      <c r="L32" s="521"/>
      <c r="M32" s="523"/>
      <c r="N32" s="523"/>
      <c r="O32" s="523"/>
      <c r="P32" s="523"/>
      <c r="Q32" s="523"/>
      <c r="R32" s="523"/>
      <c r="S32" s="523"/>
      <c r="T32" s="523"/>
      <c r="U32" s="523"/>
      <c r="V32" s="523"/>
      <c r="W32" s="523"/>
      <c r="X32" s="523"/>
      <c r="Y32" s="524"/>
      <c r="Z32" s="499"/>
      <c r="AA32" s="501"/>
      <c r="AB32" s="501"/>
      <c r="AC32" s="501"/>
      <c r="AD32" s="492"/>
      <c r="CA32" s="435" t="str">
        <f t="shared" si="1"/>
        <v/>
      </c>
      <c r="CG32" s="435">
        <f t="shared" si="2"/>
        <v>0</v>
      </c>
    </row>
    <row r="33" spans="1:85" x14ac:dyDescent="0.25">
      <c r="A33" s="482"/>
      <c r="B33" s="518" t="s">
        <v>45</v>
      </c>
      <c r="C33" s="519"/>
      <c r="D33" s="495">
        <f t="shared" si="3"/>
        <v>0</v>
      </c>
      <c r="E33" s="520"/>
      <c r="F33" s="521"/>
      <c r="G33" s="521"/>
      <c r="H33" s="521"/>
      <c r="I33" s="501"/>
      <c r="J33" s="522"/>
      <c r="K33" s="521"/>
      <c r="L33" s="521"/>
      <c r="M33" s="523"/>
      <c r="N33" s="523"/>
      <c r="O33" s="523"/>
      <c r="P33" s="523"/>
      <c r="Q33" s="523"/>
      <c r="R33" s="523"/>
      <c r="S33" s="523"/>
      <c r="T33" s="523"/>
      <c r="U33" s="523"/>
      <c r="V33" s="523"/>
      <c r="W33" s="523"/>
      <c r="X33" s="523"/>
      <c r="Y33" s="524"/>
      <c r="Z33" s="499"/>
      <c r="AA33" s="501"/>
      <c r="AB33" s="501"/>
      <c r="AC33" s="501"/>
      <c r="AD33" s="492"/>
      <c r="CA33" s="435" t="str">
        <f t="shared" si="1"/>
        <v/>
      </c>
      <c r="CG33" s="435">
        <f t="shared" si="2"/>
        <v>0</v>
      </c>
    </row>
    <row r="34" spans="1:85" x14ac:dyDescent="0.25">
      <c r="A34" s="482"/>
      <c r="B34" s="571" t="s">
        <v>110</v>
      </c>
      <c r="C34" s="572"/>
      <c r="D34" s="573">
        <f>SUM(J34:T34)</f>
        <v>0</v>
      </c>
      <c r="E34" s="525"/>
      <c r="F34" s="526"/>
      <c r="G34" s="526"/>
      <c r="H34" s="526"/>
      <c r="I34" s="527"/>
      <c r="J34" s="522"/>
      <c r="K34" s="521"/>
      <c r="L34" s="521"/>
      <c r="M34" s="523"/>
      <c r="N34" s="523"/>
      <c r="O34" s="523"/>
      <c r="P34" s="523"/>
      <c r="Q34" s="523"/>
      <c r="R34" s="523"/>
      <c r="S34" s="523"/>
      <c r="T34" s="523"/>
      <c r="U34" s="528"/>
      <c r="V34" s="528"/>
      <c r="W34" s="528"/>
      <c r="X34" s="528"/>
      <c r="Y34" s="524"/>
      <c r="Z34" s="499"/>
      <c r="AA34" s="501"/>
      <c r="AB34" s="501"/>
      <c r="AC34" s="527"/>
      <c r="AD34" s="492"/>
      <c r="CA34" s="435" t="str">
        <f t="shared" si="1"/>
        <v/>
      </c>
      <c r="CG34" s="435">
        <f t="shared" si="2"/>
        <v>0</v>
      </c>
    </row>
    <row r="35" spans="1:85" x14ac:dyDescent="0.25">
      <c r="A35" s="482"/>
      <c r="B35" s="529" t="s">
        <v>47</v>
      </c>
      <c r="C35" s="530"/>
      <c r="D35" s="531">
        <f>SUM(E35:X35)</f>
        <v>666</v>
      </c>
      <c r="E35" s="574">
        <v>161</v>
      </c>
      <c r="F35" s="534"/>
      <c r="G35" s="534">
        <v>1</v>
      </c>
      <c r="H35" s="534">
        <v>1</v>
      </c>
      <c r="I35" s="535"/>
      <c r="J35" s="536"/>
      <c r="K35" s="534">
        <v>17</v>
      </c>
      <c r="L35" s="534">
        <v>13</v>
      </c>
      <c r="M35" s="575">
        <v>14</v>
      </c>
      <c r="N35" s="575">
        <v>17</v>
      </c>
      <c r="O35" s="575">
        <v>12</v>
      </c>
      <c r="P35" s="575">
        <v>15</v>
      </c>
      <c r="Q35" s="575">
        <v>19</v>
      </c>
      <c r="R35" s="575">
        <v>34</v>
      </c>
      <c r="S35" s="575">
        <v>38</v>
      </c>
      <c r="T35" s="575">
        <v>58</v>
      </c>
      <c r="U35" s="575">
        <v>53</v>
      </c>
      <c r="V35" s="575">
        <v>49</v>
      </c>
      <c r="W35" s="575">
        <v>53</v>
      </c>
      <c r="X35" s="575">
        <v>111</v>
      </c>
      <c r="Y35" s="538"/>
      <c r="Z35" s="539"/>
      <c r="AA35" s="535"/>
      <c r="AB35" s="501"/>
      <c r="AC35" s="535"/>
      <c r="AD35" s="492"/>
      <c r="CA35" s="435" t="str">
        <f t="shared" si="1"/>
        <v/>
      </c>
      <c r="CG35" s="435">
        <f t="shared" si="2"/>
        <v>0</v>
      </c>
    </row>
    <row r="36" spans="1:85" x14ac:dyDescent="0.25">
      <c r="A36" s="482"/>
      <c r="B36" s="443" t="s">
        <v>48</v>
      </c>
      <c r="C36" s="576" t="s">
        <v>49</v>
      </c>
      <c r="D36" s="485">
        <f>SUM(U36:X36)</f>
        <v>0</v>
      </c>
      <c r="E36" s="577"/>
      <c r="F36" s="543"/>
      <c r="G36" s="543"/>
      <c r="H36" s="543"/>
      <c r="I36" s="564"/>
      <c r="J36" s="542"/>
      <c r="K36" s="543"/>
      <c r="L36" s="543"/>
      <c r="M36" s="543"/>
      <c r="N36" s="543"/>
      <c r="O36" s="543"/>
      <c r="P36" s="543"/>
      <c r="Q36" s="543"/>
      <c r="R36" s="543"/>
      <c r="S36" s="543"/>
      <c r="T36" s="543"/>
      <c r="U36" s="578"/>
      <c r="V36" s="578"/>
      <c r="W36" s="578"/>
      <c r="X36" s="578"/>
      <c r="Y36" s="579"/>
      <c r="Z36" s="580"/>
      <c r="AA36" s="564"/>
      <c r="AB36" s="564"/>
      <c r="AC36" s="564"/>
      <c r="AD36" s="492"/>
      <c r="CA36" s="435" t="str">
        <f t="shared" ref="CA36:CA39" si="4">IF(D36&lt;SUM(Y36:AC36),"Total por edad no puede ser menor que la suma de los subgrupos","")</f>
        <v/>
      </c>
      <c r="CG36" s="435">
        <f t="shared" si="2"/>
        <v>0</v>
      </c>
    </row>
    <row r="37" spans="1:85" x14ac:dyDescent="0.25">
      <c r="A37" s="482"/>
      <c r="B37" s="546"/>
      <c r="C37" s="581" t="s">
        <v>50</v>
      </c>
      <c r="D37" s="495">
        <f>SUM(U37:X37)</f>
        <v>234</v>
      </c>
      <c r="E37" s="525"/>
      <c r="F37" s="526"/>
      <c r="G37" s="526"/>
      <c r="H37" s="526"/>
      <c r="I37" s="527"/>
      <c r="J37" s="549"/>
      <c r="K37" s="526"/>
      <c r="L37" s="526"/>
      <c r="M37" s="526"/>
      <c r="N37" s="526"/>
      <c r="O37" s="526"/>
      <c r="P37" s="526"/>
      <c r="Q37" s="526"/>
      <c r="R37" s="526"/>
      <c r="S37" s="526"/>
      <c r="T37" s="526"/>
      <c r="U37" s="523">
        <v>50</v>
      </c>
      <c r="V37" s="523">
        <v>43</v>
      </c>
      <c r="W37" s="523">
        <v>48</v>
      </c>
      <c r="X37" s="523">
        <v>93</v>
      </c>
      <c r="Y37" s="582"/>
      <c r="Z37" s="583"/>
      <c r="AA37" s="527"/>
      <c r="AB37" s="527"/>
      <c r="AC37" s="527"/>
      <c r="AD37" s="492"/>
      <c r="CA37" s="435" t="str">
        <f t="shared" si="4"/>
        <v/>
      </c>
      <c r="CG37" s="435">
        <f t="shared" si="2"/>
        <v>0</v>
      </c>
    </row>
    <row r="38" spans="1:85" x14ac:dyDescent="0.25">
      <c r="A38" s="482"/>
      <c r="B38" s="457"/>
      <c r="C38" s="584" t="s">
        <v>51</v>
      </c>
      <c r="D38" s="553">
        <f>SUM(U38:X38)</f>
        <v>0</v>
      </c>
      <c r="E38" s="585"/>
      <c r="F38" s="558"/>
      <c r="G38" s="558"/>
      <c r="H38" s="558"/>
      <c r="I38" s="586"/>
      <c r="J38" s="556"/>
      <c r="K38" s="558"/>
      <c r="L38" s="558"/>
      <c r="M38" s="558"/>
      <c r="N38" s="558"/>
      <c r="O38" s="558"/>
      <c r="P38" s="558"/>
      <c r="Q38" s="558"/>
      <c r="R38" s="558"/>
      <c r="S38" s="558"/>
      <c r="T38" s="558"/>
      <c r="U38" s="587"/>
      <c r="V38" s="587"/>
      <c r="W38" s="587"/>
      <c r="X38" s="587"/>
      <c r="Y38" s="560"/>
      <c r="Z38" s="561"/>
      <c r="AA38" s="586"/>
      <c r="AB38" s="586"/>
      <c r="AC38" s="586"/>
      <c r="AD38" s="492"/>
      <c r="CA38" s="435" t="str">
        <f t="shared" si="4"/>
        <v/>
      </c>
      <c r="CG38" s="435">
        <f t="shared" si="2"/>
        <v>0</v>
      </c>
    </row>
    <row r="39" spans="1:85" x14ac:dyDescent="0.25">
      <c r="A39" s="482"/>
      <c r="B39" s="588" t="s">
        <v>52</v>
      </c>
      <c r="C39" s="589"/>
      <c r="D39" s="505">
        <f>SUM(E39:X39)</f>
        <v>0</v>
      </c>
      <c r="E39" s="506"/>
      <c r="F39" s="507"/>
      <c r="G39" s="507"/>
      <c r="H39" s="507"/>
      <c r="I39" s="511"/>
      <c r="J39" s="510"/>
      <c r="K39" s="507"/>
      <c r="L39" s="507"/>
      <c r="M39" s="590"/>
      <c r="N39" s="590"/>
      <c r="O39" s="590"/>
      <c r="P39" s="590"/>
      <c r="Q39" s="590"/>
      <c r="R39" s="590"/>
      <c r="S39" s="590"/>
      <c r="T39" s="590"/>
      <c r="U39" s="590"/>
      <c r="V39" s="590"/>
      <c r="W39" s="590"/>
      <c r="X39" s="590"/>
      <c r="Y39" s="591"/>
      <c r="Z39" s="592"/>
      <c r="AA39" s="593"/>
      <c r="AB39" s="593"/>
      <c r="AC39" s="593"/>
      <c r="AD39" s="492"/>
      <c r="CA39" s="435" t="str">
        <f t="shared" si="4"/>
        <v/>
      </c>
      <c r="CG39" s="435">
        <f t="shared" si="2"/>
        <v>0</v>
      </c>
    </row>
    <row r="40" spans="1:85" x14ac:dyDescent="0.25">
      <c r="A40" s="594"/>
      <c r="B40" s="595" t="s">
        <v>4</v>
      </c>
      <c r="C40" s="596"/>
      <c r="D40" s="597">
        <f>SUM(E40:X40)</f>
        <v>2041</v>
      </c>
      <c r="E40" s="598">
        <f t="shared" ref="E40:AC40" si="5">SUM(E11:E39)</f>
        <v>1094</v>
      </c>
      <c r="F40" s="599">
        <f t="shared" si="5"/>
        <v>6</v>
      </c>
      <c r="G40" s="599">
        <f t="shared" si="5"/>
        <v>17</v>
      </c>
      <c r="H40" s="599">
        <f t="shared" si="5"/>
        <v>19</v>
      </c>
      <c r="I40" s="600">
        <f t="shared" si="5"/>
        <v>8</v>
      </c>
      <c r="J40" s="601">
        <f t="shared" si="5"/>
        <v>1</v>
      </c>
      <c r="K40" s="599">
        <f t="shared" si="5"/>
        <v>25</v>
      </c>
      <c r="L40" s="599">
        <f t="shared" si="5"/>
        <v>44</v>
      </c>
      <c r="M40" s="602">
        <f t="shared" si="5"/>
        <v>26</v>
      </c>
      <c r="N40" s="602">
        <f t="shared" si="5"/>
        <v>25</v>
      </c>
      <c r="O40" s="602">
        <f t="shared" si="5"/>
        <v>19</v>
      </c>
      <c r="P40" s="602">
        <f t="shared" si="5"/>
        <v>21</v>
      </c>
      <c r="Q40" s="602">
        <f t="shared" si="5"/>
        <v>29</v>
      </c>
      <c r="R40" s="602">
        <f t="shared" si="5"/>
        <v>42</v>
      </c>
      <c r="S40" s="602">
        <f t="shared" si="5"/>
        <v>49</v>
      </c>
      <c r="T40" s="602">
        <f t="shared" si="5"/>
        <v>67</v>
      </c>
      <c r="U40" s="602">
        <f t="shared" si="5"/>
        <v>107</v>
      </c>
      <c r="V40" s="602">
        <f t="shared" si="5"/>
        <v>102</v>
      </c>
      <c r="W40" s="602">
        <f t="shared" si="5"/>
        <v>115</v>
      </c>
      <c r="X40" s="602">
        <f t="shared" si="5"/>
        <v>225</v>
      </c>
      <c r="Y40" s="603">
        <f t="shared" si="5"/>
        <v>0</v>
      </c>
      <c r="Z40" s="604">
        <f t="shared" si="5"/>
        <v>43</v>
      </c>
      <c r="AA40" s="600">
        <f t="shared" si="5"/>
        <v>0</v>
      </c>
      <c r="AB40" s="600">
        <f t="shared" si="5"/>
        <v>0</v>
      </c>
      <c r="AC40" s="600">
        <f t="shared" si="5"/>
        <v>0</v>
      </c>
      <c r="AD40" s="481"/>
    </row>
    <row r="41" spans="1:85" x14ac:dyDescent="0.25">
      <c r="A41" s="605" t="s">
        <v>53</v>
      </c>
      <c r="B41" s="606"/>
      <c r="C41" s="606"/>
      <c r="D41" s="606"/>
      <c r="E41" s="606"/>
      <c r="F41" s="606"/>
      <c r="G41" s="607"/>
      <c r="H41" s="607"/>
      <c r="I41" s="608"/>
      <c r="J41" s="608"/>
      <c r="K41" s="608"/>
      <c r="L41" s="608"/>
      <c r="M41" s="608"/>
      <c r="N41" s="608"/>
      <c r="O41" s="609"/>
      <c r="P41" s="608"/>
      <c r="Q41" s="432"/>
      <c r="R41" s="433"/>
      <c r="S41" s="433"/>
      <c r="T41" s="433"/>
      <c r="U41" s="433"/>
      <c r="V41" s="433"/>
      <c r="W41" s="433"/>
      <c r="X41" s="433"/>
      <c r="Y41" s="433"/>
      <c r="Z41" s="433"/>
      <c r="AA41" s="433"/>
      <c r="AB41" s="433"/>
      <c r="AC41" s="433"/>
    </row>
    <row r="42" spans="1:85" ht="42" x14ac:dyDescent="0.25">
      <c r="A42" s="610" t="s">
        <v>3</v>
      </c>
      <c r="B42" s="611"/>
      <c r="C42" s="612"/>
      <c r="D42" s="613" t="s">
        <v>4</v>
      </c>
      <c r="E42" s="614" t="s">
        <v>54</v>
      </c>
      <c r="F42" s="615" t="s">
        <v>111</v>
      </c>
      <c r="G42" s="615" t="s">
        <v>55</v>
      </c>
      <c r="H42" s="616" t="s">
        <v>56</v>
      </c>
      <c r="I42" s="617" t="s">
        <v>112</v>
      </c>
      <c r="J42" s="608"/>
      <c r="K42" s="608"/>
      <c r="L42" s="608"/>
      <c r="M42" s="608"/>
      <c r="N42" s="608"/>
      <c r="O42" s="608"/>
      <c r="P42" s="608"/>
      <c r="Q42" s="432"/>
      <c r="R42" s="433"/>
      <c r="S42" s="433"/>
      <c r="T42" s="433"/>
      <c r="U42" s="433"/>
      <c r="V42" s="433"/>
      <c r="W42" s="433"/>
      <c r="X42" s="433"/>
      <c r="Y42" s="433"/>
      <c r="Z42" s="433"/>
      <c r="AA42" s="433"/>
      <c r="AB42" s="433"/>
      <c r="AC42" s="433"/>
    </row>
    <row r="43" spans="1:85" x14ac:dyDescent="0.25">
      <c r="A43" s="468" t="s">
        <v>26</v>
      </c>
      <c r="B43" s="469" t="s">
        <v>27</v>
      </c>
      <c r="C43" s="470"/>
      <c r="D43" s="471">
        <f t="shared" ref="D43:D72" si="6">SUM(E43:H43)</f>
        <v>288</v>
      </c>
      <c r="E43" s="472">
        <v>140</v>
      </c>
      <c r="F43" s="473">
        <v>6</v>
      </c>
      <c r="G43" s="473"/>
      <c r="H43" s="618">
        <v>142</v>
      </c>
      <c r="I43" s="619"/>
      <c r="J43" s="492"/>
      <c r="K43" s="608"/>
      <c r="L43" s="608"/>
      <c r="M43" s="608"/>
      <c r="N43" s="608"/>
      <c r="O43" s="608"/>
      <c r="P43" s="608"/>
      <c r="Q43" s="432"/>
      <c r="R43" s="433"/>
      <c r="S43" s="433"/>
      <c r="T43" s="433"/>
      <c r="U43" s="433"/>
      <c r="V43" s="433"/>
      <c r="W43" s="433"/>
      <c r="X43" s="433"/>
      <c r="Y43" s="433"/>
      <c r="Z43" s="433"/>
      <c r="AA43" s="433"/>
      <c r="AB43" s="433"/>
      <c r="AC43" s="433"/>
      <c r="CA43" s="435" t="str">
        <f t="shared" ref="CA43:CA71" si="7">IF(AND(D43=0,D11&gt;0),"En esta área en Sección A,  se consignan personas pero falta registrar la Sesión","")</f>
        <v/>
      </c>
      <c r="CG43" s="435">
        <f t="shared" ref="CG43:CG71" si="8">IF(AND(D43=0,D11&gt;0),1,0)</f>
        <v>0</v>
      </c>
    </row>
    <row r="44" spans="1:85" x14ac:dyDescent="0.25">
      <c r="A44" s="482"/>
      <c r="B44" s="483" t="s">
        <v>28</v>
      </c>
      <c r="C44" s="484" t="s">
        <v>29</v>
      </c>
      <c r="D44" s="471">
        <f t="shared" si="6"/>
        <v>56</v>
      </c>
      <c r="E44" s="486">
        <v>31</v>
      </c>
      <c r="F44" s="487">
        <v>6</v>
      </c>
      <c r="G44" s="487"/>
      <c r="H44" s="578">
        <v>19</v>
      </c>
      <c r="I44" s="620"/>
      <c r="J44" s="492"/>
      <c r="K44" s="608"/>
      <c r="L44" s="608"/>
      <c r="M44" s="608"/>
      <c r="N44" s="608"/>
      <c r="O44" s="608"/>
      <c r="P44" s="608"/>
      <c r="Q44" s="432"/>
      <c r="R44" s="433"/>
      <c r="S44" s="433"/>
      <c r="T44" s="433"/>
      <c r="U44" s="433"/>
      <c r="V44" s="433"/>
      <c r="W44" s="433"/>
      <c r="X44" s="433"/>
      <c r="Y44" s="433"/>
      <c r="Z44" s="433"/>
      <c r="AA44" s="433"/>
      <c r="AB44" s="433"/>
      <c r="AC44" s="433"/>
      <c r="CA44" s="435" t="str">
        <f t="shared" si="7"/>
        <v/>
      </c>
      <c r="CG44" s="435">
        <f t="shared" si="8"/>
        <v>0</v>
      </c>
    </row>
    <row r="45" spans="1:85" x14ac:dyDescent="0.25">
      <c r="A45" s="482"/>
      <c r="B45" s="493"/>
      <c r="C45" s="494" t="s">
        <v>30</v>
      </c>
      <c r="D45" s="531">
        <f t="shared" si="6"/>
        <v>16</v>
      </c>
      <c r="E45" s="520">
        <v>8</v>
      </c>
      <c r="F45" s="521"/>
      <c r="G45" s="521"/>
      <c r="H45" s="523">
        <v>8</v>
      </c>
      <c r="I45" s="621"/>
      <c r="J45" s="492"/>
      <c r="K45" s="608"/>
      <c r="L45" s="608"/>
      <c r="M45" s="608"/>
      <c r="N45" s="608"/>
      <c r="O45" s="608"/>
      <c r="P45" s="608"/>
      <c r="Q45" s="432"/>
      <c r="R45" s="433"/>
      <c r="S45" s="433"/>
      <c r="T45" s="433"/>
      <c r="U45" s="433"/>
      <c r="V45" s="433"/>
      <c r="W45" s="433"/>
      <c r="X45" s="433"/>
      <c r="Y45" s="433"/>
      <c r="Z45" s="433"/>
      <c r="AA45" s="433"/>
      <c r="AB45" s="433"/>
      <c r="AC45" s="433"/>
      <c r="CA45" s="435" t="str">
        <f t="shared" si="7"/>
        <v/>
      </c>
      <c r="CG45" s="435">
        <f t="shared" si="8"/>
        <v>0</v>
      </c>
    </row>
    <row r="46" spans="1:85" x14ac:dyDescent="0.25">
      <c r="A46" s="482"/>
      <c r="B46" s="503"/>
      <c r="C46" s="504" t="s">
        <v>31</v>
      </c>
      <c r="D46" s="553">
        <f t="shared" si="6"/>
        <v>50</v>
      </c>
      <c r="E46" s="554">
        <v>18</v>
      </c>
      <c r="F46" s="567">
        <v>6</v>
      </c>
      <c r="G46" s="567"/>
      <c r="H46" s="587">
        <v>26</v>
      </c>
      <c r="I46" s="622"/>
      <c r="J46" s="492"/>
      <c r="K46" s="608"/>
      <c r="L46" s="608"/>
      <c r="M46" s="608"/>
      <c r="N46" s="608"/>
      <c r="O46" s="608"/>
      <c r="P46" s="608"/>
      <c r="Q46" s="432"/>
      <c r="R46" s="433"/>
      <c r="S46" s="433"/>
      <c r="T46" s="433"/>
      <c r="U46" s="433"/>
      <c r="V46" s="433"/>
      <c r="W46" s="433"/>
      <c r="X46" s="433"/>
      <c r="Y46" s="433"/>
      <c r="Z46" s="433"/>
      <c r="AA46" s="433"/>
      <c r="AB46" s="433"/>
      <c r="AC46" s="433"/>
      <c r="CA46" s="435" t="str">
        <f t="shared" si="7"/>
        <v/>
      </c>
      <c r="CG46" s="435">
        <f t="shared" si="8"/>
        <v>0</v>
      </c>
    </row>
    <row r="47" spans="1:85" x14ac:dyDescent="0.25">
      <c r="A47" s="482"/>
      <c r="B47" s="512" t="s">
        <v>32</v>
      </c>
      <c r="C47" s="513"/>
      <c r="D47" s="573">
        <f t="shared" si="6"/>
        <v>194</v>
      </c>
      <c r="E47" s="496">
        <v>101</v>
      </c>
      <c r="F47" s="497">
        <v>6</v>
      </c>
      <c r="G47" s="497"/>
      <c r="H47" s="515">
        <v>87</v>
      </c>
      <c r="I47" s="623"/>
      <c r="J47" s="492"/>
      <c r="K47" s="608"/>
      <c r="L47" s="608"/>
      <c r="M47" s="608"/>
      <c r="N47" s="608"/>
      <c r="O47" s="608"/>
      <c r="P47" s="608"/>
      <c r="Q47" s="432"/>
      <c r="R47" s="433"/>
      <c r="S47" s="433"/>
      <c r="T47" s="433"/>
      <c r="U47" s="433"/>
      <c r="V47" s="433"/>
      <c r="W47" s="433"/>
      <c r="X47" s="433"/>
      <c r="Y47" s="433"/>
      <c r="Z47" s="433"/>
      <c r="AA47" s="433"/>
      <c r="AB47" s="433"/>
      <c r="AC47" s="433"/>
      <c r="CA47" s="435" t="str">
        <f t="shared" si="7"/>
        <v/>
      </c>
      <c r="CG47" s="435">
        <f t="shared" si="8"/>
        <v>0</v>
      </c>
    </row>
    <row r="48" spans="1:85" x14ac:dyDescent="0.25">
      <c r="A48" s="482"/>
      <c r="B48" s="518" t="s">
        <v>33</v>
      </c>
      <c r="C48" s="519"/>
      <c r="D48" s="531">
        <f t="shared" si="6"/>
        <v>56</v>
      </c>
      <c r="E48" s="520">
        <v>28</v>
      </c>
      <c r="F48" s="521">
        <v>6</v>
      </c>
      <c r="G48" s="521"/>
      <c r="H48" s="523">
        <v>22</v>
      </c>
      <c r="I48" s="621"/>
      <c r="J48" s="492"/>
      <c r="K48" s="608"/>
      <c r="L48" s="608"/>
      <c r="M48" s="608"/>
      <c r="N48" s="608"/>
      <c r="O48" s="608"/>
      <c r="P48" s="608"/>
      <c r="Q48" s="432"/>
      <c r="R48" s="433"/>
      <c r="S48" s="433"/>
      <c r="T48" s="433"/>
      <c r="U48" s="433"/>
      <c r="V48" s="433"/>
      <c r="W48" s="433"/>
      <c r="X48" s="433"/>
      <c r="Y48" s="433"/>
      <c r="Z48" s="433"/>
      <c r="AA48" s="433"/>
      <c r="AB48" s="433"/>
      <c r="AC48" s="433"/>
      <c r="CA48" s="435" t="str">
        <f t="shared" si="7"/>
        <v/>
      </c>
      <c r="CG48" s="435">
        <f t="shared" si="8"/>
        <v>0</v>
      </c>
    </row>
    <row r="49" spans="1:85" x14ac:dyDescent="0.25">
      <c r="A49" s="482"/>
      <c r="B49" s="518" t="s">
        <v>34</v>
      </c>
      <c r="C49" s="519"/>
      <c r="D49" s="531">
        <f t="shared" si="6"/>
        <v>1</v>
      </c>
      <c r="E49" s="520">
        <v>1</v>
      </c>
      <c r="F49" s="521"/>
      <c r="G49" s="521"/>
      <c r="H49" s="523"/>
      <c r="I49" s="621"/>
      <c r="J49" s="492"/>
      <c r="K49" s="608"/>
      <c r="L49" s="608"/>
      <c r="M49" s="608"/>
      <c r="N49" s="608"/>
      <c r="O49" s="608"/>
      <c r="P49" s="608"/>
      <c r="Q49" s="432"/>
      <c r="R49" s="433"/>
      <c r="S49" s="433"/>
      <c r="T49" s="433"/>
      <c r="U49" s="433"/>
      <c r="V49" s="433"/>
      <c r="W49" s="433"/>
      <c r="X49" s="433"/>
      <c r="Y49" s="433"/>
      <c r="Z49" s="433"/>
      <c r="AA49" s="433"/>
      <c r="AB49" s="433"/>
      <c r="AC49" s="433"/>
      <c r="CA49" s="435" t="str">
        <f t="shared" si="7"/>
        <v/>
      </c>
      <c r="CG49" s="435">
        <f t="shared" si="8"/>
        <v>0</v>
      </c>
    </row>
    <row r="50" spans="1:85" x14ac:dyDescent="0.25">
      <c r="A50" s="482"/>
      <c r="B50" s="518" t="s">
        <v>79</v>
      </c>
      <c r="C50" s="519"/>
      <c r="D50" s="531">
        <f t="shared" si="6"/>
        <v>0</v>
      </c>
      <c r="E50" s="520"/>
      <c r="F50" s="521"/>
      <c r="G50" s="521"/>
      <c r="H50" s="523"/>
      <c r="I50" s="621"/>
      <c r="J50" s="492"/>
      <c r="K50" s="608"/>
      <c r="L50" s="608"/>
      <c r="M50" s="608"/>
      <c r="N50" s="608"/>
      <c r="O50" s="608"/>
      <c r="P50" s="608"/>
      <c r="Q50" s="432"/>
      <c r="R50" s="433"/>
      <c r="S50" s="433"/>
      <c r="T50" s="433"/>
      <c r="U50" s="433"/>
      <c r="V50" s="433"/>
      <c r="W50" s="433"/>
      <c r="X50" s="433"/>
      <c r="Y50" s="433"/>
      <c r="Z50" s="433"/>
      <c r="AA50" s="433"/>
      <c r="AB50" s="433"/>
      <c r="AC50" s="433"/>
      <c r="CA50" s="435" t="str">
        <f t="shared" si="7"/>
        <v/>
      </c>
      <c r="CG50" s="435">
        <f t="shared" si="8"/>
        <v>0</v>
      </c>
    </row>
    <row r="51" spans="1:85" x14ac:dyDescent="0.25">
      <c r="A51" s="482"/>
      <c r="B51" s="518" t="s">
        <v>35</v>
      </c>
      <c r="C51" s="519"/>
      <c r="D51" s="531">
        <f t="shared" si="6"/>
        <v>117</v>
      </c>
      <c r="E51" s="520">
        <v>67</v>
      </c>
      <c r="F51" s="521"/>
      <c r="G51" s="521"/>
      <c r="H51" s="523">
        <v>50</v>
      </c>
      <c r="I51" s="621"/>
      <c r="J51" s="492"/>
      <c r="K51" s="608"/>
      <c r="L51" s="608"/>
      <c r="M51" s="608"/>
      <c r="N51" s="608"/>
      <c r="O51" s="608"/>
      <c r="P51" s="608"/>
      <c r="Q51" s="432"/>
      <c r="R51" s="433"/>
      <c r="S51" s="433"/>
      <c r="T51" s="433"/>
      <c r="U51" s="433"/>
      <c r="V51" s="433"/>
      <c r="W51" s="433"/>
      <c r="X51" s="433"/>
      <c r="Y51" s="433"/>
      <c r="Z51" s="433"/>
      <c r="AA51" s="433"/>
      <c r="AB51" s="433"/>
      <c r="AC51" s="433"/>
      <c r="CA51" s="435" t="str">
        <f t="shared" si="7"/>
        <v/>
      </c>
      <c r="CG51" s="435">
        <f t="shared" si="8"/>
        <v>0</v>
      </c>
    </row>
    <row r="52" spans="1:85" x14ac:dyDescent="0.25">
      <c r="A52" s="482"/>
      <c r="B52" s="518" t="s">
        <v>36</v>
      </c>
      <c r="C52" s="519"/>
      <c r="D52" s="531">
        <f t="shared" si="6"/>
        <v>17</v>
      </c>
      <c r="E52" s="574">
        <v>5</v>
      </c>
      <c r="F52" s="534">
        <v>12</v>
      </c>
      <c r="G52" s="534"/>
      <c r="H52" s="575"/>
      <c r="I52" s="624"/>
      <c r="J52" s="492"/>
      <c r="K52" s="608"/>
      <c r="L52" s="608"/>
      <c r="M52" s="608"/>
      <c r="N52" s="608"/>
      <c r="O52" s="608"/>
      <c r="P52" s="608"/>
      <c r="Q52" s="432"/>
      <c r="R52" s="433"/>
      <c r="S52" s="433"/>
      <c r="T52" s="433"/>
      <c r="U52" s="433"/>
      <c r="V52" s="433"/>
      <c r="W52" s="433"/>
      <c r="X52" s="433"/>
      <c r="Y52" s="433"/>
      <c r="Z52" s="433"/>
      <c r="AA52" s="433"/>
      <c r="AB52" s="433"/>
      <c r="AC52" s="433"/>
      <c r="CA52" s="435" t="str">
        <f t="shared" si="7"/>
        <v/>
      </c>
      <c r="CG52" s="435">
        <f t="shared" si="8"/>
        <v>0</v>
      </c>
    </row>
    <row r="53" spans="1:85" x14ac:dyDescent="0.25">
      <c r="A53" s="482"/>
      <c r="B53" s="529" t="s">
        <v>106</v>
      </c>
      <c r="C53" s="530"/>
      <c r="D53" s="531">
        <f t="shared" si="6"/>
        <v>0</v>
      </c>
      <c r="E53" s="574"/>
      <c r="F53" s="534"/>
      <c r="G53" s="534"/>
      <c r="H53" s="575"/>
      <c r="I53" s="624"/>
      <c r="J53" s="492"/>
      <c r="K53" s="608"/>
      <c r="L53" s="608"/>
      <c r="M53" s="608"/>
      <c r="N53" s="608"/>
      <c r="O53" s="608"/>
      <c r="P53" s="608"/>
      <c r="Q53" s="432"/>
      <c r="R53" s="433"/>
      <c r="S53" s="433"/>
      <c r="T53" s="433"/>
      <c r="U53" s="433"/>
      <c r="V53" s="433"/>
      <c r="W53" s="433"/>
      <c r="X53" s="433"/>
      <c r="Y53" s="433"/>
      <c r="Z53" s="433"/>
      <c r="AA53" s="433"/>
      <c r="AB53" s="433"/>
      <c r="AC53" s="433"/>
      <c r="CA53" s="435" t="str">
        <f t="shared" si="7"/>
        <v/>
      </c>
      <c r="CG53" s="435">
        <f t="shared" si="8"/>
        <v>0</v>
      </c>
    </row>
    <row r="54" spans="1:85" x14ac:dyDescent="0.25">
      <c r="A54" s="482"/>
      <c r="B54" s="443" t="s">
        <v>107</v>
      </c>
      <c r="C54" s="541" t="s">
        <v>37</v>
      </c>
      <c r="D54" s="485">
        <f t="shared" si="6"/>
        <v>32</v>
      </c>
      <c r="E54" s="490">
        <v>18</v>
      </c>
      <c r="F54" s="487">
        <v>6</v>
      </c>
      <c r="G54" s="487"/>
      <c r="H54" s="578">
        <v>8</v>
      </c>
      <c r="I54" s="620"/>
      <c r="J54" s="492"/>
      <c r="K54" s="608"/>
      <c r="L54" s="608"/>
      <c r="M54" s="608"/>
      <c r="N54" s="608"/>
      <c r="O54" s="608"/>
      <c r="P54" s="608"/>
      <c r="Q54" s="432"/>
      <c r="R54" s="433"/>
      <c r="S54" s="433"/>
      <c r="T54" s="433"/>
      <c r="U54" s="433"/>
      <c r="V54" s="433"/>
      <c r="W54" s="433"/>
      <c r="X54" s="433"/>
      <c r="Y54" s="433"/>
      <c r="Z54" s="433"/>
      <c r="AA54" s="433"/>
      <c r="AB54" s="433"/>
      <c r="AC54" s="433"/>
      <c r="CA54" s="435" t="str">
        <f t="shared" si="7"/>
        <v/>
      </c>
      <c r="CG54" s="435">
        <f t="shared" si="8"/>
        <v>0</v>
      </c>
    </row>
    <row r="55" spans="1:85" x14ac:dyDescent="0.25">
      <c r="A55" s="482"/>
      <c r="B55" s="546"/>
      <c r="C55" s="547" t="s">
        <v>38</v>
      </c>
      <c r="D55" s="495">
        <f t="shared" si="6"/>
        <v>59</v>
      </c>
      <c r="E55" s="522">
        <v>35</v>
      </c>
      <c r="F55" s="521">
        <v>6</v>
      </c>
      <c r="G55" s="521"/>
      <c r="H55" s="523">
        <v>18</v>
      </c>
      <c r="I55" s="621"/>
      <c r="J55" s="492"/>
      <c r="K55" s="608"/>
      <c r="L55" s="608"/>
      <c r="M55" s="608"/>
      <c r="N55" s="608"/>
      <c r="O55" s="608"/>
      <c r="P55" s="608"/>
      <c r="Q55" s="432"/>
      <c r="R55" s="433"/>
      <c r="S55" s="433"/>
      <c r="T55" s="433"/>
      <c r="U55" s="433"/>
      <c r="V55" s="433"/>
      <c r="W55" s="433"/>
      <c r="X55" s="433"/>
      <c r="Y55" s="433"/>
      <c r="Z55" s="433"/>
      <c r="AA55" s="433"/>
      <c r="AB55" s="433"/>
      <c r="AC55" s="433"/>
      <c r="CA55" s="435" t="str">
        <f t="shared" si="7"/>
        <v/>
      </c>
      <c r="CG55" s="435">
        <f t="shared" si="8"/>
        <v>0</v>
      </c>
    </row>
    <row r="56" spans="1:85" x14ac:dyDescent="0.25">
      <c r="A56" s="482"/>
      <c r="B56" s="457"/>
      <c r="C56" s="552" t="s">
        <v>39</v>
      </c>
      <c r="D56" s="553">
        <f t="shared" si="6"/>
        <v>0</v>
      </c>
      <c r="E56" s="555"/>
      <c r="F56" s="567"/>
      <c r="G56" s="567"/>
      <c r="H56" s="587"/>
      <c r="I56" s="622"/>
      <c r="J56" s="492"/>
      <c r="K56" s="608"/>
      <c r="L56" s="608"/>
      <c r="M56" s="608"/>
      <c r="N56" s="608"/>
      <c r="O56" s="608"/>
      <c r="P56" s="608"/>
      <c r="Q56" s="432"/>
      <c r="R56" s="433"/>
      <c r="S56" s="433"/>
      <c r="T56" s="433"/>
      <c r="U56" s="433"/>
      <c r="V56" s="433"/>
      <c r="W56" s="433"/>
      <c r="X56" s="433"/>
      <c r="Y56" s="433"/>
      <c r="Z56" s="433"/>
      <c r="AA56" s="433"/>
      <c r="AB56" s="433"/>
      <c r="AC56" s="433"/>
      <c r="CA56" s="435" t="str">
        <f t="shared" si="7"/>
        <v/>
      </c>
      <c r="CG56" s="435">
        <f t="shared" si="8"/>
        <v>0</v>
      </c>
    </row>
    <row r="57" spans="1:85" x14ac:dyDescent="0.25">
      <c r="A57" s="482"/>
      <c r="B57" s="443" t="s">
        <v>40</v>
      </c>
      <c r="C57" s="563" t="s">
        <v>41</v>
      </c>
      <c r="D57" s="471">
        <f t="shared" si="6"/>
        <v>0</v>
      </c>
      <c r="E57" s="486"/>
      <c r="F57" s="487"/>
      <c r="G57" s="487"/>
      <c r="H57" s="578"/>
      <c r="I57" s="620"/>
      <c r="J57" s="492"/>
      <c r="K57" s="608"/>
      <c r="L57" s="608"/>
      <c r="M57" s="608"/>
      <c r="N57" s="608"/>
      <c r="O57" s="608"/>
      <c r="P57" s="608"/>
      <c r="Q57" s="432"/>
      <c r="R57" s="433"/>
      <c r="S57" s="433"/>
      <c r="T57" s="433"/>
      <c r="U57" s="433"/>
      <c r="V57" s="433"/>
      <c r="W57" s="433"/>
      <c r="X57" s="433"/>
      <c r="Y57" s="433"/>
      <c r="Z57" s="433"/>
      <c r="AA57" s="433"/>
      <c r="AB57" s="433"/>
      <c r="AC57" s="433"/>
      <c r="CA57" s="435" t="str">
        <f t="shared" si="7"/>
        <v/>
      </c>
      <c r="CG57" s="435">
        <f t="shared" si="8"/>
        <v>0</v>
      </c>
    </row>
    <row r="58" spans="1:85" x14ac:dyDescent="0.25">
      <c r="A58" s="482"/>
      <c r="B58" s="546"/>
      <c r="C58" s="566" t="s">
        <v>42</v>
      </c>
      <c r="D58" s="531">
        <f t="shared" si="6"/>
        <v>0</v>
      </c>
      <c r="E58" s="520"/>
      <c r="F58" s="521"/>
      <c r="G58" s="521"/>
      <c r="H58" s="523"/>
      <c r="I58" s="621"/>
      <c r="J58" s="492"/>
      <c r="K58" s="608"/>
      <c r="L58" s="608"/>
      <c r="M58" s="608"/>
      <c r="N58" s="608"/>
      <c r="O58" s="608"/>
      <c r="P58" s="608"/>
      <c r="Q58" s="432"/>
      <c r="R58" s="433"/>
      <c r="S58" s="433"/>
      <c r="T58" s="433"/>
      <c r="U58" s="433"/>
      <c r="V58" s="433"/>
      <c r="W58" s="433"/>
      <c r="X58" s="433"/>
      <c r="Y58" s="433"/>
      <c r="Z58" s="433"/>
      <c r="AA58" s="433"/>
      <c r="AB58" s="433"/>
      <c r="AC58" s="433"/>
      <c r="CA58" s="435" t="str">
        <f t="shared" si="7"/>
        <v/>
      </c>
      <c r="CG58" s="435">
        <f t="shared" si="8"/>
        <v>0</v>
      </c>
    </row>
    <row r="59" spans="1:85" x14ac:dyDescent="0.25">
      <c r="A59" s="482"/>
      <c r="B59" s="457"/>
      <c r="C59" s="552" t="s">
        <v>39</v>
      </c>
      <c r="D59" s="553">
        <f t="shared" si="6"/>
        <v>0</v>
      </c>
      <c r="E59" s="554"/>
      <c r="F59" s="567"/>
      <c r="G59" s="567"/>
      <c r="H59" s="587"/>
      <c r="I59" s="622"/>
      <c r="J59" s="492"/>
      <c r="K59" s="608"/>
      <c r="L59" s="608"/>
      <c r="M59" s="608"/>
      <c r="N59" s="608"/>
      <c r="O59" s="608"/>
      <c r="P59" s="608"/>
      <c r="Q59" s="432"/>
      <c r="R59" s="433"/>
      <c r="S59" s="433"/>
      <c r="T59" s="433"/>
      <c r="U59" s="433"/>
      <c r="V59" s="433"/>
      <c r="W59" s="433"/>
      <c r="X59" s="433"/>
      <c r="Y59" s="433"/>
      <c r="Z59" s="433"/>
      <c r="AA59" s="433"/>
      <c r="AB59" s="433"/>
      <c r="AC59" s="433"/>
      <c r="CA59" s="435" t="str">
        <f t="shared" si="7"/>
        <v/>
      </c>
      <c r="CG59" s="435">
        <f t="shared" si="8"/>
        <v>0</v>
      </c>
    </row>
    <row r="60" spans="1:85" x14ac:dyDescent="0.25">
      <c r="A60" s="482"/>
      <c r="B60" s="512" t="s">
        <v>43</v>
      </c>
      <c r="C60" s="513"/>
      <c r="D60" s="573">
        <f t="shared" si="6"/>
        <v>218</v>
      </c>
      <c r="E60" s="496">
        <v>97</v>
      </c>
      <c r="F60" s="497">
        <v>48</v>
      </c>
      <c r="G60" s="497">
        <v>48</v>
      </c>
      <c r="H60" s="515">
        <v>25</v>
      </c>
      <c r="I60" s="623"/>
      <c r="J60" s="492"/>
      <c r="K60" s="608"/>
      <c r="L60" s="608"/>
      <c r="M60" s="608"/>
      <c r="N60" s="608"/>
      <c r="O60" s="608"/>
      <c r="P60" s="608"/>
      <c r="Q60" s="432"/>
      <c r="R60" s="433"/>
      <c r="S60" s="433"/>
      <c r="T60" s="433"/>
      <c r="U60" s="433"/>
      <c r="V60" s="433"/>
      <c r="W60" s="433"/>
      <c r="X60" s="433"/>
      <c r="Y60" s="433"/>
      <c r="Z60" s="433"/>
      <c r="AA60" s="433"/>
      <c r="AB60" s="433"/>
      <c r="AC60" s="433"/>
      <c r="CA60" s="435" t="str">
        <f t="shared" si="7"/>
        <v/>
      </c>
      <c r="CG60" s="435">
        <f t="shared" si="8"/>
        <v>0</v>
      </c>
    </row>
    <row r="61" spans="1:85" x14ac:dyDescent="0.25">
      <c r="A61" s="482"/>
      <c r="B61" s="518" t="s">
        <v>44</v>
      </c>
      <c r="C61" s="519"/>
      <c r="D61" s="531">
        <f t="shared" si="6"/>
        <v>228</v>
      </c>
      <c r="E61" s="520">
        <v>66</v>
      </c>
      <c r="F61" s="521"/>
      <c r="G61" s="521"/>
      <c r="H61" s="523">
        <v>162</v>
      </c>
      <c r="I61" s="621"/>
      <c r="J61" s="492"/>
      <c r="K61" s="608"/>
      <c r="L61" s="608"/>
      <c r="M61" s="608"/>
      <c r="N61" s="608"/>
      <c r="O61" s="608"/>
      <c r="P61" s="608"/>
      <c r="Q61" s="432"/>
      <c r="R61" s="433"/>
      <c r="S61" s="433"/>
      <c r="T61" s="433"/>
      <c r="U61" s="433"/>
      <c r="V61" s="433"/>
      <c r="W61" s="433"/>
      <c r="X61" s="433"/>
      <c r="Y61" s="433"/>
      <c r="Z61" s="433"/>
      <c r="AA61" s="433"/>
      <c r="AB61" s="433"/>
      <c r="AC61" s="433"/>
      <c r="CA61" s="435" t="str">
        <f t="shared" si="7"/>
        <v/>
      </c>
      <c r="CG61" s="435">
        <f t="shared" si="8"/>
        <v>0</v>
      </c>
    </row>
    <row r="62" spans="1:85" x14ac:dyDescent="0.25">
      <c r="A62" s="482"/>
      <c r="B62" s="568" t="s">
        <v>80</v>
      </c>
      <c r="C62" s="569" t="s">
        <v>108</v>
      </c>
      <c r="D62" s="531">
        <f t="shared" si="6"/>
        <v>0</v>
      </c>
      <c r="E62" s="520"/>
      <c r="F62" s="521"/>
      <c r="G62" s="521"/>
      <c r="H62" s="523"/>
      <c r="I62" s="621"/>
      <c r="J62" s="492"/>
      <c r="K62" s="608"/>
      <c r="L62" s="608"/>
      <c r="M62" s="608"/>
      <c r="N62" s="608"/>
      <c r="O62" s="608"/>
      <c r="P62" s="608"/>
      <c r="Q62" s="432"/>
      <c r="R62" s="433"/>
      <c r="S62" s="433"/>
      <c r="T62" s="433"/>
      <c r="U62" s="433"/>
      <c r="V62" s="433"/>
      <c r="W62" s="433"/>
      <c r="X62" s="433"/>
      <c r="Y62" s="433"/>
      <c r="Z62" s="433"/>
      <c r="AA62" s="433"/>
      <c r="AB62" s="433"/>
      <c r="AC62" s="433"/>
      <c r="CA62" s="435" t="str">
        <f t="shared" si="7"/>
        <v/>
      </c>
      <c r="CG62" s="435">
        <f t="shared" si="8"/>
        <v>0</v>
      </c>
    </row>
    <row r="63" spans="1:85" x14ac:dyDescent="0.25">
      <c r="A63" s="482"/>
      <c r="B63" s="568"/>
      <c r="C63" s="569" t="s">
        <v>109</v>
      </c>
      <c r="D63" s="531">
        <f t="shared" si="6"/>
        <v>0</v>
      </c>
      <c r="E63" s="520"/>
      <c r="F63" s="521"/>
      <c r="G63" s="521"/>
      <c r="H63" s="523"/>
      <c r="I63" s="621"/>
      <c r="J63" s="492"/>
      <c r="K63" s="608"/>
      <c r="L63" s="608"/>
      <c r="M63" s="608"/>
      <c r="N63" s="608"/>
      <c r="O63" s="608"/>
      <c r="P63" s="608"/>
      <c r="Q63" s="432"/>
      <c r="R63" s="433"/>
      <c r="S63" s="433"/>
      <c r="T63" s="433"/>
      <c r="U63" s="433"/>
      <c r="V63" s="433"/>
      <c r="W63" s="433"/>
      <c r="X63" s="433"/>
      <c r="Y63" s="433"/>
      <c r="Z63" s="433"/>
      <c r="AA63" s="433"/>
      <c r="AB63" s="433"/>
      <c r="AC63" s="433"/>
      <c r="CA63" s="435" t="str">
        <f t="shared" si="7"/>
        <v/>
      </c>
      <c r="CG63" s="435">
        <f t="shared" si="8"/>
        <v>0</v>
      </c>
    </row>
    <row r="64" spans="1:85" x14ac:dyDescent="0.25">
      <c r="A64" s="482"/>
      <c r="B64" s="570" t="s">
        <v>81</v>
      </c>
      <c r="C64" s="570"/>
      <c r="D64" s="531">
        <f t="shared" si="6"/>
        <v>0</v>
      </c>
      <c r="E64" s="520"/>
      <c r="F64" s="521"/>
      <c r="G64" s="521"/>
      <c r="H64" s="523"/>
      <c r="I64" s="621"/>
      <c r="J64" s="492"/>
      <c r="K64" s="608"/>
      <c r="L64" s="608"/>
      <c r="M64" s="608"/>
      <c r="N64" s="608"/>
      <c r="O64" s="608"/>
      <c r="P64" s="608"/>
      <c r="Q64" s="432"/>
      <c r="R64" s="433"/>
      <c r="S64" s="433"/>
      <c r="T64" s="433"/>
      <c r="U64" s="433"/>
      <c r="V64" s="433"/>
      <c r="W64" s="433"/>
      <c r="X64" s="433"/>
      <c r="Y64" s="433"/>
      <c r="Z64" s="433"/>
      <c r="AA64" s="433"/>
      <c r="AB64" s="433"/>
      <c r="AC64" s="433"/>
      <c r="CA64" s="435" t="str">
        <f t="shared" si="7"/>
        <v/>
      </c>
      <c r="CG64" s="435">
        <f t="shared" si="8"/>
        <v>0</v>
      </c>
    </row>
    <row r="65" spans="1:85" x14ac:dyDescent="0.25">
      <c r="A65" s="482"/>
      <c r="B65" s="625" t="s">
        <v>45</v>
      </c>
      <c r="C65" s="626"/>
      <c r="D65" s="531">
        <f t="shared" si="6"/>
        <v>0</v>
      </c>
      <c r="E65" s="520"/>
      <c r="F65" s="521"/>
      <c r="G65" s="521"/>
      <c r="H65" s="523"/>
      <c r="I65" s="621"/>
      <c r="J65" s="492"/>
      <c r="K65" s="608"/>
      <c r="L65" s="608"/>
      <c r="M65" s="608"/>
      <c r="N65" s="608"/>
      <c r="O65" s="608"/>
      <c r="P65" s="608"/>
      <c r="Q65" s="432"/>
      <c r="R65" s="433"/>
      <c r="S65" s="433"/>
      <c r="T65" s="433"/>
      <c r="U65" s="433"/>
      <c r="V65" s="433"/>
      <c r="W65" s="433"/>
      <c r="X65" s="433"/>
      <c r="Y65" s="433"/>
      <c r="Z65" s="433"/>
      <c r="AA65" s="433"/>
      <c r="AB65" s="433"/>
      <c r="AC65" s="433"/>
      <c r="CA65" s="435" t="str">
        <f t="shared" si="7"/>
        <v/>
      </c>
      <c r="CG65" s="435">
        <f t="shared" si="8"/>
        <v>0</v>
      </c>
    </row>
    <row r="66" spans="1:85" x14ac:dyDescent="0.25">
      <c r="A66" s="482"/>
      <c r="B66" s="571" t="s">
        <v>46</v>
      </c>
      <c r="C66" s="572"/>
      <c r="D66" s="531">
        <f t="shared" si="6"/>
        <v>0</v>
      </c>
      <c r="E66" s="574"/>
      <c r="F66" s="534"/>
      <c r="G66" s="534"/>
      <c r="H66" s="575"/>
      <c r="I66" s="624"/>
      <c r="J66" s="492"/>
      <c r="K66" s="608"/>
      <c r="L66" s="608"/>
      <c r="M66" s="608"/>
      <c r="N66" s="608"/>
      <c r="O66" s="608"/>
      <c r="P66" s="608"/>
      <c r="Q66" s="432"/>
      <c r="R66" s="433"/>
      <c r="S66" s="433"/>
      <c r="T66" s="433"/>
      <c r="U66" s="433"/>
      <c r="V66" s="433"/>
      <c r="W66" s="433"/>
      <c r="X66" s="433"/>
      <c r="Y66" s="433"/>
      <c r="Z66" s="433"/>
      <c r="AA66" s="433"/>
      <c r="AB66" s="433"/>
      <c r="AC66" s="433"/>
      <c r="CA66" s="435" t="str">
        <f t="shared" si="7"/>
        <v/>
      </c>
      <c r="CG66" s="435">
        <f t="shared" si="8"/>
        <v>0</v>
      </c>
    </row>
    <row r="67" spans="1:85" x14ac:dyDescent="0.25">
      <c r="A67" s="482"/>
      <c r="B67" s="529" t="s">
        <v>47</v>
      </c>
      <c r="C67" s="530"/>
      <c r="D67" s="531">
        <f t="shared" si="6"/>
        <v>215</v>
      </c>
      <c r="E67" s="574">
        <v>87</v>
      </c>
      <c r="F67" s="534">
        <v>48</v>
      </c>
      <c r="G67" s="534">
        <v>48</v>
      </c>
      <c r="H67" s="575">
        <v>32</v>
      </c>
      <c r="I67" s="624"/>
      <c r="J67" s="492"/>
      <c r="K67" s="608"/>
      <c r="L67" s="608"/>
      <c r="M67" s="608"/>
      <c r="N67" s="608"/>
      <c r="O67" s="608"/>
      <c r="P67" s="608"/>
      <c r="Q67" s="432"/>
      <c r="R67" s="433"/>
      <c r="S67" s="433"/>
      <c r="T67" s="433"/>
      <c r="U67" s="433"/>
      <c r="V67" s="433"/>
      <c r="W67" s="433"/>
      <c r="X67" s="433"/>
      <c r="Y67" s="433"/>
      <c r="Z67" s="433"/>
      <c r="AA67" s="433"/>
      <c r="AB67" s="433"/>
      <c r="AC67" s="433"/>
      <c r="CA67" s="435" t="str">
        <f t="shared" si="7"/>
        <v/>
      </c>
      <c r="CG67" s="435">
        <f t="shared" si="8"/>
        <v>0</v>
      </c>
    </row>
    <row r="68" spans="1:85" x14ac:dyDescent="0.25">
      <c r="A68" s="482"/>
      <c r="B68" s="443" t="s">
        <v>48</v>
      </c>
      <c r="C68" s="576" t="s">
        <v>49</v>
      </c>
      <c r="D68" s="471">
        <f t="shared" si="6"/>
        <v>0</v>
      </c>
      <c r="E68" s="486"/>
      <c r="F68" s="487"/>
      <c r="G68" s="487"/>
      <c r="H68" s="578"/>
      <c r="I68" s="620"/>
      <c r="J68" s="492"/>
      <c r="K68" s="608"/>
      <c r="L68" s="608"/>
      <c r="M68" s="608"/>
      <c r="N68" s="608"/>
      <c r="O68" s="608"/>
      <c r="P68" s="608"/>
      <c r="Q68" s="432"/>
      <c r="R68" s="433"/>
      <c r="S68" s="433"/>
      <c r="T68" s="433"/>
      <c r="U68" s="433"/>
      <c r="V68" s="433"/>
      <c r="W68" s="433"/>
      <c r="X68" s="433"/>
      <c r="Y68" s="433"/>
      <c r="Z68" s="433"/>
      <c r="AA68" s="433"/>
      <c r="AB68" s="433"/>
      <c r="AC68" s="433"/>
      <c r="CA68" s="435" t="str">
        <f t="shared" si="7"/>
        <v/>
      </c>
      <c r="CG68" s="435">
        <f t="shared" si="8"/>
        <v>0</v>
      </c>
    </row>
    <row r="69" spans="1:85" x14ac:dyDescent="0.25">
      <c r="A69" s="482"/>
      <c r="B69" s="546"/>
      <c r="C69" s="627" t="s">
        <v>50</v>
      </c>
      <c r="D69" s="531">
        <f t="shared" si="6"/>
        <v>24</v>
      </c>
      <c r="E69" s="520">
        <v>24</v>
      </c>
      <c r="F69" s="521"/>
      <c r="G69" s="521"/>
      <c r="H69" s="523"/>
      <c r="I69" s="621"/>
      <c r="J69" s="492"/>
      <c r="K69" s="608"/>
      <c r="L69" s="608"/>
      <c r="M69" s="608"/>
      <c r="N69" s="608"/>
      <c r="O69" s="608"/>
      <c r="P69" s="608"/>
      <c r="Q69" s="432"/>
      <c r="R69" s="433"/>
      <c r="S69" s="433"/>
      <c r="T69" s="433"/>
      <c r="U69" s="433"/>
      <c r="V69" s="433"/>
      <c r="W69" s="433"/>
      <c r="X69" s="433"/>
      <c r="Y69" s="433"/>
      <c r="Z69" s="433"/>
      <c r="AA69" s="433"/>
      <c r="AB69" s="433"/>
      <c r="AC69" s="433"/>
      <c r="CA69" s="435" t="str">
        <f t="shared" si="7"/>
        <v/>
      </c>
      <c r="CG69" s="435">
        <f t="shared" si="8"/>
        <v>0</v>
      </c>
    </row>
    <row r="70" spans="1:85" x14ac:dyDescent="0.25">
      <c r="A70" s="482"/>
      <c r="B70" s="457"/>
      <c r="C70" s="584" t="s">
        <v>51</v>
      </c>
      <c r="D70" s="531">
        <f t="shared" si="6"/>
        <v>0</v>
      </c>
      <c r="E70" s="574"/>
      <c r="F70" s="534"/>
      <c r="G70" s="534"/>
      <c r="H70" s="575"/>
      <c r="I70" s="624"/>
      <c r="J70" s="492"/>
      <c r="K70" s="608"/>
      <c r="L70" s="608"/>
      <c r="M70" s="608"/>
      <c r="N70" s="608"/>
      <c r="O70" s="608"/>
      <c r="P70" s="608"/>
      <c r="Q70" s="432"/>
      <c r="R70" s="433"/>
      <c r="S70" s="433"/>
      <c r="T70" s="433"/>
      <c r="U70" s="433"/>
      <c r="V70" s="433"/>
      <c r="W70" s="433"/>
      <c r="X70" s="433"/>
      <c r="Y70" s="433"/>
      <c r="Z70" s="433"/>
      <c r="AA70" s="433"/>
      <c r="AB70" s="433"/>
      <c r="AC70" s="433"/>
      <c r="CA70" s="435" t="str">
        <f t="shared" si="7"/>
        <v/>
      </c>
      <c r="CG70" s="435">
        <f t="shared" si="8"/>
        <v>0</v>
      </c>
    </row>
    <row r="71" spans="1:85" x14ac:dyDescent="0.25">
      <c r="A71" s="482"/>
      <c r="B71" s="628" t="s">
        <v>52</v>
      </c>
      <c r="C71" s="629"/>
      <c r="D71" s="597">
        <f t="shared" si="6"/>
        <v>0</v>
      </c>
      <c r="E71" s="630"/>
      <c r="F71" s="631"/>
      <c r="G71" s="631"/>
      <c r="H71" s="632"/>
      <c r="I71" s="633"/>
      <c r="J71" s="492"/>
      <c r="K71" s="608"/>
      <c r="L71" s="608"/>
      <c r="M71" s="608"/>
      <c r="N71" s="608"/>
      <c r="O71" s="608"/>
      <c r="P71" s="608"/>
      <c r="Q71" s="432"/>
      <c r="R71" s="433"/>
      <c r="S71" s="433"/>
      <c r="T71" s="433"/>
      <c r="U71" s="433"/>
      <c r="V71" s="433"/>
      <c r="W71" s="433"/>
      <c r="X71" s="433"/>
      <c r="Y71" s="433"/>
      <c r="Z71" s="433"/>
      <c r="AA71" s="433"/>
      <c r="AB71" s="433"/>
      <c r="AC71" s="433"/>
      <c r="CA71" s="435" t="str">
        <f t="shared" si="7"/>
        <v/>
      </c>
      <c r="CG71" s="435">
        <f t="shared" si="8"/>
        <v>0</v>
      </c>
    </row>
    <row r="72" spans="1:85" x14ac:dyDescent="0.25">
      <c r="A72" s="594"/>
      <c r="B72" s="595" t="s">
        <v>4</v>
      </c>
      <c r="C72" s="596"/>
      <c r="D72" s="597">
        <f t="shared" si="6"/>
        <v>1571</v>
      </c>
      <c r="E72" s="597">
        <f>SUM(E43:E71)</f>
        <v>726</v>
      </c>
      <c r="F72" s="597">
        <f>SUM(F43:F71)</f>
        <v>150</v>
      </c>
      <c r="G72" s="597">
        <f>SUM(G43:G71)</f>
        <v>96</v>
      </c>
      <c r="H72" s="634">
        <f>SUM(H43:H71)</f>
        <v>599</v>
      </c>
      <c r="I72" s="635">
        <f>SUM(I43:I71)</f>
        <v>0</v>
      </c>
      <c r="J72" s="492"/>
      <c r="K72" s="608"/>
      <c r="L72" s="608"/>
      <c r="M72" s="608"/>
      <c r="N72" s="608"/>
      <c r="O72" s="608"/>
      <c r="P72" s="608"/>
      <c r="Q72" s="432"/>
      <c r="R72" s="433"/>
      <c r="S72" s="433"/>
      <c r="T72" s="433"/>
      <c r="U72" s="433"/>
      <c r="V72" s="433"/>
      <c r="W72" s="433"/>
      <c r="X72" s="433"/>
      <c r="Y72" s="433"/>
      <c r="Z72" s="433"/>
      <c r="AA72" s="433"/>
      <c r="AB72" s="433"/>
    </row>
    <row r="73" spans="1:85" x14ac:dyDescent="0.25">
      <c r="A73" s="605" t="s">
        <v>57</v>
      </c>
      <c r="B73" s="606"/>
      <c r="C73" s="606"/>
      <c r="D73" s="606"/>
      <c r="E73" s="606"/>
      <c r="F73" s="606"/>
      <c r="G73" s="607"/>
      <c r="H73" s="607"/>
      <c r="I73" s="636"/>
      <c r="J73" s="636"/>
      <c r="K73" s="636"/>
      <c r="L73" s="636"/>
      <c r="M73" s="636"/>
      <c r="N73" s="636"/>
      <c r="O73" s="609"/>
      <c r="P73" s="608"/>
      <c r="Q73" s="432"/>
      <c r="R73" s="433"/>
      <c r="S73" s="433"/>
      <c r="T73" s="433"/>
      <c r="U73" s="433"/>
      <c r="V73" s="433"/>
      <c r="W73" s="433"/>
      <c r="X73" s="433"/>
      <c r="Y73" s="433"/>
      <c r="Z73" s="433"/>
      <c r="AA73" s="433"/>
      <c r="AB73" s="433"/>
    </row>
    <row r="74" spans="1:85" ht="31.5" x14ac:dyDescent="0.25">
      <c r="A74" s="568" t="s">
        <v>58</v>
      </c>
      <c r="B74" s="568"/>
      <c r="C74" s="568"/>
      <c r="D74" s="637" t="s">
        <v>59</v>
      </c>
      <c r="E74" s="638" t="s">
        <v>60</v>
      </c>
      <c r="F74" s="615" t="s">
        <v>113</v>
      </c>
      <c r="G74" s="615" t="s">
        <v>61</v>
      </c>
      <c r="H74" s="639" t="s">
        <v>62</v>
      </c>
      <c r="I74" s="640"/>
      <c r="J74" s="641"/>
      <c r="K74" s="641"/>
      <c r="L74" s="641"/>
      <c r="M74" s="641"/>
      <c r="N74" s="641"/>
      <c r="O74" s="641"/>
      <c r="P74" s="608"/>
      <c r="Q74" s="432"/>
      <c r="R74" s="433"/>
      <c r="S74" s="433"/>
      <c r="T74" s="433"/>
      <c r="U74" s="433"/>
      <c r="V74" s="433"/>
      <c r="W74" s="433"/>
      <c r="X74" s="433"/>
      <c r="Y74" s="433"/>
      <c r="Z74" s="433"/>
      <c r="AA74" s="433"/>
      <c r="AB74" s="433"/>
    </row>
    <row r="75" spans="1:85" x14ac:dyDescent="0.25">
      <c r="A75" s="642" t="s">
        <v>63</v>
      </c>
      <c r="B75" s="643"/>
      <c r="C75" s="644"/>
      <c r="D75" s="645">
        <f>SUM(E75:H75)</f>
        <v>0</v>
      </c>
      <c r="E75" s="486"/>
      <c r="F75" s="487"/>
      <c r="G75" s="487"/>
      <c r="H75" s="488"/>
      <c r="I75" s="492"/>
      <c r="J75" s="641"/>
      <c r="K75" s="641"/>
      <c r="L75" s="641"/>
      <c r="M75" s="641"/>
      <c r="N75" s="641"/>
      <c r="O75" s="641"/>
      <c r="P75" s="608"/>
      <c r="Q75" s="432"/>
      <c r="R75" s="433"/>
      <c r="S75" s="433"/>
      <c r="T75" s="433"/>
      <c r="U75" s="433"/>
      <c r="V75" s="433"/>
      <c r="W75" s="433"/>
      <c r="X75" s="433"/>
      <c r="Y75" s="433"/>
      <c r="Z75" s="433"/>
      <c r="AA75" s="433"/>
      <c r="AB75" s="433"/>
    </row>
    <row r="76" spans="1:85" x14ac:dyDescent="0.25">
      <c r="A76" s="646" t="s">
        <v>64</v>
      </c>
      <c r="B76" s="647"/>
      <c r="C76" s="648"/>
      <c r="D76" s="645">
        <f>SUM(E76:H76)</f>
        <v>0</v>
      </c>
      <c r="E76" s="496"/>
      <c r="F76" s="497"/>
      <c r="G76" s="497"/>
      <c r="H76" s="498"/>
      <c r="I76" s="492"/>
      <c r="J76" s="641"/>
      <c r="K76" s="641"/>
      <c r="L76" s="641"/>
      <c r="M76" s="641"/>
      <c r="N76" s="641"/>
      <c r="O76" s="641"/>
      <c r="P76" s="609"/>
      <c r="Q76" s="432"/>
      <c r="R76" s="433"/>
      <c r="S76" s="433"/>
      <c r="T76" s="433"/>
      <c r="U76" s="433"/>
      <c r="V76" s="433"/>
      <c r="W76" s="433"/>
      <c r="X76" s="433"/>
      <c r="Y76" s="433"/>
      <c r="Z76" s="433"/>
      <c r="AA76" s="433"/>
      <c r="AB76" s="433"/>
    </row>
    <row r="77" spans="1:85" x14ac:dyDescent="0.25">
      <c r="A77" s="649" t="s">
        <v>65</v>
      </c>
      <c r="B77" s="650"/>
      <c r="C77" s="651"/>
      <c r="D77" s="645">
        <f>SUM(E77:H77)</f>
        <v>0</v>
      </c>
      <c r="E77" s="520"/>
      <c r="F77" s="521"/>
      <c r="G77" s="521"/>
      <c r="H77" s="652"/>
      <c r="I77" s="492"/>
      <c r="J77" s="641"/>
      <c r="K77" s="641"/>
      <c r="L77" s="641"/>
      <c r="M77" s="641"/>
      <c r="N77" s="641"/>
      <c r="O77" s="641"/>
      <c r="P77" s="641"/>
      <c r="Q77" s="432"/>
      <c r="R77" s="433"/>
      <c r="S77" s="433"/>
      <c r="T77" s="433"/>
      <c r="U77" s="433"/>
      <c r="V77" s="433"/>
      <c r="W77" s="433"/>
      <c r="X77" s="433"/>
      <c r="Y77" s="433"/>
      <c r="Z77" s="433"/>
      <c r="AA77" s="433"/>
      <c r="AB77" s="433"/>
    </row>
    <row r="78" spans="1:85" x14ac:dyDescent="0.25">
      <c r="A78" s="653" t="s">
        <v>66</v>
      </c>
      <c r="B78" s="654"/>
      <c r="C78" s="655"/>
      <c r="D78" s="656">
        <f>SUM(E78:H78)</f>
        <v>0</v>
      </c>
      <c r="E78" s="574"/>
      <c r="F78" s="534"/>
      <c r="G78" s="534"/>
      <c r="H78" s="657"/>
      <c r="I78" s="492"/>
      <c r="J78" s="641"/>
      <c r="K78" s="641"/>
      <c r="L78" s="641"/>
      <c r="M78" s="641"/>
      <c r="N78" s="641"/>
      <c r="O78" s="641"/>
      <c r="P78" s="641"/>
      <c r="Q78" s="432"/>
      <c r="R78" s="433"/>
      <c r="S78" s="433"/>
      <c r="T78" s="433"/>
      <c r="U78" s="433"/>
      <c r="V78" s="433"/>
      <c r="W78" s="433"/>
      <c r="X78" s="433"/>
      <c r="Y78" s="433"/>
      <c r="Z78" s="433"/>
      <c r="AA78" s="433"/>
      <c r="AB78" s="433"/>
    </row>
    <row r="79" spans="1:85" x14ac:dyDescent="0.25">
      <c r="A79" s="595" t="s">
        <v>4</v>
      </c>
      <c r="B79" s="658"/>
      <c r="C79" s="659"/>
      <c r="D79" s="634">
        <f>SUM(E79:H79)</f>
        <v>0</v>
      </c>
      <c r="E79" s="598">
        <f>SUM(E75:E78)</f>
        <v>0</v>
      </c>
      <c r="F79" s="599">
        <f>SUM(F75:F78)</f>
        <v>0</v>
      </c>
      <c r="G79" s="599">
        <f>SUM(G75:G78)</f>
        <v>0</v>
      </c>
      <c r="H79" s="660">
        <f>SUM(H75:H78)</f>
        <v>0</v>
      </c>
      <c r="I79" s="492"/>
      <c r="J79" s="608"/>
      <c r="K79" s="608"/>
      <c r="L79" s="608"/>
      <c r="M79" s="608"/>
      <c r="N79" s="608"/>
      <c r="O79" s="608"/>
      <c r="P79" s="641"/>
      <c r="Q79" s="432"/>
      <c r="R79" s="433"/>
      <c r="S79" s="433"/>
      <c r="T79" s="433"/>
      <c r="U79" s="433"/>
      <c r="V79" s="433"/>
      <c r="W79" s="433"/>
      <c r="X79" s="433"/>
      <c r="Y79" s="433"/>
      <c r="Z79" s="433"/>
      <c r="AA79" s="433"/>
      <c r="AB79" s="433"/>
    </row>
    <row r="80" spans="1:85" x14ac:dyDescent="0.25">
      <c r="A80" s="605" t="s">
        <v>67</v>
      </c>
      <c r="B80" s="606"/>
      <c r="C80" s="606"/>
      <c r="D80" s="606"/>
      <c r="E80" s="661"/>
      <c r="F80" s="661"/>
      <c r="G80" s="661"/>
      <c r="H80" s="661"/>
      <c r="I80" s="661"/>
      <c r="J80" s="661"/>
      <c r="K80" s="662"/>
      <c r="L80" s="662"/>
      <c r="M80" s="662"/>
      <c r="N80" s="663"/>
      <c r="O80" s="664"/>
      <c r="P80" s="641"/>
      <c r="Q80" s="432"/>
      <c r="R80" s="433"/>
      <c r="S80" s="433"/>
      <c r="T80" s="433"/>
      <c r="U80" s="433"/>
      <c r="V80" s="433"/>
      <c r="W80" s="433"/>
      <c r="X80" s="433"/>
      <c r="Y80" s="433"/>
      <c r="Z80" s="433"/>
      <c r="AA80" s="433"/>
      <c r="AB80" s="433"/>
    </row>
    <row r="81" spans="1:28" ht="21" x14ac:dyDescent="0.25">
      <c r="A81" s="665" t="s">
        <v>68</v>
      </c>
      <c r="B81" s="666"/>
      <c r="C81" s="667"/>
      <c r="D81" s="613" t="s">
        <v>69</v>
      </c>
      <c r="E81" s="668"/>
      <c r="F81" s="668"/>
      <c r="G81" s="432"/>
      <c r="H81" s="432"/>
      <c r="I81" s="432"/>
      <c r="J81" s="432"/>
      <c r="K81" s="432"/>
      <c r="L81" s="432"/>
      <c r="M81" s="432"/>
      <c r="N81" s="432"/>
      <c r="O81" s="432"/>
      <c r="P81" s="641"/>
      <c r="Q81" s="432"/>
      <c r="R81" s="433"/>
      <c r="S81" s="433"/>
      <c r="T81" s="433"/>
      <c r="U81" s="433"/>
      <c r="V81" s="433"/>
      <c r="W81" s="433"/>
      <c r="X81" s="433"/>
      <c r="Y81" s="433"/>
      <c r="Z81" s="433"/>
      <c r="AA81" s="433"/>
      <c r="AB81" s="433"/>
    </row>
    <row r="82" spans="1:28" x14ac:dyDescent="0.25">
      <c r="A82" s="669" t="s">
        <v>70</v>
      </c>
      <c r="B82" s="670"/>
      <c r="C82" s="671"/>
      <c r="D82" s="672"/>
      <c r="E82" s="673"/>
      <c r="F82" s="673"/>
      <c r="G82" s="432"/>
      <c r="H82" s="432"/>
      <c r="I82" s="432"/>
      <c r="J82" s="432"/>
      <c r="K82" s="432"/>
      <c r="L82" s="432"/>
      <c r="M82" s="432"/>
      <c r="N82" s="432"/>
      <c r="O82" s="432"/>
      <c r="P82" s="608"/>
      <c r="Q82" s="432"/>
      <c r="R82" s="433"/>
      <c r="S82" s="433"/>
      <c r="T82" s="433"/>
      <c r="U82" s="433"/>
      <c r="V82" s="433"/>
      <c r="W82" s="433"/>
      <c r="X82" s="433"/>
      <c r="Y82" s="433"/>
      <c r="Z82" s="433"/>
      <c r="AA82" s="433"/>
      <c r="AB82" s="433"/>
    </row>
    <row r="83" spans="1:28" x14ac:dyDescent="0.25">
      <c r="A83" s="649" t="s">
        <v>71</v>
      </c>
      <c r="B83" s="650"/>
      <c r="C83" s="651"/>
      <c r="D83" s="672"/>
      <c r="E83" s="673"/>
      <c r="F83" s="673"/>
      <c r="G83" s="432"/>
      <c r="H83" s="432"/>
      <c r="I83" s="432"/>
      <c r="J83" s="432"/>
      <c r="K83" s="432"/>
      <c r="L83" s="432"/>
      <c r="M83" s="432"/>
      <c r="N83" s="432"/>
      <c r="O83" s="432"/>
      <c r="P83" s="432"/>
      <c r="Q83" s="432"/>
      <c r="R83" s="433"/>
      <c r="S83" s="433"/>
      <c r="T83" s="433"/>
      <c r="U83" s="433"/>
      <c r="V83" s="433"/>
      <c r="W83" s="433"/>
      <c r="X83" s="433"/>
      <c r="Y83" s="433"/>
      <c r="Z83" s="433"/>
      <c r="AA83" s="433"/>
      <c r="AB83" s="433"/>
    </row>
    <row r="84" spans="1:28" x14ac:dyDescent="0.25">
      <c r="A84" s="674" t="s">
        <v>72</v>
      </c>
      <c r="B84" s="675"/>
      <c r="C84" s="676"/>
      <c r="D84" s="677"/>
      <c r="E84" s="678"/>
      <c r="F84" s="678"/>
      <c r="G84" s="432"/>
      <c r="H84" s="432"/>
      <c r="I84" s="432"/>
      <c r="J84" s="432"/>
      <c r="K84" s="432"/>
      <c r="L84" s="432"/>
      <c r="M84" s="432"/>
      <c r="N84" s="432"/>
      <c r="O84" s="432"/>
      <c r="P84" s="432"/>
      <c r="Q84" s="432"/>
      <c r="R84" s="433"/>
      <c r="S84" s="433"/>
      <c r="T84" s="433"/>
      <c r="U84" s="433"/>
      <c r="V84" s="433"/>
      <c r="W84" s="433"/>
      <c r="X84" s="433"/>
      <c r="Y84" s="433"/>
      <c r="Z84" s="433"/>
      <c r="AA84" s="433"/>
      <c r="AB84" s="433"/>
    </row>
    <row r="85" spans="1:28" x14ac:dyDescent="0.25">
      <c r="A85" s="679" t="s">
        <v>73</v>
      </c>
      <c r="B85" s="679"/>
      <c r="C85" s="680"/>
      <c r="D85" s="681"/>
      <c r="E85" s="682"/>
    </row>
    <row r="86" spans="1:28" x14ac:dyDescent="0.25">
      <c r="A86" s="683" t="s">
        <v>74</v>
      </c>
      <c r="B86" s="683"/>
      <c r="C86" s="683"/>
      <c r="D86" s="684" t="s">
        <v>75</v>
      </c>
      <c r="E86" s="684" t="s">
        <v>114</v>
      </c>
    </row>
    <row r="87" spans="1:28" ht="18.75" customHeight="1" x14ac:dyDescent="0.25">
      <c r="A87" s="683"/>
      <c r="B87" s="683"/>
      <c r="C87" s="683"/>
      <c r="D87" s="684"/>
      <c r="E87" s="684"/>
    </row>
    <row r="88" spans="1:28" x14ac:dyDescent="0.25">
      <c r="A88" s="685" t="s">
        <v>76</v>
      </c>
      <c r="B88" s="686"/>
      <c r="C88" s="687"/>
      <c r="D88" s="688"/>
      <c r="E88" s="689"/>
      <c r="F88" s="435"/>
    </row>
    <row r="89" spans="1:28" x14ac:dyDescent="0.25">
      <c r="A89" s="690" t="s">
        <v>115</v>
      </c>
      <c r="B89" s="691"/>
      <c r="C89" s="692"/>
      <c r="D89" s="693"/>
      <c r="E89" s="694"/>
      <c r="F89" s="435"/>
    </row>
    <row r="90" spans="1:28" x14ac:dyDescent="0.25">
      <c r="A90" s="695" t="s">
        <v>77</v>
      </c>
      <c r="B90" s="696"/>
      <c r="C90" s="697"/>
      <c r="D90" s="698"/>
      <c r="E90" s="699"/>
      <c r="F90" s="435"/>
    </row>
    <row r="91" spans="1:28" x14ac:dyDescent="0.25">
      <c r="A91" s="680" t="s">
        <v>78</v>
      </c>
      <c r="B91" s="679"/>
      <c r="C91" s="680"/>
      <c r="D91" s="681"/>
      <c r="E91" s="682"/>
    </row>
    <row r="92" spans="1:28" x14ac:dyDescent="0.25">
      <c r="A92" s="683" t="s">
        <v>74</v>
      </c>
      <c r="B92" s="683"/>
      <c r="C92" s="683"/>
      <c r="D92" s="684" t="s">
        <v>75</v>
      </c>
      <c r="E92" s="684" t="s">
        <v>114</v>
      </c>
    </row>
    <row r="93" spans="1:28" ht="15.75" customHeight="1" x14ac:dyDescent="0.25">
      <c r="A93" s="683"/>
      <c r="B93" s="683"/>
      <c r="C93" s="683"/>
      <c r="D93" s="684"/>
      <c r="E93" s="684"/>
      <c r="F93" s="435"/>
    </row>
    <row r="94" spans="1:28" x14ac:dyDescent="0.25">
      <c r="A94" s="700" t="s">
        <v>116</v>
      </c>
      <c r="B94" s="701"/>
      <c r="C94" s="702"/>
      <c r="D94" s="688"/>
      <c r="E94" s="689"/>
      <c r="F94" s="435"/>
    </row>
    <row r="95" spans="1:28" x14ac:dyDescent="0.25">
      <c r="A95" s="703" t="s">
        <v>117</v>
      </c>
      <c r="B95" s="704"/>
      <c r="C95" s="705"/>
      <c r="D95" s="698"/>
      <c r="E95" s="699"/>
      <c r="F95" s="435"/>
    </row>
    <row r="96" spans="1:28" x14ac:dyDescent="0.25">
      <c r="A96" s="679" t="s">
        <v>118</v>
      </c>
      <c r="B96" s="680"/>
      <c r="C96" s="680"/>
      <c r="D96" s="681"/>
      <c r="E96" s="682"/>
      <c r="F96" s="706"/>
      <c r="G96" s="706"/>
      <c r="H96" s="706"/>
    </row>
    <row r="97" spans="1:85" x14ac:dyDescent="0.25">
      <c r="A97" s="707" t="s">
        <v>119</v>
      </c>
      <c r="B97" s="707"/>
      <c r="C97" s="708"/>
      <c r="D97" s="684" t="s">
        <v>82</v>
      </c>
      <c r="E97" s="440" t="s">
        <v>83</v>
      </c>
      <c r="F97" s="441"/>
      <c r="G97" s="441"/>
      <c r="H97" s="441"/>
      <c r="I97" s="441"/>
      <c r="J97" s="441"/>
      <c r="K97" s="709" t="s">
        <v>84</v>
      </c>
      <c r="L97" s="710"/>
    </row>
    <row r="98" spans="1:85" ht="17.25" customHeight="1" x14ac:dyDescent="0.25">
      <c r="A98" s="711"/>
      <c r="B98" s="711"/>
      <c r="C98" s="712"/>
      <c r="D98" s="684"/>
      <c r="E98" s="638" t="s">
        <v>85</v>
      </c>
      <c r="F98" s="713" t="s">
        <v>86</v>
      </c>
      <c r="G98" s="615" t="s">
        <v>87</v>
      </c>
      <c r="H98" s="615" t="s">
        <v>88</v>
      </c>
      <c r="I98" s="714" t="s">
        <v>89</v>
      </c>
      <c r="J98" s="639" t="s">
        <v>90</v>
      </c>
      <c r="K98" s="613" t="s">
        <v>91</v>
      </c>
      <c r="L98" s="613" t="s">
        <v>92</v>
      </c>
    </row>
    <row r="99" spans="1:85" x14ac:dyDescent="0.25">
      <c r="A99" s="715" t="s">
        <v>93</v>
      </c>
      <c r="B99" s="716"/>
      <c r="C99" s="717" t="s">
        <v>94</v>
      </c>
      <c r="D99" s="718">
        <f>SUM(E99:J99)</f>
        <v>0</v>
      </c>
      <c r="E99" s="486"/>
      <c r="F99" s="490"/>
      <c r="G99" s="487"/>
      <c r="H99" s="487"/>
      <c r="I99" s="487"/>
      <c r="J99" s="491"/>
      <c r="K99" s="719"/>
      <c r="L99" s="491"/>
      <c r="M99" s="720"/>
      <c r="CG99" s="435">
        <v>0</v>
      </c>
    </row>
    <row r="100" spans="1:85" x14ac:dyDescent="0.25">
      <c r="A100" s="721"/>
      <c r="B100" s="722"/>
      <c r="C100" s="723" t="s">
        <v>95</v>
      </c>
      <c r="D100" s="724">
        <f t="shared" ref="D100:D107" si="9">SUM(E100:J100)</f>
        <v>0</v>
      </c>
      <c r="E100" s="520"/>
      <c r="F100" s="522"/>
      <c r="G100" s="521"/>
      <c r="H100" s="521"/>
      <c r="I100" s="521"/>
      <c r="J100" s="501"/>
      <c r="K100" s="725"/>
      <c r="L100" s="501"/>
      <c r="M100" s="720"/>
      <c r="CG100" s="435">
        <v>0</v>
      </c>
    </row>
    <row r="101" spans="1:85" x14ac:dyDescent="0.25">
      <c r="A101" s="721"/>
      <c r="B101" s="722"/>
      <c r="C101" s="723" t="s">
        <v>96</v>
      </c>
      <c r="D101" s="726">
        <f t="shared" si="9"/>
        <v>0</v>
      </c>
      <c r="E101" s="554"/>
      <c r="F101" s="555"/>
      <c r="G101" s="567"/>
      <c r="H101" s="567"/>
      <c r="I101" s="567"/>
      <c r="J101" s="562"/>
      <c r="K101" s="727"/>
      <c r="L101" s="562"/>
      <c r="M101" s="720"/>
      <c r="CG101" s="435">
        <v>0</v>
      </c>
    </row>
    <row r="102" spans="1:85" x14ac:dyDescent="0.25">
      <c r="A102" s="715" t="s">
        <v>97</v>
      </c>
      <c r="B102" s="716"/>
      <c r="C102" s="717" t="s">
        <v>94</v>
      </c>
      <c r="D102" s="718">
        <f t="shared" si="9"/>
        <v>0</v>
      </c>
      <c r="E102" s="496"/>
      <c r="F102" s="500"/>
      <c r="G102" s="497"/>
      <c r="H102" s="497"/>
      <c r="I102" s="497"/>
      <c r="J102" s="502"/>
      <c r="K102" s="728"/>
      <c r="L102" s="502"/>
      <c r="M102" s="720"/>
      <c r="CG102" s="435">
        <v>0</v>
      </c>
    </row>
    <row r="103" spans="1:85" x14ac:dyDescent="0.25">
      <c r="A103" s="721"/>
      <c r="B103" s="722"/>
      <c r="C103" s="723" t="s">
        <v>95</v>
      </c>
      <c r="D103" s="724">
        <f t="shared" si="9"/>
        <v>0</v>
      </c>
      <c r="E103" s="574"/>
      <c r="F103" s="536"/>
      <c r="G103" s="534"/>
      <c r="H103" s="534"/>
      <c r="I103" s="534"/>
      <c r="J103" s="535"/>
      <c r="K103" s="729"/>
      <c r="L103" s="535"/>
      <c r="M103" s="720"/>
      <c r="CG103" s="435">
        <v>0</v>
      </c>
    </row>
    <row r="104" spans="1:85" x14ac:dyDescent="0.25">
      <c r="A104" s="721"/>
      <c r="B104" s="722"/>
      <c r="C104" s="723" t="s">
        <v>96</v>
      </c>
      <c r="D104" s="726">
        <f t="shared" si="9"/>
        <v>0</v>
      </c>
      <c r="E104" s="574"/>
      <c r="F104" s="536"/>
      <c r="G104" s="534"/>
      <c r="H104" s="534"/>
      <c r="I104" s="534"/>
      <c r="J104" s="535"/>
      <c r="K104" s="729"/>
      <c r="L104" s="535"/>
      <c r="M104" s="720"/>
      <c r="CG104" s="435">
        <v>0</v>
      </c>
    </row>
    <row r="105" spans="1:85" x14ac:dyDescent="0.25">
      <c r="A105" s="715" t="s">
        <v>98</v>
      </c>
      <c r="B105" s="730"/>
      <c r="C105" s="717" t="s">
        <v>94</v>
      </c>
      <c r="D105" s="718">
        <f t="shared" si="9"/>
        <v>0</v>
      </c>
      <c r="E105" s="486"/>
      <c r="F105" s="490"/>
      <c r="G105" s="487"/>
      <c r="H105" s="487"/>
      <c r="I105" s="487"/>
      <c r="J105" s="491"/>
      <c r="K105" s="719"/>
      <c r="L105" s="491"/>
      <c r="M105" s="720"/>
      <c r="CG105" s="435">
        <v>0</v>
      </c>
    </row>
    <row r="106" spans="1:85" x14ac:dyDescent="0.25">
      <c r="A106" s="731"/>
      <c r="B106" s="732"/>
      <c r="C106" s="723" t="s">
        <v>95</v>
      </c>
      <c r="D106" s="724">
        <f t="shared" si="9"/>
        <v>0</v>
      </c>
      <c r="E106" s="520"/>
      <c r="F106" s="522"/>
      <c r="G106" s="521"/>
      <c r="H106" s="521"/>
      <c r="I106" s="521"/>
      <c r="J106" s="501"/>
      <c r="K106" s="725"/>
      <c r="L106" s="501"/>
      <c r="M106" s="720"/>
      <c r="CG106" s="435">
        <v>0</v>
      </c>
    </row>
    <row r="107" spans="1:85" x14ac:dyDescent="0.25">
      <c r="A107" s="733"/>
      <c r="B107" s="734"/>
      <c r="C107" s="735" t="s">
        <v>96</v>
      </c>
      <c r="D107" s="726">
        <f t="shared" si="9"/>
        <v>0</v>
      </c>
      <c r="E107" s="554"/>
      <c r="F107" s="555"/>
      <c r="G107" s="567"/>
      <c r="H107" s="567"/>
      <c r="I107" s="567"/>
      <c r="J107" s="562"/>
      <c r="K107" s="727"/>
      <c r="L107" s="562"/>
      <c r="M107" s="720"/>
      <c r="CG107" s="435">
        <v>0</v>
      </c>
    </row>
    <row r="195" spans="1:2" hidden="1" x14ac:dyDescent="0.25">
      <c r="A195" s="434">
        <f>SUM(D40,D72,D79,D82:D84,D88:D90,D94:D95,D99:L107)</f>
        <v>3612</v>
      </c>
      <c r="B195" s="434">
        <f>SUM(CG8:CO108)</f>
        <v>0</v>
      </c>
    </row>
  </sheetData>
  <mergeCells count="85">
    <mergeCell ref="A95:C95"/>
    <mergeCell ref="A97:C98"/>
    <mergeCell ref="D97:D98"/>
    <mergeCell ref="E97:J97"/>
    <mergeCell ref="K97:L97"/>
    <mergeCell ref="D86:D87"/>
    <mergeCell ref="E86:E87"/>
    <mergeCell ref="A90:C90"/>
    <mergeCell ref="A92:C93"/>
    <mergeCell ref="D92:D93"/>
    <mergeCell ref="E92:E93"/>
    <mergeCell ref="B36:B38"/>
    <mergeCell ref="B40:C40"/>
    <mergeCell ref="A42:C42"/>
    <mergeCell ref="A43:A72"/>
    <mergeCell ref="B43:C43"/>
    <mergeCell ref="B44:B46"/>
    <mergeCell ref="B53:C53"/>
    <mergeCell ref="B54:B56"/>
    <mergeCell ref="B57:B59"/>
    <mergeCell ref="B61:C61"/>
    <mergeCell ref="B62:B63"/>
    <mergeCell ref="B67:C67"/>
    <mergeCell ref="B68:B70"/>
    <mergeCell ref="B72:C72"/>
    <mergeCell ref="B12:B14"/>
    <mergeCell ref="B21:C21"/>
    <mergeCell ref="B22:B24"/>
    <mergeCell ref="B25:B27"/>
    <mergeCell ref="B29:C29"/>
    <mergeCell ref="B20:C20"/>
    <mergeCell ref="A6:O6"/>
    <mergeCell ref="B28:C28"/>
    <mergeCell ref="B15:C15"/>
    <mergeCell ref="B16:C16"/>
    <mergeCell ref="B17:C17"/>
    <mergeCell ref="A9:C10"/>
    <mergeCell ref="D9:D10"/>
    <mergeCell ref="E9:I9"/>
    <mergeCell ref="J9:X9"/>
    <mergeCell ref="Y9:Z9"/>
    <mergeCell ref="AA9:AA10"/>
    <mergeCell ref="AB9:AB10"/>
    <mergeCell ref="AC9:AC10"/>
    <mergeCell ref="A11:A40"/>
    <mergeCell ref="B11:C11"/>
    <mergeCell ref="B60:C60"/>
    <mergeCell ref="B66:C66"/>
    <mergeCell ref="B32:C32"/>
    <mergeCell ref="B47:C47"/>
    <mergeCell ref="B48:C48"/>
    <mergeCell ref="B49:C49"/>
    <mergeCell ref="B50:C50"/>
    <mergeCell ref="B33:C33"/>
    <mergeCell ref="B34:C34"/>
    <mergeCell ref="B39:C39"/>
    <mergeCell ref="B30:B31"/>
    <mergeCell ref="B35:C35"/>
    <mergeCell ref="A74:C74"/>
    <mergeCell ref="A76:C76"/>
    <mergeCell ref="A77:C77"/>
    <mergeCell ref="A75:C75"/>
    <mergeCell ref="A78:C78"/>
    <mergeCell ref="A81:C81"/>
    <mergeCell ref="E81:F81"/>
    <mergeCell ref="A79:C79"/>
    <mergeCell ref="E83:F83"/>
    <mergeCell ref="A84:C84"/>
    <mergeCell ref="A86:C87"/>
    <mergeCell ref="B18:C18"/>
    <mergeCell ref="B19:C19"/>
    <mergeCell ref="B51:C51"/>
    <mergeCell ref="B52:C52"/>
    <mergeCell ref="B64:C64"/>
    <mergeCell ref="B65:C65"/>
    <mergeCell ref="B71:C71"/>
    <mergeCell ref="A94:C94"/>
    <mergeCell ref="A89:C89"/>
    <mergeCell ref="A83:C83"/>
    <mergeCell ref="A88:C88"/>
    <mergeCell ref="A82:C82"/>
    <mergeCell ref="E82:F82"/>
    <mergeCell ref="A99:B101"/>
    <mergeCell ref="A102:B104"/>
    <mergeCell ref="A105:B107"/>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22"/>
  <sheetViews>
    <sheetView workbookViewId="0">
      <selection activeCell="F25" sqref="F25"/>
    </sheetView>
  </sheetViews>
  <sheetFormatPr baseColWidth="10" defaultRowHeight="11.25" x14ac:dyDescent="0.15"/>
  <cols>
    <col min="1" max="1" width="5.85546875" style="163" customWidth="1"/>
    <col min="2" max="2" width="15.42578125" style="163" customWidth="1"/>
    <col min="3" max="3" width="34.140625" style="163" customWidth="1"/>
    <col min="4" max="4" width="11.42578125" style="163"/>
    <col min="5" max="5" width="13.28515625" style="163" customWidth="1"/>
    <col min="6" max="7" width="15.7109375" style="163" customWidth="1"/>
    <col min="8" max="14" width="13.28515625" style="163" customWidth="1"/>
    <col min="15" max="15" width="13.28515625" style="171" customWidth="1"/>
    <col min="16" max="17" width="12.7109375" style="171" customWidth="1"/>
    <col min="18" max="18" width="13.42578125" style="138" customWidth="1"/>
    <col min="19" max="19" width="8.5703125" style="138" customWidth="1"/>
    <col min="20" max="24" width="11.42578125" style="138"/>
    <col min="25" max="25" width="9.42578125" style="138" customWidth="1"/>
    <col min="26" max="27" width="11.42578125" style="138"/>
    <col min="28" max="28" width="14.140625" style="138" customWidth="1"/>
    <col min="29" max="29" width="17.140625" style="138" customWidth="1"/>
    <col min="30" max="31" width="12.5703125" style="138" customWidth="1"/>
    <col min="32" max="47" width="8.140625" style="138" customWidth="1"/>
    <col min="48" max="52" width="12" style="138" customWidth="1"/>
    <col min="53" max="53" width="13.140625" style="138" customWidth="1"/>
    <col min="54" max="56" width="13.140625" style="138" hidden="1" customWidth="1"/>
    <col min="57" max="58" width="12" style="138" hidden="1" customWidth="1"/>
    <col min="59" max="91" width="12" style="138" customWidth="1"/>
    <col min="92" max="92" width="10.85546875" style="138" customWidth="1"/>
    <col min="93" max="256" width="11.42578125" style="138"/>
    <col min="257" max="257" width="5.85546875" style="138" customWidth="1"/>
    <col min="258" max="258" width="15.42578125" style="138" customWidth="1"/>
    <col min="259" max="259" width="34.140625" style="138" customWidth="1"/>
    <col min="260" max="260" width="11.42578125" style="138"/>
    <col min="261" max="261" width="13.28515625" style="138" customWidth="1"/>
    <col min="262" max="263" width="15.7109375" style="138" customWidth="1"/>
    <col min="264" max="271" width="13.28515625" style="138" customWidth="1"/>
    <col min="272" max="273" width="12.7109375" style="138" customWidth="1"/>
    <col min="274" max="274" width="13.42578125" style="138" customWidth="1"/>
    <col min="275" max="275" width="8.5703125" style="138" customWidth="1"/>
    <col min="276" max="280" width="11.42578125" style="138"/>
    <col min="281" max="281" width="9.42578125" style="138" customWidth="1"/>
    <col min="282" max="283" width="11.42578125" style="138"/>
    <col min="284" max="284" width="14.140625" style="138" customWidth="1"/>
    <col min="285" max="285" width="17.140625" style="138" customWidth="1"/>
    <col min="286" max="287" width="12.5703125" style="138" customWidth="1"/>
    <col min="288" max="303" width="8.140625" style="138" customWidth="1"/>
    <col min="304" max="308" width="12" style="138" customWidth="1"/>
    <col min="309" max="309" width="13.140625" style="138" customWidth="1"/>
    <col min="310" max="314" width="0" style="138" hidden="1" customWidth="1"/>
    <col min="315" max="347" width="12" style="138" customWidth="1"/>
    <col min="348" max="348" width="10.85546875" style="138" customWidth="1"/>
    <col min="349" max="512" width="11.42578125" style="138"/>
    <col min="513" max="513" width="5.85546875" style="138" customWidth="1"/>
    <col min="514" max="514" width="15.42578125" style="138" customWidth="1"/>
    <col min="515" max="515" width="34.140625" style="138" customWidth="1"/>
    <col min="516" max="516" width="11.42578125" style="138"/>
    <col min="517" max="517" width="13.28515625" style="138" customWidth="1"/>
    <col min="518" max="519" width="15.7109375" style="138" customWidth="1"/>
    <col min="520" max="527" width="13.28515625" style="138" customWidth="1"/>
    <col min="528" max="529" width="12.7109375" style="138" customWidth="1"/>
    <col min="530" max="530" width="13.42578125" style="138" customWidth="1"/>
    <col min="531" max="531" width="8.5703125" style="138" customWidth="1"/>
    <col min="532" max="536" width="11.42578125" style="138"/>
    <col min="537" max="537" width="9.42578125" style="138" customWidth="1"/>
    <col min="538" max="539" width="11.42578125" style="138"/>
    <col min="540" max="540" width="14.140625" style="138" customWidth="1"/>
    <col min="541" max="541" width="17.140625" style="138" customWidth="1"/>
    <col min="542" max="543" width="12.5703125" style="138" customWidth="1"/>
    <col min="544" max="559" width="8.140625" style="138" customWidth="1"/>
    <col min="560" max="564" width="12" style="138" customWidth="1"/>
    <col min="565" max="565" width="13.140625" style="138" customWidth="1"/>
    <col min="566" max="570" width="0" style="138" hidden="1" customWidth="1"/>
    <col min="571" max="603" width="12" style="138" customWidth="1"/>
    <col min="604" max="604" width="10.85546875" style="138" customWidth="1"/>
    <col min="605" max="768" width="11.42578125" style="138"/>
    <col min="769" max="769" width="5.85546875" style="138" customWidth="1"/>
    <col min="770" max="770" width="15.42578125" style="138" customWidth="1"/>
    <col min="771" max="771" width="34.140625" style="138" customWidth="1"/>
    <col min="772" max="772" width="11.42578125" style="138"/>
    <col min="773" max="773" width="13.28515625" style="138" customWidth="1"/>
    <col min="774" max="775" width="15.7109375" style="138" customWidth="1"/>
    <col min="776" max="783" width="13.28515625" style="138" customWidth="1"/>
    <col min="784" max="785" width="12.7109375" style="138" customWidth="1"/>
    <col min="786" max="786" width="13.42578125" style="138" customWidth="1"/>
    <col min="787" max="787" width="8.5703125" style="138" customWidth="1"/>
    <col min="788" max="792" width="11.42578125" style="138"/>
    <col min="793" max="793" width="9.42578125" style="138" customWidth="1"/>
    <col min="794" max="795" width="11.42578125" style="138"/>
    <col min="796" max="796" width="14.140625" style="138" customWidth="1"/>
    <col min="797" max="797" width="17.140625" style="138" customWidth="1"/>
    <col min="798" max="799" width="12.5703125" style="138" customWidth="1"/>
    <col min="800" max="815" width="8.140625" style="138" customWidth="1"/>
    <col min="816" max="820" width="12" style="138" customWidth="1"/>
    <col min="821" max="821" width="13.140625" style="138" customWidth="1"/>
    <col min="822" max="826" width="0" style="138" hidden="1" customWidth="1"/>
    <col min="827" max="859" width="12" style="138" customWidth="1"/>
    <col min="860" max="860" width="10.85546875" style="138" customWidth="1"/>
    <col min="861" max="1024" width="11.42578125" style="138"/>
    <col min="1025" max="1025" width="5.85546875" style="138" customWidth="1"/>
    <col min="1026" max="1026" width="15.42578125" style="138" customWidth="1"/>
    <col min="1027" max="1027" width="34.140625" style="138" customWidth="1"/>
    <col min="1028" max="1028" width="11.42578125" style="138"/>
    <col min="1029" max="1029" width="13.28515625" style="138" customWidth="1"/>
    <col min="1030" max="1031" width="15.7109375" style="138" customWidth="1"/>
    <col min="1032" max="1039" width="13.28515625" style="138" customWidth="1"/>
    <col min="1040" max="1041" width="12.7109375" style="138" customWidth="1"/>
    <col min="1042" max="1042" width="13.42578125" style="138" customWidth="1"/>
    <col min="1043" max="1043" width="8.5703125" style="138" customWidth="1"/>
    <col min="1044" max="1048" width="11.42578125" style="138"/>
    <col min="1049" max="1049" width="9.42578125" style="138" customWidth="1"/>
    <col min="1050" max="1051" width="11.42578125" style="138"/>
    <col min="1052" max="1052" width="14.140625" style="138" customWidth="1"/>
    <col min="1053" max="1053" width="17.140625" style="138" customWidth="1"/>
    <col min="1054" max="1055" width="12.5703125" style="138" customWidth="1"/>
    <col min="1056" max="1071" width="8.140625" style="138" customWidth="1"/>
    <col min="1072" max="1076" width="12" style="138" customWidth="1"/>
    <col min="1077" max="1077" width="13.140625" style="138" customWidth="1"/>
    <col min="1078" max="1082" width="0" style="138" hidden="1" customWidth="1"/>
    <col min="1083" max="1115" width="12" style="138" customWidth="1"/>
    <col min="1116" max="1116" width="10.85546875" style="138" customWidth="1"/>
    <col min="1117" max="1280" width="11.42578125" style="138"/>
    <col min="1281" max="1281" width="5.85546875" style="138" customWidth="1"/>
    <col min="1282" max="1282" width="15.42578125" style="138" customWidth="1"/>
    <col min="1283" max="1283" width="34.140625" style="138" customWidth="1"/>
    <col min="1284" max="1284" width="11.42578125" style="138"/>
    <col min="1285" max="1285" width="13.28515625" style="138" customWidth="1"/>
    <col min="1286" max="1287" width="15.7109375" style="138" customWidth="1"/>
    <col min="1288" max="1295" width="13.28515625" style="138" customWidth="1"/>
    <col min="1296" max="1297" width="12.7109375" style="138" customWidth="1"/>
    <col min="1298" max="1298" width="13.42578125" style="138" customWidth="1"/>
    <col min="1299" max="1299" width="8.5703125" style="138" customWidth="1"/>
    <col min="1300" max="1304" width="11.42578125" style="138"/>
    <col min="1305" max="1305" width="9.42578125" style="138" customWidth="1"/>
    <col min="1306" max="1307" width="11.42578125" style="138"/>
    <col min="1308" max="1308" width="14.140625" style="138" customWidth="1"/>
    <col min="1309" max="1309" width="17.140625" style="138" customWidth="1"/>
    <col min="1310" max="1311" width="12.5703125" style="138" customWidth="1"/>
    <col min="1312" max="1327" width="8.140625" style="138" customWidth="1"/>
    <col min="1328" max="1332" width="12" style="138" customWidth="1"/>
    <col min="1333" max="1333" width="13.140625" style="138" customWidth="1"/>
    <col min="1334" max="1338" width="0" style="138" hidden="1" customWidth="1"/>
    <col min="1339" max="1371" width="12" style="138" customWidth="1"/>
    <col min="1372" max="1372" width="10.85546875" style="138" customWidth="1"/>
    <col min="1373" max="1536" width="11.42578125" style="138"/>
    <col min="1537" max="1537" width="5.85546875" style="138" customWidth="1"/>
    <col min="1538" max="1538" width="15.42578125" style="138" customWidth="1"/>
    <col min="1539" max="1539" width="34.140625" style="138" customWidth="1"/>
    <col min="1540" max="1540" width="11.42578125" style="138"/>
    <col min="1541" max="1541" width="13.28515625" style="138" customWidth="1"/>
    <col min="1542" max="1543" width="15.7109375" style="138" customWidth="1"/>
    <col min="1544" max="1551" width="13.28515625" style="138" customWidth="1"/>
    <col min="1552" max="1553" width="12.7109375" style="138" customWidth="1"/>
    <col min="1554" max="1554" width="13.42578125" style="138" customWidth="1"/>
    <col min="1555" max="1555" width="8.5703125" style="138" customWidth="1"/>
    <col min="1556" max="1560" width="11.42578125" style="138"/>
    <col min="1561" max="1561" width="9.42578125" style="138" customWidth="1"/>
    <col min="1562" max="1563" width="11.42578125" style="138"/>
    <col min="1564" max="1564" width="14.140625" style="138" customWidth="1"/>
    <col min="1565" max="1565" width="17.140625" style="138" customWidth="1"/>
    <col min="1566" max="1567" width="12.5703125" style="138" customWidth="1"/>
    <col min="1568" max="1583" width="8.140625" style="138" customWidth="1"/>
    <col min="1584" max="1588" width="12" style="138" customWidth="1"/>
    <col min="1589" max="1589" width="13.140625" style="138" customWidth="1"/>
    <col min="1590" max="1594" width="0" style="138" hidden="1" customWidth="1"/>
    <col min="1595" max="1627" width="12" style="138" customWidth="1"/>
    <col min="1628" max="1628" width="10.85546875" style="138" customWidth="1"/>
    <col min="1629" max="1792" width="11.42578125" style="138"/>
    <col min="1793" max="1793" width="5.85546875" style="138" customWidth="1"/>
    <col min="1794" max="1794" width="15.42578125" style="138" customWidth="1"/>
    <col min="1795" max="1795" width="34.140625" style="138" customWidth="1"/>
    <col min="1796" max="1796" width="11.42578125" style="138"/>
    <col min="1797" max="1797" width="13.28515625" style="138" customWidth="1"/>
    <col min="1798" max="1799" width="15.7109375" style="138" customWidth="1"/>
    <col min="1800" max="1807" width="13.28515625" style="138" customWidth="1"/>
    <col min="1808" max="1809" width="12.7109375" style="138" customWidth="1"/>
    <col min="1810" max="1810" width="13.42578125" style="138" customWidth="1"/>
    <col min="1811" max="1811" width="8.5703125" style="138" customWidth="1"/>
    <col min="1812" max="1816" width="11.42578125" style="138"/>
    <col min="1817" max="1817" width="9.42578125" style="138" customWidth="1"/>
    <col min="1818" max="1819" width="11.42578125" style="138"/>
    <col min="1820" max="1820" width="14.140625" style="138" customWidth="1"/>
    <col min="1821" max="1821" width="17.140625" style="138" customWidth="1"/>
    <col min="1822" max="1823" width="12.5703125" style="138" customWidth="1"/>
    <col min="1824" max="1839" width="8.140625" style="138" customWidth="1"/>
    <col min="1840" max="1844" width="12" style="138" customWidth="1"/>
    <col min="1845" max="1845" width="13.140625" style="138" customWidth="1"/>
    <col min="1846" max="1850" width="0" style="138" hidden="1" customWidth="1"/>
    <col min="1851" max="1883" width="12" style="138" customWidth="1"/>
    <col min="1884" max="1884" width="10.85546875" style="138" customWidth="1"/>
    <col min="1885" max="2048" width="11.42578125" style="138"/>
    <col min="2049" max="2049" width="5.85546875" style="138" customWidth="1"/>
    <col min="2050" max="2050" width="15.42578125" style="138" customWidth="1"/>
    <col min="2051" max="2051" width="34.140625" style="138" customWidth="1"/>
    <col min="2052" max="2052" width="11.42578125" style="138"/>
    <col min="2053" max="2053" width="13.28515625" style="138" customWidth="1"/>
    <col min="2054" max="2055" width="15.7109375" style="138" customWidth="1"/>
    <col min="2056" max="2063" width="13.28515625" style="138" customWidth="1"/>
    <col min="2064" max="2065" width="12.7109375" style="138" customWidth="1"/>
    <col min="2066" max="2066" width="13.42578125" style="138" customWidth="1"/>
    <col min="2067" max="2067" width="8.5703125" style="138" customWidth="1"/>
    <col min="2068" max="2072" width="11.42578125" style="138"/>
    <col min="2073" max="2073" width="9.42578125" style="138" customWidth="1"/>
    <col min="2074" max="2075" width="11.42578125" style="138"/>
    <col min="2076" max="2076" width="14.140625" style="138" customWidth="1"/>
    <col min="2077" max="2077" width="17.140625" style="138" customWidth="1"/>
    <col min="2078" max="2079" width="12.5703125" style="138" customWidth="1"/>
    <col min="2080" max="2095" width="8.140625" style="138" customWidth="1"/>
    <col min="2096" max="2100" width="12" style="138" customWidth="1"/>
    <col min="2101" max="2101" width="13.140625" style="138" customWidth="1"/>
    <col min="2102" max="2106" width="0" style="138" hidden="1" customWidth="1"/>
    <col min="2107" max="2139" width="12" style="138" customWidth="1"/>
    <col min="2140" max="2140" width="10.85546875" style="138" customWidth="1"/>
    <col min="2141" max="2304" width="11.42578125" style="138"/>
    <col min="2305" max="2305" width="5.85546875" style="138" customWidth="1"/>
    <col min="2306" max="2306" width="15.42578125" style="138" customWidth="1"/>
    <col min="2307" max="2307" width="34.140625" style="138" customWidth="1"/>
    <col min="2308" max="2308" width="11.42578125" style="138"/>
    <col min="2309" max="2309" width="13.28515625" style="138" customWidth="1"/>
    <col min="2310" max="2311" width="15.7109375" style="138" customWidth="1"/>
    <col min="2312" max="2319" width="13.28515625" style="138" customWidth="1"/>
    <col min="2320" max="2321" width="12.7109375" style="138" customWidth="1"/>
    <col min="2322" max="2322" width="13.42578125" style="138" customWidth="1"/>
    <col min="2323" max="2323" width="8.5703125" style="138" customWidth="1"/>
    <col min="2324" max="2328" width="11.42578125" style="138"/>
    <col min="2329" max="2329" width="9.42578125" style="138" customWidth="1"/>
    <col min="2330" max="2331" width="11.42578125" style="138"/>
    <col min="2332" max="2332" width="14.140625" style="138" customWidth="1"/>
    <col min="2333" max="2333" width="17.140625" style="138" customWidth="1"/>
    <col min="2334" max="2335" width="12.5703125" style="138" customWidth="1"/>
    <col min="2336" max="2351" width="8.140625" style="138" customWidth="1"/>
    <col min="2352" max="2356" width="12" style="138" customWidth="1"/>
    <col min="2357" max="2357" width="13.140625" style="138" customWidth="1"/>
    <col min="2358" max="2362" width="0" style="138" hidden="1" customWidth="1"/>
    <col min="2363" max="2395" width="12" style="138" customWidth="1"/>
    <col min="2396" max="2396" width="10.85546875" style="138" customWidth="1"/>
    <col min="2397" max="2560" width="11.42578125" style="138"/>
    <col min="2561" max="2561" width="5.85546875" style="138" customWidth="1"/>
    <col min="2562" max="2562" width="15.42578125" style="138" customWidth="1"/>
    <col min="2563" max="2563" width="34.140625" style="138" customWidth="1"/>
    <col min="2564" max="2564" width="11.42578125" style="138"/>
    <col min="2565" max="2565" width="13.28515625" style="138" customWidth="1"/>
    <col min="2566" max="2567" width="15.7109375" style="138" customWidth="1"/>
    <col min="2568" max="2575" width="13.28515625" style="138" customWidth="1"/>
    <col min="2576" max="2577" width="12.7109375" style="138" customWidth="1"/>
    <col min="2578" max="2578" width="13.42578125" style="138" customWidth="1"/>
    <col min="2579" max="2579" width="8.5703125" style="138" customWidth="1"/>
    <col min="2580" max="2584" width="11.42578125" style="138"/>
    <col min="2585" max="2585" width="9.42578125" style="138" customWidth="1"/>
    <col min="2586" max="2587" width="11.42578125" style="138"/>
    <col min="2588" max="2588" width="14.140625" style="138" customWidth="1"/>
    <col min="2589" max="2589" width="17.140625" style="138" customWidth="1"/>
    <col min="2590" max="2591" width="12.5703125" style="138" customWidth="1"/>
    <col min="2592" max="2607" width="8.140625" style="138" customWidth="1"/>
    <col min="2608" max="2612" width="12" style="138" customWidth="1"/>
    <col min="2613" max="2613" width="13.140625" style="138" customWidth="1"/>
    <col min="2614" max="2618" width="0" style="138" hidden="1" customWidth="1"/>
    <col min="2619" max="2651" width="12" style="138" customWidth="1"/>
    <col min="2652" max="2652" width="10.85546875" style="138" customWidth="1"/>
    <col min="2653" max="2816" width="11.42578125" style="138"/>
    <col min="2817" max="2817" width="5.85546875" style="138" customWidth="1"/>
    <col min="2818" max="2818" width="15.42578125" style="138" customWidth="1"/>
    <col min="2819" max="2819" width="34.140625" style="138" customWidth="1"/>
    <col min="2820" max="2820" width="11.42578125" style="138"/>
    <col min="2821" max="2821" width="13.28515625" style="138" customWidth="1"/>
    <col min="2822" max="2823" width="15.7109375" style="138" customWidth="1"/>
    <col min="2824" max="2831" width="13.28515625" style="138" customWidth="1"/>
    <col min="2832" max="2833" width="12.7109375" style="138" customWidth="1"/>
    <col min="2834" max="2834" width="13.42578125" style="138" customWidth="1"/>
    <col min="2835" max="2835" width="8.5703125" style="138" customWidth="1"/>
    <col min="2836" max="2840" width="11.42578125" style="138"/>
    <col min="2841" max="2841" width="9.42578125" style="138" customWidth="1"/>
    <col min="2842" max="2843" width="11.42578125" style="138"/>
    <col min="2844" max="2844" width="14.140625" style="138" customWidth="1"/>
    <col min="2845" max="2845" width="17.140625" style="138" customWidth="1"/>
    <col min="2846" max="2847" width="12.5703125" style="138" customWidth="1"/>
    <col min="2848" max="2863" width="8.140625" style="138" customWidth="1"/>
    <col min="2864" max="2868" width="12" style="138" customWidth="1"/>
    <col min="2869" max="2869" width="13.140625" style="138" customWidth="1"/>
    <col min="2870" max="2874" width="0" style="138" hidden="1" customWidth="1"/>
    <col min="2875" max="2907" width="12" style="138" customWidth="1"/>
    <col min="2908" max="2908" width="10.85546875" style="138" customWidth="1"/>
    <col min="2909" max="3072" width="11.42578125" style="138"/>
    <col min="3073" max="3073" width="5.85546875" style="138" customWidth="1"/>
    <col min="3074" max="3074" width="15.42578125" style="138" customWidth="1"/>
    <col min="3075" max="3075" width="34.140625" style="138" customWidth="1"/>
    <col min="3076" max="3076" width="11.42578125" style="138"/>
    <col min="3077" max="3077" width="13.28515625" style="138" customWidth="1"/>
    <col min="3078" max="3079" width="15.7109375" style="138" customWidth="1"/>
    <col min="3080" max="3087" width="13.28515625" style="138" customWidth="1"/>
    <col min="3088" max="3089" width="12.7109375" style="138" customWidth="1"/>
    <col min="3090" max="3090" width="13.42578125" style="138" customWidth="1"/>
    <col min="3091" max="3091" width="8.5703125" style="138" customWidth="1"/>
    <col min="3092" max="3096" width="11.42578125" style="138"/>
    <col min="3097" max="3097" width="9.42578125" style="138" customWidth="1"/>
    <col min="3098" max="3099" width="11.42578125" style="138"/>
    <col min="3100" max="3100" width="14.140625" style="138" customWidth="1"/>
    <col min="3101" max="3101" width="17.140625" style="138" customWidth="1"/>
    <col min="3102" max="3103" width="12.5703125" style="138" customWidth="1"/>
    <col min="3104" max="3119" width="8.140625" style="138" customWidth="1"/>
    <col min="3120" max="3124" width="12" style="138" customWidth="1"/>
    <col min="3125" max="3125" width="13.140625" style="138" customWidth="1"/>
    <col min="3126" max="3130" width="0" style="138" hidden="1" customWidth="1"/>
    <col min="3131" max="3163" width="12" style="138" customWidth="1"/>
    <col min="3164" max="3164" width="10.85546875" style="138" customWidth="1"/>
    <col min="3165" max="3328" width="11.42578125" style="138"/>
    <col min="3329" max="3329" width="5.85546875" style="138" customWidth="1"/>
    <col min="3330" max="3330" width="15.42578125" style="138" customWidth="1"/>
    <col min="3331" max="3331" width="34.140625" style="138" customWidth="1"/>
    <col min="3332" max="3332" width="11.42578125" style="138"/>
    <col min="3333" max="3333" width="13.28515625" style="138" customWidth="1"/>
    <col min="3334" max="3335" width="15.7109375" style="138" customWidth="1"/>
    <col min="3336" max="3343" width="13.28515625" style="138" customWidth="1"/>
    <col min="3344" max="3345" width="12.7109375" style="138" customWidth="1"/>
    <col min="3346" max="3346" width="13.42578125" style="138" customWidth="1"/>
    <col min="3347" max="3347" width="8.5703125" style="138" customWidth="1"/>
    <col min="3348" max="3352" width="11.42578125" style="138"/>
    <col min="3353" max="3353" width="9.42578125" style="138" customWidth="1"/>
    <col min="3354" max="3355" width="11.42578125" style="138"/>
    <col min="3356" max="3356" width="14.140625" style="138" customWidth="1"/>
    <col min="3357" max="3357" width="17.140625" style="138" customWidth="1"/>
    <col min="3358" max="3359" width="12.5703125" style="138" customWidth="1"/>
    <col min="3360" max="3375" width="8.140625" style="138" customWidth="1"/>
    <col min="3376" max="3380" width="12" style="138" customWidth="1"/>
    <col min="3381" max="3381" width="13.140625" style="138" customWidth="1"/>
    <col min="3382" max="3386" width="0" style="138" hidden="1" customWidth="1"/>
    <col min="3387" max="3419" width="12" style="138" customWidth="1"/>
    <col min="3420" max="3420" width="10.85546875" style="138" customWidth="1"/>
    <col min="3421" max="3584" width="11.42578125" style="138"/>
    <col min="3585" max="3585" width="5.85546875" style="138" customWidth="1"/>
    <col min="3586" max="3586" width="15.42578125" style="138" customWidth="1"/>
    <col min="3587" max="3587" width="34.140625" style="138" customWidth="1"/>
    <col min="3588" max="3588" width="11.42578125" style="138"/>
    <col min="3589" max="3589" width="13.28515625" style="138" customWidth="1"/>
    <col min="3590" max="3591" width="15.7109375" style="138" customWidth="1"/>
    <col min="3592" max="3599" width="13.28515625" style="138" customWidth="1"/>
    <col min="3600" max="3601" width="12.7109375" style="138" customWidth="1"/>
    <col min="3602" max="3602" width="13.42578125" style="138" customWidth="1"/>
    <col min="3603" max="3603" width="8.5703125" style="138" customWidth="1"/>
    <col min="3604" max="3608" width="11.42578125" style="138"/>
    <col min="3609" max="3609" width="9.42578125" style="138" customWidth="1"/>
    <col min="3610" max="3611" width="11.42578125" style="138"/>
    <col min="3612" max="3612" width="14.140625" style="138" customWidth="1"/>
    <col min="3613" max="3613" width="17.140625" style="138" customWidth="1"/>
    <col min="3614" max="3615" width="12.5703125" style="138" customWidth="1"/>
    <col min="3616" max="3631" width="8.140625" style="138" customWidth="1"/>
    <col min="3632" max="3636" width="12" style="138" customWidth="1"/>
    <col min="3637" max="3637" width="13.140625" style="138" customWidth="1"/>
    <col min="3638" max="3642" width="0" style="138" hidden="1" customWidth="1"/>
    <col min="3643" max="3675" width="12" style="138" customWidth="1"/>
    <col min="3676" max="3676" width="10.85546875" style="138" customWidth="1"/>
    <col min="3677" max="3840" width="11.42578125" style="138"/>
    <col min="3841" max="3841" width="5.85546875" style="138" customWidth="1"/>
    <col min="3842" max="3842" width="15.42578125" style="138" customWidth="1"/>
    <col min="3843" max="3843" width="34.140625" style="138" customWidth="1"/>
    <col min="3844" max="3844" width="11.42578125" style="138"/>
    <col min="3845" max="3845" width="13.28515625" style="138" customWidth="1"/>
    <col min="3846" max="3847" width="15.7109375" style="138" customWidth="1"/>
    <col min="3848" max="3855" width="13.28515625" style="138" customWidth="1"/>
    <col min="3856" max="3857" width="12.7109375" style="138" customWidth="1"/>
    <col min="3858" max="3858" width="13.42578125" style="138" customWidth="1"/>
    <col min="3859" max="3859" width="8.5703125" style="138" customWidth="1"/>
    <col min="3860" max="3864" width="11.42578125" style="138"/>
    <col min="3865" max="3865" width="9.42578125" style="138" customWidth="1"/>
    <col min="3866" max="3867" width="11.42578125" style="138"/>
    <col min="3868" max="3868" width="14.140625" style="138" customWidth="1"/>
    <col min="3869" max="3869" width="17.140625" style="138" customWidth="1"/>
    <col min="3870" max="3871" width="12.5703125" style="138" customWidth="1"/>
    <col min="3872" max="3887" width="8.140625" style="138" customWidth="1"/>
    <col min="3888" max="3892" width="12" style="138" customWidth="1"/>
    <col min="3893" max="3893" width="13.140625" style="138" customWidth="1"/>
    <col min="3894" max="3898" width="0" style="138" hidden="1" customWidth="1"/>
    <col min="3899" max="3931" width="12" style="138" customWidth="1"/>
    <col min="3932" max="3932" width="10.85546875" style="138" customWidth="1"/>
    <col min="3933" max="4096" width="11.42578125" style="138"/>
    <col min="4097" max="4097" width="5.85546875" style="138" customWidth="1"/>
    <col min="4098" max="4098" width="15.42578125" style="138" customWidth="1"/>
    <col min="4099" max="4099" width="34.140625" style="138" customWidth="1"/>
    <col min="4100" max="4100" width="11.42578125" style="138"/>
    <col min="4101" max="4101" width="13.28515625" style="138" customWidth="1"/>
    <col min="4102" max="4103" width="15.7109375" style="138" customWidth="1"/>
    <col min="4104" max="4111" width="13.28515625" style="138" customWidth="1"/>
    <col min="4112" max="4113" width="12.7109375" style="138" customWidth="1"/>
    <col min="4114" max="4114" width="13.42578125" style="138" customWidth="1"/>
    <col min="4115" max="4115" width="8.5703125" style="138" customWidth="1"/>
    <col min="4116" max="4120" width="11.42578125" style="138"/>
    <col min="4121" max="4121" width="9.42578125" style="138" customWidth="1"/>
    <col min="4122" max="4123" width="11.42578125" style="138"/>
    <col min="4124" max="4124" width="14.140625" style="138" customWidth="1"/>
    <col min="4125" max="4125" width="17.140625" style="138" customWidth="1"/>
    <col min="4126" max="4127" width="12.5703125" style="138" customWidth="1"/>
    <col min="4128" max="4143" width="8.140625" style="138" customWidth="1"/>
    <col min="4144" max="4148" width="12" style="138" customWidth="1"/>
    <col min="4149" max="4149" width="13.140625" style="138" customWidth="1"/>
    <col min="4150" max="4154" width="0" style="138" hidden="1" customWidth="1"/>
    <col min="4155" max="4187" width="12" style="138" customWidth="1"/>
    <col min="4188" max="4188" width="10.85546875" style="138" customWidth="1"/>
    <col min="4189" max="4352" width="11.42578125" style="138"/>
    <col min="4353" max="4353" width="5.85546875" style="138" customWidth="1"/>
    <col min="4354" max="4354" width="15.42578125" style="138" customWidth="1"/>
    <col min="4355" max="4355" width="34.140625" style="138" customWidth="1"/>
    <col min="4356" max="4356" width="11.42578125" style="138"/>
    <col min="4357" max="4357" width="13.28515625" style="138" customWidth="1"/>
    <col min="4358" max="4359" width="15.7109375" style="138" customWidth="1"/>
    <col min="4360" max="4367" width="13.28515625" style="138" customWidth="1"/>
    <col min="4368" max="4369" width="12.7109375" style="138" customWidth="1"/>
    <col min="4370" max="4370" width="13.42578125" style="138" customWidth="1"/>
    <col min="4371" max="4371" width="8.5703125" style="138" customWidth="1"/>
    <col min="4372" max="4376" width="11.42578125" style="138"/>
    <col min="4377" max="4377" width="9.42578125" style="138" customWidth="1"/>
    <col min="4378" max="4379" width="11.42578125" style="138"/>
    <col min="4380" max="4380" width="14.140625" style="138" customWidth="1"/>
    <col min="4381" max="4381" width="17.140625" style="138" customWidth="1"/>
    <col min="4382" max="4383" width="12.5703125" style="138" customWidth="1"/>
    <col min="4384" max="4399" width="8.140625" style="138" customWidth="1"/>
    <col min="4400" max="4404" width="12" style="138" customWidth="1"/>
    <col min="4405" max="4405" width="13.140625" style="138" customWidth="1"/>
    <col min="4406" max="4410" width="0" style="138" hidden="1" customWidth="1"/>
    <col min="4411" max="4443" width="12" style="138" customWidth="1"/>
    <col min="4444" max="4444" width="10.85546875" style="138" customWidth="1"/>
    <col min="4445" max="4608" width="11.42578125" style="138"/>
    <col min="4609" max="4609" width="5.85546875" style="138" customWidth="1"/>
    <col min="4610" max="4610" width="15.42578125" style="138" customWidth="1"/>
    <col min="4611" max="4611" width="34.140625" style="138" customWidth="1"/>
    <col min="4612" max="4612" width="11.42578125" style="138"/>
    <col min="4613" max="4613" width="13.28515625" style="138" customWidth="1"/>
    <col min="4614" max="4615" width="15.7109375" style="138" customWidth="1"/>
    <col min="4616" max="4623" width="13.28515625" style="138" customWidth="1"/>
    <col min="4624" max="4625" width="12.7109375" style="138" customWidth="1"/>
    <col min="4626" max="4626" width="13.42578125" style="138" customWidth="1"/>
    <col min="4627" max="4627" width="8.5703125" style="138" customWidth="1"/>
    <col min="4628" max="4632" width="11.42578125" style="138"/>
    <col min="4633" max="4633" width="9.42578125" style="138" customWidth="1"/>
    <col min="4634" max="4635" width="11.42578125" style="138"/>
    <col min="4636" max="4636" width="14.140625" style="138" customWidth="1"/>
    <col min="4637" max="4637" width="17.140625" style="138" customWidth="1"/>
    <col min="4638" max="4639" width="12.5703125" style="138" customWidth="1"/>
    <col min="4640" max="4655" width="8.140625" style="138" customWidth="1"/>
    <col min="4656" max="4660" width="12" style="138" customWidth="1"/>
    <col min="4661" max="4661" width="13.140625" style="138" customWidth="1"/>
    <col min="4662" max="4666" width="0" style="138" hidden="1" customWidth="1"/>
    <col min="4667" max="4699" width="12" style="138" customWidth="1"/>
    <col min="4700" max="4700" width="10.85546875" style="138" customWidth="1"/>
    <col min="4701" max="4864" width="11.42578125" style="138"/>
    <col min="4865" max="4865" width="5.85546875" style="138" customWidth="1"/>
    <col min="4866" max="4866" width="15.42578125" style="138" customWidth="1"/>
    <col min="4867" max="4867" width="34.140625" style="138" customWidth="1"/>
    <col min="4868" max="4868" width="11.42578125" style="138"/>
    <col min="4869" max="4869" width="13.28515625" style="138" customWidth="1"/>
    <col min="4870" max="4871" width="15.7109375" style="138" customWidth="1"/>
    <col min="4872" max="4879" width="13.28515625" style="138" customWidth="1"/>
    <col min="4880" max="4881" width="12.7109375" style="138" customWidth="1"/>
    <col min="4882" max="4882" width="13.42578125" style="138" customWidth="1"/>
    <col min="4883" max="4883" width="8.5703125" style="138" customWidth="1"/>
    <col min="4884" max="4888" width="11.42578125" style="138"/>
    <col min="4889" max="4889" width="9.42578125" style="138" customWidth="1"/>
    <col min="4890" max="4891" width="11.42578125" style="138"/>
    <col min="4892" max="4892" width="14.140625" style="138" customWidth="1"/>
    <col min="4893" max="4893" width="17.140625" style="138" customWidth="1"/>
    <col min="4894" max="4895" width="12.5703125" style="138" customWidth="1"/>
    <col min="4896" max="4911" width="8.140625" style="138" customWidth="1"/>
    <col min="4912" max="4916" width="12" style="138" customWidth="1"/>
    <col min="4917" max="4917" width="13.140625" style="138" customWidth="1"/>
    <col min="4918" max="4922" width="0" style="138" hidden="1" customWidth="1"/>
    <col min="4923" max="4955" width="12" style="138" customWidth="1"/>
    <col min="4956" max="4956" width="10.85546875" style="138" customWidth="1"/>
    <col min="4957" max="5120" width="11.42578125" style="138"/>
    <col min="5121" max="5121" width="5.85546875" style="138" customWidth="1"/>
    <col min="5122" max="5122" width="15.42578125" style="138" customWidth="1"/>
    <col min="5123" max="5123" width="34.140625" style="138" customWidth="1"/>
    <col min="5124" max="5124" width="11.42578125" style="138"/>
    <col min="5125" max="5125" width="13.28515625" style="138" customWidth="1"/>
    <col min="5126" max="5127" width="15.7109375" style="138" customWidth="1"/>
    <col min="5128" max="5135" width="13.28515625" style="138" customWidth="1"/>
    <col min="5136" max="5137" width="12.7109375" style="138" customWidth="1"/>
    <col min="5138" max="5138" width="13.42578125" style="138" customWidth="1"/>
    <col min="5139" max="5139" width="8.5703125" style="138" customWidth="1"/>
    <col min="5140" max="5144" width="11.42578125" style="138"/>
    <col min="5145" max="5145" width="9.42578125" style="138" customWidth="1"/>
    <col min="5146" max="5147" width="11.42578125" style="138"/>
    <col min="5148" max="5148" width="14.140625" style="138" customWidth="1"/>
    <col min="5149" max="5149" width="17.140625" style="138" customWidth="1"/>
    <col min="5150" max="5151" width="12.5703125" style="138" customWidth="1"/>
    <col min="5152" max="5167" width="8.140625" style="138" customWidth="1"/>
    <col min="5168" max="5172" width="12" style="138" customWidth="1"/>
    <col min="5173" max="5173" width="13.140625" style="138" customWidth="1"/>
    <col min="5174" max="5178" width="0" style="138" hidden="1" customWidth="1"/>
    <col min="5179" max="5211" width="12" style="138" customWidth="1"/>
    <col min="5212" max="5212" width="10.85546875" style="138" customWidth="1"/>
    <col min="5213" max="5376" width="11.42578125" style="138"/>
    <col min="5377" max="5377" width="5.85546875" style="138" customWidth="1"/>
    <col min="5378" max="5378" width="15.42578125" style="138" customWidth="1"/>
    <col min="5379" max="5379" width="34.140625" style="138" customWidth="1"/>
    <col min="5380" max="5380" width="11.42578125" style="138"/>
    <col min="5381" max="5381" width="13.28515625" style="138" customWidth="1"/>
    <col min="5382" max="5383" width="15.7109375" style="138" customWidth="1"/>
    <col min="5384" max="5391" width="13.28515625" style="138" customWidth="1"/>
    <col min="5392" max="5393" width="12.7109375" style="138" customWidth="1"/>
    <col min="5394" max="5394" width="13.42578125" style="138" customWidth="1"/>
    <col min="5395" max="5395" width="8.5703125" style="138" customWidth="1"/>
    <col min="5396" max="5400" width="11.42578125" style="138"/>
    <col min="5401" max="5401" width="9.42578125" style="138" customWidth="1"/>
    <col min="5402" max="5403" width="11.42578125" style="138"/>
    <col min="5404" max="5404" width="14.140625" style="138" customWidth="1"/>
    <col min="5405" max="5405" width="17.140625" style="138" customWidth="1"/>
    <col min="5406" max="5407" width="12.5703125" style="138" customWidth="1"/>
    <col min="5408" max="5423" width="8.140625" style="138" customWidth="1"/>
    <col min="5424" max="5428" width="12" style="138" customWidth="1"/>
    <col min="5429" max="5429" width="13.140625" style="138" customWidth="1"/>
    <col min="5430" max="5434" width="0" style="138" hidden="1" customWidth="1"/>
    <col min="5435" max="5467" width="12" style="138" customWidth="1"/>
    <col min="5468" max="5468" width="10.85546875" style="138" customWidth="1"/>
    <col min="5469" max="5632" width="11.42578125" style="138"/>
    <col min="5633" max="5633" width="5.85546875" style="138" customWidth="1"/>
    <col min="5634" max="5634" width="15.42578125" style="138" customWidth="1"/>
    <col min="5635" max="5635" width="34.140625" style="138" customWidth="1"/>
    <col min="5636" max="5636" width="11.42578125" style="138"/>
    <col min="5637" max="5637" width="13.28515625" style="138" customWidth="1"/>
    <col min="5638" max="5639" width="15.7109375" style="138" customWidth="1"/>
    <col min="5640" max="5647" width="13.28515625" style="138" customWidth="1"/>
    <col min="5648" max="5649" width="12.7109375" style="138" customWidth="1"/>
    <col min="5650" max="5650" width="13.42578125" style="138" customWidth="1"/>
    <col min="5651" max="5651" width="8.5703125" style="138" customWidth="1"/>
    <col min="5652" max="5656" width="11.42578125" style="138"/>
    <col min="5657" max="5657" width="9.42578125" style="138" customWidth="1"/>
    <col min="5658" max="5659" width="11.42578125" style="138"/>
    <col min="5660" max="5660" width="14.140625" style="138" customWidth="1"/>
    <col min="5661" max="5661" width="17.140625" style="138" customWidth="1"/>
    <col min="5662" max="5663" width="12.5703125" style="138" customWidth="1"/>
    <col min="5664" max="5679" width="8.140625" style="138" customWidth="1"/>
    <col min="5680" max="5684" width="12" style="138" customWidth="1"/>
    <col min="5685" max="5685" width="13.140625" style="138" customWidth="1"/>
    <col min="5686" max="5690" width="0" style="138" hidden="1" customWidth="1"/>
    <col min="5691" max="5723" width="12" style="138" customWidth="1"/>
    <col min="5724" max="5724" width="10.85546875" style="138" customWidth="1"/>
    <col min="5725" max="5888" width="11.42578125" style="138"/>
    <col min="5889" max="5889" width="5.85546875" style="138" customWidth="1"/>
    <col min="5890" max="5890" width="15.42578125" style="138" customWidth="1"/>
    <col min="5891" max="5891" width="34.140625" style="138" customWidth="1"/>
    <col min="5892" max="5892" width="11.42578125" style="138"/>
    <col min="5893" max="5893" width="13.28515625" style="138" customWidth="1"/>
    <col min="5894" max="5895" width="15.7109375" style="138" customWidth="1"/>
    <col min="5896" max="5903" width="13.28515625" style="138" customWidth="1"/>
    <col min="5904" max="5905" width="12.7109375" style="138" customWidth="1"/>
    <col min="5906" max="5906" width="13.42578125" style="138" customWidth="1"/>
    <col min="5907" max="5907" width="8.5703125" style="138" customWidth="1"/>
    <col min="5908" max="5912" width="11.42578125" style="138"/>
    <col min="5913" max="5913" width="9.42578125" style="138" customWidth="1"/>
    <col min="5914" max="5915" width="11.42578125" style="138"/>
    <col min="5916" max="5916" width="14.140625" style="138" customWidth="1"/>
    <col min="5917" max="5917" width="17.140625" style="138" customWidth="1"/>
    <col min="5918" max="5919" width="12.5703125" style="138" customWidth="1"/>
    <col min="5920" max="5935" width="8.140625" style="138" customWidth="1"/>
    <col min="5936" max="5940" width="12" style="138" customWidth="1"/>
    <col min="5941" max="5941" width="13.140625" style="138" customWidth="1"/>
    <col min="5942" max="5946" width="0" style="138" hidden="1" customWidth="1"/>
    <col min="5947" max="5979" width="12" style="138" customWidth="1"/>
    <col min="5980" max="5980" width="10.85546875" style="138" customWidth="1"/>
    <col min="5981" max="6144" width="11.42578125" style="138"/>
    <col min="6145" max="6145" width="5.85546875" style="138" customWidth="1"/>
    <col min="6146" max="6146" width="15.42578125" style="138" customWidth="1"/>
    <col min="6147" max="6147" width="34.140625" style="138" customWidth="1"/>
    <col min="6148" max="6148" width="11.42578125" style="138"/>
    <col min="6149" max="6149" width="13.28515625" style="138" customWidth="1"/>
    <col min="6150" max="6151" width="15.7109375" style="138" customWidth="1"/>
    <col min="6152" max="6159" width="13.28515625" style="138" customWidth="1"/>
    <col min="6160" max="6161" width="12.7109375" style="138" customWidth="1"/>
    <col min="6162" max="6162" width="13.42578125" style="138" customWidth="1"/>
    <col min="6163" max="6163" width="8.5703125" style="138" customWidth="1"/>
    <col min="6164" max="6168" width="11.42578125" style="138"/>
    <col min="6169" max="6169" width="9.42578125" style="138" customWidth="1"/>
    <col min="6170" max="6171" width="11.42578125" style="138"/>
    <col min="6172" max="6172" width="14.140625" style="138" customWidth="1"/>
    <col min="6173" max="6173" width="17.140625" style="138" customWidth="1"/>
    <col min="6174" max="6175" width="12.5703125" style="138" customWidth="1"/>
    <col min="6176" max="6191" width="8.140625" style="138" customWidth="1"/>
    <col min="6192" max="6196" width="12" style="138" customWidth="1"/>
    <col min="6197" max="6197" width="13.140625" style="138" customWidth="1"/>
    <col min="6198" max="6202" width="0" style="138" hidden="1" customWidth="1"/>
    <col min="6203" max="6235" width="12" style="138" customWidth="1"/>
    <col min="6236" max="6236" width="10.85546875" style="138" customWidth="1"/>
    <col min="6237" max="6400" width="11.42578125" style="138"/>
    <col min="6401" max="6401" width="5.85546875" style="138" customWidth="1"/>
    <col min="6402" max="6402" width="15.42578125" style="138" customWidth="1"/>
    <col min="6403" max="6403" width="34.140625" style="138" customWidth="1"/>
    <col min="6404" max="6404" width="11.42578125" style="138"/>
    <col min="6405" max="6405" width="13.28515625" style="138" customWidth="1"/>
    <col min="6406" max="6407" width="15.7109375" style="138" customWidth="1"/>
    <col min="6408" max="6415" width="13.28515625" style="138" customWidth="1"/>
    <col min="6416" max="6417" width="12.7109375" style="138" customWidth="1"/>
    <col min="6418" max="6418" width="13.42578125" style="138" customWidth="1"/>
    <col min="6419" max="6419" width="8.5703125" style="138" customWidth="1"/>
    <col min="6420" max="6424" width="11.42578125" style="138"/>
    <col min="6425" max="6425" width="9.42578125" style="138" customWidth="1"/>
    <col min="6426" max="6427" width="11.42578125" style="138"/>
    <col min="6428" max="6428" width="14.140625" style="138" customWidth="1"/>
    <col min="6429" max="6429" width="17.140625" style="138" customWidth="1"/>
    <col min="6430" max="6431" width="12.5703125" style="138" customWidth="1"/>
    <col min="6432" max="6447" width="8.140625" style="138" customWidth="1"/>
    <col min="6448" max="6452" width="12" style="138" customWidth="1"/>
    <col min="6453" max="6453" width="13.140625" style="138" customWidth="1"/>
    <col min="6454" max="6458" width="0" style="138" hidden="1" customWidth="1"/>
    <col min="6459" max="6491" width="12" style="138" customWidth="1"/>
    <col min="6492" max="6492" width="10.85546875" style="138" customWidth="1"/>
    <col min="6493" max="6656" width="11.42578125" style="138"/>
    <col min="6657" max="6657" width="5.85546875" style="138" customWidth="1"/>
    <col min="6658" max="6658" width="15.42578125" style="138" customWidth="1"/>
    <col min="6659" max="6659" width="34.140625" style="138" customWidth="1"/>
    <col min="6660" max="6660" width="11.42578125" style="138"/>
    <col min="6661" max="6661" width="13.28515625" style="138" customWidth="1"/>
    <col min="6662" max="6663" width="15.7109375" style="138" customWidth="1"/>
    <col min="6664" max="6671" width="13.28515625" style="138" customWidth="1"/>
    <col min="6672" max="6673" width="12.7109375" style="138" customWidth="1"/>
    <col min="6674" max="6674" width="13.42578125" style="138" customWidth="1"/>
    <col min="6675" max="6675" width="8.5703125" style="138" customWidth="1"/>
    <col min="6676" max="6680" width="11.42578125" style="138"/>
    <col min="6681" max="6681" width="9.42578125" style="138" customWidth="1"/>
    <col min="6682" max="6683" width="11.42578125" style="138"/>
    <col min="6684" max="6684" width="14.140625" style="138" customWidth="1"/>
    <col min="6685" max="6685" width="17.140625" style="138" customWidth="1"/>
    <col min="6686" max="6687" width="12.5703125" style="138" customWidth="1"/>
    <col min="6688" max="6703" width="8.140625" style="138" customWidth="1"/>
    <col min="6704" max="6708" width="12" style="138" customWidth="1"/>
    <col min="6709" max="6709" width="13.140625" style="138" customWidth="1"/>
    <col min="6710" max="6714" width="0" style="138" hidden="1" customWidth="1"/>
    <col min="6715" max="6747" width="12" style="138" customWidth="1"/>
    <col min="6748" max="6748" width="10.85546875" style="138" customWidth="1"/>
    <col min="6749" max="6912" width="11.42578125" style="138"/>
    <col min="6913" max="6913" width="5.85546875" style="138" customWidth="1"/>
    <col min="6914" max="6914" width="15.42578125" style="138" customWidth="1"/>
    <col min="6915" max="6915" width="34.140625" style="138" customWidth="1"/>
    <col min="6916" max="6916" width="11.42578125" style="138"/>
    <col min="6917" max="6917" width="13.28515625" style="138" customWidth="1"/>
    <col min="6918" max="6919" width="15.7109375" style="138" customWidth="1"/>
    <col min="6920" max="6927" width="13.28515625" style="138" customWidth="1"/>
    <col min="6928" max="6929" width="12.7109375" style="138" customWidth="1"/>
    <col min="6930" max="6930" width="13.42578125" style="138" customWidth="1"/>
    <col min="6931" max="6931" width="8.5703125" style="138" customWidth="1"/>
    <col min="6932" max="6936" width="11.42578125" style="138"/>
    <col min="6937" max="6937" width="9.42578125" style="138" customWidth="1"/>
    <col min="6938" max="6939" width="11.42578125" style="138"/>
    <col min="6940" max="6940" width="14.140625" style="138" customWidth="1"/>
    <col min="6941" max="6941" width="17.140625" style="138" customWidth="1"/>
    <col min="6942" max="6943" width="12.5703125" style="138" customWidth="1"/>
    <col min="6944" max="6959" width="8.140625" style="138" customWidth="1"/>
    <col min="6960" max="6964" width="12" style="138" customWidth="1"/>
    <col min="6965" max="6965" width="13.140625" style="138" customWidth="1"/>
    <col min="6966" max="6970" width="0" style="138" hidden="1" customWidth="1"/>
    <col min="6971" max="7003" width="12" style="138" customWidth="1"/>
    <col min="7004" max="7004" width="10.85546875" style="138" customWidth="1"/>
    <col min="7005" max="7168" width="11.42578125" style="138"/>
    <col min="7169" max="7169" width="5.85546875" style="138" customWidth="1"/>
    <col min="7170" max="7170" width="15.42578125" style="138" customWidth="1"/>
    <col min="7171" max="7171" width="34.140625" style="138" customWidth="1"/>
    <col min="7172" max="7172" width="11.42578125" style="138"/>
    <col min="7173" max="7173" width="13.28515625" style="138" customWidth="1"/>
    <col min="7174" max="7175" width="15.7109375" style="138" customWidth="1"/>
    <col min="7176" max="7183" width="13.28515625" style="138" customWidth="1"/>
    <col min="7184" max="7185" width="12.7109375" style="138" customWidth="1"/>
    <col min="7186" max="7186" width="13.42578125" style="138" customWidth="1"/>
    <col min="7187" max="7187" width="8.5703125" style="138" customWidth="1"/>
    <col min="7188" max="7192" width="11.42578125" style="138"/>
    <col min="7193" max="7193" width="9.42578125" style="138" customWidth="1"/>
    <col min="7194" max="7195" width="11.42578125" style="138"/>
    <col min="7196" max="7196" width="14.140625" style="138" customWidth="1"/>
    <col min="7197" max="7197" width="17.140625" style="138" customWidth="1"/>
    <col min="7198" max="7199" width="12.5703125" style="138" customWidth="1"/>
    <col min="7200" max="7215" width="8.140625" style="138" customWidth="1"/>
    <col min="7216" max="7220" width="12" style="138" customWidth="1"/>
    <col min="7221" max="7221" width="13.140625" style="138" customWidth="1"/>
    <col min="7222" max="7226" width="0" style="138" hidden="1" customWidth="1"/>
    <col min="7227" max="7259" width="12" style="138" customWidth="1"/>
    <col min="7260" max="7260" width="10.85546875" style="138" customWidth="1"/>
    <col min="7261" max="7424" width="11.42578125" style="138"/>
    <col min="7425" max="7425" width="5.85546875" style="138" customWidth="1"/>
    <col min="7426" max="7426" width="15.42578125" style="138" customWidth="1"/>
    <col min="7427" max="7427" width="34.140625" style="138" customWidth="1"/>
    <col min="7428" max="7428" width="11.42578125" style="138"/>
    <col min="7429" max="7429" width="13.28515625" style="138" customWidth="1"/>
    <col min="7430" max="7431" width="15.7109375" style="138" customWidth="1"/>
    <col min="7432" max="7439" width="13.28515625" style="138" customWidth="1"/>
    <col min="7440" max="7441" width="12.7109375" style="138" customWidth="1"/>
    <col min="7442" max="7442" width="13.42578125" style="138" customWidth="1"/>
    <col min="7443" max="7443" width="8.5703125" style="138" customWidth="1"/>
    <col min="7444" max="7448" width="11.42578125" style="138"/>
    <col min="7449" max="7449" width="9.42578125" style="138" customWidth="1"/>
    <col min="7450" max="7451" width="11.42578125" style="138"/>
    <col min="7452" max="7452" width="14.140625" style="138" customWidth="1"/>
    <col min="7453" max="7453" width="17.140625" style="138" customWidth="1"/>
    <col min="7454" max="7455" width="12.5703125" style="138" customWidth="1"/>
    <col min="7456" max="7471" width="8.140625" style="138" customWidth="1"/>
    <col min="7472" max="7476" width="12" style="138" customWidth="1"/>
    <col min="7477" max="7477" width="13.140625" style="138" customWidth="1"/>
    <col min="7478" max="7482" width="0" style="138" hidden="1" customWidth="1"/>
    <col min="7483" max="7515" width="12" style="138" customWidth="1"/>
    <col min="7516" max="7516" width="10.85546875" style="138" customWidth="1"/>
    <col min="7517" max="7680" width="11.42578125" style="138"/>
    <col min="7681" max="7681" width="5.85546875" style="138" customWidth="1"/>
    <col min="7682" max="7682" width="15.42578125" style="138" customWidth="1"/>
    <col min="7683" max="7683" width="34.140625" style="138" customWidth="1"/>
    <col min="7684" max="7684" width="11.42578125" style="138"/>
    <col min="7685" max="7685" width="13.28515625" style="138" customWidth="1"/>
    <col min="7686" max="7687" width="15.7109375" style="138" customWidth="1"/>
    <col min="7688" max="7695" width="13.28515625" style="138" customWidth="1"/>
    <col min="7696" max="7697" width="12.7109375" style="138" customWidth="1"/>
    <col min="7698" max="7698" width="13.42578125" style="138" customWidth="1"/>
    <col min="7699" max="7699" width="8.5703125" style="138" customWidth="1"/>
    <col min="7700" max="7704" width="11.42578125" style="138"/>
    <col min="7705" max="7705" width="9.42578125" style="138" customWidth="1"/>
    <col min="7706" max="7707" width="11.42578125" style="138"/>
    <col min="7708" max="7708" width="14.140625" style="138" customWidth="1"/>
    <col min="7709" max="7709" width="17.140625" style="138" customWidth="1"/>
    <col min="7710" max="7711" width="12.5703125" style="138" customWidth="1"/>
    <col min="7712" max="7727" width="8.140625" style="138" customWidth="1"/>
    <col min="7728" max="7732" width="12" style="138" customWidth="1"/>
    <col min="7733" max="7733" width="13.140625" style="138" customWidth="1"/>
    <col min="7734" max="7738" width="0" style="138" hidden="1" customWidth="1"/>
    <col min="7739" max="7771" width="12" style="138" customWidth="1"/>
    <col min="7772" max="7772" width="10.85546875" style="138" customWidth="1"/>
    <col min="7773" max="7936" width="11.42578125" style="138"/>
    <col min="7937" max="7937" width="5.85546875" style="138" customWidth="1"/>
    <col min="7938" max="7938" width="15.42578125" style="138" customWidth="1"/>
    <col min="7939" max="7939" width="34.140625" style="138" customWidth="1"/>
    <col min="7940" max="7940" width="11.42578125" style="138"/>
    <col min="7941" max="7941" width="13.28515625" style="138" customWidth="1"/>
    <col min="7942" max="7943" width="15.7109375" style="138" customWidth="1"/>
    <col min="7944" max="7951" width="13.28515625" style="138" customWidth="1"/>
    <col min="7952" max="7953" width="12.7109375" style="138" customWidth="1"/>
    <col min="7954" max="7954" width="13.42578125" style="138" customWidth="1"/>
    <col min="7955" max="7955" width="8.5703125" style="138" customWidth="1"/>
    <col min="7956" max="7960" width="11.42578125" style="138"/>
    <col min="7961" max="7961" width="9.42578125" style="138" customWidth="1"/>
    <col min="7962" max="7963" width="11.42578125" style="138"/>
    <col min="7964" max="7964" width="14.140625" style="138" customWidth="1"/>
    <col min="7965" max="7965" width="17.140625" style="138" customWidth="1"/>
    <col min="7966" max="7967" width="12.5703125" style="138" customWidth="1"/>
    <col min="7968" max="7983" width="8.140625" style="138" customWidth="1"/>
    <col min="7984" max="7988" width="12" style="138" customWidth="1"/>
    <col min="7989" max="7989" width="13.140625" style="138" customWidth="1"/>
    <col min="7990" max="7994" width="0" style="138" hidden="1" customWidth="1"/>
    <col min="7995" max="8027" width="12" style="138" customWidth="1"/>
    <col min="8028" max="8028" width="10.85546875" style="138" customWidth="1"/>
    <col min="8029" max="8192" width="11.42578125" style="138"/>
    <col min="8193" max="8193" width="5.85546875" style="138" customWidth="1"/>
    <col min="8194" max="8194" width="15.42578125" style="138" customWidth="1"/>
    <col min="8195" max="8195" width="34.140625" style="138" customWidth="1"/>
    <col min="8196" max="8196" width="11.42578125" style="138"/>
    <col min="8197" max="8197" width="13.28515625" style="138" customWidth="1"/>
    <col min="8198" max="8199" width="15.7109375" style="138" customWidth="1"/>
    <col min="8200" max="8207" width="13.28515625" style="138" customWidth="1"/>
    <col min="8208" max="8209" width="12.7109375" style="138" customWidth="1"/>
    <col min="8210" max="8210" width="13.42578125" style="138" customWidth="1"/>
    <col min="8211" max="8211" width="8.5703125" style="138" customWidth="1"/>
    <col min="8212" max="8216" width="11.42578125" style="138"/>
    <col min="8217" max="8217" width="9.42578125" style="138" customWidth="1"/>
    <col min="8218" max="8219" width="11.42578125" style="138"/>
    <col min="8220" max="8220" width="14.140625" style="138" customWidth="1"/>
    <col min="8221" max="8221" width="17.140625" style="138" customWidth="1"/>
    <col min="8222" max="8223" width="12.5703125" style="138" customWidth="1"/>
    <col min="8224" max="8239" width="8.140625" style="138" customWidth="1"/>
    <col min="8240" max="8244" width="12" style="138" customWidth="1"/>
    <col min="8245" max="8245" width="13.140625" style="138" customWidth="1"/>
    <col min="8246" max="8250" width="0" style="138" hidden="1" customWidth="1"/>
    <col min="8251" max="8283" width="12" style="138" customWidth="1"/>
    <col min="8284" max="8284" width="10.85546875" style="138" customWidth="1"/>
    <col min="8285" max="8448" width="11.42578125" style="138"/>
    <col min="8449" max="8449" width="5.85546875" style="138" customWidth="1"/>
    <col min="8450" max="8450" width="15.42578125" style="138" customWidth="1"/>
    <col min="8451" max="8451" width="34.140625" style="138" customWidth="1"/>
    <col min="8452" max="8452" width="11.42578125" style="138"/>
    <col min="8453" max="8453" width="13.28515625" style="138" customWidth="1"/>
    <col min="8454" max="8455" width="15.7109375" style="138" customWidth="1"/>
    <col min="8456" max="8463" width="13.28515625" style="138" customWidth="1"/>
    <col min="8464" max="8465" width="12.7109375" style="138" customWidth="1"/>
    <col min="8466" max="8466" width="13.42578125" style="138" customWidth="1"/>
    <col min="8467" max="8467" width="8.5703125" style="138" customWidth="1"/>
    <col min="8468" max="8472" width="11.42578125" style="138"/>
    <col min="8473" max="8473" width="9.42578125" style="138" customWidth="1"/>
    <col min="8474" max="8475" width="11.42578125" style="138"/>
    <col min="8476" max="8476" width="14.140625" style="138" customWidth="1"/>
    <col min="8477" max="8477" width="17.140625" style="138" customWidth="1"/>
    <col min="8478" max="8479" width="12.5703125" style="138" customWidth="1"/>
    <col min="8480" max="8495" width="8.140625" style="138" customWidth="1"/>
    <col min="8496" max="8500" width="12" style="138" customWidth="1"/>
    <col min="8501" max="8501" width="13.140625" style="138" customWidth="1"/>
    <col min="8502" max="8506" width="0" style="138" hidden="1" customWidth="1"/>
    <col min="8507" max="8539" width="12" style="138" customWidth="1"/>
    <col min="8540" max="8540" width="10.85546875" style="138" customWidth="1"/>
    <col min="8541" max="8704" width="11.42578125" style="138"/>
    <col min="8705" max="8705" width="5.85546875" style="138" customWidth="1"/>
    <col min="8706" max="8706" width="15.42578125" style="138" customWidth="1"/>
    <col min="8707" max="8707" width="34.140625" style="138" customWidth="1"/>
    <col min="8708" max="8708" width="11.42578125" style="138"/>
    <col min="8709" max="8709" width="13.28515625" style="138" customWidth="1"/>
    <col min="8710" max="8711" width="15.7109375" style="138" customWidth="1"/>
    <col min="8712" max="8719" width="13.28515625" style="138" customWidth="1"/>
    <col min="8720" max="8721" width="12.7109375" style="138" customWidth="1"/>
    <col min="8722" max="8722" width="13.42578125" style="138" customWidth="1"/>
    <col min="8723" max="8723" width="8.5703125" style="138" customWidth="1"/>
    <col min="8724" max="8728" width="11.42578125" style="138"/>
    <col min="8729" max="8729" width="9.42578125" style="138" customWidth="1"/>
    <col min="8730" max="8731" width="11.42578125" style="138"/>
    <col min="8732" max="8732" width="14.140625" style="138" customWidth="1"/>
    <col min="8733" max="8733" width="17.140625" style="138" customWidth="1"/>
    <col min="8734" max="8735" width="12.5703125" style="138" customWidth="1"/>
    <col min="8736" max="8751" width="8.140625" style="138" customWidth="1"/>
    <col min="8752" max="8756" width="12" style="138" customWidth="1"/>
    <col min="8757" max="8757" width="13.140625" style="138" customWidth="1"/>
    <col min="8758" max="8762" width="0" style="138" hidden="1" customWidth="1"/>
    <col min="8763" max="8795" width="12" style="138" customWidth="1"/>
    <col min="8796" max="8796" width="10.85546875" style="138" customWidth="1"/>
    <col min="8797" max="8960" width="11.42578125" style="138"/>
    <col min="8961" max="8961" width="5.85546875" style="138" customWidth="1"/>
    <col min="8962" max="8962" width="15.42578125" style="138" customWidth="1"/>
    <col min="8963" max="8963" width="34.140625" style="138" customWidth="1"/>
    <col min="8964" max="8964" width="11.42578125" style="138"/>
    <col min="8965" max="8965" width="13.28515625" style="138" customWidth="1"/>
    <col min="8966" max="8967" width="15.7109375" style="138" customWidth="1"/>
    <col min="8968" max="8975" width="13.28515625" style="138" customWidth="1"/>
    <col min="8976" max="8977" width="12.7109375" style="138" customWidth="1"/>
    <col min="8978" max="8978" width="13.42578125" style="138" customWidth="1"/>
    <col min="8979" max="8979" width="8.5703125" style="138" customWidth="1"/>
    <col min="8980" max="8984" width="11.42578125" style="138"/>
    <col min="8985" max="8985" width="9.42578125" style="138" customWidth="1"/>
    <col min="8986" max="8987" width="11.42578125" style="138"/>
    <col min="8988" max="8988" width="14.140625" style="138" customWidth="1"/>
    <col min="8989" max="8989" width="17.140625" style="138" customWidth="1"/>
    <col min="8990" max="8991" width="12.5703125" style="138" customWidth="1"/>
    <col min="8992" max="9007" width="8.140625" style="138" customWidth="1"/>
    <col min="9008" max="9012" width="12" style="138" customWidth="1"/>
    <col min="9013" max="9013" width="13.140625" style="138" customWidth="1"/>
    <col min="9014" max="9018" width="0" style="138" hidden="1" customWidth="1"/>
    <col min="9019" max="9051" width="12" style="138" customWidth="1"/>
    <col min="9052" max="9052" width="10.85546875" style="138" customWidth="1"/>
    <col min="9053" max="9216" width="11.42578125" style="138"/>
    <col min="9217" max="9217" width="5.85546875" style="138" customWidth="1"/>
    <col min="9218" max="9218" width="15.42578125" style="138" customWidth="1"/>
    <col min="9219" max="9219" width="34.140625" style="138" customWidth="1"/>
    <col min="9220" max="9220" width="11.42578125" style="138"/>
    <col min="9221" max="9221" width="13.28515625" style="138" customWidth="1"/>
    <col min="9222" max="9223" width="15.7109375" style="138" customWidth="1"/>
    <col min="9224" max="9231" width="13.28515625" style="138" customWidth="1"/>
    <col min="9232" max="9233" width="12.7109375" style="138" customWidth="1"/>
    <col min="9234" max="9234" width="13.42578125" style="138" customWidth="1"/>
    <col min="9235" max="9235" width="8.5703125" style="138" customWidth="1"/>
    <col min="9236" max="9240" width="11.42578125" style="138"/>
    <col min="9241" max="9241" width="9.42578125" style="138" customWidth="1"/>
    <col min="9242" max="9243" width="11.42578125" style="138"/>
    <col min="9244" max="9244" width="14.140625" style="138" customWidth="1"/>
    <col min="9245" max="9245" width="17.140625" style="138" customWidth="1"/>
    <col min="9246" max="9247" width="12.5703125" style="138" customWidth="1"/>
    <col min="9248" max="9263" width="8.140625" style="138" customWidth="1"/>
    <col min="9264" max="9268" width="12" style="138" customWidth="1"/>
    <col min="9269" max="9269" width="13.140625" style="138" customWidth="1"/>
    <col min="9270" max="9274" width="0" style="138" hidden="1" customWidth="1"/>
    <col min="9275" max="9307" width="12" style="138" customWidth="1"/>
    <col min="9308" max="9308" width="10.85546875" style="138" customWidth="1"/>
    <col min="9309" max="9472" width="11.42578125" style="138"/>
    <col min="9473" max="9473" width="5.85546875" style="138" customWidth="1"/>
    <col min="9474" max="9474" width="15.42578125" style="138" customWidth="1"/>
    <col min="9475" max="9475" width="34.140625" style="138" customWidth="1"/>
    <col min="9476" max="9476" width="11.42578125" style="138"/>
    <col min="9477" max="9477" width="13.28515625" style="138" customWidth="1"/>
    <col min="9478" max="9479" width="15.7109375" style="138" customWidth="1"/>
    <col min="9480" max="9487" width="13.28515625" style="138" customWidth="1"/>
    <col min="9488" max="9489" width="12.7109375" style="138" customWidth="1"/>
    <col min="9490" max="9490" width="13.42578125" style="138" customWidth="1"/>
    <col min="9491" max="9491" width="8.5703125" style="138" customWidth="1"/>
    <col min="9492" max="9496" width="11.42578125" style="138"/>
    <col min="9497" max="9497" width="9.42578125" style="138" customWidth="1"/>
    <col min="9498" max="9499" width="11.42578125" style="138"/>
    <col min="9500" max="9500" width="14.140625" style="138" customWidth="1"/>
    <col min="9501" max="9501" width="17.140625" style="138" customWidth="1"/>
    <col min="9502" max="9503" width="12.5703125" style="138" customWidth="1"/>
    <col min="9504" max="9519" width="8.140625" style="138" customWidth="1"/>
    <col min="9520" max="9524" width="12" style="138" customWidth="1"/>
    <col min="9525" max="9525" width="13.140625" style="138" customWidth="1"/>
    <col min="9526" max="9530" width="0" style="138" hidden="1" customWidth="1"/>
    <col min="9531" max="9563" width="12" style="138" customWidth="1"/>
    <col min="9564" max="9564" width="10.85546875" style="138" customWidth="1"/>
    <col min="9565" max="9728" width="11.42578125" style="138"/>
    <col min="9729" max="9729" width="5.85546875" style="138" customWidth="1"/>
    <col min="9730" max="9730" width="15.42578125" style="138" customWidth="1"/>
    <col min="9731" max="9731" width="34.140625" style="138" customWidth="1"/>
    <col min="9732" max="9732" width="11.42578125" style="138"/>
    <col min="9733" max="9733" width="13.28515625" style="138" customWidth="1"/>
    <col min="9734" max="9735" width="15.7109375" style="138" customWidth="1"/>
    <col min="9736" max="9743" width="13.28515625" style="138" customWidth="1"/>
    <col min="9744" max="9745" width="12.7109375" style="138" customWidth="1"/>
    <col min="9746" max="9746" width="13.42578125" style="138" customWidth="1"/>
    <col min="9747" max="9747" width="8.5703125" style="138" customWidth="1"/>
    <col min="9748" max="9752" width="11.42578125" style="138"/>
    <col min="9753" max="9753" width="9.42578125" style="138" customWidth="1"/>
    <col min="9754" max="9755" width="11.42578125" style="138"/>
    <col min="9756" max="9756" width="14.140625" style="138" customWidth="1"/>
    <col min="9757" max="9757" width="17.140625" style="138" customWidth="1"/>
    <col min="9758" max="9759" width="12.5703125" style="138" customWidth="1"/>
    <col min="9760" max="9775" width="8.140625" style="138" customWidth="1"/>
    <col min="9776" max="9780" width="12" style="138" customWidth="1"/>
    <col min="9781" max="9781" width="13.140625" style="138" customWidth="1"/>
    <col min="9782" max="9786" width="0" style="138" hidden="1" customWidth="1"/>
    <col min="9787" max="9819" width="12" style="138" customWidth="1"/>
    <col min="9820" max="9820" width="10.85546875" style="138" customWidth="1"/>
    <col min="9821" max="9984" width="11.42578125" style="138"/>
    <col min="9985" max="9985" width="5.85546875" style="138" customWidth="1"/>
    <col min="9986" max="9986" width="15.42578125" style="138" customWidth="1"/>
    <col min="9987" max="9987" width="34.140625" style="138" customWidth="1"/>
    <col min="9988" max="9988" width="11.42578125" style="138"/>
    <col min="9989" max="9989" width="13.28515625" style="138" customWidth="1"/>
    <col min="9990" max="9991" width="15.7109375" style="138" customWidth="1"/>
    <col min="9992" max="9999" width="13.28515625" style="138" customWidth="1"/>
    <col min="10000" max="10001" width="12.7109375" style="138" customWidth="1"/>
    <col min="10002" max="10002" width="13.42578125" style="138" customWidth="1"/>
    <col min="10003" max="10003" width="8.5703125" style="138" customWidth="1"/>
    <col min="10004" max="10008" width="11.42578125" style="138"/>
    <col min="10009" max="10009" width="9.42578125" style="138" customWidth="1"/>
    <col min="10010" max="10011" width="11.42578125" style="138"/>
    <col min="10012" max="10012" width="14.140625" style="138" customWidth="1"/>
    <col min="10013" max="10013" width="17.140625" style="138" customWidth="1"/>
    <col min="10014" max="10015" width="12.5703125" style="138" customWidth="1"/>
    <col min="10016" max="10031" width="8.140625" style="138" customWidth="1"/>
    <col min="10032" max="10036" width="12" style="138" customWidth="1"/>
    <col min="10037" max="10037" width="13.140625" style="138" customWidth="1"/>
    <col min="10038" max="10042" width="0" style="138" hidden="1" customWidth="1"/>
    <col min="10043" max="10075" width="12" style="138" customWidth="1"/>
    <col min="10076" max="10076" width="10.85546875" style="138" customWidth="1"/>
    <col min="10077" max="10240" width="11.42578125" style="138"/>
    <col min="10241" max="10241" width="5.85546875" style="138" customWidth="1"/>
    <col min="10242" max="10242" width="15.42578125" style="138" customWidth="1"/>
    <col min="10243" max="10243" width="34.140625" style="138" customWidth="1"/>
    <col min="10244" max="10244" width="11.42578125" style="138"/>
    <col min="10245" max="10245" width="13.28515625" style="138" customWidth="1"/>
    <col min="10246" max="10247" width="15.7109375" style="138" customWidth="1"/>
    <col min="10248" max="10255" width="13.28515625" style="138" customWidth="1"/>
    <col min="10256" max="10257" width="12.7109375" style="138" customWidth="1"/>
    <col min="10258" max="10258" width="13.42578125" style="138" customWidth="1"/>
    <col min="10259" max="10259" width="8.5703125" style="138" customWidth="1"/>
    <col min="10260" max="10264" width="11.42578125" style="138"/>
    <col min="10265" max="10265" width="9.42578125" style="138" customWidth="1"/>
    <col min="10266" max="10267" width="11.42578125" style="138"/>
    <col min="10268" max="10268" width="14.140625" style="138" customWidth="1"/>
    <col min="10269" max="10269" width="17.140625" style="138" customWidth="1"/>
    <col min="10270" max="10271" width="12.5703125" style="138" customWidth="1"/>
    <col min="10272" max="10287" width="8.140625" style="138" customWidth="1"/>
    <col min="10288" max="10292" width="12" style="138" customWidth="1"/>
    <col min="10293" max="10293" width="13.140625" style="138" customWidth="1"/>
    <col min="10294" max="10298" width="0" style="138" hidden="1" customWidth="1"/>
    <col min="10299" max="10331" width="12" style="138" customWidth="1"/>
    <col min="10332" max="10332" width="10.85546875" style="138" customWidth="1"/>
    <col min="10333" max="10496" width="11.42578125" style="138"/>
    <col min="10497" max="10497" width="5.85546875" style="138" customWidth="1"/>
    <col min="10498" max="10498" width="15.42578125" style="138" customWidth="1"/>
    <col min="10499" max="10499" width="34.140625" style="138" customWidth="1"/>
    <col min="10500" max="10500" width="11.42578125" style="138"/>
    <col min="10501" max="10501" width="13.28515625" style="138" customWidth="1"/>
    <col min="10502" max="10503" width="15.7109375" style="138" customWidth="1"/>
    <col min="10504" max="10511" width="13.28515625" style="138" customWidth="1"/>
    <col min="10512" max="10513" width="12.7109375" style="138" customWidth="1"/>
    <col min="10514" max="10514" width="13.42578125" style="138" customWidth="1"/>
    <col min="10515" max="10515" width="8.5703125" style="138" customWidth="1"/>
    <col min="10516" max="10520" width="11.42578125" style="138"/>
    <col min="10521" max="10521" width="9.42578125" style="138" customWidth="1"/>
    <col min="10522" max="10523" width="11.42578125" style="138"/>
    <col min="10524" max="10524" width="14.140625" style="138" customWidth="1"/>
    <col min="10525" max="10525" width="17.140625" style="138" customWidth="1"/>
    <col min="10526" max="10527" width="12.5703125" style="138" customWidth="1"/>
    <col min="10528" max="10543" width="8.140625" style="138" customWidth="1"/>
    <col min="10544" max="10548" width="12" style="138" customWidth="1"/>
    <col min="10549" max="10549" width="13.140625" style="138" customWidth="1"/>
    <col min="10550" max="10554" width="0" style="138" hidden="1" customWidth="1"/>
    <col min="10555" max="10587" width="12" style="138" customWidth="1"/>
    <col min="10588" max="10588" width="10.85546875" style="138" customWidth="1"/>
    <col min="10589" max="10752" width="11.42578125" style="138"/>
    <col min="10753" max="10753" width="5.85546875" style="138" customWidth="1"/>
    <col min="10754" max="10754" width="15.42578125" style="138" customWidth="1"/>
    <col min="10755" max="10755" width="34.140625" style="138" customWidth="1"/>
    <col min="10756" max="10756" width="11.42578125" style="138"/>
    <col min="10757" max="10757" width="13.28515625" style="138" customWidth="1"/>
    <col min="10758" max="10759" width="15.7109375" style="138" customWidth="1"/>
    <col min="10760" max="10767" width="13.28515625" style="138" customWidth="1"/>
    <col min="10768" max="10769" width="12.7109375" style="138" customWidth="1"/>
    <col min="10770" max="10770" width="13.42578125" style="138" customWidth="1"/>
    <col min="10771" max="10771" width="8.5703125" style="138" customWidth="1"/>
    <col min="10772" max="10776" width="11.42578125" style="138"/>
    <col min="10777" max="10777" width="9.42578125" style="138" customWidth="1"/>
    <col min="10778" max="10779" width="11.42578125" style="138"/>
    <col min="10780" max="10780" width="14.140625" style="138" customWidth="1"/>
    <col min="10781" max="10781" width="17.140625" style="138" customWidth="1"/>
    <col min="10782" max="10783" width="12.5703125" style="138" customWidth="1"/>
    <col min="10784" max="10799" width="8.140625" style="138" customWidth="1"/>
    <col min="10800" max="10804" width="12" style="138" customWidth="1"/>
    <col min="10805" max="10805" width="13.140625" style="138" customWidth="1"/>
    <col min="10806" max="10810" width="0" style="138" hidden="1" customWidth="1"/>
    <col min="10811" max="10843" width="12" style="138" customWidth="1"/>
    <col min="10844" max="10844" width="10.85546875" style="138" customWidth="1"/>
    <col min="10845" max="11008" width="11.42578125" style="138"/>
    <col min="11009" max="11009" width="5.85546875" style="138" customWidth="1"/>
    <col min="11010" max="11010" width="15.42578125" style="138" customWidth="1"/>
    <col min="11011" max="11011" width="34.140625" style="138" customWidth="1"/>
    <col min="11012" max="11012" width="11.42578125" style="138"/>
    <col min="11013" max="11013" width="13.28515625" style="138" customWidth="1"/>
    <col min="11014" max="11015" width="15.7109375" style="138" customWidth="1"/>
    <col min="11016" max="11023" width="13.28515625" style="138" customWidth="1"/>
    <col min="11024" max="11025" width="12.7109375" style="138" customWidth="1"/>
    <col min="11026" max="11026" width="13.42578125" style="138" customWidth="1"/>
    <col min="11027" max="11027" width="8.5703125" style="138" customWidth="1"/>
    <col min="11028" max="11032" width="11.42578125" style="138"/>
    <col min="11033" max="11033" width="9.42578125" style="138" customWidth="1"/>
    <col min="11034" max="11035" width="11.42578125" style="138"/>
    <col min="11036" max="11036" width="14.140625" style="138" customWidth="1"/>
    <col min="11037" max="11037" width="17.140625" style="138" customWidth="1"/>
    <col min="11038" max="11039" width="12.5703125" style="138" customWidth="1"/>
    <col min="11040" max="11055" width="8.140625" style="138" customWidth="1"/>
    <col min="11056" max="11060" width="12" style="138" customWidth="1"/>
    <col min="11061" max="11061" width="13.140625" style="138" customWidth="1"/>
    <col min="11062" max="11066" width="0" style="138" hidden="1" customWidth="1"/>
    <col min="11067" max="11099" width="12" style="138" customWidth="1"/>
    <col min="11100" max="11100" width="10.85546875" style="138" customWidth="1"/>
    <col min="11101" max="11264" width="11.42578125" style="138"/>
    <col min="11265" max="11265" width="5.85546875" style="138" customWidth="1"/>
    <col min="11266" max="11266" width="15.42578125" style="138" customWidth="1"/>
    <col min="11267" max="11267" width="34.140625" style="138" customWidth="1"/>
    <col min="11268" max="11268" width="11.42578125" style="138"/>
    <col min="11269" max="11269" width="13.28515625" style="138" customWidth="1"/>
    <col min="11270" max="11271" width="15.7109375" style="138" customWidth="1"/>
    <col min="11272" max="11279" width="13.28515625" style="138" customWidth="1"/>
    <col min="11280" max="11281" width="12.7109375" style="138" customWidth="1"/>
    <col min="11282" max="11282" width="13.42578125" style="138" customWidth="1"/>
    <col min="11283" max="11283" width="8.5703125" style="138" customWidth="1"/>
    <col min="11284" max="11288" width="11.42578125" style="138"/>
    <col min="11289" max="11289" width="9.42578125" style="138" customWidth="1"/>
    <col min="11290" max="11291" width="11.42578125" style="138"/>
    <col min="11292" max="11292" width="14.140625" style="138" customWidth="1"/>
    <col min="11293" max="11293" width="17.140625" style="138" customWidth="1"/>
    <col min="11294" max="11295" width="12.5703125" style="138" customWidth="1"/>
    <col min="11296" max="11311" width="8.140625" style="138" customWidth="1"/>
    <col min="11312" max="11316" width="12" style="138" customWidth="1"/>
    <col min="11317" max="11317" width="13.140625" style="138" customWidth="1"/>
    <col min="11318" max="11322" width="0" style="138" hidden="1" customWidth="1"/>
    <col min="11323" max="11355" width="12" style="138" customWidth="1"/>
    <col min="11356" max="11356" width="10.85546875" style="138" customWidth="1"/>
    <col min="11357" max="11520" width="11.42578125" style="138"/>
    <col min="11521" max="11521" width="5.85546875" style="138" customWidth="1"/>
    <col min="11522" max="11522" width="15.42578125" style="138" customWidth="1"/>
    <col min="11523" max="11523" width="34.140625" style="138" customWidth="1"/>
    <col min="11524" max="11524" width="11.42578125" style="138"/>
    <col min="11525" max="11525" width="13.28515625" style="138" customWidth="1"/>
    <col min="11526" max="11527" width="15.7109375" style="138" customWidth="1"/>
    <col min="11528" max="11535" width="13.28515625" style="138" customWidth="1"/>
    <col min="11536" max="11537" width="12.7109375" style="138" customWidth="1"/>
    <col min="11538" max="11538" width="13.42578125" style="138" customWidth="1"/>
    <col min="11539" max="11539" width="8.5703125" style="138" customWidth="1"/>
    <col min="11540" max="11544" width="11.42578125" style="138"/>
    <col min="11545" max="11545" width="9.42578125" style="138" customWidth="1"/>
    <col min="11546" max="11547" width="11.42578125" style="138"/>
    <col min="11548" max="11548" width="14.140625" style="138" customWidth="1"/>
    <col min="11549" max="11549" width="17.140625" style="138" customWidth="1"/>
    <col min="11550" max="11551" width="12.5703125" style="138" customWidth="1"/>
    <col min="11552" max="11567" width="8.140625" style="138" customWidth="1"/>
    <col min="11568" max="11572" width="12" style="138" customWidth="1"/>
    <col min="11573" max="11573" width="13.140625" style="138" customWidth="1"/>
    <col min="11574" max="11578" width="0" style="138" hidden="1" customWidth="1"/>
    <col min="11579" max="11611" width="12" style="138" customWidth="1"/>
    <col min="11612" max="11612" width="10.85546875" style="138" customWidth="1"/>
    <col min="11613" max="11776" width="11.42578125" style="138"/>
    <col min="11777" max="11777" width="5.85546875" style="138" customWidth="1"/>
    <col min="11778" max="11778" width="15.42578125" style="138" customWidth="1"/>
    <col min="11779" max="11779" width="34.140625" style="138" customWidth="1"/>
    <col min="11780" max="11780" width="11.42578125" style="138"/>
    <col min="11781" max="11781" width="13.28515625" style="138" customWidth="1"/>
    <col min="11782" max="11783" width="15.7109375" style="138" customWidth="1"/>
    <col min="11784" max="11791" width="13.28515625" style="138" customWidth="1"/>
    <col min="11792" max="11793" width="12.7109375" style="138" customWidth="1"/>
    <col min="11794" max="11794" width="13.42578125" style="138" customWidth="1"/>
    <col min="11795" max="11795" width="8.5703125" style="138" customWidth="1"/>
    <col min="11796" max="11800" width="11.42578125" style="138"/>
    <col min="11801" max="11801" width="9.42578125" style="138" customWidth="1"/>
    <col min="11802" max="11803" width="11.42578125" style="138"/>
    <col min="11804" max="11804" width="14.140625" style="138" customWidth="1"/>
    <col min="11805" max="11805" width="17.140625" style="138" customWidth="1"/>
    <col min="11806" max="11807" width="12.5703125" style="138" customWidth="1"/>
    <col min="11808" max="11823" width="8.140625" style="138" customWidth="1"/>
    <col min="11824" max="11828" width="12" style="138" customWidth="1"/>
    <col min="11829" max="11829" width="13.140625" style="138" customWidth="1"/>
    <col min="11830" max="11834" width="0" style="138" hidden="1" customWidth="1"/>
    <col min="11835" max="11867" width="12" style="138" customWidth="1"/>
    <col min="11868" max="11868" width="10.85546875" style="138" customWidth="1"/>
    <col min="11869" max="12032" width="11.42578125" style="138"/>
    <col min="12033" max="12033" width="5.85546875" style="138" customWidth="1"/>
    <col min="12034" max="12034" width="15.42578125" style="138" customWidth="1"/>
    <col min="12035" max="12035" width="34.140625" style="138" customWidth="1"/>
    <col min="12036" max="12036" width="11.42578125" style="138"/>
    <col min="12037" max="12037" width="13.28515625" style="138" customWidth="1"/>
    <col min="12038" max="12039" width="15.7109375" style="138" customWidth="1"/>
    <col min="12040" max="12047" width="13.28515625" style="138" customWidth="1"/>
    <col min="12048" max="12049" width="12.7109375" style="138" customWidth="1"/>
    <col min="12050" max="12050" width="13.42578125" style="138" customWidth="1"/>
    <col min="12051" max="12051" width="8.5703125" style="138" customWidth="1"/>
    <col min="12052" max="12056" width="11.42578125" style="138"/>
    <col min="12057" max="12057" width="9.42578125" style="138" customWidth="1"/>
    <col min="12058" max="12059" width="11.42578125" style="138"/>
    <col min="12060" max="12060" width="14.140625" style="138" customWidth="1"/>
    <col min="12061" max="12061" width="17.140625" style="138" customWidth="1"/>
    <col min="12062" max="12063" width="12.5703125" style="138" customWidth="1"/>
    <col min="12064" max="12079" width="8.140625" style="138" customWidth="1"/>
    <col min="12080" max="12084" width="12" style="138" customWidth="1"/>
    <col min="12085" max="12085" width="13.140625" style="138" customWidth="1"/>
    <col min="12086" max="12090" width="0" style="138" hidden="1" customWidth="1"/>
    <col min="12091" max="12123" width="12" style="138" customWidth="1"/>
    <col min="12124" max="12124" width="10.85546875" style="138" customWidth="1"/>
    <col min="12125" max="12288" width="11.42578125" style="138"/>
    <col min="12289" max="12289" width="5.85546875" style="138" customWidth="1"/>
    <col min="12290" max="12290" width="15.42578125" style="138" customWidth="1"/>
    <col min="12291" max="12291" width="34.140625" style="138" customWidth="1"/>
    <col min="12292" max="12292" width="11.42578125" style="138"/>
    <col min="12293" max="12293" width="13.28515625" style="138" customWidth="1"/>
    <col min="12294" max="12295" width="15.7109375" style="138" customWidth="1"/>
    <col min="12296" max="12303" width="13.28515625" style="138" customWidth="1"/>
    <col min="12304" max="12305" width="12.7109375" style="138" customWidth="1"/>
    <col min="12306" max="12306" width="13.42578125" style="138" customWidth="1"/>
    <col min="12307" max="12307" width="8.5703125" style="138" customWidth="1"/>
    <col min="12308" max="12312" width="11.42578125" style="138"/>
    <col min="12313" max="12313" width="9.42578125" style="138" customWidth="1"/>
    <col min="12314" max="12315" width="11.42578125" style="138"/>
    <col min="12316" max="12316" width="14.140625" style="138" customWidth="1"/>
    <col min="12317" max="12317" width="17.140625" style="138" customWidth="1"/>
    <col min="12318" max="12319" width="12.5703125" style="138" customWidth="1"/>
    <col min="12320" max="12335" width="8.140625" style="138" customWidth="1"/>
    <col min="12336" max="12340" width="12" style="138" customWidth="1"/>
    <col min="12341" max="12341" width="13.140625" style="138" customWidth="1"/>
    <col min="12342" max="12346" width="0" style="138" hidden="1" customWidth="1"/>
    <col min="12347" max="12379" width="12" style="138" customWidth="1"/>
    <col min="12380" max="12380" width="10.85546875" style="138" customWidth="1"/>
    <col min="12381" max="12544" width="11.42578125" style="138"/>
    <col min="12545" max="12545" width="5.85546875" style="138" customWidth="1"/>
    <col min="12546" max="12546" width="15.42578125" style="138" customWidth="1"/>
    <col min="12547" max="12547" width="34.140625" style="138" customWidth="1"/>
    <col min="12548" max="12548" width="11.42578125" style="138"/>
    <col min="12549" max="12549" width="13.28515625" style="138" customWidth="1"/>
    <col min="12550" max="12551" width="15.7109375" style="138" customWidth="1"/>
    <col min="12552" max="12559" width="13.28515625" style="138" customWidth="1"/>
    <col min="12560" max="12561" width="12.7109375" style="138" customWidth="1"/>
    <col min="12562" max="12562" width="13.42578125" style="138" customWidth="1"/>
    <col min="12563" max="12563" width="8.5703125" style="138" customWidth="1"/>
    <col min="12564" max="12568" width="11.42578125" style="138"/>
    <col min="12569" max="12569" width="9.42578125" style="138" customWidth="1"/>
    <col min="12570" max="12571" width="11.42578125" style="138"/>
    <col min="12572" max="12572" width="14.140625" style="138" customWidth="1"/>
    <col min="12573" max="12573" width="17.140625" style="138" customWidth="1"/>
    <col min="12574" max="12575" width="12.5703125" style="138" customWidth="1"/>
    <col min="12576" max="12591" width="8.140625" style="138" customWidth="1"/>
    <col min="12592" max="12596" width="12" style="138" customWidth="1"/>
    <col min="12597" max="12597" width="13.140625" style="138" customWidth="1"/>
    <col min="12598" max="12602" width="0" style="138" hidden="1" customWidth="1"/>
    <col min="12603" max="12635" width="12" style="138" customWidth="1"/>
    <col min="12636" max="12636" width="10.85546875" style="138" customWidth="1"/>
    <col min="12637" max="12800" width="11.42578125" style="138"/>
    <col min="12801" max="12801" width="5.85546875" style="138" customWidth="1"/>
    <col min="12802" max="12802" width="15.42578125" style="138" customWidth="1"/>
    <col min="12803" max="12803" width="34.140625" style="138" customWidth="1"/>
    <col min="12804" max="12804" width="11.42578125" style="138"/>
    <col min="12805" max="12805" width="13.28515625" style="138" customWidth="1"/>
    <col min="12806" max="12807" width="15.7109375" style="138" customWidth="1"/>
    <col min="12808" max="12815" width="13.28515625" style="138" customWidth="1"/>
    <col min="12816" max="12817" width="12.7109375" style="138" customWidth="1"/>
    <col min="12818" max="12818" width="13.42578125" style="138" customWidth="1"/>
    <col min="12819" max="12819" width="8.5703125" style="138" customWidth="1"/>
    <col min="12820" max="12824" width="11.42578125" style="138"/>
    <col min="12825" max="12825" width="9.42578125" style="138" customWidth="1"/>
    <col min="12826" max="12827" width="11.42578125" style="138"/>
    <col min="12828" max="12828" width="14.140625" style="138" customWidth="1"/>
    <col min="12829" max="12829" width="17.140625" style="138" customWidth="1"/>
    <col min="12830" max="12831" width="12.5703125" style="138" customWidth="1"/>
    <col min="12832" max="12847" width="8.140625" style="138" customWidth="1"/>
    <col min="12848" max="12852" width="12" style="138" customWidth="1"/>
    <col min="12853" max="12853" width="13.140625" style="138" customWidth="1"/>
    <col min="12854" max="12858" width="0" style="138" hidden="1" customWidth="1"/>
    <col min="12859" max="12891" width="12" style="138" customWidth="1"/>
    <col min="12892" max="12892" width="10.85546875" style="138" customWidth="1"/>
    <col min="12893" max="13056" width="11.42578125" style="138"/>
    <col min="13057" max="13057" width="5.85546875" style="138" customWidth="1"/>
    <col min="13058" max="13058" width="15.42578125" style="138" customWidth="1"/>
    <col min="13059" max="13059" width="34.140625" style="138" customWidth="1"/>
    <col min="13060" max="13060" width="11.42578125" style="138"/>
    <col min="13061" max="13061" width="13.28515625" style="138" customWidth="1"/>
    <col min="13062" max="13063" width="15.7109375" style="138" customWidth="1"/>
    <col min="13064" max="13071" width="13.28515625" style="138" customWidth="1"/>
    <col min="13072" max="13073" width="12.7109375" style="138" customWidth="1"/>
    <col min="13074" max="13074" width="13.42578125" style="138" customWidth="1"/>
    <col min="13075" max="13075" width="8.5703125" style="138" customWidth="1"/>
    <col min="13076" max="13080" width="11.42578125" style="138"/>
    <col min="13081" max="13081" width="9.42578125" style="138" customWidth="1"/>
    <col min="13082" max="13083" width="11.42578125" style="138"/>
    <col min="13084" max="13084" width="14.140625" style="138" customWidth="1"/>
    <col min="13085" max="13085" width="17.140625" style="138" customWidth="1"/>
    <col min="13086" max="13087" width="12.5703125" style="138" customWidth="1"/>
    <col min="13088" max="13103" width="8.140625" style="138" customWidth="1"/>
    <col min="13104" max="13108" width="12" style="138" customWidth="1"/>
    <col min="13109" max="13109" width="13.140625" style="138" customWidth="1"/>
    <col min="13110" max="13114" width="0" style="138" hidden="1" customWidth="1"/>
    <col min="13115" max="13147" width="12" style="138" customWidth="1"/>
    <col min="13148" max="13148" width="10.85546875" style="138" customWidth="1"/>
    <col min="13149" max="13312" width="11.42578125" style="138"/>
    <col min="13313" max="13313" width="5.85546875" style="138" customWidth="1"/>
    <col min="13314" max="13314" width="15.42578125" style="138" customWidth="1"/>
    <col min="13315" max="13315" width="34.140625" style="138" customWidth="1"/>
    <col min="13316" max="13316" width="11.42578125" style="138"/>
    <col min="13317" max="13317" width="13.28515625" style="138" customWidth="1"/>
    <col min="13318" max="13319" width="15.7109375" style="138" customWidth="1"/>
    <col min="13320" max="13327" width="13.28515625" style="138" customWidth="1"/>
    <col min="13328" max="13329" width="12.7109375" style="138" customWidth="1"/>
    <col min="13330" max="13330" width="13.42578125" style="138" customWidth="1"/>
    <col min="13331" max="13331" width="8.5703125" style="138" customWidth="1"/>
    <col min="13332" max="13336" width="11.42578125" style="138"/>
    <col min="13337" max="13337" width="9.42578125" style="138" customWidth="1"/>
    <col min="13338" max="13339" width="11.42578125" style="138"/>
    <col min="13340" max="13340" width="14.140625" style="138" customWidth="1"/>
    <col min="13341" max="13341" width="17.140625" style="138" customWidth="1"/>
    <col min="13342" max="13343" width="12.5703125" style="138" customWidth="1"/>
    <col min="13344" max="13359" width="8.140625" style="138" customWidth="1"/>
    <col min="13360" max="13364" width="12" style="138" customWidth="1"/>
    <col min="13365" max="13365" width="13.140625" style="138" customWidth="1"/>
    <col min="13366" max="13370" width="0" style="138" hidden="1" customWidth="1"/>
    <col min="13371" max="13403" width="12" style="138" customWidth="1"/>
    <col min="13404" max="13404" width="10.85546875" style="138" customWidth="1"/>
    <col min="13405" max="13568" width="11.42578125" style="138"/>
    <col min="13569" max="13569" width="5.85546875" style="138" customWidth="1"/>
    <col min="13570" max="13570" width="15.42578125" style="138" customWidth="1"/>
    <col min="13571" max="13571" width="34.140625" style="138" customWidth="1"/>
    <col min="13572" max="13572" width="11.42578125" style="138"/>
    <col min="13573" max="13573" width="13.28515625" style="138" customWidth="1"/>
    <col min="13574" max="13575" width="15.7109375" style="138" customWidth="1"/>
    <col min="13576" max="13583" width="13.28515625" style="138" customWidth="1"/>
    <col min="13584" max="13585" width="12.7109375" style="138" customWidth="1"/>
    <col min="13586" max="13586" width="13.42578125" style="138" customWidth="1"/>
    <col min="13587" max="13587" width="8.5703125" style="138" customWidth="1"/>
    <col min="13588" max="13592" width="11.42578125" style="138"/>
    <col min="13593" max="13593" width="9.42578125" style="138" customWidth="1"/>
    <col min="13594" max="13595" width="11.42578125" style="138"/>
    <col min="13596" max="13596" width="14.140625" style="138" customWidth="1"/>
    <col min="13597" max="13597" width="17.140625" style="138" customWidth="1"/>
    <col min="13598" max="13599" width="12.5703125" style="138" customWidth="1"/>
    <col min="13600" max="13615" width="8.140625" style="138" customWidth="1"/>
    <col min="13616" max="13620" width="12" style="138" customWidth="1"/>
    <col min="13621" max="13621" width="13.140625" style="138" customWidth="1"/>
    <col min="13622" max="13626" width="0" style="138" hidden="1" customWidth="1"/>
    <col min="13627" max="13659" width="12" style="138" customWidth="1"/>
    <col min="13660" max="13660" width="10.85546875" style="138" customWidth="1"/>
    <col min="13661" max="13824" width="11.42578125" style="138"/>
    <col min="13825" max="13825" width="5.85546875" style="138" customWidth="1"/>
    <col min="13826" max="13826" width="15.42578125" style="138" customWidth="1"/>
    <col min="13827" max="13827" width="34.140625" style="138" customWidth="1"/>
    <col min="13828" max="13828" width="11.42578125" style="138"/>
    <col min="13829" max="13829" width="13.28515625" style="138" customWidth="1"/>
    <col min="13830" max="13831" width="15.7109375" style="138" customWidth="1"/>
    <col min="13832" max="13839" width="13.28515625" style="138" customWidth="1"/>
    <col min="13840" max="13841" width="12.7109375" style="138" customWidth="1"/>
    <col min="13842" max="13842" width="13.42578125" style="138" customWidth="1"/>
    <col min="13843" max="13843" width="8.5703125" style="138" customWidth="1"/>
    <col min="13844" max="13848" width="11.42578125" style="138"/>
    <col min="13849" max="13849" width="9.42578125" style="138" customWidth="1"/>
    <col min="13850" max="13851" width="11.42578125" style="138"/>
    <col min="13852" max="13852" width="14.140625" style="138" customWidth="1"/>
    <col min="13853" max="13853" width="17.140625" style="138" customWidth="1"/>
    <col min="13854" max="13855" width="12.5703125" style="138" customWidth="1"/>
    <col min="13856" max="13871" width="8.140625" style="138" customWidth="1"/>
    <col min="13872" max="13876" width="12" style="138" customWidth="1"/>
    <col min="13877" max="13877" width="13.140625" style="138" customWidth="1"/>
    <col min="13878" max="13882" width="0" style="138" hidden="1" customWidth="1"/>
    <col min="13883" max="13915" width="12" style="138" customWidth="1"/>
    <col min="13916" max="13916" width="10.85546875" style="138" customWidth="1"/>
    <col min="13917" max="14080" width="11.42578125" style="138"/>
    <col min="14081" max="14081" width="5.85546875" style="138" customWidth="1"/>
    <col min="14082" max="14082" width="15.42578125" style="138" customWidth="1"/>
    <col min="14083" max="14083" width="34.140625" style="138" customWidth="1"/>
    <col min="14084" max="14084" width="11.42578125" style="138"/>
    <col min="14085" max="14085" width="13.28515625" style="138" customWidth="1"/>
    <col min="14086" max="14087" width="15.7109375" style="138" customWidth="1"/>
    <col min="14088" max="14095" width="13.28515625" style="138" customWidth="1"/>
    <col min="14096" max="14097" width="12.7109375" style="138" customWidth="1"/>
    <col min="14098" max="14098" width="13.42578125" style="138" customWidth="1"/>
    <col min="14099" max="14099" width="8.5703125" style="138" customWidth="1"/>
    <col min="14100" max="14104" width="11.42578125" style="138"/>
    <col min="14105" max="14105" width="9.42578125" style="138" customWidth="1"/>
    <col min="14106" max="14107" width="11.42578125" style="138"/>
    <col min="14108" max="14108" width="14.140625" style="138" customWidth="1"/>
    <col min="14109" max="14109" width="17.140625" style="138" customWidth="1"/>
    <col min="14110" max="14111" width="12.5703125" style="138" customWidth="1"/>
    <col min="14112" max="14127" width="8.140625" style="138" customWidth="1"/>
    <col min="14128" max="14132" width="12" style="138" customWidth="1"/>
    <col min="14133" max="14133" width="13.140625" style="138" customWidth="1"/>
    <col min="14134" max="14138" width="0" style="138" hidden="1" customWidth="1"/>
    <col min="14139" max="14171" width="12" style="138" customWidth="1"/>
    <col min="14172" max="14172" width="10.85546875" style="138" customWidth="1"/>
    <col min="14173" max="14336" width="11.42578125" style="138"/>
    <col min="14337" max="14337" width="5.85546875" style="138" customWidth="1"/>
    <col min="14338" max="14338" width="15.42578125" style="138" customWidth="1"/>
    <col min="14339" max="14339" width="34.140625" style="138" customWidth="1"/>
    <col min="14340" max="14340" width="11.42578125" style="138"/>
    <col min="14341" max="14341" width="13.28515625" style="138" customWidth="1"/>
    <col min="14342" max="14343" width="15.7109375" style="138" customWidth="1"/>
    <col min="14344" max="14351" width="13.28515625" style="138" customWidth="1"/>
    <col min="14352" max="14353" width="12.7109375" style="138" customWidth="1"/>
    <col min="14354" max="14354" width="13.42578125" style="138" customWidth="1"/>
    <col min="14355" max="14355" width="8.5703125" style="138" customWidth="1"/>
    <col min="14356" max="14360" width="11.42578125" style="138"/>
    <col min="14361" max="14361" width="9.42578125" style="138" customWidth="1"/>
    <col min="14362" max="14363" width="11.42578125" style="138"/>
    <col min="14364" max="14364" width="14.140625" style="138" customWidth="1"/>
    <col min="14365" max="14365" width="17.140625" style="138" customWidth="1"/>
    <col min="14366" max="14367" width="12.5703125" style="138" customWidth="1"/>
    <col min="14368" max="14383" width="8.140625" style="138" customWidth="1"/>
    <col min="14384" max="14388" width="12" style="138" customWidth="1"/>
    <col min="14389" max="14389" width="13.140625" style="138" customWidth="1"/>
    <col min="14390" max="14394" width="0" style="138" hidden="1" customWidth="1"/>
    <col min="14395" max="14427" width="12" style="138" customWidth="1"/>
    <col min="14428" max="14428" width="10.85546875" style="138" customWidth="1"/>
    <col min="14429" max="14592" width="11.42578125" style="138"/>
    <col min="14593" max="14593" width="5.85546875" style="138" customWidth="1"/>
    <col min="14594" max="14594" width="15.42578125" style="138" customWidth="1"/>
    <col min="14595" max="14595" width="34.140625" style="138" customWidth="1"/>
    <col min="14596" max="14596" width="11.42578125" style="138"/>
    <col min="14597" max="14597" width="13.28515625" style="138" customWidth="1"/>
    <col min="14598" max="14599" width="15.7109375" style="138" customWidth="1"/>
    <col min="14600" max="14607" width="13.28515625" style="138" customWidth="1"/>
    <col min="14608" max="14609" width="12.7109375" style="138" customWidth="1"/>
    <col min="14610" max="14610" width="13.42578125" style="138" customWidth="1"/>
    <col min="14611" max="14611" width="8.5703125" style="138" customWidth="1"/>
    <col min="14612" max="14616" width="11.42578125" style="138"/>
    <col min="14617" max="14617" width="9.42578125" style="138" customWidth="1"/>
    <col min="14618" max="14619" width="11.42578125" style="138"/>
    <col min="14620" max="14620" width="14.140625" style="138" customWidth="1"/>
    <col min="14621" max="14621" width="17.140625" style="138" customWidth="1"/>
    <col min="14622" max="14623" width="12.5703125" style="138" customWidth="1"/>
    <col min="14624" max="14639" width="8.140625" style="138" customWidth="1"/>
    <col min="14640" max="14644" width="12" style="138" customWidth="1"/>
    <col min="14645" max="14645" width="13.140625" style="138" customWidth="1"/>
    <col min="14646" max="14650" width="0" style="138" hidden="1" customWidth="1"/>
    <col min="14651" max="14683" width="12" style="138" customWidth="1"/>
    <col min="14684" max="14684" width="10.85546875" style="138" customWidth="1"/>
    <col min="14685" max="14848" width="11.42578125" style="138"/>
    <col min="14849" max="14849" width="5.85546875" style="138" customWidth="1"/>
    <col min="14850" max="14850" width="15.42578125" style="138" customWidth="1"/>
    <col min="14851" max="14851" width="34.140625" style="138" customWidth="1"/>
    <col min="14852" max="14852" width="11.42578125" style="138"/>
    <col min="14853" max="14853" width="13.28515625" style="138" customWidth="1"/>
    <col min="14854" max="14855" width="15.7109375" style="138" customWidth="1"/>
    <col min="14856" max="14863" width="13.28515625" style="138" customWidth="1"/>
    <col min="14864" max="14865" width="12.7109375" style="138" customWidth="1"/>
    <col min="14866" max="14866" width="13.42578125" style="138" customWidth="1"/>
    <col min="14867" max="14867" width="8.5703125" style="138" customWidth="1"/>
    <col min="14868" max="14872" width="11.42578125" style="138"/>
    <col min="14873" max="14873" width="9.42578125" style="138" customWidth="1"/>
    <col min="14874" max="14875" width="11.42578125" style="138"/>
    <col min="14876" max="14876" width="14.140625" style="138" customWidth="1"/>
    <col min="14877" max="14877" width="17.140625" style="138" customWidth="1"/>
    <col min="14878" max="14879" width="12.5703125" style="138" customWidth="1"/>
    <col min="14880" max="14895" width="8.140625" style="138" customWidth="1"/>
    <col min="14896" max="14900" width="12" style="138" customWidth="1"/>
    <col min="14901" max="14901" width="13.140625" style="138" customWidth="1"/>
    <col min="14902" max="14906" width="0" style="138" hidden="1" customWidth="1"/>
    <col min="14907" max="14939" width="12" style="138" customWidth="1"/>
    <col min="14940" max="14940" width="10.85546875" style="138" customWidth="1"/>
    <col min="14941" max="15104" width="11.42578125" style="138"/>
    <col min="15105" max="15105" width="5.85546875" style="138" customWidth="1"/>
    <col min="15106" max="15106" width="15.42578125" style="138" customWidth="1"/>
    <col min="15107" max="15107" width="34.140625" style="138" customWidth="1"/>
    <col min="15108" max="15108" width="11.42578125" style="138"/>
    <col min="15109" max="15109" width="13.28515625" style="138" customWidth="1"/>
    <col min="15110" max="15111" width="15.7109375" style="138" customWidth="1"/>
    <col min="15112" max="15119" width="13.28515625" style="138" customWidth="1"/>
    <col min="15120" max="15121" width="12.7109375" style="138" customWidth="1"/>
    <col min="15122" max="15122" width="13.42578125" style="138" customWidth="1"/>
    <col min="15123" max="15123" width="8.5703125" style="138" customWidth="1"/>
    <col min="15124" max="15128" width="11.42578125" style="138"/>
    <col min="15129" max="15129" width="9.42578125" style="138" customWidth="1"/>
    <col min="15130" max="15131" width="11.42578125" style="138"/>
    <col min="15132" max="15132" width="14.140625" style="138" customWidth="1"/>
    <col min="15133" max="15133" width="17.140625" style="138" customWidth="1"/>
    <col min="15134" max="15135" width="12.5703125" style="138" customWidth="1"/>
    <col min="15136" max="15151" width="8.140625" style="138" customWidth="1"/>
    <col min="15152" max="15156" width="12" style="138" customWidth="1"/>
    <col min="15157" max="15157" width="13.140625" style="138" customWidth="1"/>
    <col min="15158" max="15162" width="0" style="138" hidden="1" customWidth="1"/>
    <col min="15163" max="15195" width="12" style="138" customWidth="1"/>
    <col min="15196" max="15196" width="10.85546875" style="138" customWidth="1"/>
    <col min="15197" max="15360" width="11.42578125" style="138"/>
    <col min="15361" max="15361" width="5.85546875" style="138" customWidth="1"/>
    <col min="15362" max="15362" width="15.42578125" style="138" customWidth="1"/>
    <col min="15363" max="15363" width="34.140625" style="138" customWidth="1"/>
    <col min="15364" max="15364" width="11.42578125" style="138"/>
    <col min="15365" max="15365" width="13.28515625" style="138" customWidth="1"/>
    <col min="15366" max="15367" width="15.7109375" style="138" customWidth="1"/>
    <col min="15368" max="15375" width="13.28515625" style="138" customWidth="1"/>
    <col min="15376" max="15377" width="12.7109375" style="138" customWidth="1"/>
    <col min="15378" max="15378" width="13.42578125" style="138" customWidth="1"/>
    <col min="15379" max="15379" width="8.5703125" style="138" customWidth="1"/>
    <col min="15380" max="15384" width="11.42578125" style="138"/>
    <col min="15385" max="15385" width="9.42578125" style="138" customWidth="1"/>
    <col min="15386" max="15387" width="11.42578125" style="138"/>
    <col min="15388" max="15388" width="14.140625" style="138" customWidth="1"/>
    <col min="15389" max="15389" width="17.140625" style="138" customWidth="1"/>
    <col min="15390" max="15391" width="12.5703125" style="138" customWidth="1"/>
    <col min="15392" max="15407" width="8.140625" style="138" customWidth="1"/>
    <col min="15408" max="15412" width="12" style="138" customWidth="1"/>
    <col min="15413" max="15413" width="13.140625" style="138" customWidth="1"/>
    <col min="15414" max="15418" width="0" style="138" hidden="1" customWidth="1"/>
    <col min="15419" max="15451" width="12" style="138" customWidth="1"/>
    <col min="15452" max="15452" width="10.85546875" style="138" customWidth="1"/>
    <col min="15453" max="15616" width="11.42578125" style="138"/>
    <col min="15617" max="15617" width="5.85546875" style="138" customWidth="1"/>
    <col min="15618" max="15618" width="15.42578125" style="138" customWidth="1"/>
    <col min="15619" max="15619" width="34.140625" style="138" customWidth="1"/>
    <col min="15620" max="15620" width="11.42578125" style="138"/>
    <col min="15621" max="15621" width="13.28515625" style="138" customWidth="1"/>
    <col min="15622" max="15623" width="15.7109375" style="138" customWidth="1"/>
    <col min="15624" max="15631" width="13.28515625" style="138" customWidth="1"/>
    <col min="15632" max="15633" width="12.7109375" style="138" customWidth="1"/>
    <col min="15634" max="15634" width="13.42578125" style="138" customWidth="1"/>
    <col min="15635" max="15635" width="8.5703125" style="138" customWidth="1"/>
    <col min="15636" max="15640" width="11.42578125" style="138"/>
    <col min="15641" max="15641" width="9.42578125" style="138" customWidth="1"/>
    <col min="15642" max="15643" width="11.42578125" style="138"/>
    <col min="15644" max="15644" width="14.140625" style="138" customWidth="1"/>
    <col min="15645" max="15645" width="17.140625" style="138" customWidth="1"/>
    <col min="15646" max="15647" width="12.5703125" style="138" customWidth="1"/>
    <col min="15648" max="15663" width="8.140625" style="138" customWidth="1"/>
    <col min="15664" max="15668" width="12" style="138" customWidth="1"/>
    <col min="15669" max="15669" width="13.140625" style="138" customWidth="1"/>
    <col min="15670" max="15674" width="0" style="138" hidden="1" customWidth="1"/>
    <col min="15675" max="15707" width="12" style="138" customWidth="1"/>
    <col min="15708" max="15708" width="10.85546875" style="138" customWidth="1"/>
    <col min="15709" max="15872" width="11.42578125" style="138"/>
    <col min="15873" max="15873" width="5.85546875" style="138" customWidth="1"/>
    <col min="15874" max="15874" width="15.42578125" style="138" customWidth="1"/>
    <col min="15875" max="15875" width="34.140625" style="138" customWidth="1"/>
    <col min="15876" max="15876" width="11.42578125" style="138"/>
    <col min="15877" max="15877" width="13.28515625" style="138" customWidth="1"/>
    <col min="15878" max="15879" width="15.7109375" style="138" customWidth="1"/>
    <col min="15880" max="15887" width="13.28515625" style="138" customWidth="1"/>
    <col min="15888" max="15889" width="12.7109375" style="138" customWidth="1"/>
    <col min="15890" max="15890" width="13.42578125" style="138" customWidth="1"/>
    <col min="15891" max="15891" width="8.5703125" style="138" customWidth="1"/>
    <col min="15892" max="15896" width="11.42578125" style="138"/>
    <col min="15897" max="15897" width="9.42578125" style="138" customWidth="1"/>
    <col min="15898" max="15899" width="11.42578125" style="138"/>
    <col min="15900" max="15900" width="14.140625" style="138" customWidth="1"/>
    <col min="15901" max="15901" width="17.140625" style="138" customWidth="1"/>
    <col min="15902" max="15903" width="12.5703125" style="138" customWidth="1"/>
    <col min="15904" max="15919" width="8.140625" style="138" customWidth="1"/>
    <col min="15920" max="15924" width="12" style="138" customWidth="1"/>
    <col min="15925" max="15925" width="13.140625" style="138" customWidth="1"/>
    <col min="15926" max="15930" width="0" style="138" hidden="1" customWidth="1"/>
    <col min="15931" max="15963" width="12" style="138" customWidth="1"/>
    <col min="15964" max="15964" width="10.85546875" style="138" customWidth="1"/>
    <col min="15965" max="16128" width="11.42578125" style="138"/>
    <col min="16129" max="16129" width="5.85546875" style="138" customWidth="1"/>
    <col min="16130" max="16130" width="15.42578125" style="138" customWidth="1"/>
    <col min="16131" max="16131" width="34.140625" style="138" customWidth="1"/>
    <col min="16132" max="16132" width="11.42578125" style="138"/>
    <col min="16133" max="16133" width="13.28515625" style="138" customWidth="1"/>
    <col min="16134" max="16135" width="15.7109375" style="138" customWidth="1"/>
    <col min="16136" max="16143" width="13.28515625" style="138" customWidth="1"/>
    <col min="16144" max="16145" width="12.7109375" style="138" customWidth="1"/>
    <col min="16146" max="16146" width="13.42578125" style="138" customWidth="1"/>
    <col min="16147" max="16147" width="8.5703125" style="138" customWidth="1"/>
    <col min="16148" max="16152" width="11.42578125" style="138"/>
    <col min="16153" max="16153" width="9.42578125" style="138" customWidth="1"/>
    <col min="16154" max="16155" width="11.42578125" style="138"/>
    <col min="16156" max="16156" width="14.140625" style="138" customWidth="1"/>
    <col min="16157" max="16157" width="17.140625" style="138" customWidth="1"/>
    <col min="16158" max="16159" width="12.5703125" style="138" customWidth="1"/>
    <col min="16160" max="16175" width="8.140625" style="138" customWidth="1"/>
    <col min="16176" max="16180" width="12" style="138" customWidth="1"/>
    <col min="16181" max="16181" width="13.140625" style="138" customWidth="1"/>
    <col min="16182" max="16186" width="0" style="138" hidden="1" customWidth="1"/>
    <col min="16187" max="16219" width="12" style="138" customWidth="1"/>
    <col min="16220" max="16220" width="10.85546875" style="138" customWidth="1"/>
    <col min="16221" max="16384" width="11.42578125" style="138"/>
  </cols>
  <sheetData>
    <row r="1" spans="1:57" s="3" customFormat="1" ht="12.75" customHeight="1" x14ac:dyDescent="0.15">
      <c r="A1" s="1"/>
      <c r="B1" s="2"/>
      <c r="C1" s="2"/>
      <c r="D1" s="2"/>
      <c r="E1" s="2"/>
      <c r="F1" s="2"/>
      <c r="G1" s="2"/>
      <c r="H1" s="2"/>
      <c r="I1" s="2"/>
      <c r="J1" s="2"/>
    </row>
    <row r="2" spans="1:57" s="3" customFormat="1" ht="12.75" customHeight="1" x14ac:dyDescent="0.15">
      <c r="A2" s="1"/>
      <c r="B2" s="2"/>
      <c r="C2" s="2"/>
      <c r="D2" s="2"/>
      <c r="E2" s="2"/>
      <c r="F2" s="2"/>
      <c r="G2" s="2"/>
      <c r="H2" s="2"/>
      <c r="I2" s="2"/>
      <c r="J2" s="2"/>
    </row>
    <row r="3" spans="1:57" s="3" customFormat="1" ht="12.75" customHeight="1" x14ac:dyDescent="0.2">
      <c r="A3" s="1"/>
      <c r="B3" s="2"/>
      <c r="C3" s="4"/>
      <c r="D3" s="2"/>
      <c r="E3" s="2"/>
      <c r="F3" s="2"/>
      <c r="G3" s="2"/>
      <c r="H3" s="2"/>
      <c r="I3" s="2"/>
      <c r="J3" s="2"/>
    </row>
    <row r="4" spans="1:57" s="3" customFormat="1" ht="12.75" customHeight="1" x14ac:dyDescent="0.15">
      <c r="A4" s="1"/>
      <c r="B4" s="2"/>
      <c r="C4" s="2"/>
      <c r="D4" s="2"/>
      <c r="E4" s="2"/>
      <c r="F4" s="2"/>
      <c r="G4" s="2"/>
      <c r="H4" s="2"/>
      <c r="I4" s="2"/>
      <c r="J4" s="2"/>
    </row>
    <row r="5" spans="1:57" s="3" customFormat="1" ht="12.75" customHeight="1" x14ac:dyDescent="0.15">
      <c r="A5" s="5"/>
      <c r="B5" s="2"/>
      <c r="C5" s="2"/>
      <c r="D5" s="2"/>
      <c r="E5" s="2"/>
      <c r="F5" s="2"/>
      <c r="G5" s="2"/>
      <c r="H5" s="2"/>
      <c r="I5" s="2"/>
      <c r="J5" s="2"/>
    </row>
    <row r="6" spans="1:57" s="8" customFormat="1" ht="39.75" customHeight="1" x14ac:dyDescent="0.2">
      <c r="A6" s="373"/>
      <c r="B6" s="373"/>
      <c r="C6" s="373"/>
      <c r="D6" s="373"/>
      <c r="E6" s="373"/>
      <c r="F6" s="373"/>
      <c r="G6" s="373"/>
      <c r="H6" s="373"/>
      <c r="I6" s="373"/>
      <c r="J6" s="373"/>
      <c r="K6" s="373"/>
      <c r="L6" s="373"/>
      <c r="M6" s="373"/>
      <c r="N6" s="373"/>
      <c r="O6" s="373"/>
      <c r="P6" s="6"/>
      <c r="Q6" s="7"/>
    </row>
    <row r="7" spans="1:57" s="8" customFormat="1" ht="39.75" customHeight="1" x14ac:dyDescent="0.2">
      <c r="A7" s="9"/>
      <c r="B7" s="10"/>
      <c r="C7" s="10"/>
      <c r="D7" s="10"/>
      <c r="E7" s="10"/>
      <c r="F7" s="10"/>
      <c r="G7" s="10"/>
      <c r="H7" s="10"/>
      <c r="I7" s="10"/>
      <c r="J7" s="10"/>
      <c r="K7" s="10"/>
      <c r="L7" s="10"/>
      <c r="M7" s="10"/>
      <c r="N7" s="10"/>
      <c r="O7" s="10"/>
      <c r="P7" s="11"/>
    </row>
    <row r="8" spans="1:57" s="12" customFormat="1" ht="23.1" customHeight="1" x14ac:dyDescent="0.15">
      <c r="A8" s="345"/>
      <c r="B8" s="346"/>
      <c r="C8" s="374"/>
      <c r="D8" s="319"/>
      <c r="E8" s="378"/>
      <c r="F8" s="379"/>
      <c r="G8" s="379"/>
      <c r="H8" s="379"/>
      <c r="I8" s="380"/>
      <c r="J8" s="381"/>
      <c r="K8" s="382"/>
      <c r="L8" s="382"/>
      <c r="M8" s="382"/>
      <c r="N8" s="382"/>
      <c r="O8" s="382"/>
      <c r="P8" s="382"/>
      <c r="Q8" s="382"/>
      <c r="R8" s="382"/>
      <c r="S8" s="382"/>
      <c r="T8" s="382"/>
      <c r="U8" s="382"/>
      <c r="V8" s="382"/>
      <c r="W8" s="382"/>
      <c r="X8" s="383"/>
      <c r="Y8" s="384"/>
      <c r="Z8" s="385"/>
      <c r="AA8" s="386"/>
      <c r="AB8" s="319"/>
      <c r="AC8" s="388"/>
      <c r="AD8" s="8"/>
      <c r="AE8" s="8"/>
      <c r="AF8" s="8"/>
      <c r="AG8" s="8"/>
      <c r="AH8" s="8"/>
      <c r="AI8" s="8"/>
      <c r="AJ8" s="8"/>
      <c r="AK8" s="8"/>
      <c r="AL8" s="8"/>
      <c r="AM8" s="8"/>
      <c r="AN8" s="8"/>
      <c r="AO8" s="8"/>
    </row>
    <row r="9" spans="1:57" s="12" customFormat="1" ht="23.1" customHeight="1" x14ac:dyDescent="0.15">
      <c r="A9" s="375"/>
      <c r="B9" s="376"/>
      <c r="C9" s="377"/>
      <c r="D9" s="321"/>
      <c r="E9" s="13"/>
      <c r="F9" s="14"/>
      <c r="G9" s="14"/>
      <c r="H9" s="15"/>
      <c r="I9" s="16"/>
      <c r="J9" s="17"/>
      <c r="K9" s="14"/>
      <c r="L9" s="14"/>
      <c r="M9" s="14"/>
      <c r="N9" s="14"/>
      <c r="O9" s="14"/>
      <c r="P9" s="14"/>
      <c r="Q9" s="14"/>
      <c r="R9" s="14"/>
      <c r="S9" s="14"/>
      <c r="T9" s="14"/>
      <c r="U9" s="14"/>
      <c r="V9" s="14"/>
      <c r="W9" s="14"/>
      <c r="X9" s="18"/>
      <c r="Y9" s="19"/>
      <c r="Z9" s="20"/>
      <c r="AA9" s="387"/>
      <c r="AB9" s="321"/>
      <c r="AC9" s="389"/>
      <c r="AD9" s="8"/>
      <c r="AE9" s="8"/>
      <c r="AF9" s="8"/>
      <c r="AG9" s="8"/>
      <c r="AH9" s="8"/>
      <c r="AI9" s="8"/>
      <c r="AJ9" s="8"/>
      <c r="AK9" s="8"/>
      <c r="AL9" s="8"/>
      <c r="AM9" s="8"/>
      <c r="AN9" s="8"/>
      <c r="AO9" s="8"/>
      <c r="AP9" s="8"/>
    </row>
    <row r="10" spans="1:57" s="12" customFormat="1" ht="19.5" customHeight="1" x14ac:dyDescent="0.15">
      <c r="A10" s="391"/>
      <c r="B10" s="324"/>
      <c r="C10" s="325"/>
      <c r="D10" s="21"/>
      <c r="E10" s="22"/>
      <c r="F10" s="23"/>
      <c r="G10" s="23"/>
      <c r="H10" s="24"/>
      <c r="I10" s="25"/>
      <c r="J10" s="24"/>
      <c r="K10" s="26"/>
      <c r="L10" s="26"/>
      <c r="M10" s="27"/>
      <c r="N10" s="27"/>
      <c r="O10" s="27"/>
      <c r="P10" s="27"/>
      <c r="Q10" s="27"/>
      <c r="R10" s="27"/>
      <c r="S10" s="27"/>
      <c r="T10" s="27"/>
      <c r="U10" s="27"/>
      <c r="V10" s="27"/>
      <c r="W10" s="27"/>
      <c r="X10" s="27"/>
      <c r="Y10" s="28"/>
      <c r="Z10" s="29"/>
      <c r="AA10" s="30"/>
      <c r="AB10" s="30"/>
      <c r="AC10" s="30"/>
      <c r="AD10" s="175"/>
      <c r="AE10" s="8"/>
      <c r="AF10" s="8"/>
      <c r="AG10" s="8"/>
      <c r="AH10" s="8"/>
      <c r="AI10" s="8"/>
      <c r="AJ10" s="8"/>
      <c r="AK10" s="8"/>
      <c r="AL10" s="8"/>
      <c r="AM10" s="8"/>
      <c r="AN10" s="8"/>
      <c r="AO10" s="8"/>
      <c r="AP10" s="8"/>
      <c r="BB10" s="177"/>
      <c r="BE10" s="177"/>
    </row>
    <row r="11" spans="1:57" s="12" customFormat="1" ht="15" customHeight="1" x14ac:dyDescent="0.15">
      <c r="A11" s="392"/>
      <c r="B11" s="326"/>
      <c r="C11" s="31"/>
      <c r="D11" s="32"/>
      <c r="E11" s="33"/>
      <c r="F11" s="34"/>
      <c r="G11" s="34"/>
      <c r="H11" s="34"/>
      <c r="I11" s="35"/>
      <c r="J11" s="34"/>
      <c r="K11" s="34"/>
      <c r="L11" s="34"/>
      <c r="M11" s="34"/>
      <c r="N11" s="34"/>
      <c r="O11" s="34"/>
      <c r="P11" s="34"/>
      <c r="Q11" s="34"/>
      <c r="R11" s="34"/>
      <c r="S11" s="34"/>
      <c r="T11" s="34"/>
      <c r="U11" s="34"/>
      <c r="V11" s="34"/>
      <c r="W11" s="34"/>
      <c r="X11" s="36"/>
      <c r="Y11" s="37"/>
      <c r="Z11" s="36"/>
      <c r="AA11" s="38"/>
      <c r="AB11" s="38"/>
      <c r="AC11" s="38"/>
      <c r="AD11" s="175"/>
      <c r="AE11" s="8"/>
      <c r="AF11" s="8"/>
      <c r="AG11" s="8"/>
      <c r="AH11" s="8"/>
      <c r="AI11" s="8"/>
      <c r="AJ11" s="8"/>
      <c r="AK11" s="8"/>
      <c r="AL11" s="8"/>
      <c r="AM11" s="8"/>
      <c r="AN11" s="8"/>
      <c r="AO11" s="8"/>
      <c r="AP11" s="8"/>
      <c r="BB11" s="177"/>
      <c r="BE11" s="177"/>
    </row>
    <row r="12" spans="1:57" s="12" customFormat="1" ht="15" customHeight="1" x14ac:dyDescent="0.15">
      <c r="A12" s="392"/>
      <c r="B12" s="327"/>
      <c r="C12" s="203"/>
      <c r="D12" s="39"/>
      <c r="E12" s="40"/>
      <c r="F12" s="41"/>
      <c r="G12" s="41"/>
      <c r="H12" s="41"/>
      <c r="I12" s="42"/>
      <c r="J12" s="41"/>
      <c r="K12" s="41"/>
      <c r="L12" s="41"/>
      <c r="M12" s="41"/>
      <c r="N12" s="41"/>
      <c r="O12" s="41"/>
      <c r="P12" s="41"/>
      <c r="Q12" s="41"/>
      <c r="R12" s="41"/>
      <c r="S12" s="41"/>
      <c r="T12" s="41"/>
      <c r="U12" s="41"/>
      <c r="V12" s="41"/>
      <c r="W12" s="41"/>
      <c r="X12" s="43"/>
      <c r="Y12" s="44"/>
      <c r="Z12" s="43"/>
      <c r="AA12" s="45"/>
      <c r="AB12" s="45"/>
      <c r="AC12" s="46"/>
      <c r="AD12" s="175"/>
      <c r="AE12" s="8"/>
      <c r="AF12" s="8"/>
      <c r="AG12" s="8"/>
      <c r="AH12" s="8"/>
      <c r="AI12" s="8"/>
      <c r="AJ12" s="8"/>
      <c r="AK12" s="8"/>
      <c r="AL12" s="8"/>
      <c r="AM12" s="8"/>
      <c r="AN12" s="8"/>
      <c r="AO12" s="8"/>
      <c r="AP12" s="8"/>
      <c r="BB12" s="177"/>
      <c r="BE12" s="177"/>
    </row>
    <row r="13" spans="1:57" s="12" customFormat="1" ht="15" customHeight="1" x14ac:dyDescent="0.15">
      <c r="A13" s="392"/>
      <c r="B13" s="328"/>
      <c r="C13" s="47"/>
      <c r="D13" s="48"/>
      <c r="E13" s="49"/>
      <c r="F13" s="50"/>
      <c r="G13" s="50"/>
      <c r="H13" s="50"/>
      <c r="I13" s="51"/>
      <c r="J13" s="50"/>
      <c r="K13" s="50"/>
      <c r="L13" s="50"/>
      <c r="M13" s="50"/>
      <c r="N13" s="50"/>
      <c r="O13" s="50"/>
      <c r="P13" s="50"/>
      <c r="Q13" s="50"/>
      <c r="R13" s="50"/>
      <c r="S13" s="50"/>
      <c r="T13" s="50"/>
      <c r="U13" s="50"/>
      <c r="V13" s="50"/>
      <c r="W13" s="50"/>
      <c r="X13" s="52"/>
      <c r="Y13" s="53"/>
      <c r="Z13" s="52"/>
      <c r="AA13" s="54"/>
      <c r="AB13" s="54"/>
      <c r="AC13" s="54"/>
      <c r="AD13" s="175"/>
      <c r="AE13" s="8"/>
      <c r="AF13" s="8"/>
      <c r="AG13" s="8"/>
      <c r="AH13" s="8"/>
      <c r="AI13" s="8"/>
      <c r="AJ13" s="8"/>
      <c r="AK13" s="8"/>
      <c r="AL13" s="8"/>
      <c r="AM13" s="8"/>
      <c r="AN13" s="8"/>
      <c r="AO13" s="8"/>
      <c r="AP13" s="8"/>
      <c r="BB13" s="177"/>
      <c r="BE13" s="177"/>
    </row>
    <row r="14" spans="1:57" s="12" customFormat="1" ht="15" customHeight="1" x14ac:dyDescent="0.15">
      <c r="A14" s="392"/>
      <c r="B14" s="353"/>
      <c r="C14" s="354"/>
      <c r="D14" s="55"/>
      <c r="E14" s="40"/>
      <c r="F14" s="41"/>
      <c r="G14" s="41"/>
      <c r="H14" s="41"/>
      <c r="I14" s="46"/>
      <c r="J14" s="44"/>
      <c r="K14" s="41"/>
      <c r="L14" s="41"/>
      <c r="M14" s="56"/>
      <c r="N14" s="56"/>
      <c r="O14" s="56"/>
      <c r="P14" s="56"/>
      <c r="Q14" s="56"/>
      <c r="R14" s="56"/>
      <c r="S14" s="56"/>
      <c r="T14" s="56"/>
      <c r="U14" s="56"/>
      <c r="V14" s="56"/>
      <c r="W14" s="56"/>
      <c r="X14" s="56"/>
      <c r="Y14" s="57"/>
      <c r="Z14" s="58"/>
      <c r="AA14" s="46"/>
      <c r="AB14" s="46"/>
      <c r="AC14" s="46"/>
      <c r="AD14" s="175"/>
      <c r="AE14" s="8"/>
      <c r="AF14" s="8"/>
      <c r="AG14" s="8"/>
      <c r="AH14" s="8"/>
      <c r="AI14" s="8"/>
      <c r="AJ14" s="8"/>
      <c r="AK14" s="8"/>
      <c r="AL14" s="8"/>
      <c r="AM14" s="8"/>
      <c r="AN14" s="8"/>
      <c r="AO14" s="8"/>
      <c r="AP14" s="8"/>
      <c r="BB14" s="177"/>
      <c r="BE14" s="177"/>
    </row>
    <row r="15" spans="1:57" s="12" customFormat="1" ht="15" customHeight="1" x14ac:dyDescent="0.15">
      <c r="A15" s="392"/>
      <c r="B15" s="314"/>
      <c r="C15" s="315"/>
      <c r="D15" s="39"/>
      <c r="E15" s="59"/>
      <c r="F15" s="60"/>
      <c r="G15" s="60"/>
      <c r="H15" s="60"/>
      <c r="I15" s="45"/>
      <c r="J15" s="61"/>
      <c r="K15" s="60"/>
      <c r="L15" s="60"/>
      <c r="M15" s="62"/>
      <c r="N15" s="62"/>
      <c r="O15" s="62"/>
      <c r="P15" s="62"/>
      <c r="Q15" s="62"/>
      <c r="R15" s="62"/>
      <c r="S15" s="62"/>
      <c r="T15" s="62"/>
      <c r="U15" s="62"/>
      <c r="V15" s="62"/>
      <c r="W15" s="62"/>
      <c r="X15" s="62"/>
      <c r="Y15" s="63"/>
      <c r="Z15" s="43"/>
      <c r="AA15" s="45"/>
      <c r="AB15" s="45"/>
      <c r="AC15" s="45"/>
      <c r="AD15" s="175"/>
      <c r="AE15" s="8"/>
      <c r="AF15" s="8"/>
      <c r="AG15" s="8"/>
      <c r="AH15" s="8"/>
      <c r="AI15" s="8"/>
      <c r="AJ15" s="8"/>
      <c r="AK15" s="8"/>
      <c r="AL15" s="8"/>
      <c r="AM15" s="8"/>
      <c r="AN15" s="8"/>
      <c r="AO15" s="8"/>
      <c r="AP15" s="8"/>
      <c r="BB15" s="177"/>
      <c r="BE15" s="177"/>
    </row>
    <row r="16" spans="1:57" s="12" customFormat="1" ht="15" customHeight="1" x14ac:dyDescent="0.15">
      <c r="A16" s="392"/>
      <c r="B16" s="314"/>
      <c r="C16" s="315"/>
      <c r="D16" s="39"/>
      <c r="E16" s="59"/>
      <c r="F16" s="60"/>
      <c r="G16" s="60"/>
      <c r="H16" s="60"/>
      <c r="I16" s="45"/>
      <c r="J16" s="61"/>
      <c r="K16" s="60"/>
      <c r="L16" s="60"/>
      <c r="M16" s="62"/>
      <c r="N16" s="62"/>
      <c r="O16" s="62"/>
      <c r="P16" s="62"/>
      <c r="Q16" s="62"/>
      <c r="R16" s="62"/>
      <c r="S16" s="62"/>
      <c r="T16" s="62"/>
      <c r="U16" s="62"/>
      <c r="V16" s="62"/>
      <c r="W16" s="62"/>
      <c r="X16" s="62"/>
      <c r="Y16" s="63"/>
      <c r="Z16" s="43"/>
      <c r="AA16" s="45"/>
      <c r="AB16" s="45"/>
      <c r="AC16" s="45"/>
      <c r="AD16" s="175"/>
      <c r="AE16" s="8"/>
      <c r="AF16" s="8"/>
      <c r="AG16" s="8"/>
      <c r="AH16" s="8"/>
      <c r="AI16" s="8"/>
      <c r="AJ16" s="8"/>
      <c r="AK16" s="8"/>
      <c r="AL16" s="8"/>
      <c r="AM16" s="8"/>
      <c r="AN16" s="8"/>
      <c r="AO16" s="8"/>
      <c r="AP16" s="8"/>
      <c r="BB16" s="177"/>
      <c r="BE16" s="177"/>
    </row>
    <row r="17" spans="1:57" s="12" customFormat="1" ht="15" customHeight="1" x14ac:dyDescent="0.15">
      <c r="A17" s="392"/>
      <c r="B17" s="314"/>
      <c r="C17" s="315"/>
      <c r="D17" s="39"/>
      <c r="E17" s="59"/>
      <c r="F17" s="60"/>
      <c r="G17" s="60"/>
      <c r="H17" s="60"/>
      <c r="I17" s="45"/>
      <c r="J17" s="61"/>
      <c r="K17" s="60"/>
      <c r="L17" s="60"/>
      <c r="M17" s="62"/>
      <c r="N17" s="62"/>
      <c r="O17" s="62"/>
      <c r="P17" s="62"/>
      <c r="Q17" s="62"/>
      <c r="R17" s="62"/>
      <c r="S17" s="62"/>
      <c r="T17" s="62"/>
      <c r="U17" s="62"/>
      <c r="V17" s="62"/>
      <c r="W17" s="62"/>
      <c r="X17" s="62"/>
      <c r="Y17" s="63"/>
      <c r="Z17" s="43"/>
      <c r="AA17" s="45"/>
      <c r="AB17" s="45"/>
      <c r="AC17" s="45"/>
      <c r="AD17" s="175"/>
      <c r="AE17" s="8"/>
      <c r="AF17" s="8"/>
      <c r="AG17" s="8"/>
      <c r="AH17" s="8"/>
      <c r="AI17" s="8"/>
      <c r="AJ17" s="8"/>
      <c r="AK17" s="8"/>
      <c r="AL17" s="8"/>
      <c r="AM17" s="8"/>
      <c r="AN17" s="8"/>
      <c r="AO17" s="8"/>
      <c r="AP17" s="8"/>
      <c r="BB17" s="177"/>
      <c r="BE17" s="177"/>
    </row>
    <row r="18" spans="1:57" s="12" customFormat="1" ht="15" customHeight="1" x14ac:dyDescent="0.15">
      <c r="A18" s="392"/>
      <c r="B18" s="314"/>
      <c r="C18" s="315"/>
      <c r="D18" s="39"/>
      <c r="E18" s="59"/>
      <c r="F18" s="60"/>
      <c r="G18" s="60"/>
      <c r="H18" s="60"/>
      <c r="I18" s="45"/>
      <c r="J18" s="61"/>
      <c r="K18" s="60"/>
      <c r="L18" s="60"/>
      <c r="M18" s="62"/>
      <c r="N18" s="62"/>
      <c r="O18" s="62"/>
      <c r="P18" s="62"/>
      <c r="Q18" s="62"/>
      <c r="R18" s="62"/>
      <c r="S18" s="62"/>
      <c r="T18" s="62"/>
      <c r="U18" s="62"/>
      <c r="V18" s="62"/>
      <c r="W18" s="62"/>
      <c r="X18" s="62"/>
      <c r="Y18" s="63"/>
      <c r="Z18" s="43"/>
      <c r="AA18" s="45"/>
      <c r="AB18" s="45"/>
      <c r="AC18" s="45"/>
      <c r="AD18" s="175"/>
      <c r="AE18" s="8"/>
      <c r="AF18" s="8"/>
      <c r="AG18" s="8"/>
      <c r="AH18" s="8"/>
      <c r="AI18" s="8"/>
      <c r="AJ18" s="8"/>
      <c r="AK18" s="8"/>
      <c r="AL18" s="8"/>
      <c r="AM18" s="8"/>
      <c r="AN18" s="8"/>
      <c r="AO18" s="8"/>
      <c r="AP18" s="8"/>
      <c r="BB18" s="177"/>
      <c r="BE18" s="177"/>
    </row>
    <row r="19" spans="1:57" s="12" customFormat="1" ht="15" customHeight="1" x14ac:dyDescent="0.15">
      <c r="A19" s="392"/>
      <c r="B19" s="314"/>
      <c r="C19" s="315"/>
      <c r="D19" s="39"/>
      <c r="E19" s="64"/>
      <c r="F19" s="65"/>
      <c r="G19" s="65"/>
      <c r="H19" s="65"/>
      <c r="I19" s="66"/>
      <c r="J19" s="61"/>
      <c r="K19" s="60"/>
      <c r="L19" s="60"/>
      <c r="M19" s="60"/>
      <c r="N19" s="60"/>
      <c r="O19" s="60"/>
      <c r="P19" s="60"/>
      <c r="Q19" s="60"/>
      <c r="R19" s="60"/>
      <c r="S19" s="60"/>
      <c r="T19" s="60"/>
      <c r="U19" s="67"/>
      <c r="V19" s="67"/>
      <c r="W19" s="67"/>
      <c r="X19" s="67"/>
      <c r="Y19" s="63"/>
      <c r="Z19" s="43"/>
      <c r="AA19" s="45"/>
      <c r="AB19" s="66"/>
      <c r="AC19" s="66"/>
      <c r="AD19" s="175"/>
      <c r="AE19" s="8"/>
      <c r="AF19" s="8"/>
      <c r="AG19" s="8"/>
      <c r="AH19" s="8"/>
      <c r="AI19" s="8"/>
      <c r="AJ19" s="8"/>
      <c r="AK19" s="8"/>
      <c r="AL19" s="8"/>
      <c r="AM19" s="8"/>
      <c r="AN19" s="8"/>
      <c r="AO19" s="8"/>
      <c r="AP19" s="8"/>
      <c r="BB19" s="177"/>
      <c r="BE19" s="177"/>
    </row>
    <row r="20" spans="1:57" s="12" customFormat="1" ht="15" customHeight="1" x14ac:dyDescent="0.15">
      <c r="A20" s="392"/>
      <c r="B20" s="317"/>
      <c r="C20" s="318"/>
      <c r="D20" s="68"/>
      <c r="E20" s="178"/>
      <c r="F20" s="80"/>
      <c r="G20" s="80"/>
      <c r="H20" s="70"/>
      <c r="I20" s="74"/>
      <c r="J20" s="69"/>
      <c r="K20" s="70"/>
      <c r="L20" s="70"/>
      <c r="M20" s="70"/>
      <c r="N20" s="70"/>
      <c r="O20" s="70"/>
      <c r="P20" s="70"/>
      <c r="Q20" s="70"/>
      <c r="R20" s="70"/>
      <c r="S20" s="70"/>
      <c r="T20" s="70"/>
      <c r="U20" s="71"/>
      <c r="V20" s="71"/>
      <c r="W20" s="71"/>
      <c r="X20" s="71"/>
      <c r="Y20" s="72"/>
      <c r="Z20" s="73"/>
      <c r="AA20" s="74"/>
      <c r="AB20" s="75"/>
      <c r="AC20" s="75"/>
      <c r="AD20" s="175"/>
      <c r="AE20" s="8"/>
      <c r="AF20" s="8"/>
      <c r="AG20" s="8"/>
      <c r="AH20" s="8"/>
      <c r="AI20" s="8"/>
      <c r="AJ20" s="8"/>
      <c r="AK20" s="8"/>
      <c r="AL20" s="8"/>
      <c r="AM20" s="8"/>
      <c r="AN20" s="8"/>
      <c r="AO20" s="8"/>
      <c r="AP20" s="8"/>
      <c r="BB20" s="177"/>
      <c r="BE20" s="177"/>
    </row>
    <row r="21" spans="1:57" s="12" customFormat="1" ht="15" customHeight="1" x14ac:dyDescent="0.15">
      <c r="A21" s="392"/>
      <c r="B21" s="319"/>
      <c r="C21" s="76"/>
      <c r="D21" s="21"/>
      <c r="E21" s="33"/>
      <c r="F21" s="26"/>
      <c r="G21" s="26"/>
      <c r="H21" s="26"/>
      <c r="I21" s="25"/>
      <c r="J21" s="77"/>
      <c r="K21" s="78"/>
      <c r="L21" s="78"/>
      <c r="M21" s="78"/>
      <c r="N21" s="78"/>
      <c r="O21" s="78"/>
      <c r="P21" s="78"/>
      <c r="Q21" s="78"/>
      <c r="R21" s="78"/>
      <c r="S21" s="78"/>
      <c r="T21" s="78"/>
      <c r="U21" s="78"/>
      <c r="V21" s="78"/>
      <c r="W21" s="78"/>
      <c r="X21" s="27"/>
      <c r="Y21" s="95"/>
      <c r="Z21" s="29"/>
      <c r="AA21" s="79"/>
      <c r="AB21" s="30"/>
      <c r="AC21" s="30"/>
      <c r="AD21" s="175"/>
      <c r="AE21" s="8"/>
      <c r="AF21" s="8"/>
      <c r="AG21" s="8"/>
      <c r="AH21" s="8"/>
      <c r="AI21" s="8"/>
      <c r="AJ21" s="8"/>
      <c r="AK21" s="8"/>
      <c r="AL21" s="8"/>
      <c r="AM21" s="8"/>
      <c r="AN21" s="8"/>
      <c r="AO21" s="8"/>
      <c r="AP21" s="8"/>
      <c r="BB21" s="177"/>
      <c r="BE21" s="177"/>
    </row>
    <row r="22" spans="1:57" s="12" customFormat="1" ht="15" customHeight="1" x14ac:dyDescent="0.15">
      <c r="A22" s="392"/>
      <c r="B22" s="320"/>
      <c r="C22" s="205"/>
      <c r="D22" s="68"/>
      <c r="E22" s="59"/>
      <c r="F22" s="80"/>
      <c r="G22" s="80"/>
      <c r="H22" s="80"/>
      <c r="I22" s="81"/>
      <c r="J22" s="82"/>
      <c r="K22" s="65"/>
      <c r="L22" s="65"/>
      <c r="M22" s="65"/>
      <c r="N22" s="65"/>
      <c r="O22" s="65"/>
      <c r="P22" s="65"/>
      <c r="Q22" s="65"/>
      <c r="R22" s="65"/>
      <c r="S22" s="65"/>
      <c r="T22" s="65"/>
      <c r="U22" s="65"/>
      <c r="V22" s="65"/>
      <c r="W22" s="65"/>
      <c r="X22" s="71"/>
      <c r="Y22" s="96"/>
      <c r="Z22" s="97"/>
      <c r="AA22" s="74"/>
      <c r="AB22" s="75"/>
      <c r="AC22" s="75"/>
      <c r="AD22" s="175"/>
      <c r="AE22" s="8"/>
      <c r="AF22" s="8"/>
      <c r="AG22" s="8"/>
      <c r="AH22" s="8"/>
      <c r="AI22" s="8"/>
      <c r="AJ22" s="8"/>
      <c r="AK22" s="8"/>
      <c r="AL22" s="8"/>
      <c r="AM22" s="8"/>
      <c r="AN22" s="8"/>
      <c r="AO22" s="8"/>
      <c r="AP22" s="8"/>
      <c r="BB22" s="177"/>
      <c r="BE22" s="177"/>
    </row>
    <row r="23" spans="1:57" s="12" customFormat="1" ht="15" customHeight="1" x14ac:dyDescent="0.15">
      <c r="A23" s="392"/>
      <c r="B23" s="321"/>
      <c r="C23" s="83"/>
      <c r="D23" s="84"/>
      <c r="E23" s="85"/>
      <c r="F23" s="136"/>
      <c r="G23" s="136"/>
      <c r="H23" s="86"/>
      <c r="I23" s="87"/>
      <c r="J23" s="86"/>
      <c r="K23" s="88"/>
      <c r="L23" s="88"/>
      <c r="M23" s="88"/>
      <c r="N23" s="88"/>
      <c r="O23" s="88"/>
      <c r="P23" s="88"/>
      <c r="Q23" s="88"/>
      <c r="R23" s="88"/>
      <c r="S23" s="88"/>
      <c r="T23" s="88"/>
      <c r="U23" s="88"/>
      <c r="V23" s="88"/>
      <c r="W23" s="88"/>
      <c r="X23" s="89"/>
      <c r="Y23" s="90"/>
      <c r="Z23" s="91"/>
      <c r="AA23" s="92"/>
      <c r="AB23" s="92"/>
      <c r="AC23" s="92"/>
      <c r="AD23" s="175"/>
      <c r="AE23" s="8"/>
      <c r="AF23" s="8"/>
      <c r="AG23" s="8"/>
      <c r="AH23" s="8"/>
      <c r="AI23" s="8"/>
      <c r="AJ23" s="8"/>
      <c r="AK23" s="8"/>
      <c r="AL23" s="8"/>
      <c r="AM23" s="8"/>
      <c r="AN23" s="8"/>
      <c r="AO23" s="8"/>
      <c r="AP23" s="8"/>
      <c r="BB23" s="177"/>
      <c r="BE23" s="177"/>
    </row>
    <row r="24" spans="1:57" s="12" customFormat="1" ht="15" customHeight="1" x14ac:dyDescent="0.15">
      <c r="A24" s="392"/>
      <c r="B24" s="329"/>
      <c r="C24" s="179"/>
      <c r="D24" s="32"/>
      <c r="E24" s="33"/>
      <c r="F24" s="34"/>
      <c r="G24" s="34"/>
      <c r="H24" s="78"/>
      <c r="I24" s="93"/>
      <c r="J24" s="77"/>
      <c r="K24" s="78"/>
      <c r="L24" s="78"/>
      <c r="M24" s="94"/>
      <c r="N24" s="94"/>
      <c r="O24" s="94"/>
      <c r="P24" s="94"/>
      <c r="Q24" s="94"/>
      <c r="R24" s="94"/>
      <c r="S24" s="94"/>
      <c r="T24" s="94"/>
      <c r="U24" s="94"/>
      <c r="V24" s="94"/>
      <c r="W24" s="94"/>
      <c r="X24" s="94"/>
      <c r="Y24" s="95"/>
      <c r="Z24" s="29"/>
      <c r="AA24" s="79"/>
      <c r="AB24" s="38"/>
      <c r="AC24" s="38"/>
      <c r="AD24" s="175"/>
      <c r="AE24" s="8"/>
      <c r="AF24" s="8"/>
      <c r="AG24" s="8"/>
      <c r="AH24" s="8"/>
      <c r="AI24" s="8"/>
      <c r="AJ24" s="8"/>
      <c r="AK24" s="8"/>
      <c r="AL24" s="8"/>
      <c r="AM24" s="8"/>
      <c r="AN24" s="8"/>
      <c r="AO24" s="8"/>
      <c r="AP24" s="8"/>
      <c r="BB24" s="177"/>
      <c r="BE24" s="177"/>
    </row>
    <row r="25" spans="1:57" s="12" customFormat="1" ht="15" customHeight="1" x14ac:dyDescent="0.15">
      <c r="A25" s="392"/>
      <c r="B25" s="330"/>
      <c r="C25" s="180"/>
      <c r="D25" s="39"/>
      <c r="E25" s="59"/>
      <c r="F25" s="60"/>
      <c r="G25" s="60"/>
      <c r="H25" s="60"/>
      <c r="I25" s="45"/>
      <c r="J25" s="82"/>
      <c r="K25" s="65"/>
      <c r="L25" s="65"/>
      <c r="M25" s="67"/>
      <c r="N25" s="67"/>
      <c r="O25" s="67"/>
      <c r="P25" s="67"/>
      <c r="Q25" s="67"/>
      <c r="R25" s="67"/>
      <c r="S25" s="67"/>
      <c r="T25" s="67"/>
      <c r="U25" s="67"/>
      <c r="V25" s="67"/>
      <c r="W25" s="67"/>
      <c r="X25" s="67"/>
      <c r="Y25" s="96"/>
      <c r="Z25" s="97"/>
      <c r="AA25" s="74"/>
      <c r="AB25" s="45"/>
      <c r="AC25" s="45"/>
      <c r="AD25" s="175"/>
      <c r="AE25" s="8"/>
      <c r="AF25" s="8"/>
      <c r="AG25" s="8"/>
      <c r="AH25" s="8"/>
      <c r="AI25" s="8"/>
      <c r="AJ25" s="8"/>
      <c r="AK25" s="8"/>
      <c r="AL25" s="8"/>
      <c r="AM25" s="8"/>
      <c r="AN25" s="8"/>
      <c r="AO25" s="8"/>
      <c r="AP25" s="8"/>
      <c r="BB25" s="177"/>
      <c r="BE25" s="177"/>
    </row>
    <row r="26" spans="1:57" s="12" customFormat="1" ht="15" customHeight="1" x14ac:dyDescent="0.15">
      <c r="A26" s="392"/>
      <c r="B26" s="331"/>
      <c r="C26" s="83"/>
      <c r="D26" s="84"/>
      <c r="E26" s="85"/>
      <c r="F26" s="98"/>
      <c r="G26" s="98"/>
      <c r="H26" s="98"/>
      <c r="I26" s="92"/>
      <c r="J26" s="86"/>
      <c r="K26" s="88"/>
      <c r="L26" s="88"/>
      <c r="M26" s="89"/>
      <c r="N26" s="89"/>
      <c r="O26" s="89"/>
      <c r="P26" s="89"/>
      <c r="Q26" s="89"/>
      <c r="R26" s="89"/>
      <c r="S26" s="89"/>
      <c r="T26" s="89"/>
      <c r="U26" s="89"/>
      <c r="V26" s="89"/>
      <c r="W26" s="89"/>
      <c r="X26" s="89"/>
      <c r="Y26" s="90"/>
      <c r="Z26" s="91"/>
      <c r="AA26" s="92"/>
      <c r="AB26" s="92"/>
      <c r="AC26" s="92"/>
      <c r="AD26" s="175"/>
      <c r="AE26" s="8"/>
      <c r="AF26" s="8"/>
      <c r="AG26" s="8"/>
      <c r="AH26" s="8"/>
      <c r="AI26" s="8"/>
      <c r="AJ26" s="8"/>
      <c r="AK26" s="8"/>
      <c r="AL26" s="8"/>
      <c r="AM26" s="8"/>
      <c r="AN26" s="8"/>
      <c r="AO26" s="8"/>
      <c r="AP26" s="8"/>
      <c r="BB26" s="177"/>
      <c r="BE26" s="177"/>
    </row>
    <row r="27" spans="1:57" s="12" customFormat="1" ht="15" customHeight="1" x14ac:dyDescent="0.15">
      <c r="A27" s="392"/>
      <c r="B27" s="353"/>
      <c r="C27" s="354"/>
      <c r="D27" s="55"/>
      <c r="E27" s="40"/>
      <c r="F27" s="41"/>
      <c r="G27" s="41"/>
      <c r="H27" s="41"/>
      <c r="I27" s="46"/>
      <c r="J27" s="44"/>
      <c r="K27" s="41"/>
      <c r="L27" s="41"/>
      <c r="M27" s="56"/>
      <c r="N27" s="56"/>
      <c r="O27" s="56"/>
      <c r="P27" s="56"/>
      <c r="Q27" s="56"/>
      <c r="R27" s="56"/>
      <c r="S27" s="56"/>
      <c r="T27" s="56"/>
      <c r="U27" s="56"/>
      <c r="V27" s="56"/>
      <c r="W27" s="56"/>
      <c r="X27" s="56"/>
      <c r="Y27" s="57"/>
      <c r="Z27" s="58"/>
      <c r="AA27" s="46"/>
      <c r="AB27" s="46"/>
      <c r="AC27" s="46"/>
      <c r="AD27" s="175"/>
      <c r="AE27" s="8"/>
      <c r="AF27" s="8"/>
      <c r="AG27" s="8"/>
      <c r="AH27" s="8"/>
      <c r="AI27" s="8"/>
      <c r="AJ27" s="8"/>
      <c r="AK27" s="8"/>
      <c r="AL27" s="8"/>
      <c r="AM27" s="8"/>
      <c r="AN27" s="8"/>
      <c r="AO27" s="8"/>
      <c r="AP27" s="8"/>
      <c r="BB27" s="177"/>
      <c r="BE27" s="177"/>
    </row>
    <row r="28" spans="1:57" s="12" customFormat="1" ht="15" customHeight="1" x14ac:dyDescent="0.15">
      <c r="A28" s="392"/>
      <c r="B28" s="314"/>
      <c r="C28" s="315"/>
      <c r="D28" s="39"/>
      <c r="E28" s="59"/>
      <c r="F28" s="60"/>
      <c r="G28" s="60"/>
      <c r="H28" s="60"/>
      <c r="I28" s="45"/>
      <c r="J28" s="61"/>
      <c r="K28" s="60"/>
      <c r="L28" s="60"/>
      <c r="M28" s="62"/>
      <c r="N28" s="62"/>
      <c r="O28" s="62"/>
      <c r="P28" s="62"/>
      <c r="Q28" s="62"/>
      <c r="R28" s="62"/>
      <c r="S28" s="62"/>
      <c r="T28" s="62"/>
      <c r="U28" s="62"/>
      <c r="V28" s="62"/>
      <c r="W28" s="62"/>
      <c r="X28" s="62"/>
      <c r="Y28" s="63"/>
      <c r="Z28" s="43"/>
      <c r="AA28" s="45"/>
      <c r="AB28" s="74"/>
      <c r="AC28" s="45"/>
      <c r="AD28" s="175"/>
      <c r="AE28" s="8"/>
      <c r="AF28" s="8"/>
      <c r="AG28" s="8"/>
      <c r="AH28" s="8"/>
      <c r="AI28" s="8"/>
      <c r="AJ28" s="8"/>
      <c r="AK28" s="8"/>
      <c r="AL28" s="8"/>
      <c r="AM28" s="8"/>
      <c r="AN28" s="8"/>
      <c r="AO28" s="8"/>
      <c r="AP28" s="8"/>
      <c r="BB28" s="177"/>
      <c r="BE28" s="177"/>
    </row>
    <row r="29" spans="1:57" s="12" customFormat="1" ht="15" customHeight="1" x14ac:dyDescent="0.15">
      <c r="A29" s="392"/>
      <c r="B29" s="316"/>
      <c r="C29" s="181"/>
      <c r="D29" s="39"/>
      <c r="E29" s="59"/>
      <c r="F29" s="60"/>
      <c r="G29" s="60"/>
      <c r="H29" s="60"/>
      <c r="I29" s="45"/>
      <c r="J29" s="61"/>
      <c r="K29" s="60"/>
      <c r="L29" s="60"/>
      <c r="M29" s="62"/>
      <c r="N29" s="62"/>
      <c r="O29" s="62"/>
      <c r="P29" s="62"/>
      <c r="Q29" s="62"/>
      <c r="R29" s="62"/>
      <c r="S29" s="62"/>
      <c r="T29" s="62"/>
      <c r="U29" s="62"/>
      <c r="V29" s="62"/>
      <c r="W29" s="62"/>
      <c r="X29" s="62"/>
      <c r="Y29" s="63"/>
      <c r="Z29" s="43"/>
      <c r="AA29" s="45"/>
      <c r="AB29" s="45"/>
      <c r="AC29" s="45"/>
      <c r="AD29" s="175"/>
      <c r="AE29" s="8"/>
      <c r="AF29" s="8"/>
      <c r="AG29" s="8"/>
      <c r="AH29" s="8"/>
      <c r="AI29" s="8"/>
      <c r="AJ29" s="8"/>
      <c r="AK29" s="8"/>
      <c r="AL29" s="8"/>
      <c r="AM29" s="8"/>
      <c r="AN29" s="8"/>
      <c r="AO29" s="8"/>
      <c r="AP29" s="8"/>
      <c r="BB29" s="177"/>
      <c r="BE29" s="177"/>
    </row>
    <row r="30" spans="1:57" s="12" customFormat="1" ht="15" customHeight="1" x14ac:dyDescent="0.15">
      <c r="A30" s="392"/>
      <c r="B30" s="316"/>
      <c r="C30" s="181"/>
      <c r="D30" s="39"/>
      <c r="E30" s="59"/>
      <c r="F30" s="60"/>
      <c r="G30" s="60"/>
      <c r="H30" s="60"/>
      <c r="I30" s="45"/>
      <c r="J30" s="61"/>
      <c r="K30" s="60"/>
      <c r="L30" s="60"/>
      <c r="M30" s="62"/>
      <c r="N30" s="62"/>
      <c r="O30" s="62"/>
      <c r="P30" s="62"/>
      <c r="Q30" s="62"/>
      <c r="R30" s="62"/>
      <c r="S30" s="62"/>
      <c r="T30" s="62"/>
      <c r="U30" s="62"/>
      <c r="V30" s="62"/>
      <c r="W30" s="62"/>
      <c r="X30" s="62"/>
      <c r="Y30" s="63"/>
      <c r="Z30" s="43"/>
      <c r="AA30" s="45"/>
      <c r="AB30" s="45"/>
      <c r="AC30" s="45"/>
      <c r="AD30" s="175"/>
      <c r="AE30" s="8"/>
      <c r="AF30" s="8"/>
      <c r="AG30" s="8"/>
      <c r="AH30" s="8"/>
      <c r="AI30" s="8"/>
      <c r="AJ30" s="8"/>
      <c r="AK30" s="8"/>
      <c r="AL30" s="8"/>
      <c r="AM30" s="8"/>
      <c r="AN30" s="8"/>
      <c r="AO30" s="8"/>
      <c r="AP30" s="8"/>
      <c r="BB30" s="177"/>
      <c r="BE30" s="177"/>
    </row>
    <row r="31" spans="1:57" s="12" customFormat="1" ht="15" customHeight="1" x14ac:dyDescent="0.15">
      <c r="A31" s="392"/>
      <c r="B31" s="390"/>
      <c r="C31" s="390"/>
      <c r="D31" s="39"/>
      <c r="E31" s="59"/>
      <c r="F31" s="60"/>
      <c r="G31" s="60"/>
      <c r="H31" s="60"/>
      <c r="I31" s="45"/>
      <c r="J31" s="61"/>
      <c r="K31" s="60"/>
      <c r="L31" s="60"/>
      <c r="M31" s="62"/>
      <c r="N31" s="62"/>
      <c r="O31" s="62"/>
      <c r="P31" s="62"/>
      <c r="Q31" s="62"/>
      <c r="R31" s="62"/>
      <c r="S31" s="62"/>
      <c r="T31" s="62"/>
      <c r="U31" s="62"/>
      <c r="V31" s="62"/>
      <c r="W31" s="62"/>
      <c r="X31" s="62"/>
      <c r="Y31" s="63"/>
      <c r="Z31" s="43"/>
      <c r="AA31" s="45"/>
      <c r="AB31" s="45"/>
      <c r="AC31" s="45"/>
      <c r="AD31" s="175"/>
      <c r="AE31" s="8"/>
      <c r="AF31" s="8"/>
      <c r="AG31" s="8"/>
      <c r="AH31" s="8"/>
      <c r="AI31" s="8"/>
      <c r="AJ31" s="8"/>
      <c r="AK31" s="8"/>
      <c r="AL31" s="8"/>
      <c r="AM31" s="8"/>
      <c r="AN31" s="8"/>
      <c r="AO31" s="8"/>
      <c r="AP31" s="8"/>
      <c r="BB31" s="177"/>
      <c r="BE31" s="177"/>
    </row>
    <row r="32" spans="1:57" s="12" customFormat="1" ht="15" customHeight="1" x14ac:dyDescent="0.15">
      <c r="A32" s="392"/>
      <c r="B32" s="314"/>
      <c r="C32" s="315"/>
      <c r="D32" s="39"/>
      <c r="E32" s="59"/>
      <c r="F32" s="60"/>
      <c r="G32" s="60"/>
      <c r="H32" s="60"/>
      <c r="I32" s="45"/>
      <c r="J32" s="61"/>
      <c r="K32" s="60"/>
      <c r="L32" s="60"/>
      <c r="M32" s="62"/>
      <c r="N32" s="62"/>
      <c r="O32" s="62"/>
      <c r="P32" s="62"/>
      <c r="Q32" s="62"/>
      <c r="R32" s="62"/>
      <c r="S32" s="62"/>
      <c r="T32" s="62"/>
      <c r="U32" s="62"/>
      <c r="V32" s="62"/>
      <c r="W32" s="62"/>
      <c r="X32" s="62"/>
      <c r="Y32" s="63"/>
      <c r="Z32" s="43"/>
      <c r="AA32" s="45"/>
      <c r="AB32" s="45"/>
      <c r="AC32" s="45"/>
      <c r="AD32" s="175"/>
      <c r="AE32" s="8"/>
      <c r="AF32" s="8"/>
      <c r="AG32" s="8"/>
      <c r="AH32" s="8"/>
      <c r="AI32" s="8"/>
      <c r="AJ32" s="8"/>
      <c r="AK32" s="8"/>
      <c r="AL32" s="8"/>
      <c r="AM32" s="8"/>
      <c r="AN32" s="8"/>
      <c r="AO32" s="8"/>
      <c r="AP32" s="8"/>
      <c r="BB32" s="177"/>
      <c r="BE32" s="177"/>
    </row>
    <row r="33" spans="1:80" s="12" customFormat="1" ht="21" customHeight="1" x14ac:dyDescent="0.15">
      <c r="A33" s="392"/>
      <c r="B33" s="355"/>
      <c r="C33" s="356"/>
      <c r="D33" s="99"/>
      <c r="E33" s="64"/>
      <c r="F33" s="65"/>
      <c r="G33" s="65"/>
      <c r="H33" s="65"/>
      <c r="I33" s="66"/>
      <c r="J33" s="61"/>
      <c r="K33" s="60"/>
      <c r="L33" s="60"/>
      <c r="M33" s="62"/>
      <c r="N33" s="62"/>
      <c r="O33" s="62"/>
      <c r="P33" s="62"/>
      <c r="Q33" s="62"/>
      <c r="R33" s="62"/>
      <c r="S33" s="62"/>
      <c r="T33" s="62"/>
      <c r="U33" s="67"/>
      <c r="V33" s="67"/>
      <c r="W33" s="67"/>
      <c r="X33" s="67"/>
      <c r="Y33" s="63"/>
      <c r="Z33" s="43"/>
      <c r="AA33" s="45"/>
      <c r="AB33" s="45"/>
      <c r="AC33" s="66"/>
      <c r="AD33" s="175"/>
      <c r="AE33" s="8"/>
      <c r="AF33" s="8"/>
      <c r="AG33" s="8"/>
      <c r="AH33" s="8"/>
      <c r="AI33" s="8"/>
      <c r="AJ33" s="8"/>
      <c r="AK33" s="8"/>
      <c r="AL33" s="8"/>
      <c r="AM33" s="8"/>
      <c r="AN33" s="8"/>
      <c r="AO33" s="8"/>
      <c r="AP33" s="8"/>
      <c r="BB33" s="177"/>
      <c r="BE33" s="177"/>
    </row>
    <row r="34" spans="1:80" s="12" customFormat="1" ht="15" customHeight="1" x14ac:dyDescent="0.15">
      <c r="A34" s="392"/>
      <c r="B34" s="317"/>
      <c r="C34" s="318"/>
      <c r="D34" s="68"/>
      <c r="E34" s="100"/>
      <c r="F34" s="70"/>
      <c r="G34" s="70"/>
      <c r="H34" s="70"/>
      <c r="I34" s="74"/>
      <c r="J34" s="69"/>
      <c r="K34" s="70"/>
      <c r="L34" s="70"/>
      <c r="M34" s="101"/>
      <c r="N34" s="101"/>
      <c r="O34" s="101"/>
      <c r="P34" s="101"/>
      <c r="Q34" s="101"/>
      <c r="R34" s="101"/>
      <c r="S34" s="101"/>
      <c r="T34" s="101"/>
      <c r="U34" s="101"/>
      <c r="V34" s="101"/>
      <c r="W34" s="101"/>
      <c r="X34" s="101"/>
      <c r="Y34" s="72"/>
      <c r="Z34" s="73"/>
      <c r="AA34" s="74"/>
      <c r="AB34" s="45"/>
      <c r="AC34" s="74"/>
      <c r="AD34" s="175"/>
      <c r="AE34" s="8"/>
      <c r="AF34" s="8"/>
      <c r="AG34" s="8"/>
      <c r="AH34" s="8"/>
      <c r="AI34" s="8"/>
      <c r="AJ34" s="8"/>
      <c r="AK34" s="8"/>
      <c r="AL34" s="8"/>
      <c r="AM34" s="8"/>
      <c r="AN34" s="8"/>
      <c r="AO34" s="8"/>
      <c r="AP34" s="8"/>
      <c r="BB34" s="177"/>
      <c r="BE34" s="177"/>
    </row>
    <row r="35" spans="1:80" s="12" customFormat="1" ht="15" customHeight="1" x14ac:dyDescent="0.15">
      <c r="A35" s="392"/>
      <c r="B35" s="319"/>
      <c r="C35" s="102"/>
      <c r="D35" s="32"/>
      <c r="E35" s="103"/>
      <c r="F35" s="78"/>
      <c r="G35" s="78"/>
      <c r="H35" s="78"/>
      <c r="I35" s="93"/>
      <c r="J35" s="77"/>
      <c r="K35" s="78"/>
      <c r="L35" s="78"/>
      <c r="M35" s="78"/>
      <c r="N35" s="78"/>
      <c r="O35" s="78"/>
      <c r="P35" s="78"/>
      <c r="Q35" s="78"/>
      <c r="R35" s="78"/>
      <c r="S35" s="78"/>
      <c r="T35" s="78"/>
      <c r="U35" s="104"/>
      <c r="V35" s="104"/>
      <c r="W35" s="104"/>
      <c r="X35" s="104"/>
      <c r="Y35" s="105"/>
      <c r="Z35" s="106"/>
      <c r="AA35" s="93"/>
      <c r="AB35" s="93"/>
      <c r="AC35" s="93"/>
      <c r="AD35" s="175"/>
      <c r="AE35" s="8"/>
      <c r="AF35" s="8"/>
      <c r="AG35" s="8"/>
      <c r="AH35" s="8"/>
      <c r="AI35" s="8"/>
      <c r="AJ35" s="8"/>
      <c r="AK35" s="8"/>
      <c r="AL35" s="8"/>
      <c r="AM35" s="8"/>
      <c r="AN35" s="8"/>
      <c r="AO35" s="8"/>
      <c r="AP35" s="8"/>
      <c r="BB35" s="177"/>
      <c r="BE35" s="177"/>
    </row>
    <row r="36" spans="1:80" s="12" customFormat="1" ht="15" customHeight="1" x14ac:dyDescent="0.15">
      <c r="A36" s="392"/>
      <c r="B36" s="320"/>
      <c r="C36" s="182"/>
      <c r="D36" s="39"/>
      <c r="E36" s="64"/>
      <c r="F36" s="65"/>
      <c r="G36" s="65"/>
      <c r="H36" s="65"/>
      <c r="I36" s="66"/>
      <c r="J36" s="82"/>
      <c r="K36" s="65"/>
      <c r="L36" s="65"/>
      <c r="M36" s="65"/>
      <c r="N36" s="65"/>
      <c r="O36" s="65"/>
      <c r="P36" s="65"/>
      <c r="Q36" s="65"/>
      <c r="R36" s="65"/>
      <c r="S36" s="65"/>
      <c r="T36" s="65"/>
      <c r="U36" s="62"/>
      <c r="V36" s="62"/>
      <c r="W36" s="62"/>
      <c r="X36" s="62"/>
      <c r="Y36" s="107"/>
      <c r="Z36" s="108"/>
      <c r="AA36" s="66"/>
      <c r="AB36" s="66"/>
      <c r="AC36" s="66"/>
      <c r="AD36" s="175"/>
      <c r="AE36" s="8"/>
      <c r="AF36" s="8"/>
      <c r="AG36" s="8"/>
      <c r="AH36" s="8"/>
      <c r="AI36" s="8"/>
      <c r="AJ36" s="8"/>
      <c r="AK36" s="8"/>
      <c r="AL36" s="8"/>
      <c r="AM36" s="8"/>
      <c r="AN36" s="8"/>
      <c r="AO36" s="8"/>
      <c r="AP36" s="8"/>
      <c r="BB36" s="177"/>
      <c r="BE36" s="177"/>
    </row>
    <row r="37" spans="1:80" s="12" customFormat="1" ht="18" customHeight="1" x14ac:dyDescent="0.15">
      <c r="A37" s="392"/>
      <c r="B37" s="321"/>
      <c r="C37" s="109"/>
      <c r="D37" s="84"/>
      <c r="E37" s="110"/>
      <c r="F37" s="88"/>
      <c r="G37" s="88"/>
      <c r="H37" s="88"/>
      <c r="I37" s="111"/>
      <c r="J37" s="86"/>
      <c r="K37" s="88"/>
      <c r="L37" s="88"/>
      <c r="M37" s="88"/>
      <c r="N37" s="88"/>
      <c r="O37" s="88"/>
      <c r="P37" s="88"/>
      <c r="Q37" s="88"/>
      <c r="R37" s="88"/>
      <c r="S37" s="88"/>
      <c r="T37" s="88"/>
      <c r="U37" s="112"/>
      <c r="V37" s="112"/>
      <c r="W37" s="112"/>
      <c r="X37" s="112"/>
      <c r="Y37" s="90"/>
      <c r="Z37" s="91"/>
      <c r="AA37" s="111"/>
      <c r="AB37" s="111"/>
      <c r="AC37" s="111"/>
      <c r="AD37" s="175"/>
      <c r="AE37" s="8"/>
      <c r="AF37" s="8"/>
      <c r="AG37" s="8"/>
      <c r="AH37" s="8"/>
      <c r="AI37" s="8"/>
      <c r="AJ37" s="8"/>
      <c r="AK37" s="8"/>
      <c r="AL37" s="8"/>
      <c r="AM37" s="8"/>
      <c r="AN37" s="8"/>
      <c r="AO37" s="8"/>
      <c r="AP37" s="8"/>
      <c r="BB37" s="177"/>
      <c r="BE37" s="177"/>
    </row>
    <row r="38" spans="1:80" s="12" customFormat="1" ht="14.25" customHeight="1" x14ac:dyDescent="0.15">
      <c r="A38" s="392"/>
      <c r="B38" s="394"/>
      <c r="C38" s="395"/>
      <c r="D38" s="48"/>
      <c r="E38" s="49"/>
      <c r="F38" s="50"/>
      <c r="G38" s="50"/>
      <c r="H38" s="50"/>
      <c r="I38" s="54"/>
      <c r="J38" s="53"/>
      <c r="K38" s="50"/>
      <c r="L38" s="50"/>
      <c r="M38" s="113"/>
      <c r="N38" s="113"/>
      <c r="O38" s="113"/>
      <c r="P38" s="113"/>
      <c r="Q38" s="113"/>
      <c r="R38" s="113"/>
      <c r="S38" s="113"/>
      <c r="T38" s="113"/>
      <c r="U38" s="113"/>
      <c r="V38" s="113"/>
      <c r="W38" s="113"/>
      <c r="X38" s="113"/>
      <c r="Y38" s="114"/>
      <c r="Z38" s="115"/>
      <c r="AA38" s="116"/>
      <c r="AB38" s="116"/>
      <c r="AC38" s="116"/>
      <c r="AD38" s="175"/>
      <c r="AE38" s="8"/>
      <c r="AF38" s="8"/>
      <c r="AG38" s="8"/>
      <c r="AH38" s="8"/>
      <c r="AI38" s="8"/>
      <c r="AJ38" s="8"/>
      <c r="AK38" s="8"/>
      <c r="AL38" s="8"/>
      <c r="AM38" s="8"/>
      <c r="AN38" s="8"/>
      <c r="AO38" s="8"/>
      <c r="AP38" s="8"/>
      <c r="BB38" s="177"/>
      <c r="BE38" s="177"/>
    </row>
    <row r="39" spans="1:80" s="12" customFormat="1" ht="15" customHeight="1" x14ac:dyDescent="0.15">
      <c r="A39" s="393"/>
      <c r="B39" s="322"/>
      <c r="C39" s="323"/>
      <c r="D39" s="117"/>
      <c r="E39" s="118"/>
      <c r="F39" s="119"/>
      <c r="G39" s="119"/>
      <c r="H39" s="119"/>
      <c r="I39" s="120"/>
      <c r="J39" s="121"/>
      <c r="K39" s="119"/>
      <c r="L39" s="119"/>
      <c r="M39" s="122"/>
      <c r="N39" s="122"/>
      <c r="O39" s="122"/>
      <c r="P39" s="122"/>
      <c r="Q39" s="122"/>
      <c r="R39" s="122"/>
      <c r="S39" s="122"/>
      <c r="T39" s="122"/>
      <c r="U39" s="122"/>
      <c r="V39" s="122"/>
      <c r="W39" s="122"/>
      <c r="X39" s="122"/>
      <c r="Y39" s="123"/>
      <c r="Z39" s="124"/>
      <c r="AA39" s="120"/>
      <c r="AB39" s="120"/>
      <c r="AC39" s="120"/>
      <c r="AD39" s="175"/>
      <c r="AE39" s="8"/>
      <c r="AF39" s="8"/>
      <c r="AG39" s="8"/>
      <c r="AH39" s="8"/>
      <c r="AI39" s="8"/>
      <c r="AJ39" s="8"/>
      <c r="AK39" s="8"/>
      <c r="AL39" s="8"/>
      <c r="AM39" s="8"/>
      <c r="AN39" s="8"/>
      <c r="AO39" s="8"/>
      <c r="AP39" s="8"/>
      <c r="BB39" s="177"/>
      <c r="BE39" s="177"/>
    </row>
    <row r="40" spans="1:80" s="12" customFormat="1" ht="33" customHeight="1" x14ac:dyDescent="0.2">
      <c r="A40" s="125"/>
      <c r="B40" s="125"/>
      <c r="C40" s="125"/>
      <c r="D40" s="125"/>
      <c r="E40" s="125"/>
      <c r="F40" s="125"/>
      <c r="G40" s="126"/>
      <c r="H40" s="126"/>
      <c r="I40" s="127"/>
      <c r="J40" s="127"/>
      <c r="K40" s="127"/>
      <c r="L40" s="127"/>
      <c r="M40" s="127"/>
      <c r="N40" s="127"/>
      <c r="O40" s="128"/>
      <c r="P40" s="127"/>
      <c r="Q40" s="7"/>
      <c r="R40" s="8"/>
      <c r="S40" s="8"/>
      <c r="T40" s="8"/>
      <c r="U40" s="8"/>
      <c r="V40" s="8"/>
      <c r="W40" s="8"/>
      <c r="X40" s="8"/>
      <c r="Y40" s="8"/>
      <c r="Z40" s="8"/>
      <c r="AA40" s="8"/>
      <c r="AB40" s="8"/>
      <c r="AC40" s="8"/>
      <c r="AD40" s="8"/>
      <c r="AE40" s="8"/>
      <c r="AF40" s="8"/>
      <c r="AG40" s="8"/>
      <c r="AH40" s="8"/>
      <c r="AI40" s="8"/>
      <c r="AJ40" s="8"/>
      <c r="AK40" s="8"/>
      <c r="AL40" s="8"/>
      <c r="AM40" s="8"/>
      <c r="AN40" s="8"/>
    </row>
    <row r="41" spans="1:80" s="8" customFormat="1" ht="45.75" customHeight="1" x14ac:dyDescent="0.15">
      <c r="A41" s="396"/>
      <c r="B41" s="397"/>
      <c r="C41" s="398"/>
      <c r="D41" s="202"/>
      <c r="E41" s="129"/>
      <c r="F41" s="201"/>
      <c r="G41" s="201"/>
      <c r="H41" s="130"/>
      <c r="I41" s="127"/>
      <c r="J41" s="127"/>
      <c r="K41" s="127"/>
      <c r="L41" s="127"/>
      <c r="M41" s="127"/>
      <c r="N41" s="127"/>
      <c r="O41" s="127"/>
      <c r="P41" s="127"/>
      <c r="Q41" s="7"/>
    </row>
    <row r="42" spans="1:80" s="12" customFormat="1" ht="19.5" customHeight="1" x14ac:dyDescent="0.15">
      <c r="A42" s="391"/>
      <c r="B42" s="324"/>
      <c r="C42" s="325"/>
      <c r="D42" s="21"/>
      <c r="E42" s="22"/>
      <c r="F42" s="23"/>
      <c r="G42" s="23"/>
      <c r="H42" s="131"/>
      <c r="I42" s="176"/>
      <c r="J42" s="127"/>
      <c r="K42" s="127"/>
      <c r="L42" s="127"/>
      <c r="M42" s="127"/>
      <c r="N42" s="127"/>
      <c r="O42" s="127"/>
      <c r="P42" s="127"/>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32"/>
      <c r="BC42" s="183"/>
      <c r="BD42" s="127"/>
      <c r="BE42" s="132"/>
      <c r="BF42" s="183"/>
      <c r="BG42" s="8"/>
    </row>
    <row r="43" spans="1:80" s="12" customFormat="1" ht="15.75" customHeight="1" x14ac:dyDescent="0.15">
      <c r="A43" s="392"/>
      <c r="B43" s="326"/>
      <c r="C43" s="31"/>
      <c r="D43" s="21"/>
      <c r="E43" s="33"/>
      <c r="F43" s="34"/>
      <c r="G43" s="34"/>
      <c r="H43" s="35"/>
      <c r="I43" s="176"/>
      <c r="J43" s="127"/>
      <c r="K43" s="127"/>
      <c r="L43" s="127"/>
      <c r="M43" s="127"/>
      <c r="N43" s="127"/>
      <c r="O43" s="127"/>
      <c r="P43" s="127"/>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32"/>
      <c r="BC43" s="183"/>
      <c r="BD43" s="127"/>
      <c r="BE43" s="132"/>
      <c r="BF43" s="183"/>
      <c r="BG43" s="8"/>
    </row>
    <row r="44" spans="1:80" s="12" customFormat="1" ht="15.75" customHeight="1" x14ac:dyDescent="0.15">
      <c r="A44" s="392"/>
      <c r="B44" s="327"/>
      <c r="C44" s="203"/>
      <c r="D44" s="68"/>
      <c r="E44" s="59"/>
      <c r="F44" s="60"/>
      <c r="G44" s="60"/>
      <c r="H44" s="133"/>
      <c r="I44" s="176"/>
      <c r="J44" s="127"/>
      <c r="K44" s="127"/>
      <c r="L44" s="127"/>
      <c r="M44" s="127"/>
      <c r="N44" s="127"/>
      <c r="O44" s="127"/>
      <c r="P44" s="127"/>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32"/>
      <c r="BC44" s="183"/>
      <c r="BD44" s="127"/>
      <c r="BE44" s="132"/>
      <c r="BF44" s="183"/>
      <c r="BG44" s="8"/>
    </row>
    <row r="45" spans="1:80" s="12" customFormat="1" ht="15.75" customHeight="1" x14ac:dyDescent="0.15">
      <c r="A45" s="392"/>
      <c r="B45" s="328"/>
      <c r="C45" s="47"/>
      <c r="D45" s="84"/>
      <c r="E45" s="85"/>
      <c r="F45" s="98"/>
      <c r="G45" s="98"/>
      <c r="H45" s="134"/>
      <c r="I45" s="176"/>
      <c r="J45" s="127"/>
      <c r="K45" s="127"/>
      <c r="L45" s="127"/>
      <c r="M45" s="127"/>
      <c r="N45" s="127"/>
      <c r="O45" s="127"/>
      <c r="P45" s="127"/>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32"/>
      <c r="BC45" s="183"/>
      <c r="BD45" s="127"/>
      <c r="BE45" s="132"/>
      <c r="BF45" s="183"/>
      <c r="BG45" s="8"/>
    </row>
    <row r="46" spans="1:80" s="12" customFormat="1" ht="15.75" customHeight="1" x14ac:dyDescent="0.15">
      <c r="A46" s="392"/>
      <c r="B46" s="353"/>
      <c r="C46" s="354"/>
      <c r="D46" s="99"/>
      <c r="E46" s="40"/>
      <c r="F46" s="41"/>
      <c r="G46" s="41"/>
      <c r="H46" s="42"/>
      <c r="I46" s="176"/>
      <c r="J46" s="127"/>
      <c r="K46" s="127"/>
      <c r="L46" s="127"/>
      <c r="M46" s="127"/>
      <c r="N46" s="127"/>
      <c r="O46" s="127"/>
      <c r="P46" s="127"/>
      <c r="Q46" s="7"/>
      <c r="R46" s="8"/>
      <c r="S46" s="8"/>
      <c r="T46" s="8"/>
      <c r="U46" s="8"/>
      <c r="V46" s="8"/>
      <c r="W46" s="8"/>
      <c r="X46" s="8"/>
      <c r="Y46" s="8"/>
      <c r="Z46" s="8"/>
      <c r="AA46" s="8"/>
      <c r="AB46" s="8"/>
      <c r="AC46" s="8"/>
      <c r="AD46" s="8"/>
      <c r="AE46" s="8"/>
      <c r="AF46" s="8"/>
      <c r="AG46" s="8"/>
      <c r="AH46" s="8"/>
      <c r="AI46" s="8"/>
      <c r="AJ46" s="8"/>
      <c r="AK46" s="8"/>
      <c r="AL46" s="8"/>
      <c r="AM46" s="8"/>
      <c r="AN46" s="8"/>
      <c r="AZ46" s="8"/>
      <c r="BA46" s="8"/>
      <c r="BB46" s="132"/>
      <c r="BC46" s="183"/>
      <c r="BD46" s="127"/>
      <c r="BE46" s="132"/>
      <c r="BF46" s="183"/>
      <c r="BG46" s="8"/>
    </row>
    <row r="47" spans="1:80" s="12" customFormat="1" ht="15.75" customHeight="1" x14ac:dyDescent="0.15">
      <c r="A47" s="392"/>
      <c r="B47" s="314"/>
      <c r="C47" s="315"/>
      <c r="D47" s="68"/>
      <c r="E47" s="59"/>
      <c r="F47" s="60"/>
      <c r="G47" s="60"/>
      <c r="H47" s="133"/>
      <c r="I47" s="176"/>
      <c r="J47" s="127"/>
      <c r="K47" s="127"/>
      <c r="L47" s="127"/>
      <c r="M47" s="127"/>
      <c r="N47" s="127"/>
      <c r="O47" s="127"/>
      <c r="P47" s="127"/>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32"/>
      <c r="BC47" s="183"/>
      <c r="BD47" s="127"/>
      <c r="BE47" s="132"/>
      <c r="BF47" s="183"/>
      <c r="BG47" s="8"/>
    </row>
    <row r="48" spans="1:80" s="8" customFormat="1" ht="15.75" customHeight="1" x14ac:dyDescent="0.15">
      <c r="A48" s="392"/>
      <c r="B48" s="314"/>
      <c r="C48" s="315"/>
      <c r="D48" s="68"/>
      <c r="E48" s="59"/>
      <c r="F48" s="60"/>
      <c r="G48" s="60"/>
      <c r="H48" s="133"/>
      <c r="I48" s="176"/>
      <c r="J48" s="127"/>
      <c r="K48" s="127"/>
      <c r="L48" s="127"/>
      <c r="M48" s="127"/>
      <c r="N48" s="127"/>
      <c r="O48" s="127"/>
      <c r="P48" s="127"/>
      <c r="Q48" s="7"/>
      <c r="AO48" s="12"/>
      <c r="AP48" s="12"/>
      <c r="AQ48" s="12"/>
      <c r="AR48" s="12"/>
      <c r="AS48" s="12"/>
      <c r="AT48" s="12"/>
      <c r="AU48" s="12"/>
      <c r="AV48" s="12"/>
      <c r="AW48" s="12"/>
      <c r="AX48" s="12"/>
      <c r="AY48" s="12"/>
      <c r="BB48" s="132"/>
      <c r="BC48" s="183"/>
      <c r="BD48" s="127"/>
      <c r="BE48" s="132"/>
      <c r="BF48" s="183"/>
      <c r="BH48" s="12"/>
      <c r="BI48" s="12"/>
      <c r="BJ48" s="12"/>
      <c r="BK48" s="12"/>
      <c r="BL48" s="12"/>
      <c r="BM48" s="12"/>
      <c r="BN48" s="12"/>
      <c r="BO48" s="12"/>
      <c r="BP48" s="12"/>
      <c r="BQ48" s="12"/>
      <c r="BR48" s="12"/>
      <c r="BS48" s="12"/>
      <c r="BT48" s="12"/>
      <c r="BU48" s="12"/>
      <c r="BV48" s="12"/>
      <c r="BW48" s="12"/>
      <c r="BX48" s="12"/>
      <c r="BY48" s="12"/>
      <c r="BZ48" s="12"/>
      <c r="CA48" s="12"/>
      <c r="CB48" s="12"/>
    </row>
    <row r="49" spans="1:80" s="12" customFormat="1" ht="17.25" customHeight="1" x14ac:dyDescent="0.15">
      <c r="A49" s="392"/>
      <c r="B49" s="314"/>
      <c r="C49" s="315"/>
      <c r="D49" s="68"/>
      <c r="E49" s="59"/>
      <c r="F49" s="60"/>
      <c r="G49" s="60"/>
      <c r="H49" s="133"/>
      <c r="I49" s="176"/>
      <c r="J49" s="127"/>
      <c r="K49" s="127"/>
      <c r="L49" s="127"/>
      <c r="M49" s="127"/>
      <c r="N49" s="127"/>
      <c r="O49" s="127"/>
      <c r="P49" s="127"/>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32"/>
      <c r="BC49" s="183"/>
      <c r="BD49" s="127"/>
      <c r="BE49" s="132"/>
      <c r="BF49" s="183"/>
      <c r="BG49" s="8"/>
    </row>
    <row r="50" spans="1:80" s="12" customFormat="1" ht="17.25" customHeight="1" x14ac:dyDescent="0.15">
      <c r="A50" s="392"/>
      <c r="B50" s="314"/>
      <c r="C50" s="315"/>
      <c r="D50" s="68"/>
      <c r="E50" s="59"/>
      <c r="F50" s="60"/>
      <c r="G50" s="60"/>
      <c r="H50" s="133"/>
      <c r="I50" s="176"/>
      <c r="J50" s="127"/>
      <c r="K50" s="127"/>
      <c r="L50" s="127"/>
      <c r="M50" s="127"/>
      <c r="N50" s="127"/>
      <c r="O50" s="127"/>
      <c r="P50" s="127"/>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32"/>
      <c r="BC50" s="183"/>
      <c r="BD50" s="127"/>
      <c r="BE50" s="132"/>
      <c r="BF50" s="183"/>
      <c r="BG50" s="8"/>
    </row>
    <row r="51" spans="1:80" s="12" customFormat="1" ht="17.25" customHeight="1" x14ac:dyDescent="0.15">
      <c r="A51" s="392"/>
      <c r="B51" s="314"/>
      <c r="C51" s="315"/>
      <c r="D51" s="68"/>
      <c r="E51" s="100"/>
      <c r="F51" s="70"/>
      <c r="G51" s="70"/>
      <c r="H51" s="135"/>
      <c r="I51" s="176"/>
      <c r="J51" s="127"/>
      <c r="K51" s="127"/>
      <c r="L51" s="127"/>
      <c r="M51" s="127"/>
      <c r="N51" s="127"/>
      <c r="O51" s="127"/>
      <c r="P51" s="127"/>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32"/>
      <c r="BC51" s="183"/>
      <c r="BD51" s="127"/>
      <c r="BE51" s="132"/>
      <c r="BF51" s="183"/>
      <c r="BG51" s="8"/>
    </row>
    <row r="52" spans="1:80" s="12" customFormat="1" ht="17.25" customHeight="1" x14ac:dyDescent="0.15">
      <c r="A52" s="392"/>
      <c r="B52" s="317"/>
      <c r="C52" s="318"/>
      <c r="D52" s="68"/>
      <c r="E52" s="100"/>
      <c r="F52" s="70"/>
      <c r="G52" s="70"/>
      <c r="H52" s="135"/>
      <c r="I52" s="176"/>
      <c r="J52" s="127"/>
      <c r="K52" s="127"/>
      <c r="L52" s="127"/>
      <c r="M52" s="127"/>
      <c r="N52" s="127"/>
      <c r="O52" s="127"/>
      <c r="P52" s="127"/>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32"/>
      <c r="BC52" s="183"/>
      <c r="BD52" s="127"/>
      <c r="BE52" s="132"/>
      <c r="BF52" s="183"/>
      <c r="BG52" s="8"/>
    </row>
    <row r="53" spans="1:80" s="12" customFormat="1" ht="17.25" customHeight="1" x14ac:dyDescent="0.15">
      <c r="A53" s="392"/>
      <c r="B53" s="319"/>
      <c r="C53" s="76"/>
      <c r="D53" s="32"/>
      <c r="E53" s="37"/>
      <c r="F53" s="34"/>
      <c r="G53" s="34"/>
      <c r="H53" s="35"/>
      <c r="I53" s="176"/>
      <c r="J53" s="127"/>
      <c r="K53" s="127"/>
      <c r="L53" s="127"/>
      <c r="M53" s="127"/>
      <c r="N53" s="127"/>
      <c r="O53" s="127"/>
      <c r="P53" s="127"/>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32"/>
      <c r="BC53" s="183"/>
      <c r="BD53" s="127"/>
      <c r="BE53" s="132"/>
      <c r="BF53" s="183"/>
      <c r="BG53" s="8"/>
    </row>
    <row r="54" spans="1:80" s="12" customFormat="1" ht="17.25" customHeight="1" x14ac:dyDescent="0.15">
      <c r="A54" s="392"/>
      <c r="B54" s="320"/>
      <c r="C54" s="205"/>
      <c r="D54" s="39"/>
      <c r="E54" s="61"/>
      <c r="F54" s="60"/>
      <c r="G54" s="60"/>
      <c r="H54" s="133"/>
      <c r="I54" s="176"/>
      <c r="J54" s="127"/>
      <c r="K54" s="127"/>
      <c r="L54" s="127"/>
      <c r="M54" s="127"/>
      <c r="N54" s="127"/>
      <c r="O54" s="127"/>
      <c r="P54" s="127"/>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32"/>
      <c r="BC54" s="183"/>
      <c r="BD54" s="127"/>
      <c r="BE54" s="132"/>
      <c r="BF54" s="183"/>
      <c r="BG54" s="8"/>
    </row>
    <row r="55" spans="1:80" s="12" customFormat="1" ht="17.25" customHeight="1" x14ac:dyDescent="0.15">
      <c r="A55" s="392"/>
      <c r="B55" s="321"/>
      <c r="C55" s="83"/>
      <c r="D55" s="84"/>
      <c r="E55" s="136"/>
      <c r="F55" s="98"/>
      <c r="G55" s="98"/>
      <c r="H55" s="134"/>
      <c r="I55" s="176"/>
      <c r="J55" s="127"/>
      <c r="K55" s="127"/>
      <c r="L55" s="127"/>
      <c r="M55" s="127"/>
      <c r="N55" s="127"/>
      <c r="O55" s="127"/>
      <c r="P55" s="127"/>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32"/>
      <c r="BC55" s="183"/>
      <c r="BD55" s="127"/>
      <c r="BE55" s="132"/>
      <c r="BF55" s="183"/>
      <c r="BG55" s="8"/>
    </row>
    <row r="56" spans="1:80" s="12" customFormat="1" ht="15.75" customHeight="1" x14ac:dyDescent="0.15">
      <c r="A56" s="392"/>
      <c r="B56" s="329"/>
      <c r="C56" s="179"/>
      <c r="D56" s="21"/>
      <c r="E56" s="33"/>
      <c r="F56" s="34"/>
      <c r="G56" s="34"/>
      <c r="H56" s="35"/>
      <c r="I56" s="176"/>
      <c r="J56" s="127"/>
      <c r="K56" s="127"/>
      <c r="L56" s="127"/>
      <c r="M56" s="127"/>
      <c r="N56" s="127"/>
      <c r="O56" s="127"/>
      <c r="P56" s="127"/>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32"/>
      <c r="BC56" s="183"/>
      <c r="BD56" s="127"/>
      <c r="BE56" s="132"/>
      <c r="BF56" s="183"/>
      <c r="BG56" s="8"/>
    </row>
    <row r="57" spans="1:80" s="12" customFormat="1" ht="15.75" customHeight="1" x14ac:dyDescent="0.15">
      <c r="A57" s="392"/>
      <c r="B57" s="330"/>
      <c r="C57" s="180"/>
      <c r="D57" s="68"/>
      <c r="E57" s="59"/>
      <c r="F57" s="60"/>
      <c r="G57" s="60"/>
      <c r="H57" s="133"/>
      <c r="I57" s="176"/>
      <c r="J57" s="127"/>
      <c r="K57" s="127"/>
      <c r="L57" s="127"/>
      <c r="M57" s="127"/>
      <c r="N57" s="127"/>
      <c r="O57" s="127"/>
      <c r="P57" s="127"/>
      <c r="Q57" s="7"/>
      <c r="R57" s="8"/>
      <c r="S57" s="8"/>
      <c r="T57" s="8"/>
      <c r="U57" s="8"/>
      <c r="V57" s="8"/>
      <c r="W57" s="8"/>
      <c r="X57" s="8"/>
      <c r="Y57" s="8"/>
      <c r="Z57" s="8"/>
      <c r="AA57" s="8"/>
      <c r="AB57" s="8"/>
      <c r="AC57" s="8"/>
      <c r="AD57" s="8"/>
      <c r="AE57" s="8"/>
      <c r="AF57" s="8"/>
      <c r="AG57" s="8"/>
      <c r="AH57" s="8"/>
      <c r="AI57" s="8"/>
      <c r="AJ57" s="8"/>
      <c r="AK57" s="8"/>
      <c r="AL57" s="8"/>
      <c r="AM57" s="8"/>
      <c r="AN57" s="8"/>
      <c r="AZ57" s="8"/>
      <c r="BA57" s="8"/>
      <c r="BB57" s="132"/>
      <c r="BC57" s="183"/>
      <c r="BD57" s="127"/>
      <c r="BE57" s="132"/>
      <c r="BF57" s="183"/>
      <c r="BG57" s="8"/>
    </row>
    <row r="58" spans="1:80" s="12" customFormat="1" ht="15" customHeight="1" x14ac:dyDescent="0.15">
      <c r="A58" s="392"/>
      <c r="B58" s="331"/>
      <c r="C58" s="83"/>
      <c r="D58" s="84"/>
      <c r="E58" s="85"/>
      <c r="F58" s="98"/>
      <c r="G58" s="98"/>
      <c r="H58" s="134"/>
      <c r="I58" s="176"/>
      <c r="J58" s="127"/>
      <c r="K58" s="127"/>
      <c r="L58" s="127"/>
      <c r="M58" s="127"/>
      <c r="N58" s="127"/>
      <c r="O58" s="127"/>
      <c r="P58" s="127"/>
      <c r="Q58" s="7"/>
      <c r="R58" s="8"/>
      <c r="S58" s="8"/>
      <c r="T58" s="8"/>
      <c r="U58" s="8"/>
      <c r="V58" s="8"/>
      <c r="W58" s="8"/>
      <c r="X58" s="8"/>
      <c r="Y58" s="8"/>
      <c r="Z58" s="8"/>
      <c r="AA58" s="8"/>
      <c r="AB58" s="8"/>
      <c r="AC58" s="8"/>
      <c r="AD58" s="8"/>
      <c r="AE58" s="8"/>
      <c r="AF58" s="8"/>
      <c r="AG58" s="8"/>
      <c r="AH58" s="8"/>
      <c r="AI58" s="8"/>
      <c r="AJ58" s="8"/>
      <c r="AK58" s="8"/>
      <c r="AL58" s="8"/>
      <c r="AM58" s="8"/>
      <c r="AN58" s="8"/>
      <c r="AZ58" s="8"/>
      <c r="BA58" s="8"/>
      <c r="BB58" s="132"/>
      <c r="BC58" s="183"/>
      <c r="BD58" s="127"/>
      <c r="BE58" s="132"/>
      <c r="BF58" s="183"/>
      <c r="BG58" s="8"/>
    </row>
    <row r="59" spans="1:80" s="137" customFormat="1" ht="16.5" customHeight="1" x14ac:dyDescent="0.15">
      <c r="A59" s="392"/>
      <c r="B59" s="353"/>
      <c r="C59" s="354"/>
      <c r="D59" s="99"/>
      <c r="E59" s="40"/>
      <c r="F59" s="41"/>
      <c r="G59" s="41"/>
      <c r="H59" s="42"/>
      <c r="I59" s="176"/>
      <c r="J59" s="127"/>
      <c r="K59" s="127"/>
      <c r="L59" s="127"/>
      <c r="M59" s="127"/>
      <c r="N59" s="127"/>
      <c r="O59" s="127"/>
      <c r="P59" s="127"/>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32"/>
      <c r="BC59" s="183"/>
      <c r="BD59" s="127"/>
      <c r="BE59" s="132"/>
      <c r="BF59" s="183"/>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37" customFormat="1" ht="15.75" customHeight="1" x14ac:dyDescent="0.15">
      <c r="A60" s="392"/>
      <c r="B60" s="314"/>
      <c r="C60" s="315"/>
      <c r="D60" s="68"/>
      <c r="E60" s="59"/>
      <c r="F60" s="60"/>
      <c r="G60" s="60"/>
      <c r="H60" s="133"/>
      <c r="I60" s="176"/>
      <c r="J60" s="127"/>
      <c r="K60" s="127"/>
      <c r="L60" s="127"/>
      <c r="M60" s="127"/>
      <c r="N60" s="127"/>
      <c r="O60" s="127"/>
      <c r="P60" s="127"/>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32"/>
      <c r="BC60" s="183"/>
      <c r="BD60" s="127"/>
      <c r="BE60" s="132"/>
      <c r="BF60" s="183"/>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37" customFormat="1" ht="15.75" customHeight="1" x14ac:dyDescent="0.15">
      <c r="A61" s="392"/>
      <c r="B61" s="316"/>
      <c r="C61" s="181"/>
      <c r="D61" s="68"/>
      <c r="E61" s="59"/>
      <c r="F61" s="60"/>
      <c r="G61" s="60"/>
      <c r="H61" s="133"/>
      <c r="I61" s="176"/>
      <c r="J61" s="127"/>
      <c r="K61" s="127"/>
      <c r="L61" s="127"/>
      <c r="M61" s="127"/>
      <c r="N61" s="127"/>
      <c r="O61" s="127"/>
      <c r="P61" s="127"/>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32"/>
      <c r="BC61" s="183"/>
      <c r="BD61" s="127"/>
      <c r="BE61" s="132"/>
      <c r="BF61" s="183"/>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s="137" customFormat="1" ht="15.75" customHeight="1" x14ac:dyDescent="0.15">
      <c r="A62" s="392"/>
      <c r="B62" s="316"/>
      <c r="C62" s="181"/>
      <c r="D62" s="68"/>
      <c r="E62" s="59"/>
      <c r="F62" s="60"/>
      <c r="G62" s="60"/>
      <c r="H62" s="133"/>
      <c r="I62" s="176"/>
      <c r="J62" s="127"/>
      <c r="K62" s="127"/>
      <c r="L62" s="127"/>
      <c r="M62" s="127"/>
      <c r="N62" s="127"/>
      <c r="O62" s="127"/>
      <c r="P62" s="127"/>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32"/>
      <c r="BC62" s="183"/>
      <c r="BD62" s="127"/>
      <c r="BE62" s="132"/>
      <c r="BF62" s="183"/>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s="137" customFormat="1" ht="15.75" customHeight="1" x14ac:dyDescent="0.15">
      <c r="A63" s="392"/>
      <c r="B63" s="390"/>
      <c r="C63" s="390"/>
      <c r="D63" s="68"/>
      <c r="E63" s="59"/>
      <c r="F63" s="60"/>
      <c r="G63" s="60"/>
      <c r="H63" s="133"/>
      <c r="I63" s="176"/>
      <c r="J63" s="127"/>
      <c r="K63" s="127"/>
      <c r="L63" s="127"/>
      <c r="M63" s="127"/>
      <c r="N63" s="127"/>
      <c r="O63" s="127"/>
      <c r="P63" s="127"/>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32"/>
      <c r="BC63" s="183"/>
      <c r="BD63" s="127"/>
      <c r="BE63" s="132"/>
      <c r="BF63" s="183"/>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s="137" customFormat="1" ht="15.75" customHeight="1" x14ac:dyDescent="0.15">
      <c r="A64" s="392"/>
      <c r="B64" s="349"/>
      <c r="C64" s="350"/>
      <c r="D64" s="68"/>
      <c r="E64" s="59"/>
      <c r="F64" s="60"/>
      <c r="G64" s="60"/>
      <c r="H64" s="133"/>
      <c r="I64" s="176"/>
      <c r="J64" s="127"/>
      <c r="K64" s="127"/>
      <c r="L64" s="127"/>
      <c r="M64" s="127"/>
      <c r="N64" s="127"/>
      <c r="O64" s="127"/>
      <c r="P64" s="127"/>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32"/>
      <c r="BC64" s="183"/>
      <c r="BD64" s="127"/>
      <c r="BE64" s="132"/>
      <c r="BF64" s="183"/>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s="137" customFormat="1" ht="21.75" customHeight="1" x14ac:dyDescent="0.15">
      <c r="A65" s="392"/>
      <c r="B65" s="355"/>
      <c r="C65" s="356"/>
      <c r="D65" s="68"/>
      <c r="E65" s="100"/>
      <c r="F65" s="70"/>
      <c r="G65" s="70"/>
      <c r="H65" s="135"/>
      <c r="I65" s="176"/>
      <c r="J65" s="127"/>
      <c r="K65" s="127"/>
      <c r="L65" s="127"/>
      <c r="M65" s="127"/>
      <c r="N65" s="127"/>
      <c r="O65" s="127"/>
      <c r="P65" s="127"/>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32"/>
      <c r="BC65" s="183"/>
      <c r="BD65" s="127"/>
      <c r="BE65" s="132"/>
      <c r="BF65" s="183"/>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75" customHeight="1" x14ac:dyDescent="0.15">
      <c r="A66" s="392"/>
      <c r="B66" s="317"/>
      <c r="C66" s="318"/>
      <c r="D66" s="68"/>
      <c r="E66" s="100"/>
      <c r="F66" s="70"/>
      <c r="G66" s="70"/>
      <c r="H66" s="135"/>
      <c r="I66" s="176"/>
      <c r="J66" s="127"/>
      <c r="K66" s="127"/>
      <c r="L66" s="127"/>
      <c r="M66" s="127"/>
      <c r="N66" s="127"/>
      <c r="O66" s="127"/>
      <c r="P66" s="127"/>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32"/>
      <c r="BC66" s="183"/>
      <c r="BD66" s="127"/>
      <c r="BE66" s="132"/>
      <c r="BF66" s="183"/>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4.25" customHeight="1" x14ac:dyDescent="0.15">
      <c r="A67" s="392"/>
      <c r="B67" s="319"/>
      <c r="C67" s="102"/>
      <c r="D67" s="21"/>
      <c r="E67" s="33"/>
      <c r="F67" s="34"/>
      <c r="G67" s="34"/>
      <c r="H67" s="35"/>
      <c r="I67" s="176"/>
      <c r="J67" s="127"/>
      <c r="K67" s="127"/>
      <c r="L67" s="127"/>
      <c r="M67" s="127"/>
      <c r="N67" s="127"/>
      <c r="O67" s="127"/>
      <c r="P67" s="127"/>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32"/>
      <c r="BC67" s="183"/>
      <c r="BD67" s="127"/>
      <c r="BE67" s="132"/>
      <c r="BF67" s="183"/>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14.25" customHeight="1" x14ac:dyDescent="0.15">
      <c r="A68" s="392"/>
      <c r="B68" s="320"/>
      <c r="C68" s="139"/>
      <c r="D68" s="68"/>
      <c r="E68" s="59"/>
      <c r="F68" s="60"/>
      <c r="G68" s="60"/>
      <c r="H68" s="133"/>
      <c r="I68" s="176"/>
      <c r="J68" s="127"/>
      <c r="K68" s="127"/>
      <c r="L68" s="127"/>
      <c r="M68" s="127"/>
      <c r="N68" s="127"/>
      <c r="O68" s="127"/>
      <c r="P68" s="127"/>
      <c r="Q68" s="7"/>
      <c r="R68" s="8"/>
      <c r="S68" s="8"/>
      <c r="T68" s="8"/>
      <c r="U68" s="8"/>
      <c r="V68" s="8"/>
      <c r="W68" s="8"/>
      <c r="X68" s="8"/>
      <c r="Y68" s="8"/>
      <c r="Z68" s="8"/>
      <c r="AA68" s="8"/>
      <c r="AB68" s="8"/>
      <c r="AC68" s="8"/>
      <c r="AD68" s="8"/>
      <c r="AE68" s="8"/>
      <c r="AF68" s="8"/>
      <c r="AG68" s="8"/>
      <c r="AH68" s="8"/>
      <c r="AI68" s="8"/>
      <c r="AJ68" s="8"/>
      <c r="AK68" s="8"/>
      <c r="AL68" s="8"/>
      <c r="AM68" s="8"/>
      <c r="AN68" s="8"/>
      <c r="AO68" s="12"/>
      <c r="AP68" s="12"/>
      <c r="AQ68" s="12"/>
      <c r="AR68" s="12"/>
      <c r="AS68" s="12"/>
      <c r="AT68" s="12"/>
      <c r="AU68" s="12"/>
      <c r="AV68" s="12"/>
      <c r="AW68" s="12"/>
      <c r="AX68" s="12"/>
      <c r="AY68" s="12"/>
      <c r="AZ68" s="8"/>
      <c r="BA68" s="8"/>
      <c r="BB68" s="132"/>
      <c r="BC68" s="183"/>
      <c r="BD68" s="127"/>
      <c r="BE68" s="132"/>
      <c r="BF68" s="183"/>
      <c r="BG68" s="8"/>
      <c r="BH68" s="12"/>
      <c r="BI68" s="12"/>
      <c r="BJ68" s="12"/>
      <c r="BK68" s="12"/>
      <c r="BL68" s="12"/>
      <c r="BM68" s="12"/>
      <c r="BN68" s="12"/>
      <c r="BO68" s="12"/>
      <c r="BP68" s="12"/>
      <c r="BQ68" s="12"/>
      <c r="BR68" s="12"/>
      <c r="BS68" s="12"/>
      <c r="BT68" s="12"/>
      <c r="BU68" s="12"/>
      <c r="BV68" s="12"/>
      <c r="BW68" s="12"/>
      <c r="BX68" s="12"/>
      <c r="BY68" s="12"/>
      <c r="BZ68" s="12"/>
      <c r="CA68" s="12"/>
      <c r="CB68" s="12"/>
    </row>
    <row r="69" spans="1:80" ht="14.25" customHeight="1" x14ac:dyDescent="0.15">
      <c r="A69" s="392"/>
      <c r="B69" s="321"/>
      <c r="C69" s="109"/>
      <c r="D69" s="68"/>
      <c r="E69" s="100"/>
      <c r="F69" s="70"/>
      <c r="G69" s="70"/>
      <c r="H69" s="135"/>
      <c r="I69" s="176"/>
      <c r="J69" s="127"/>
      <c r="K69" s="127"/>
      <c r="L69" s="127"/>
      <c r="M69" s="127"/>
      <c r="N69" s="127"/>
      <c r="O69" s="127"/>
      <c r="P69" s="127"/>
      <c r="Q69" s="7"/>
      <c r="R69" s="8"/>
      <c r="S69" s="8"/>
      <c r="T69" s="8"/>
      <c r="U69" s="8"/>
      <c r="V69" s="8"/>
      <c r="W69" s="8"/>
      <c r="X69" s="8"/>
      <c r="Y69" s="8"/>
      <c r="Z69" s="8"/>
      <c r="AA69" s="8"/>
      <c r="AB69" s="8"/>
      <c r="AC69" s="8"/>
      <c r="AD69" s="8"/>
      <c r="AE69" s="8"/>
      <c r="AF69" s="8"/>
      <c r="AG69" s="8"/>
      <c r="AH69" s="8"/>
      <c r="AI69" s="8"/>
      <c r="AJ69" s="8"/>
      <c r="AK69" s="8"/>
      <c r="AL69" s="8"/>
      <c r="AM69" s="8"/>
      <c r="AN69" s="8"/>
      <c r="AO69" s="12"/>
      <c r="AP69" s="12"/>
      <c r="AQ69" s="12"/>
      <c r="AR69" s="12"/>
      <c r="AS69" s="12"/>
      <c r="AT69" s="12"/>
      <c r="AU69" s="12"/>
      <c r="AV69" s="12"/>
      <c r="AW69" s="12"/>
      <c r="AX69" s="12"/>
      <c r="AY69" s="12"/>
      <c r="AZ69" s="8"/>
      <c r="BA69" s="8"/>
      <c r="BB69" s="132"/>
      <c r="BC69" s="183"/>
      <c r="BD69" s="127"/>
      <c r="BE69" s="132"/>
      <c r="BF69" s="183"/>
      <c r="BG69" s="8"/>
      <c r="BH69" s="12"/>
      <c r="BI69" s="12"/>
      <c r="BJ69" s="12"/>
      <c r="BK69" s="12"/>
      <c r="BL69" s="12"/>
      <c r="BM69" s="12"/>
      <c r="BN69" s="12"/>
      <c r="BO69" s="12"/>
      <c r="BP69" s="12"/>
      <c r="BQ69" s="12"/>
      <c r="BR69" s="12"/>
      <c r="BS69" s="12"/>
      <c r="BT69" s="12"/>
      <c r="BU69" s="12"/>
      <c r="BV69" s="12"/>
      <c r="BW69" s="12"/>
      <c r="BX69" s="12"/>
      <c r="BY69" s="12"/>
      <c r="BZ69" s="12"/>
      <c r="CA69" s="12"/>
      <c r="CB69" s="12"/>
    </row>
    <row r="70" spans="1:80" ht="15" customHeight="1" x14ac:dyDescent="0.15">
      <c r="A70" s="392"/>
      <c r="B70" s="351"/>
      <c r="C70" s="352"/>
      <c r="D70" s="117"/>
      <c r="E70" s="140"/>
      <c r="F70" s="141"/>
      <c r="G70" s="141"/>
      <c r="H70" s="142"/>
      <c r="I70" s="176"/>
      <c r="J70" s="127"/>
      <c r="K70" s="127"/>
      <c r="L70" s="127"/>
      <c r="M70" s="127"/>
      <c r="N70" s="127"/>
      <c r="O70" s="127"/>
      <c r="P70" s="127"/>
      <c r="Q70" s="7"/>
      <c r="R70" s="8"/>
      <c r="S70" s="8"/>
      <c r="T70" s="8"/>
      <c r="U70" s="8"/>
      <c r="V70" s="8"/>
      <c r="W70" s="8"/>
      <c r="X70" s="8"/>
      <c r="Y70" s="8"/>
      <c r="Z70" s="8"/>
      <c r="AA70" s="8"/>
      <c r="AB70" s="8"/>
      <c r="AC70" s="8"/>
      <c r="AD70" s="8"/>
      <c r="AE70" s="8"/>
      <c r="AF70" s="8"/>
      <c r="AG70" s="8"/>
      <c r="AH70" s="8"/>
      <c r="AI70" s="8"/>
      <c r="AJ70" s="8"/>
      <c r="AK70" s="8"/>
      <c r="AL70" s="8"/>
      <c r="AM70" s="8"/>
      <c r="AN70" s="8"/>
      <c r="AO70" s="12"/>
      <c r="AP70" s="12"/>
      <c r="AQ70" s="12"/>
      <c r="AR70" s="12"/>
      <c r="AS70" s="12"/>
      <c r="AT70" s="12"/>
      <c r="AU70" s="12"/>
      <c r="AV70" s="12"/>
      <c r="AW70" s="12"/>
      <c r="AX70" s="12"/>
      <c r="AY70" s="12"/>
      <c r="AZ70" s="8"/>
      <c r="BA70" s="8"/>
      <c r="BB70" s="132"/>
      <c r="BC70" s="183"/>
      <c r="BD70" s="127"/>
      <c r="BE70" s="132"/>
      <c r="BF70" s="183"/>
      <c r="BG70" s="8"/>
      <c r="BH70" s="12"/>
      <c r="BI70" s="12"/>
      <c r="BJ70" s="12"/>
      <c r="BK70" s="12"/>
      <c r="BL70" s="12"/>
      <c r="BM70" s="12"/>
      <c r="BN70" s="12"/>
      <c r="BO70" s="12"/>
      <c r="BP70" s="12"/>
      <c r="BQ70" s="12"/>
      <c r="BR70" s="12"/>
      <c r="BS70" s="12"/>
      <c r="BT70" s="12"/>
      <c r="BU70" s="12"/>
      <c r="BV70" s="12"/>
      <c r="BW70" s="12"/>
      <c r="BX70" s="12"/>
      <c r="BY70" s="12"/>
      <c r="BZ70" s="12"/>
      <c r="CA70" s="12"/>
      <c r="CB70" s="12"/>
    </row>
    <row r="71" spans="1:80" ht="19.5" customHeight="1" x14ac:dyDescent="0.15">
      <c r="A71" s="393"/>
      <c r="B71" s="322"/>
      <c r="C71" s="323"/>
      <c r="D71" s="117"/>
      <c r="E71" s="117"/>
      <c r="F71" s="117"/>
      <c r="G71" s="117"/>
      <c r="H71" s="117"/>
      <c r="I71" s="176"/>
      <c r="J71" s="127"/>
      <c r="K71" s="127"/>
      <c r="L71" s="127"/>
      <c r="M71" s="127"/>
      <c r="N71" s="127"/>
      <c r="O71" s="127"/>
      <c r="P71" s="127"/>
      <c r="Q71" s="7"/>
      <c r="R71" s="8"/>
      <c r="S71" s="8"/>
      <c r="T71" s="8"/>
      <c r="U71" s="8"/>
      <c r="V71" s="8"/>
      <c r="W71" s="8"/>
      <c r="X71" s="8"/>
      <c r="Y71" s="8"/>
      <c r="Z71" s="8"/>
      <c r="AA71" s="8"/>
      <c r="AB71" s="8"/>
      <c r="AC71" s="8"/>
      <c r="AD71" s="8"/>
      <c r="AE71" s="8"/>
      <c r="AF71" s="8"/>
      <c r="AG71" s="8"/>
      <c r="AH71" s="8"/>
      <c r="AI71" s="8"/>
      <c r="AJ71" s="8"/>
      <c r="AK71" s="8"/>
      <c r="AL71" s="8"/>
      <c r="AM71" s="8"/>
      <c r="AN71" s="8"/>
      <c r="AO71" s="12"/>
      <c r="AP71" s="12"/>
      <c r="AQ71" s="12"/>
      <c r="AR71" s="12"/>
      <c r="AS71" s="12"/>
      <c r="AT71" s="12"/>
      <c r="AU71" s="12"/>
      <c r="AV71" s="12"/>
      <c r="AW71" s="12"/>
      <c r="AX71" s="12"/>
      <c r="AY71" s="12"/>
      <c r="AZ71" s="8"/>
      <c r="BA71" s="8"/>
      <c r="BB71" s="132"/>
      <c r="BC71" s="183"/>
      <c r="BD71" s="127"/>
      <c r="BE71" s="132"/>
      <c r="BF71" s="183"/>
      <c r="BG71" s="8"/>
      <c r="BH71" s="12"/>
      <c r="BI71" s="12"/>
      <c r="BJ71" s="12"/>
      <c r="BK71" s="12"/>
      <c r="BL71" s="12"/>
      <c r="BM71" s="12"/>
      <c r="BN71" s="12"/>
      <c r="BO71" s="12"/>
      <c r="BP71" s="12"/>
      <c r="BQ71" s="12"/>
      <c r="BR71" s="12"/>
      <c r="BS71" s="12"/>
      <c r="BT71" s="12"/>
      <c r="BU71" s="12"/>
      <c r="BV71" s="12"/>
      <c r="BW71" s="12"/>
      <c r="BX71" s="12"/>
      <c r="BY71" s="12"/>
      <c r="BZ71" s="12"/>
      <c r="CA71" s="12"/>
      <c r="CB71" s="12"/>
    </row>
    <row r="72" spans="1:80" ht="34.5" customHeight="1" x14ac:dyDescent="0.2">
      <c r="A72" s="125"/>
      <c r="B72" s="125"/>
      <c r="C72" s="125"/>
      <c r="D72" s="125"/>
      <c r="E72" s="125"/>
      <c r="F72" s="125"/>
      <c r="G72" s="126"/>
      <c r="H72" s="126"/>
      <c r="I72" s="143"/>
      <c r="J72" s="143"/>
      <c r="K72" s="143"/>
      <c r="L72" s="143"/>
      <c r="M72" s="143"/>
      <c r="N72" s="143"/>
      <c r="O72" s="128"/>
      <c r="P72" s="127"/>
      <c r="Q72" s="7"/>
      <c r="R72" s="8"/>
      <c r="S72" s="8"/>
      <c r="T72" s="8"/>
      <c r="U72" s="8"/>
      <c r="V72" s="8"/>
      <c r="W72" s="8"/>
      <c r="X72" s="8"/>
      <c r="Y72" s="8"/>
      <c r="Z72" s="8"/>
      <c r="AA72" s="8"/>
      <c r="AB72" s="8"/>
      <c r="AZ72" s="8"/>
      <c r="BA72" s="8"/>
      <c r="BB72" s="8"/>
      <c r="BC72" s="8"/>
      <c r="BD72" s="8"/>
      <c r="BE72" s="8"/>
      <c r="BF72" s="8"/>
      <c r="BG72" s="8"/>
    </row>
    <row r="73" spans="1:80" x14ac:dyDescent="0.15">
      <c r="A73" s="316"/>
      <c r="B73" s="316"/>
      <c r="C73" s="316"/>
      <c r="D73" s="204"/>
      <c r="E73" s="200"/>
      <c r="F73" s="201"/>
      <c r="G73" s="201"/>
      <c r="H73" s="130"/>
      <c r="I73" s="144"/>
      <c r="J73" s="145"/>
      <c r="K73" s="145"/>
      <c r="L73" s="145"/>
      <c r="M73" s="145"/>
      <c r="N73" s="145"/>
      <c r="O73" s="145"/>
      <c r="P73" s="127"/>
      <c r="Q73" s="7"/>
      <c r="R73" s="8"/>
      <c r="S73" s="8"/>
      <c r="T73" s="8"/>
      <c r="U73" s="8"/>
      <c r="V73" s="8"/>
      <c r="W73" s="8"/>
      <c r="X73" s="8"/>
      <c r="Y73" s="8"/>
      <c r="Z73" s="8"/>
      <c r="AA73" s="8"/>
      <c r="AB73" s="8"/>
      <c r="BA73" s="8"/>
      <c r="BB73" s="8"/>
      <c r="BC73" s="8"/>
      <c r="BD73" s="8"/>
      <c r="BE73" s="8"/>
    </row>
    <row r="74" spans="1:80" ht="15" customHeight="1" x14ac:dyDescent="0.15">
      <c r="A74" s="363"/>
      <c r="B74" s="364"/>
      <c r="C74" s="365"/>
      <c r="D74" s="146"/>
      <c r="E74" s="33"/>
      <c r="F74" s="34"/>
      <c r="G74" s="34"/>
      <c r="H74" s="35"/>
      <c r="I74" s="132"/>
      <c r="J74" s="145"/>
      <c r="K74" s="145"/>
      <c r="L74" s="145"/>
      <c r="M74" s="145"/>
      <c r="N74" s="145"/>
      <c r="O74" s="145"/>
      <c r="P74" s="127"/>
      <c r="Q74" s="7"/>
      <c r="R74" s="8"/>
      <c r="S74" s="8"/>
      <c r="T74" s="8"/>
      <c r="U74" s="8"/>
      <c r="V74" s="8"/>
      <c r="W74" s="8"/>
      <c r="X74" s="8"/>
      <c r="Y74" s="8"/>
      <c r="Z74" s="8"/>
      <c r="AA74" s="8"/>
      <c r="AB74" s="8"/>
      <c r="BA74" s="8"/>
      <c r="BB74" s="8"/>
      <c r="BC74" s="8"/>
      <c r="BD74" s="8"/>
      <c r="BE74" s="8"/>
    </row>
    <row r="75" spans="1:80" ht="15" customHeight="1" x14ac:dyDescent="0.2">
      <c r="A75" s="357"/>
      <c r="B75" s="358"/>
      <c r="C75" s="359"/>
      <c r="D75" s="146"/>
      <c r="E75" s="40"/>
      <c r="F75" s="41"/>
      <c r="G75" s="41"/>
      <c r="H75" s="42"/>
      <c r="I75" s="132"/>
      <c r="J75" s="145"/>
      <c r="K75" s="145"/>
      <c r="L75" s="145"/>
      <c r="M75" s="145"/>
      <c r="N75" s="145"/>
      <c r="O75" s="145"/>
      <c r="P75" s="128"/>
      <c r="Q75" s="7"/>
      <c r="R75" s="8"/>
      <c r="S75" s="8"/>
      <c r="T75" s="8"/>
      <c r="U75" s="8"/>
      <c r="V75" s="8"/>
      <c r="W75" s="8"/>
      <c r="X75" s="8"/>
      <c r="Y75" s="8"/>
      <c r="Z75" s="8"/>
      <c r="AA75" s="8"/>
      <c r="AB75" s="8"/>
      <c r="BA75" s="8"/>
      <c r="BB75" s="8"/>
      <c r="BC75" s="8"/>
      <c r="BD75" s="8"/>
      <c r="BE75" s="8"/>
    </row>
    <row r="76" spans="1:80" ht="15" customHeight="1" x14ac:dyDescent="0.15">
      <c r="A76" s="360"/>
      <c r="B76" s="361"/>
      <c r="C76" s="362"/>
      <c r="D76" s="146"/>
      <c r="E76" s="59"/>
      <c r="F76" s="60"/>
      <c r="G76" s="60"/>
      <c r="H76" s="133"/>
      <c r="I76" s="132"/>
      <c r="J76" s="145"/>
      <c r="K76" s="145"/>
      <c r="L76" s="145"/>
      <c r="M76" s="145"/>
      <c r="N76" s="145"/>
      <c r="O76" s="145"/>
      <c r="P76" s="145"/>
      <c r="Q76" s="7"/>
      <c r="R76" s="8"/>
      <c r="S76" s="8"/>
      <c r="T76" s="8"/>
      <c r="U76" s="8"/>
      <c r="V76" s="8"/>
      <c r="W76" s="8"/>
      <c r="X76" s="8"/>
      <c r="Y76" s="8"/>
      <c r="Z76" s="8"/>
      <c r="AA76" s="8"/>
      <c r="AB76" s="8"/>
      <c r="BA76" s="8"/>
      <c r="BB76" s="8"/>
      <c r="BC76" s="8"/>
      <c r="BD76" s="8"/>
      <c r="BE76" s="8"/>
    </row>
    <row r="77" spans="1:80" ht="15" customHeight="1" x14ac:dyDescent="0.15">
      <c r="A77" s="366"/>
      <c r="B77" s="367"/>
      <c r="C77" s="368"/>
      <c r="D77" s="147"/>
      <c r="E77" s="100"/>
      <c r="F77" s="70"/>
      <c r="G77" s="70"/>
      <c r="H77" s="135"/>
      <c r="I77" s="132"/>
      <c r="J77" s="145"/>
      <c r="K77" s="145"/>
      <c r="L77" s="145"/>
      <c r="M77" s="145"/>
      <c r="N77" s="145"/>
      <c r="O77" s="145"/>
      <c r="P77" s="145"/>
      <c r="Q77" s="7"/>
      <c r="R77" s="8"/>
      <c r="S77" s="8"/>
      <c r="T77" s="8"/>
      <c r="U77" s="8"/>
      <c r="V77" s="8"/>
      <c r="W77" s="8"/>
      <c r="X77" s="8"/>
      <c r="Y77" s="8"/>
      <c r="Z77" s="8"/>
      <c r="AA77" s="8"/>
      <c r="AB77" s="8"/>
      <c r="BA77" s="8"/>
      <c r="BB77" s="8"/>
      <c r="BC77" s="8"/>
      <c r="BD77" s="8"/>
      <c r="BE77" s="8"/>
    </row>
    <row r="78" spans="1:80" ht="22.5" customHeight="1" x14ac:dyDescent="0.15">
      <c r="A78" s="322"/>
      <c r="B78" s="399"/>
      <c r="C78" s="400"/>
      <c r="D78" s="148"/>
      <c r="E78" s="118"/>
      <c r="F78" s="119"/>
      <c r="G78" s="119"/>
      <c r="H78" s="149"/>
      <c r="I78" s="132"/>
      <c r="J78" s="127"/>
      <c r="K78" s="127"/>
      <c r="L78" s="127"/>
      <c r="M78" s="127"/>
      <c r="N78" s="127"/>
      <c r="O78" s="127"/>
      <c r="P78" s="145"/>
      <c r="Q78" s="7"/>
      <c r="R78" s="8"/>
      <c r="S78" s="8"/>
      <c r="T78" s="8"/>
      <c r="U78" s="8"/>
      <c r="V78" s="8"/>
      <c r="W78" s="8"/>
      <c r="X78" s="8"/>
      <c r="Y78" s="8"/>
      <c r="Z78" s="8"/>
      <c r="AA78" s="8"/>
      <c r="AB78" s="8"/>
      <c r="BA78" s="8"/>
      <c r="BB78" s="8"/>
      <c r="BC78" s="8"/>
      <c r="BD78" s="8"/>
      <c r="BE78" s="8"/>
    </row>
    <row r="79" spans="1:80" ht="28.5" customHeight="1" x14ac:dyDescent="0.2">
      <c r="A79" s="150"/>
      <c r="B79" s="150"/>
      <c r="C79" s="150"/>
      <c r="D79" s="150"/>
      <c r="E79" s="151"/>
      <c r="F79" s="151"/>
      <c r="G79" s="151"/>
      <c r="H79" s="151"/>
      <c r="I79" s="151"/>
      <c r="J79" s="151"/>
      <c r="K79" s="152"/>
      <c r="L79" s="152"/>
      <c r="M79" s="152"/>
      <c r="N79" s="153"/>
      <c r="O79" s="154"/>
      <c r="P79" s="145"/>
      <c r="Q79" s="7"/>
      <c r="R79" s="8"/>
      <c r="S79" s="8"/>
      <c r="T79" s="8"/>
      <c r="U79" s="8"/>
      <c r="V79" s="8"/>
      <c r="W79" s="8"/>
      <c r="X79" s="8"/>
      <c r="Y79" s="8"/>
      <c r="Z79" s="8"/>
      <c r="AA79" s="8"/>
      <c r="AB79" s="8"/>
      <c r="BA79" s="8"/>
      <c r="BB79" s="8"/>
      <c r="BC79" s="8"/>
      <c r="BD79" s="8"/>
      <c r="BE79" s="8"/>
    </row>
    <row r="80" spans="1:80" ht="30" customHeight="1" x14ac:dyDescent="0.15">
      <c r="A80" s="369"/>
      <c r="B80" s="370"/>
      <c r="C80" s="371"/>
      <c r="D80" s="155"/>
      <c r="E80" s="372"/>
      <c r="F80" s="372"/>
      <c r="G80" s="7"/>
      <c r="H80" s="7"/>
      <c r="I80" s="7"/>
      <c r="J80" s="7"/>
      <c r="K80" s="7"/>
      <c r="L80" s="7"/>
      <c r="M80" s="7"/>
      <c r="N80" s="7"/>
      <c r="O80" s="7"/>
      <c r="P80" s="145"/>
      <c r="Q80" s="7"/>
      <c r="R80" s="8"/>
      <c r="S80" s="8"/>
      <c r="T80" s="8"/>
      <c r="U80" s="8"/>
      <c r="V80" s="8"/>
      <c r="W80" s="8"/>
      <c r="X80" s="8"/>
      <c r="Y80" s="8"/>
      <c r="Z80" s="8"/>
      <c r="AA80" s="8"/>
      <c r="AB80" s="8"/>
      <c r="BA80" s="137"/>
      <c r="BB80" s="137"/>
      <c r="BC80" s="137"/>
      <c r="BD80" s="137"/>
      <c r="BE80" s="137"/>
    </row>
    <row r="81" spans="1:57" ht="15.75" customHeight="1" x14ac:dyDescent="0.15">
      <c r="A81" s="401"/>
      <c r="B81" s="402"/>
      <c r="C81" s="403"/>
      <c r="D81" s="156"/>
      <c r="E81" s="372"/>
      <c r="F81" s="372"/>
      <c r="G81" s="7"/>
      <c r="H81" s="7"/>
      <c r="I81" s="7"/>
      <c r="J81" s="7"/>
      <c r="K81" s="7"/>
      <c r="L81" s="7"/>
      <c r="M81" s="7"/>
      <c r="N81" s="7"/>
      <c r="O81" s="7"/>
      <c r="P81" s="127"/>
      <c r="Q81" s="7"/>
      <c r="R81" s="8"/>
      <c r="S81" s="8"/>
      <c r="T81" s="8"/>
      <c r="U81" s="8"/>
      <c r="V81" s="8"/>
      <c r="W81" s="8"/>
      <c r="X81" s="8"/>
      <c r="Y81" s="8"/>
      <c r="Z81" s="8"/>
      <c r="AA81" s="8"/>
      <c r="AB81" s="8"/>
      <c r="BA81" s="137"/>
      <c r="BB81" s="137"/>
      <c r="BC81" s="137"/>
      <c r="BD81" s="137"/>
      <c r="BE81" s="137"/>
    </row>
    <row r="82" spans="1:57" ht="14.25" customHeight="1" x14ac:dyDescent="0.15">
      <c r="A82" s="360"/>
      <c r="B82" s="361"/>
      <c r="C82" s="362"/>
      <c r="D82" s="156"/>
      <c r="E82" s="372"/>
      <c r="F82" s="372"/>
      <c r="G82" s="7"/>
      <c r="H82" s="7"/>
      <c r="I82" s="7"/>
      <c r="J82" s="7"/>
      <c r="K82" s="7"/>
      <c r="L82" s="7"/>
      <c r="M82" s="7"/>
      <c r="N82" s="7"/>
      <c r="O82" s="7"/>
      <c r="P82" s="7"/>
      <c r="Q82" s="7"/>
      <c r="R82" s="8"/>
      <c r="S82" s="8"/>
      <c r="T82" s="8"/>
      <c r="U82" s="8"/>
      <c r="V82" s="8"/>
      <c r="W82" s="8"/>
      <c r="X82" s="8"/>
      <c r="Y82" s="8"/>
      <c r="Z82" s="8"/>
      <c r="AA82" s="8"/>
      <c r="AB82" s="8"/>
      <c r="BA82" s="137"/>
      <c r="BB82" s="137"/>
      <c r="BC82" s="137"/>
      <c r="BD82" s="137"/>
      <c r="BE82" s="137"/>
    </row>
    <row r="83" spans="1:57" ht="15" customHeight="1" x14ac:dyDescent="0.15">
      <c r="A83" s="411"/>
      <c r="B83" s="412"/>
      <c r="C83" s="413"/>
      <c r="D83" s="157"/>
      <c r="E83" s="7"/>
      <c r="F83" s="7"/>
      <c r="G83" s="7"/>
      <c r="H83" s="7"/>
      <c r="I83" s="7"/>
      <c r="J83" s="7"/>
      <c r="K83" s="7"/>
      <c r="L83" s="7"/>
      <c r="M83" s="7"/>
      <c r="N83" s="7"/>
      <c r="O83" s="7"/>
      <c r="P83" s="7"/>
      <c r="Q83" s="7"/>
      <c r="R83" s="8"/>
      <c r="S83" s="8"/>
      <c r="T83" s="8"/>
      <c r="U83" s="8"/>
      <c r="V83" s="8"/>
      <c r="W83" s="8"/>
      <c r="X83" s="8"/>
      <c r="Y83" s="8"/>
      <c r="Z83" s="8"/>
      <c r="AA83" s="8"/>
      <c r="AB83" s="8"/>
    </row>
    <row r="84" spans="1:57" ht="27.75" customHeight="1" x14ac:dyDescent="0.2">
      <c r="A84" s="158"/>
      <c r="B84" s="158"/>
      <c r="C84" s="158"/>
      <c r="D84" s="159"/>
      <c r="E84" s="160"/>
      <c r="F84" s="160"/>
      <c r="G84" s="160"/>
      <c r="H84" s="160"/>
      <c r="I84" s="160"/>
      <c r="J84" s="160"/>
      <c r="K84" s="161"/>
      <c r="L84" s="161"/>
      <c r="M84" s="161"/>
      <c r="N84" s="162"/>
      <c r="O84" s="163"/>
      <c r="P84" s="164"/>
      <c r="Q84" s="163"/>
      <c r="R84" s="8"/>
      <c r="S84" s="137"/>
      <c r="T84" s="137"/>
      <c r="U84" s="137"/>
      <c r="V84" s="137"/>
      <c r="W84" s="137"/>
      <c r="X84" s="137"/>
      <c r="Y84" s="137"/>
      <c r="Z84" s="137"/>
      <c r="AA84" s="137"/>
      <c r="AB84" s="137"/>
    </row>
    <row r="85" spans="1:57" ht="15" customHeight="1" x14ac:dyDescent="0.15">
      <c r="A85" s="306"/>
      <c r="B85" s="306"/>
      <c r="C85" s="306"/>
      <c r="D85" s="307"/>
      <c r="E85" s="307"/>
      <c r="O85" s="163"/>
      <c r="P85" s="163"/>
      <c r="Q85" s="163"/>
      <c r="R85" s="137"/>
      <c r="S85" s="137"/>
      <c r="T85" s="137"/>
      <c r="U85" s="137"/>
      <c r="V85" s="137"/>
      <c r="W85" s="137"/>
      <c r="X85" s="137"/>
      <c r="Y85" s="137"/>
      <c r="Z85" s="137"/>
      <c r="AA85" s="137"/>
      <c r="AB85" s="137"/>
    </row>
    <row r="86" spans="1:57" ht="15.75" customHeight="1" x14ac:dyDescent="0.15">
      <c r="A86" s="306"/>
      <c r="B86" s="306"/>
      <c r="C86" s="306"/>
      <c r="D86" s="307"/>
      <c r="E86" s="307"/>
      <c r="O86" s="163"/>
      <c r="P86" s="163"/>
      <c r="Q86" s="163"/>
      <c r="R86" s="137"/>
      <c r="S86" s="137"/>
      <c r="T86" s="137"/>
      <c r="U86" s="137"/>
      <c r="V86" s="137"/>
      <c r="W86" s="137"/>
      <c r="X86" s="137"/>
      <c r="Y86" s="137"/>
      <c r="Z86" s="137"/>
      <c r="AA86" s="137"/>
      <c r="AB86" s="137"/>
    </row>
    <row r="87" spans="1:57" ht="21" customHeight="1" x14ac:dyDescent="0.15">
      <c r="A87" s="408"/>
      <c r="B87" s="409"/>
      <c r="C87" s="410"/>
      <c r="D87" s="165"/>
      <c r="E87" s="166"/>
      <c r="O87" s="163"/>
      <c r="P87" s="163"/>
      <c r="Q87" s="163"/>
      <c r="R87" s="137"/>
      <c r="S87" s="137"/>
      <c r="T87" s="137"/>
      <c r="U87" s="137"/>
      <c r="V87" s="137"/>
      <c r="W87" s="137"/>
      <c r="X87" s="137"/>
      <c r="Y87" s="137"/>
      <c r="Z87" s="137"/>
      <c r="AA87" s="137"/>
      <c r="AB87" s="137"/>
    </row>
    <row r="88" spans="1:57" ht="19.5" customHeight="1" x14ac:dyDescent="0.15">
      <c r="A88" s="405"/>
      <c r="B88" s="406"/>
      <c r="C88" s="407"/>
      <c r="D88" s="167"/>
      <c r="E88" s="168"/>
      <c r="O88" s="163"/>
      <c r="P88" s="163"/>
      <c r="Q88" s="163"/>
      <c r="R88" s="137"/>
      <c r="S88" s="137"/>
      <c r="T88" s="137"/>
      <c r="U88" s="137"/>
      <c r="V88" s="137"/>
      <c r="W88" s="137"/>
      <c r="X88" s="137"/>
      <c r="Y88" s="137"/>
      <c r="Z88" s="137"/>
      <c r="AA88" s="137"/>
      <c r="AB88" s="137"/>
    </row>
    <row r="89" spans="1:57" ht="19.5" customHeight="1" x14ac:dyDescent="0.15">
      <c r="A89" s="303"/>
      <c r="B89" s="304"/>
      <c r="C89" s="305"/>
      <c r="D89" s="169"/>
      <c r="E89" s="170"/>
      <c r="R89" s="137"/>
    </row>
    <row r="90" spans="1:57" ht="27.75" customHeight="1" x14ac:dyDescent="0.2">
      <c r="A90" s="158"/>
      <c r="B90" s="158"/>
      <c r="C90" s="158"/>
      <c r="D90" s="159"/>
      <c r="E90" s="160"/>
    </row>
    <row r="91" spans="1:57" x14ac:dyDescent="0.15">
      <c r="A91" s="306"/>
      <c r="B91" s="306"/>
      <c r="C91" s="306"/>
      <c r="D91" s="307"/>
      <c r="E91" s="307"/>
    </row>
    <row r="92" spans="1:57" ht="21" customHeight="1" x14ac:dyDescent="0.15">
      <c r="A92" s="306"/>
      <c r="B92" s="306"/>
      <c r="C92" s="306"/>
      <c r="D92" s="307"/>
      <c r="E92" s="307"/>
    </row>
    <row r="93" spans="1:57" ht="19.5" customHeight="1" x14ac:dyDescent="0.15">
      <c r="A93" s="311"/>
      <c r="B93" s="312"/>
      <c r="C93" s="313"/>
      <c r="D93" s="165"/>
      <c r="E93" s="166"/>
    </row>
    <row r="94" spans="1:57" ht="19.5" customHeight="1" x14ac:dyDescent="0.15">
      <c r="A94" s="308"/>
      <c r="B94" s="309"/>
      <c r="C94" s="310"/>
      <c r="D94" s="169"/>
      <c r="E94" s="170"/>
    </row>
    <row r="95" spans="1:57" ht="33.75" customHeight="1" x14ac:dyDescent="0.2">
      <c r="A95" s="158"/>
      <c r="B95" s="158"/>
      <c r="C95" s="158"/>
      <c r="D95" s="159"/>
      <c r="E95" s="160"/>
    </row>
    <row r="96" spans="1:57" ht="11.25" customHeight="1" x14ac:dyDescent="0.15">
      <c r="A96" s="306"/>
      <c r="B96" s="306"/>
      <c r="C96" s="306"/>
      <c r="D96" s="307"/>
      <c r="E96" s="345"/>
      <c r="F96" s="346"/>
      <c r="G96" s="346"/>
      <c r="H96" s="346"/>
      <c r="I96" s="346"/>
      <c r="J96" s="346"/>
      <c r="K96" s="347"/>
      <c r="L96" s="348"/>
      <c r="N96" s="171"/>
      <c r="Q96" s="138"/>
    </row>
    <row r="97" spans="1:17" ht="21.75" customHeight="1" x14ac:dyDescent="0.15">
      <c r="A97" s="306"/>
      <c r="B97" s="306"/>
      <c r="C97" s="306"/>
      <c r="D97" s="307"/>
      <c r="E97" s="184"/>
      <c r="F97" s="185"/>
      <c r="G97" s="186"/>
      <c r="H97" s="186"/>
      <c r="I97" s="187"/>
      <c r="J97" s="188"/>
      <c r="K97" s="189"/>
      <c r="L97" s="189"/>
      <c r="N97" s="171"/>
      <c r="Q97" s="138"/>
    </row>
    <row r="98" spans="1:17" ht="24" customHeight="1" x14ac:dyDescent="0.15">
      <c r="A98" s="336"/>
      <c r="B98" s="337"/>
      <c r="C98" s="190"/>
      <c r="D98" s="191"/>
      <c r="E98" s="33"/>
      <c r="F98" s="37"/>
      <c r="G98" s="34"/>
      <c r="H98" s="34"/>
      <c r="I98" s="34"/>
      <c r="J98" s="38"/>
      <c r="K98" s="192"/>
      <c r="L98" s="38"/>
      <c r="N98" s="171"/>
      <c r="Q98" s="138"/>
    </row>
    <row r="99" spans="1:17" ht="19.5" customHeight="1" x14ac:dyDescent="0.15">
      <c r="A99" s="338"/>
      <c r="B99" s="339"/>
      <c r="C99" s="193"/>
      <c r="D99" s="194"/>
      <c r="E99" s="59"/>
      <c r="F99" s="61"/>
      <c r="G99" s="60"/>
      <c r="H99" s="60"/>
      <c r="I99" s="60"/>
      <c r="J99" s="45"/>
      <c r="K99" s="195"/>
      <c r="L99" s="45"/>
      <c r="N99" s="171"/>
      <c r="Q99" s="138"/>
    </row>
    <row r="100" spans="1:17" ht="24.75" customHeight="1" x14ac:dyDescent="0.15">
      <c r="A100" s="338"/>
      <c r="B100" s="339"/>
      <c r="C100" s="193"/>
      <c r="D100" s="196"/>
      <c r="E100" s="85"/>
      <c r="F100" s="136"/>
      <c r="G100" s="98"/>
      <c r="H100" s="98"/>
      <c r="I100" s="98"/>
      <c r="J100" s="92"/>
      <c r="K100" s="197"/>
      <c r="L100" s="92"/>
      <c r="N100" s="171"/>
      <c r="Q100" s="138"/>
    </row>
    <row r="101" spans="1:17" ht="24.75" customHeight="1" x14ac:dyDescent="0.15">
      <c r="A101" s="336"/>
      <c r="B101" s="337"/>
      <c r="C101" s="190"/>
      <c r="D101" s="191"/>
      <c r="E101" s="40"/>
      <c r="F101" s="44"/>
      <c r="G101" s="41"/>
      <c r="H101" s="41"/>
      <c r="I101" s="41"/>
      <c r="J101" s="46"/>
      <c r="K101" s="198"/>
      <c r="L101" s="46"/>
      <c r="N101" s="171"/>
      <c r="Q101" s="138"/>
    </row>
    <row r="102" spans="1:17" ht="24.75" customHeight="1" x14ac:dyDescent="0.15">
      <c r="A102" s="338"/>
      <c r="B102" s="339"/>
      <c r="C102" s="193"/>
      <c r="D102" s="194"/>
      <c r="E102" s="100"/>
      <c r="F102" s="69"/>
      <c r="G102" s="70"/>
      <c r="H102" s="70"/>
      <c r="I102" s="70"/>
      <c r="J102" s="74"/>
      <c r="K102" s="199"/>
      <c r="L102" s="74"/>
      <c r="N102" s="171"/>
      <c r="Q102" s="138"/>
    </row>
    <row r="103" spans="1:17" ht="24.75" customHeight="1" x14ac:dyDescent="0.15">
      <c r="A103" s="338"/>
      <c r="B103" s="339"/>
      <c r="C103" s="193"/>
      <c r="D103" s="196"/>
      <c r="E103" s="100"/>
      <c r="F103" s="69"/>
      <c r="G103" s="70"/>
      <c r="H103" s="70"/>
      <c r="I103" s="70"/>
      <c r="J103" s="74"/>
      <c r="K103" s="199"/>
      <c r="L103" s="74"/>
      <c r="N103" s="171"/>
      <c r="Q103" s="138"/>
    </row>
    <row r="104" spans="1:17" ht="24.75" customHeight="1" x14ac:dyDescent="0.15">
      <c r="A104" s="336"/>
      <c r="B104" s="340"/>
      <c r="C104" s="190"/>
      <c r="D104" s="191"/>
      <c r="E104" s="33"/>
      <c r="F104" s="37"/>
      <c r="G104" s="34"/>
      <c r="H104" s="34"/>
      <c r="I104" s="34"/>
      <c r="J104" s="38"/>
      <c r="K104" s="192"/>
      <c r="L104" s="38"/>
      <c r="N104" s="171"/>
      <c r="Q104" s="138"/>
    </row>
    <row r="105" spans="1:17" ht="24.75" customHeight="1" x14ac:dyDescent="0.15">
      <c r="A105" s="341"/>
      <c r="B105" s="342"/>
      <c r="C105" s="193"/>
      <c r="D105" s="194"/>
      <c r="E105" s="59"/>
      <c r="F105" s="61"/>
      <c r="G105" s="60"/>
      <c r="H105" s="60"/>
      <c r="I105" s="60"/>
      <c r="J105" s="45"/>
      <c r="K105" s="195"/>
      <c r="L105" s="45"/>
      <c r="N105" s="171"/>
      <c r="Q105" s="138"/>
    </row>
    <row r="106" spans="1:17" ht="24.75" customHeight="1" x14ac:dyDescent="0.15">
      <c r="A106" s="343"/>
      <c r="B106" s="344"/>
      <c r="C106" s="193"/>
      <c r="D106" s="196"/>
      <c r="E106" s="85"/>
      <c r="F106" s="136"/>
      <c r="G106" s="98"/>
      <c r="H106" s="98"/>
      <c r="I106" s="98"/>
      <c r="J106" s="92"/>
      <c r="K106" s="197"/>
      <c r="L106" s="92"/>
      <c r="N106" s="171"/>
      <c r="Q106" s="138"/>
    </row>
    <row r="196" ht="18" customHeight="1" x14ac:dyDescent="0.15"/>
    <row r="197" ht="18" customHeight="1" x14ac:dyDescent="0.15"/>
    <row r="198" ht="18" customHeight="1" x14ac:dyDescent="0.15"/>
    <row r="211" spans="1:57" ht="14.25" customHeight="1" x14ac:dyDescent="0.15"/>
    <row r="212" spans="1:57" ht="14.25" customHeight="1" x14ac:dyDescent="0.15"/>
    <row r="213" spans="1:57" ht="14.25" customHeight="1" x14ac:dyDescent="0.15">
      <c r="A213" s="172"/>
      <c r="BE213" s="173"/>
    </row>
    <row r="214" spans="1:57" ht="14.25" customHeight="1" x14ac:dyDescent="0.15"/>
    <row r="215" spans="1:57" ht="14.25" customHeight="1" x14ac:dyDescent="0.15"/>
    <row r="216" spans="1:57" ht="14.25" customHeight="1" x14ac:dyDescent="0.15"/>
    <row r="222" spans="1:57" x14ac:dyDescent="0.15">
      <c r="A222" s="174"/>
    </row>
  </sheetData>
  <mergeCells count="85">
    <mergeCell ref="A101:B103"/>
    <mergeCell ref="A104:B106"/>
    <mergeCell ref="A93:C93"/>
    <mergeCell ref="A94:C94"/>
    <mergeCell ref="A96:C97"/>
    <mergeCell ref="A91:C92"/>
    <mergeCell ref="D91:D92"/>
    <mergeCell ref="E91:E92"/>
    <mergeCell ref="K96:L96"/>
    <mergeCell ref="A98:B100"/>
    <mergeCell ref="D96:D97"/>
    <mergeCell ref="E96:J96"/>
    <mergeCell ref="B65:C65"/>
    <mergeCell ref="B67:B69"/>
    <mergeCell ref="B70:C70"/>
    <mergeCell ref="B71:C71"/>
    <mergeCell ref="B47:C47"/>
    <mergeCell ref="B48:C48"/>
    <mergeCell ref="B49:C49"/>
    <mergeCell ref="B50:C50"/>
    <mergeCell ref="B59:C59"/>
    <mergeCell ref="B60:C60"/>
    <mergeCell ref="B66:C66"/>
    <mergeCell ref="A10:A39"/>
    <mergeCell ref="B29:B30"/>
    <mergeCell ref="B33:C33"/>
    <mergeCell ref="B34:C34"/>
    <mergeCell ref="B35:B37"/>
    <mergeCell ref="B38:C38"/>
    <mergeCell ref="B39:C39"/>
    <mergeCell ref="B14:C14"/>
    <mergeCell ref="B15:C15"/>
    <mergeCell ref="B16:C16"/>
    <mergeCell ref="B17:C17"/>
    <mergeCell ref="B18:C18"/>
    <mergeCell ref="B19:C19"/>
    <mergeCell ref="B20:C20"/>
    <mergeCell ref="B21:B23"/>
    <mergeCell ref="B24:B26"/>
    <mergeCell ref="A6:O6"/>
    <mergeCell ref="A8:C9"/>
    <mergeCell ref="D8:D9"/>
    <mergeCell ref="E8:I8"/>
    <mergeCell ref="J8:X8"/>
    <mergeCell ref="AA8:AA9"/>
    <mergeCell ref="AB8:AB9"/>
    <mergeCell ref="AC8:AC9"/>
    <mergeCell ref="B10:C10"/>
    <mergeCell ref="B11:B13"/>
    <mergeCell ref="Y8:Z8"/>
    <mergeCell ref="B27:C27"/>
    <mergeCell ref="B28:C28"/>
    <mergeCell ref="B31:C31"/>
    <mergeCell ref="B32:C32"/>
    <mergeCell ref="B46:C46"/>
    <mergeCell ref="A41:C41"/>
    <mergeCell ref="A42:A71"/>
    <mergeCell ref="B42:C42"/>
    <mergeCell ref="B43:B45"/>
    <mergeCell ref="B51:C51"/>
    <mergeCell ref="B52:C52"/>
    <mergeCell ref="B53:B55"/>
    <mergeCell ref="B56:B58"/>
    <mergeCell ref="B61:B62"/>
    <mergeCell ref="B63:C63"/>
    <mergeCell ref="B64:C64"/>
    <mergeCell ref="A73:C73"/>
    <mergeCell ref="A74:C74"/>
    <mergeCell ref="A76:C76"/>
    <mergeCell ref="A77:C77"/>
    <mergeCell ref="A75:C75"/>
    <mergeCell ref="A78:C78"/>
    <mergeCell ref="A80:C80"/>
    <mergeCell ref="E80:F80"/>
    <mergeCell ref="A81:C81"/>
    <mergeCell ref="E81:F81"/>
    <mergeCell ref="A82:C82"/>
    <mergeCell ref="E82:F82"/>
    <mergeCell ref="A85:C86"/>
    <mergeCell ref="D85:D86"/>
    <mergeCell ref="A89:C89"/>
    <mergeCell ref="A83:C83"/>
    <mergeCell ref="E85:E86"/>
    <mergeCell ref="A87:C87"/>
    <mergeCell ref="A88:C88"/>
  </mergeCells>
  <dataValidations count="1">
    <dataValidation type="whole" allowBlank="1" showInputMessage="1" showErrorMessage="1" errorTitle="Error" error="Por favor ingrese números enteros" sqref="E9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E97:L97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D98:L10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WBT983138:WCB983146 WLP983138:WLX983146 WVL983138:WVT983146">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A8:A39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B38:B39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C32:C37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B32:B35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B70:C70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D8:D39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B49:C49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C8:C30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B24:B29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C61:C62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J42:J70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I42:I71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 QUC983082:QUC983111 RDY983082:RDY983111 RNU983082:RNU983111 RXQ983082:RXQ983111 SHM983082:SHM983111 SRI983082:SRI983111 TBE983082:TBE983111 TLA983082:TLA983111 TUW983082:TUW983111 UES983082:UES983111 UOO983082:UOO983111 UYK983082:UYK983111 VIG983082:VIG983111 VSC983082:VSC983111 WBY983082:WBY983111 WLU983082:WLU983111 WVQ983082:WVQ983111</xm:sqref>
        </x14:dataValidation>
        <x14:dataValidation type="whole" allowBlank="1" showInputMessage="1" showErrorMessage="1" errorTitle="Error" error="Por favor ingrese números enteros">
          <x14:formula1>
            <xm:f>0</xm:f>
          </x14:formula1>
          <x14:formula2>
            <xm:f>1000000000</xm:f>
          </x14:formula2>
          <xm:sqref>B64:B67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B50:C51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B71:C83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C64:C69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B56:C60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A72:A83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D40:D83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A40:A42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J1:AC38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F9:I38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E1:E84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I39:J41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B40:C48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E95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K39:AC95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F39:H95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M96:IU106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A107:WWK65536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AD1:IV95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J71:J95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I72:I95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 PQO983112:PQO983135 QAK983112:QAK983135 QKG983112:QKG983135 QUC983112:QUC983135 RDY983112:RDY983135 RNU983112:RNU983135 RXQ983112:RXQ983135 SHM983112:SHM983135 SRI983112:SRI983135 TBE983112:TBE983135 TLA983112:TLA983135 TUW983112:TUW983135 UES983112:UES983135 UOO983112:UOO983135 UYK983112:UYK983135 VIG983112:VIG983135 VSC983112:VSC983135 WBY983112:WBY983135 WLU983112:WLU983135 WVQ983112:WVQ983135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22"/>
  <sheetViews>
    <sheetView workbookViewId="0">
      <selection activeCell="F25" sqref="F25"/>
    </sheetView>
  </sheetViews>
  <sheetFormatPr baseColWidth="10" defaultRowHeight="11.25" x14ac:dyDescent="0.15"/>
  <cols>
    <col min="1" max="1" width="5.85546875" style="163" customWidth="1"/>
    <col min="2" max="2" width="15.42578125" style="163" customWidth="1"/>
    <col min="3" max="3" width="34.140625" style="163" customWidth="1"/>
    <col min="4" max="4" width="11.42578125" style="163"/>
    <col min="5" max="5" width="13.28515625" style="163" customWidth="1"/>
    <col min="6" max="7" width="15.7109375" style="163" customWidth="1"/>
    <col min="8" max="14" width="13.28515625" style="163" customWidth="1"/>
    <col min="15" max="15" width="13.28515625" style="171" customWidth="1"/>
    <col min="16" max="17" width="12.7109375" style="171" customWidth="1"/>
    <col min="18" max="18" width="13.42578125" style="138" customWidth="1"/>
    <col min="19" max="19" width="8.5703125" style="138" customWidth="1"/>
    <col min="20" max="24" width="11.42578125" style="138"/>
    <col min="25" max="25" width="9.42578125" style="138" customWidth="1"/>
    <col min="26" max="27" width="11.42578125" style="138"/>
    <col min="28" max="28" width="14.140625" style="138" customWidth="1"/>
    <col min="29" max="29" width="17.140625" style="138" customWidth="1"/>
    <col min="30" max="31" width="12.5703125" style="138" customWidth="1"/>
    <col min="32" max="47" width="8.140625" style="138" customWidth="1"/>
    <col min="48" max="52" width="12" style="138" customWidth="1"/>
    <col min="53" max="53" width="13.140625" style="138" customWidth="1"/>
    <col min="54" max="56" width="13.140625" style="138" hidden="1" customWidth="1"/>
    <col min="57" max="58" width="12" style="138" hidden="1" customWidth="1"/>
    <col min="59" max="91" width="12" style="138" customWidth="1"/>
    <col min="92" max="92" width="10.85546875" style="138" customWidth="1"/>
    <col min="93" max="256" width="11.42578125" style="138"/>
    <col min="257" max="257" width="5.85546875" style="138" customWidth="1"/>
    <col min="258" max="258" width="15.42578125" style="138" customWidth="1"/>
    <col min="259" max="259" width="34.140625" style="138" customWidth="1"/>
    <col min="260" max="260" width="11.42578125" style="138"/>
    <col min="261" max="261" width="13.28515625" style="138" customWidth="1"/>
    <col min="262" max="263" width="15.7109375" style="138" customWidth="1"/>
    <col min="264" max="271" width="13.28515625" style="138" customWidth="1"/>
    <col min="272" max="273" width="12.7109375" style="138" customWidth="1"/>
    <col min="274" max="274" width="13.42578125" style="138" customWidth="1"/>
    <col min="275" max="275" width="8.5703125" style="138" customWidth="1"/>
    <col min="276" max="280" width="11.42578125" style="138"/>
    <col min="281" max="281" width="9.42578125" style="138" customWidth="1"/>
    <col min="282" max="283" width="11.42578125" style="138"/>
    <col min="284" max="284" width="14.140625" style="138" customWidth="1"/>
    <col min="285" max="285" width="17.140625" style="138" customWidth="1"/>
    <col min="286" max="287" width="12.5703125" style="138" customWidth="1"/>
    <col min="288" max="303" width="8.140625" style="138" customWidth="1"/>
    <col min="304" max="308" width="12" style="138" customWidth="1"/>
    <col min="309" max="309" width="13.140625" style="138" customWidth="1"/>
    <col min="310" max="314" width="0" style="138" hidden="1" customWidth="1"/>
    <col min="315" max="347" width="12" style="138" customWidth="1"/>
    <col min="348" max="348" width="10.85546875" style="138" customWidth="1"/>
    <col min="349" max="512" width="11.42578125" style="138"/>
    <col min="513" max="513" width="5.85546875" style="138" customWidth="1"/>
    <col min="514" max="514" width="15.42578125" style="138" customWidth="1"/>
    <col min="515" max="515" width="34.140625" style="138" customWidth="1"/>
    <col min="516" max="516" width="11.42578125" style="138"/>
    <col min="517" max="517" width="13.28515625" style="138" customWidth="1"/>
    <col min="518" max="519" width="15.7109375" style="138" customWidth="1"/>
    <col min="520" max="527" width="13.28515625" style="138" customWidth="1"/>
    <col min="528" max="529" width="12.7109375" style="138" customWidth="1"/>
    <col min="530" max="530" width="13.42578125" style="138" customWidth="1"/>
    <col min="531" max="531" width="8.5703125" style="138" customWidth="1"/>
    <col min="532" max="536" width="11.42578125" style="138"/>
    <col min="537" max="537" width="9.42578125" style="138" customWidth="1"/>
    <col min="538" max="539" width="11.42578125" style="138"/>
    <col min="540" max="540" width="14.140625" style="138" customWidth="1"/>
    <col min="541" max="541" width="17.140625" style="138" customWidth="1"/>
    <col min="542" max="543" width="12.5703125" style="138" customWidth="1"/>
    <col min="544" max="559" width="8.140625" style="138" customWidth="1"/>
    <col min="560" max="564" width="12" style="138" customWidth="1"/>
    <col min="565" max="565" width="13.140625" style="138" customWidth="1"/>
    <col min="566" max="570" width="0" style="138" hidden="1" customWidth="1"/>
    <col min="571" max="603" width="12" style="138" customWidth="1"/>
    <col min="604" max="604" width="10.85546875" style="138" customWidth="1"/>
    <col min="605" max="768" width="11.42578125" style="138"/>
    <col min="769" max="769" width="5.85546875" style="138" customWidth="1"/>
    <col min="770" max="770" width="15.42578125" style="138" customWidth="1"/>
    <col min="771" max="771" width="34.140625" style="138" customWidth="1"/>
    <col min="772" max="772" width="11.42578125" style="138"/>
    <col min="773" max="773" width="13.28515625" style="138" customWidth="1"/>
    <col min="774" max="775" width="15.7109375" style="138" customWidth="1"/>
    <col min="776" max="783" width="13.28515625" style="138" customWidth="1"/>
    <col min="784" max="785" width="12.7109375" style="138" customWidth="1"/>
    <col min="786" max="786" width="13.42578125" style="138" customWidth="1"/>
    <col min="787" max="787" width="8.5703125" style="138" customWidth="1"/>
    <col min="788" max="792" width="11.42578125" style="138"/>
    <col min="793" max="793" width="9.42578125" style="138" customWidth="1"/>
    <col min="794" max="795" width="11.42578125" style="138"/>
    <col min="796" max="796" width="14.140625" style="138" customWidth="1"/>
    <col min="797" max="797" width="17.140625" style="138" customWidth="1"/>
    <col min="798" max="799" width="12.5703125" style="138" customWidth="1"/>
    <col min="800" max="815" width="8.140625" style="138" customWidth="1"/>
    <col min="816" max="820" width="12" style="138" customWidth="1"/>
    <col min="821" max="821" width="13.140625" style="138" customWidth="1"/>
    <col min="822" max="826" width="0" style="138" hidden="1" customWidth="1"/>
    <col min="827" max="859" width="12" style="138" customWidth="1"/>
    <col min="860" max="860" width="10.85546875" style="138" customWidth="1"/>
    <col min="861" max="1024" width="11.42578125" style="138"/>
    <col min="1025" max="1025" width="5.85546875" style="138" customWidth="1"/>
    <col min="1026" max="1026" width="15.42578125" style="138" customWidth="1"/>
    <col min="1027" max="1027" width="34.140625" style="138" customWidth="1"/>
    <col min="1028" max="1028" width="11.42578125" style="138"/>
    <col min="1029" max="1029" width="13.28515625" style="138" customWidth="1"/>
    <col min="1030" max="1031" width="15.7109375" style="138" customWidth="1"/>
    <col min="1032" max="1039" width="13.28515625" style="138" customWidth="1"/>
    <col min="1040" max="1041" width="12.7109375" style="138" customWidth="1"/>
    <col min="1042" max="1042" width="13.42578125" style="138" customWidth="1"/>
    <col min="1043" max="1043" width="8.5703125" style="138" customWidth="1"/>
    <col min="1044" max="1048" width="11.42578125" style="138"/>
    <col min="1049" max="1049" width="9.42578125" style="138" customWidth="1"/>
    <col min="1050" max="1051" width="11.42578125" style="138"/>
    <col min="1052" max="1052" width="14.140625" style="138" customWidth="1"/>
    <col min="1053" max="1053" width="17.140625" style="138" customWidth="1"/>
    <col min="1054" max="1055" width="12.5703125" style="138" customWidth="1"/>
    <col min="1056" max="1071" width="8.140625" style="138" customWidth="1"/>
    <col min="1072" max="1076" width="12" style="138" customWidth="1"/>
    <col min="1077" max="1077" width="13.140625" style="138" customWidth="1"/>
    <col min="1078" max="1082" width="0" style="138" hidden="1" customWidth="1"/>
    <col min="1083" max="1115" width="12" style="138" customWidth="1"/>
    <col min="1116" max="1116" width="10.85546875" style="138" customWidth="1"/>
    <col min="1117" max="1280" width="11.42578125" style="138"/>
    <col min="1281" max="1281" width="5.85546875" style="138" customWidth="1"/>
    <col min="1282" max="1282" width="15.42578125" style="138" customWidth="1"/>
    <col min="1283" max="1283" width="34.140625" style="138" customWidth="1"/>
    <col min="1284" max="1284" width="11.42578125" style="138"/>
    <col min="1285" max="1285" width="13.28515625" style="138" customWidth="1"/>
    <col min="1286" max="1287" width="15.7109375" style="138" customWidth="1"/>
    <col min="1288" max="1295" width="13.28515625" style="138" customWidth="1"/>
    <col min="1296" max="1297" width="12.7109375" style="138" customWidth="1"/>
    <col min="1298" max="1298" width="13.42578125" style="138" customWidth="1"/>
    <col min="1299" max="1299" width="8.5703125" style="138" customWidth="1"/>
    <col min="1300" max="1304" width="11.42578125" style="138"/>
    <col min="1305" max="1305" width="9.42578125" style="138" customWidth="1"/>
    <col min="1306" max="1307" width="11.42578125" style="138"/>
    <col min="1308" max="1308" width="14.140625" style="138" customWidth="1"/>
    <col min="1309" max="1309" width="17.140625" style="138" customWidth="1"/>
    <col min="1310" max="1311" width="12.5703125" style="138" customWidth="1"/>
    <col min="1312" max="1327" width="8.140625" style="138" customWidth="1"/>
    <col min="1328" max="1332" width="12" style="138" customWidth="1"/>
    <col min="1333" max="1333" width="13.140625" style="138" customWidth="1"/>
    <col min="1334" max="1338" width="0" style="138" hidden="1" customWidth="1"/>
    <col min="1339" max="1371" width="12" style="138" customWidth="1"/>
    <col min="1372" max="1372" width="10.85546875" style="138" customWidth="1"/>
    <col min="1373" max="1536" width="11.42578125" style="138"/>
    <col min="1537" max="1537" width="5.85546875" style="138" customWidth="1"/>
    <col min="1538" max="1538" width="15.42578125" style="138" customWidth="1"/>
    <col min="1539" max="1539" width="34.140625" style="138" customWidth="1"/>
    <col min="1540" max="1540" width="11.42578125" style="138"/>
    <col min="1541" max="1541" width="13.28515625" style="138" customWidth="1"/>
    <col min="1542" max="1543" width="15.7109375" style="138" customWidth="1"/>
    <col min="1544" max="1551" width="13.28515625" style="138" customWidth="1"/>
    <col min="1552" max="1553" width="12.7109375" style="138" customWidth="1"/>
    <col min="1554" max="1554" width="13.42578125" style="138" customWidth="1"/>
    <col min="1555" max="1555" width="8.5703125" style="138" customWidth="1"/>
    <col min="1556" max="1560" width="11.42578125" style="138"/>
    <col min="1561" max="1561" width="9.42578125" style="138" customWidth="1"/>
    <col min="1562" max="1563" width="11.42578125" style="138"/>
    <col min="1564" max="1564" width="14.140625" style="138" customWidth="1"/>
    <col min="1565" max="1565" width="17.140625" style="138" customWidth="1"/>
    <col min="1566" max="1567" width="12.5703125" style="138" customWidth="1"/>
    <col min="1568" max="1583" width="8.140625" style="138" customWidth="1"/>
    <col min="1584" max="1588" width="12" style="138" customWidth="1"/>
    <col min="1589" max="1589" width="13.140625" style="138" customWidth="1"/>
    <col min="1590" max="1594" width="0" style="138" hidden="1" customWidth="1"/>
    <col min="1595" max="1627" width="12" style="138" customWidth="1"/>
    <col min="1628" max="1628" width="10.85546875" style="138" customWidth="1"/>
    <col min="1629" max="1792" width="11.42578125" style="138"/>
    <col min="1793" max="1793" width="5.85546875" style="138" customWidth="1"/>
    <col min="1794" max="1794" width="15.42578125" style="138" customWidth="1"/>
    <col min="1795" max="1795" width="34.140625" style="138" customWidth="1"/>
    <col min="1796" max="1796" width="11.42578125" style="138"/>
    <col min="1797" max="1797" width="13.28515625" style="138" customWidth="1"/>
    <col min="1798" max="1799" width="15.7109375" style="138" customWidth="1"/>
    <col min="1800" max="1807" width="13.28515625" style="138" customWidth="1"/>
    <col min="1808" max="1809" width="12.7109375" style="138" customWidth="1"/>
    <col min="1810" max="1810" width="13.42578125" style="138" customWidth="1"/>
    <col min="1811" max="1811" width="8.5703125" style="138" customWidth="1"/>
    <col min="1812" max="1816" width="11.42578125" style="138"/>
    <col min="1817" max="1817" width="9.42578125" style="138" customWidth="1"/>
    <col min="1818" max="1819" width="11.42578125" style="138"/>
    <col min="1820" max="1820" width="14.140625" style="138" customWidth="1"/>
    <col min="1821" max="1821" width="17.140625" style="138" customWidth="1"/>
    <col min="1822" max="1823" width="12.5703125" style="138" customWidth="1"/>
    <col min="1824" max="1839" width="8.140625" style="138" customWidth="1"/>
    <col min="1840" max="1844" width="12" style="138" customWidth="1"/>
    <col min="1845" max="1845" width="13.140625" style="138" customWidth="1"/>
    <col min="1846" max="1850" width="0" style="138" hidden="1" customWidth="1"/>
    <col min="1851" max="1883" width="12" style="138" customWidth="1"/>
    <col min="1884" max="1884" width="10.85546875" style="138" customWidth="1"/>
    <col min="1885" max="2048" width="11.42578125" style="138"/>
    <col min="2049" max="2049" width="5.85546875" style="138" customWidth="1"/>
    <col min="2050" max="2050" width="15.42578125" style="138" customWidth="1"/>
    <col min="2051" max="2051" width="34.140625" style="138" customWidth="1"/>
    <col min="2052" max="2052" width="11.42578125" style="138"/>
    <col min="2053" max="2053" width="13.28515625" style="138" customWidth="1"/>
    <col min="2054" max="2055" width="15.7109375" style="138" customWidth="1"/>
    <col min="2056" max="2063" width="13.28515625" style="138" customWidth="1"/>
    <col min="2064" max="2065" width="12.7109375" style="138" customWidth="1"/>
    <col min="2066" max="2066" width="13.42578125" style="138" customWidth="1"/>
    <col min="2067" max="2067" width="8.5703125" style="138" customWidth="1"/>
    <col min="2068" max="2072" width="11.42578125" style="138"/>
    <col min="2073" max="2073" width="9.42578125" style="138" customWidth="1"/>
    <col min="2074" max="2075" width="11.42578125" style="138"/>
    <col min="2076" max="2076" width="14.140625" style="138" customWidth="1"/>
    <col min="2077" max="2077" width="17.140625" style="138" customWidth="1"/>
    <col min="2078" max="2079" width="12.5703125" style="138" customWidth="1"/>
    <col min="2080" max="2095" width="8.140625" style="138" customWidth="1"/>
    <col min="2096" max="2100" width="12" style="138" customWidth="1"/>
    <col min="2101" max="2101" width="13.140625" style="138" customWidth="1"/>
    <col min="2102" max="2106" width="0" style="138" hidden="1" customWidth="1"/>
    <col min="2107" max="2139" width="12" style="138" customWidth="1"/>
    <col min="2140" max="2140" width="10.85546875" style="138" customWidth="1"/>
    <col min="2141" max="2304" width="11.42578125" style="138"/>
    <col min="2305" max="2305" width="5.85546875" style="138" customWidth="1"/>
    <col min="2306" max="2306" width="15.42578125" style="138" customWidth="1"/>
    <col min="2307" max="2307" width="34.140625" style="138" customWidth="1"/>
    <col min="2308" max="2308" width="11.42578125" style="138"/>
    <col min="2309" max="2309" width="13.28515625" style="138" customWidth="1"/>
    <col min="2310" max="2311" width="15.7109375" style="138" customWidth="1"/>
    <col min="2312" max="2319" width="13.28515625" style="138" customWidth="1"/>
    <col min="2320" max="2321" width="12.7109375" style="138" customWidth="1"/>
    <col min="2322" max="2322" width="13.42578125" style="138" customWidth="1"/>
    <col min="2323" max="2323" width="8.5703125" style="138" customWidth="1"/>
    <col min="2324" max="2328" width="11.42578125" style="138"/>
    <col min="2329" max="2329" width="9.42578125" style="138" customWidth="1"/>
    <col min="2330" max="2331" width="11.42578125" style="138"/>
    <col min="2332" max="2332" width="14.140625" style="138" customWidth="1"/>
    <col min="2333" max="2333" width="17.140625" style="138" customWidth="1"/>
    <col min="2334" max="2335" width="12.5703125" style="138" customWidth="1"/>
    <col min="2336" max="2351" width="8.140625" style="138" customWidth="1"/>
    <col min="2352" max="2356" width="12" style="138" customWidth="1"/>
    <col min="2357" max="2357" width="13.140625" style="138" customWidth="1"/>
    <col min="2358" max="2362" width="0" style="138" hidden="1" customWidth="1"/>
    <col min="2363" max="2395" width="12" style="138" customWidth="1"/>
    <col min="2396" max="2396" width="10.85546875" style="138" customWidth="1"/>
    <col min="2397" max="2560" width="11.42578125" style="138"/>
    <col min="2561" max="2561" width="5.85546875" style="138" customWidth="1"/>
    <col min="2562" max="2562" width="15.42578125" style="138" customWidth="1"/>
    <col min="2563" max="2563" width="34.140625" style="138" customWidth="1"/>
    <col min="2564" max="2564" width="11.42578125" style="138"/>
    <col min="2565" max="2565" width="13.28515625" style="138" customWidth="1"/>
    <col min="2566" max="2567" width="15.7109375" style="138" customWidth="1"/>
    <col min="2568" max="2575" width="13.28515625" style="138" customWidth="1"/>
    <col min="2576" max="2577" width="12.7109375" style="138" customWidth="1"/>
    <col min="2578" max="2578" width="13.42578125" style="138" customWidth="1"/>
    <col min="2579" max="2579" width="8.5703125" style="138" customWidth="1"/>
    <col min="2580" max="2584" width="11.42578125" style="138"/>
    <col min="2585" max="2585" width="9.42578125" style="138" customWidth="1"/>
    <col min="2586" max="2587" width="11.42578125" style="138"/>
    <col min="2588" max="2588" width="14.140625" style="138" customWidth="1"/>
    <col min="2589" max="2589" width="17.140625" style="138" customWidth="1"/>
    <col min="2590" max="2591" width="12.5703125" style="138" customWidth="1"/>
    <col min="2592" max="2607" width="8.140625" style="138" customWidth="1"/>
    <col min="2608" max="2612" width="12" style="138" customWidth="1"/>
    <col min="2613" max="2613" width="13.140625" style="138" customWidth="1"/>
    <col min="2614" max="2618" width="0" style="138" hidden="1" customWidth="1"/>
    <col min="2619" max="2651" width="12" style="138" customWidth="1"/>
    <col min="2652" max="2652" width="10.85546875" style="138" customWidth="1"/>
    <col min="2653" max="2816" width="11.42578125" style="138"/>
    <col min="2817" max="2817" width="5.85546875" style="138" customWidth="1"/>
    <col min="2818" max="2818" width="15.42578125" style="138" customWidth="1"/>
    <col min="2819" max="2819" width="34.140625" style="138" customWidth="1"/>
    <col min="2820" max="2820" width="11.42578125" style="138"/>
    <col min="2821" max="2821" width="13.28515625" style="138" customWidth="1"/>
    <col min="2822" max="2823" width="15.7109375" style="138" customWidth="1"/>
    <col min="2824" max="2831" width="13.28515625" style="138" customWidth="1"/>
    <col min="2832" max="2833" width="12.7109375" style="138" customWidth="1"/>
    <col min="2834" max="2834" width="13.42578125" style="138" customWidth="1"/>
    <col min="2835" max="2835" width="8.5703125" style="138" customWidth="1"/>
    <col min="2836" max="2840" width="11.42578125" style="138"/>
    <col min="2841" max="2841" width="9.42578125" style="138" customWidth="1"/>
    <col min="2842" max="2843" width="11.42578125" style="138"/>
    <col min="2844" max="2844" width="14.140625" style="138" customWidth="1"/>
    <col min="2845" max="2845" width="17.140625" style="138" customWidth="1"/>
    <col min="2846" max="2847" width="12.5703125" style="138" customWidth="1"/>
    <col min="2848" max="2863" width="8.140625" style="138" customWidth="1"/>
    <col min="2864" max="2868" width="12" style="138" customWidth="1"/>
    <col min="2869" max="2869" width="13.140625" style="138" customWidth="1"/>
    <col min="2870" max="2874" width="0" style="138" hidden="1" customWidth="1"/>
    <col min="2875" max="2907" width="12" style="138" customWidth="1"/>
    <col min="2908" max="2908" width="10.85546875" style="138" customWidth="1"/>
    <col min="2909" max="3072" width="11.42578125" style="138"/>
    <col min="3073" max="3073" width="5.85546875" style="138" customWidth="1"/>
    <col min="3074" max="3074" width="15.42578125" style="138" customWidth="1"/>
    <col min="3075" max="3075" width="34.140625" style="138" customWidth="1"/>
    <col min="3076" max="3076" width="11.42578125" style="138"/>
    <col min="3077" max="3077" width="13.28515625" style="138" customWidth="1"/>
    <col min="3078" max="3079" width="15.7109375" style="138" customWidth="1"/>
    <col min="3080" max="3087" width="13.28515625" style="138" customWidth="1"/>
    <col min="3088" max="3089" width="12.7109375" style="138" customWidth="1"/>
    <col min="3090" max="3090" width="13.42578125" style="138" customWidth="1"/>
    <col min="3091" max="3091" width="8.5703125" style="138" customWidth="1"/>
    <col min="3092" max="3096" width="11.42578125" style="138"/>
    <col min="3097" max="3097" width="9.42578125" style="138" customWidth="1"/>
    <col min="3098" max="3099" width="11.42578125" style="138"/>
    <col min="3100" max="3100" width="14.140625" style="138" customWidth="1"/>
    <col min="3101" max="3101" width="17.140625" style="138" customWidth="1"/>
    <col min="3102" max="3103" width="12.5703125" style="138" customWidth="1"/>
    <col min="3104" max="3119" width="8.140625" style="138" customWidth="1"/>
    <col min="3120" max="3124" width="12" style="138" customWidth="1"/>
    <col min="3125" max="3125" width="13.140625" style="138" customWidth="1"/>
    <col min="3126" max="3130" width="0" style="138" hidden="1" customWidth="1"/>
    <col min="3131" max="3163" width="12" style="138" customWidth="1"/>
    <col min="3164" max="3164" width="10.85546875" style="138" customWidth="1"/>
    <col min="3165" max="3328" width="11.42578125" style="138"/>
    <col min="3329" max="3329" width="5.85546875" style="138" customWidth="1"/>
    <col min="3330" max="3330" width="15.42578125" style="138" customWidth="1"/>
    <col min="3331" max="3331" width="34.140625" style="138" customWidth="1"/>
    <col min="3332" max="3332" width="11.42578125" style="138"/>
    <col min="3333" max="3333" width="13.28515625" style="138" customWidth="1"/>
    <col min="3334" max="3335" width="15.7109375" style="138" customWidth="1"/>
    <col min="3336" max="3343" width="13.28515625" style="138" customWidth="1"/>
    <col min="3344" max="3345" width="12.7109375" style="138" customWidth="1"/>
    <col min="3346" max="3346" width="13.42578125" style="138" customWidth="1"/>
    <col min="3347" max="3347" width="8.5703125" style="138" customWidth="1"/>
    <col min="3348" max="3352" width="11.42578125" style="138"/>
    <col min="3353" max="3353" width="9.42578125" style="138" customWidth="1"/>
    <col min="3354" max="3355" width="11.42578125" style="138"/>
    <col min="3356" max="3356" width="14.140625" style="138" customWidth="1"/>
    <col min="3357" max="3357" width="17.140625" style="138" customWidth="1"/>
    <col min="3358" max="3359" width="12.5703125" style="138" customWidth="1"/>
    <col min="3360" max="3375" width="8.140625" style="138" customWidth="1"/>
    <col min="3376" max="3380" width="12" style="138" customWidth="1"/>
    <col min="3381" max="3381" width="13.140625" style="138" customWidth="1"/>
    <col min="3382" max="3386" width="0" style="138" hidden="1" customWidth="1"/>
    <col min="3387" max="3419" width="12" style="138" customWidth="1"/>
    <col min="3420" max="3420" width="10.85546875" style="138" customWidth="1"/>
    <col min="3421" max="3584" width="11.42578125" style="138"/>
    <col min="3585" max="3585" width="5.85546875" style="138" customWidth="1"/>
    <col min="3586" max="3586" width="15.42578125" style="138" customWidth="1"/>
    <col min="3587" max="3587" width="34.140625" style="138" customWidth="1"/>
    <col min="3588" max="3588" width="11.42578125" style="138"/>
    <col min="3589" max="3589" width="13.28515625" style="138" customWidth="1"/>
    <col min="3590" max="3591" width="15.7109375" style="138" customWidth="1"/>
    <col min="3592" max="3599" width="13.28515625" style="138" customWidth="1"/>
    <col min="3600" max="3601" width="12.7109375" style="138" customWidth="1"/>
    <col min="3602" max="3602" width="13.42578125" style="138" customWidth="1"/>
    <col min="3603" max="3603" width="8.5703125" style="138" customWidth="1"/>
    <col min="3604" max="3608" width="11.42578125" style="138"/>
    <col min="3609" max="3609" width="9.42578125" style="138" customWidth="1"/>
    <col min="3610" max="3611" width="11.42578125" style="138"/>
    <col min="3612" max="3612" width="14.140625" style="138" customWidth="1"/>
    <col min="3613" max="3613" width="17.140625" style="138" customWidth="1"/>
    <col min="3614" max="3615" width="12.5703125" style="138" customWidth="1"/>
    <col min="3616" max="3631" width="8.140625" style="138" customWidth="1"/>
    <col min="3632" max="3636" width="12" style="138" customWidth="1"/>
    <col min="3637" max="3637" width="13.140625" style="138" customWidth="1"/>
    <col min="3638" max="3642" width="0" style="138" hidden="1" customWidth="1"/>
    <col min="3643" max="3675" width="12" style="138" customWidth="1"/>
    <col min="3676" max="3676" width="10.85546875" style="138" customWidth="1"/>
    <col min="3677" max="3840" width="11.42578125" style="138"/>
    <col min="3841" max="3841" width="5.85546875" style="138" customWidth="1"/>
    <col min="3842" max="3842" width="15.42578125" style="138" customWidth="1"/>
    <col min="3843" max="3843" width="34.140625" style="138" customWidth="1"/>
    <col min="3844" max="3844" width="11.42578125" style="138"/>
    <col min="3845" max="3845" width="13.28515625" style="138" customWidth="1"/>
    <col min="3846" max="3847" width="15.7109375" style="138" customWidth="1"/>
    <col min="3848" max="3855" width="13.28515625" style="138" customWidth="1"/>
    <col min="3856" max="3857" width="12.7109375" style="138" customWidth="1"/>
    <col min="3858" max="3858" width="13.42578125" style="138" customWidth="1"/>
    <col min="3859" max="3859" width="8.5703125" style="138" customWidth="1"/>
    <col min="3860" max="3864" width="11.42578125" style="138"/>
    <col min="3865" max="3865" width="9.42578125" style="138" customWidth="1"/>
    <col min="3866" max="3867" width="11.42578125" style="138"/>
    <col min="3868" max="3868" width="14.140625" style="138" customWidth="1"/>
    <col min="3869" max="3869" width="17.140625" style="138" customWidth="1"/>
    <col min="3870" max="3871" width="12.5703125" style="138" customWidth="1"/>
    <col min="3872" max="3887" width="8.140625" style="138" customWidth="1"/>
    <col min="3888" max="3892" width="12" style="138" customWidth="1"/>
    <col min="3893" max="3893" width="13.140625" style="138" customWidth="1"/>
    <col min="3894" max="3898" width="0" style="138" hidden="1" customWidth="1"/>
    <col min="3899" max="3931" width="12" style="138" customWidth="1"/>
    <col min="3932" max="3932" width="10.85546875" style="138" customWidth="1"/>
    <col min="3933" max="4096" width="11.42578125" style="138"/>
    <col min="4097" max="4097" width="5.85546875" style="138" customWidth="1"/>
    <col min="4098" max="4098" width="15.42578125" style="138" customWidth="1"/>
    <col min="4099" max="4099" width="34.140625" style="138" customWidth="1"/>
    <col min="4100" max="4100" width="11.42578125" style="138"/>
    <col min="4101" max="4101" width="13.28515625" style="138" customWidth="1"/>
    <col min="4102" max="4103" width="15.7109375" style="138" customWidth="1"/>
    <col min="4104" max="4111" width="13.28515625" style="138" customWidth="1"/>
    <col min="4112" max="4113" width="12.7109375" style="138" customWidth="1"/>
    <col min="4114" max="4114" width="13.42578125" style="138" customWidth="1"/>
    <col min="4115" max="4115" width="8.5703125" style="138" customWidth="1"/>
    <col min="4116" max="4120" width="11.42578125" style="138"/>
    <col min="4121" max="4121" width="9.42578125" style="138" customWidth="1"/>
    <col min="4122" max="4123" width="11.42578125" style="138"/>
    <col min="4124" max="4124" width="14.140625" style="138" customWidth="1"/>
    <col min="4125" max="4125" width="17.140625" style="138" customWidth="1"/>
    <col min="4126" max="4127" width="12.5703125" style="138" customWidth="1"/>
    <col min="4128" max="4143" width="8.140625" style="138" customWidth="1"/>
    <col min="4144" max="4148" width="12" style="138" customWidth="1"/>
    <col min="4149" max="4149" width="13.140625" style="138" customWidth="1"/>
    <col min="4150" max="4154" width="0" style="138" hidden="1" customWidth="1"/>
    <col min="4155" max="4187" width="12" style="138" customWidth="1"/>
    <col min="4188" max="4188" width="10.85546875" style="138" customWidth="1"/>
    <col min="4189" max="4352" width="11.42578125" style="138"/>
    <col min="4353" max="4353" width="5.85546875" style="138" customWidth="1"/>
    <col min="4354" max="4354" width="15.42578125" style="138" customWidth="1"/>
    <col min="4355" max="4355" width="34.140625" style="138" customWidth="1"/>
    <col min="4356" max="4356" width="11.42578125" style="138"/>
    <col min="4357" max="4357" width="13.28515625" style="138" customWidth="1"/>
    <col min="4358" max="4359" width="15.7109375" style="138" customWidth="1"/>
    <col min="4360" max="4367" width="13.28515625" style="138" customWidth="1"/>
    <col min="4368" max="4369" width="12.7109375" style="138" customWidth="1"/>
    <col min="4370" max="4370" width="13.42578125" style="138" customWidth="1"/>
    <col min="4371" max="4371" width="8.5703125" style="138" customWidth="1"/>
    <col min="4372" max="4376" width="11.42578125" style="138"/>
    <col min="4377" max="4377" width="9.42578125" style="138" customWidth="1"/>
    <col min="4378" max="4379" width="11.42578125" style="138"/>
    <col min="4380" max="4380" width="14.140625" style="138" customWidth="1"/>
    <col min="4381" max="4381" width="17.140625" style="138" customWidth="1"/>
    <col min="4382" max="4383" width="12.5703125" style="138" customWidth="1"/>
    <col min="4384" max="4399" width="8.140625" style="138" customWidth="1"/>
    <col min="4400" max="4404" width="12" style="138" customWidth="1"/>
    <col min="4405" max="4405" width="13.140625" style="138" customWidth="1"/>
    <col min="4406" max="4410" width="0" style="138" hidden="1" customWidth="1"/>
    <col min="4411" max="4443" width="12" style="138" customWidth="1"/>
    <col min="4444" max="4444" width="10.85546875" style="138" customWidth="1"/>
    <col min="4445" max="4608" width="11.42578125" style="138"/>
    <col min="4609" max="4609" width="5.85546875" style="138" customWidth="1"/>
    <col min="4610" max="4610" width="15.42578125" style="138" customWidth="1"/>
    <col min="4611" max="4611" width="34.140625" style="138" customWidth="1"/>
    <col min="4612" max="4612" width="11.42578125" style="138"/>
    <col min="4613" max="4613" width="13.28515625" style="138" customWidth="1"/>
    <col min="4614" max="4615" width="15.7109375" style="138" customWidth="1"/>
    <col min="4616" max="4623" width="13.28515625" style="138" customWidth="1"/>
    <col min="4624" max="4625" width="12.7109375" style="138" customWidth="1"/>
    <col min="4626" max="4626" width="13.42578125" style="138" customWidth="1"/>
    <col min="4627" max="4627" width="8.5703125" style="138" customWidth="1"/>
    <col min="4628" max="4632" width="11.42578125" style="138"/>
    <col min="4633" max="4633" width="9.42578125" style="138" customWidth="1"/>
    <col min="4634" max="4635" width="11.42578125" style="138"/>
    <col min="4636" max="4636" width="14.140625" style="138" customWidth="1"/>
    <col min="4637" max="4637" width="17.140625" style="138" customWidth="1"/>
    <col min="4638" max="4639" width="12.5703125" style="138" customWidth="1"/>
    <col min="4640" max="4655" width="8.140625" style="138" customWidth="1"/>
    <col min="4656" max="4660" width="12" style="138" customWidth="1"/>
    <col min="4661" max="4661" width="13.140625" style="138" customWidth="1"/>
    <col min="4662" max="4666" width="0" style="138" hidden="1" customWidth="1"/>
    <col min="4667" max="4699" width="12" style="138" customWidth="1"/>
    <col min="4700" max="4700" width="10.85546875" style="138" customWidth="1"/>
    <col min="4701" max="4864" width="11.42578125" style="138"/>
    <col min="4865" max="4865" width="5.85546875" style="138" customWidth="1"/>
    <col min="4866" max="4866" width="15.42578125" style="138" customWidth="1"/>
    <col min="4867" max="4867" width="34.140625" style="138" customWidth="1"/>
    <col min="4868" max="4868" width="11.42578125" style="138"/>
    <col min="4869" max="4869" width="13.28515625" style="138" customWidth="1"/>
    <col min="4870" max="4871" width="15.7109375" style="138" customWidth="1"/>
    <col min="4872" max="4879" width="13.28515625" style="138" customWidth="1"/>
    <col min="4880" max="4881" width="12.7109375" style="138" customWidth="1"/>
    <col min="4882" max="4882" width="13.42578125" style="138" customWidth="1"/>
    <col min="4883" max="4883" width="8.5703125" style="138" customWidth="1"/>
    <col min="4884" max="4888" width="11.42578125" style="138"/>
    <col min="4889" max="4889" width="9.42578125" style="138" customWidth="1"/>
    <col min="4890" max="4891" width="11.42578125" style="138"/>
    <col min="4892" max="4892" width="14.140625" style="138" customWidth="1"/>
    <col min="4893" max="4893" width="17.140625" style="138" customWidth="1"/>
    <col min="4894" max="4895" width="12.5703125" style="138" customWidth="1"/>
    <col min="4896" max="4911" width="8.140625" style="138" customWidth="1"/>
    <col min="4912" max="4916" width="12" style="138" customWidth="1"/>
    <col min="4917" max="4917" width="13.140625" style="138" customWidth="1"/>
    <col min="4918" max="4922" width="0" style="138" hidden="1" customWidth="1"/>
    <col min="4923" max="4955" width="12" style="138" customWidth="1"/>
    <col min="4956" max="4956" width="10.85546875" style="138" customWidth="1"/>
    <col min="4957" max="5120" width="11.42578125" style="138"/>
    <col min="5121" max="5121" width="5.85546875" style="138" customWidth="1"/>
    <col min="5122" max="5122" width="15.42578125" style="138" customWidth="1"/>
    <col min="5123" max="5123" width="34.140625" style="138" customWidth="1"/>
    <col min="5124" max="5124" width="11.42578125" style="138"/>
    <col min="5125" max="5125" width="13.28515625" style="138" customWidth="1"/>
    <col min="5126" max="5127" width="15.7109375" style="138" customWidth="1"/>
    <col min="5128" max="5135" width="13.28515625" style="138" customWidth="1"/>
    <col min="5136" max="5137" width="12.7109375" style="138" customWidth="1"/>
    <col min="5138" max="5138" width="13.42578125" style="138" customWidth="1"/>
    <col min="5139" max="5139" width="8.5703125" style="138" customWidth="1"/>
    <col min="5140" max="5144" width="11.42578125" style="138"/>
    <col min="5145" max="5145" width="9.42578125" style="138" customWidth="1"/>
    <col min="5146" max="5147" width="11.42578125" style="138"/>
    <col min="5148" max="5148" width="14.140625" style="138" customWidth="1"/>
    <col min="5149" max="5149" width="17.140625" style="138" customWidth="1"/>
    <col min="5150" max="5151" width="12.5703125" style="138" customWidth="1"/>
    <col min="5152" max="5167" width="8.140625" style="138" customWidth="1"/>
    <col min="5168" max="5172" width="12" style="138" customWidth="1"/>
    <col min="5173" max="5173" width="13.140625" style="138" customWidth="1"/>
    <col min="5174" max="5178" width="0" style="138" hidden="1" customWidth="1"/>
    <col min="5179" max="5211" width="12" style="138" customWidth="1"/>
    <col min="5212" max="5212" width="10.85546875" style="138" customWidth="1"/>
    <col min="5213" max="5376" width="11.42578125" style="138"/>
    <col min="5377" max="5377" width="5.85546875" style="138" customWidth="1"/>
    <col min="5378" max="5378" width="15.42578125" style="138" customWidth="1"/>
    <col min="5379" max="5379" width="34.140625" style="138" customWidth="1"/>
    <col min="5380" max="5380" width="11.42578125" style="138"/>
    <col min="5381" max="5381" width="13.28515625" style="138" customWidth="1"/>
    <col min="5382" max="5383" width="15.7109375" style="138" customWidth="1"/>
    <col min="5384" max="5391" width="13.28515625" style="138" customWidth="1"/>
    <col min="5392" max="5393" width="12.7109375" style="138" customWidth="1"/>
    <col min="5394" max="5394" width="13.42578125" style="138" customWidth="1"/>
    <col min="5395" max="5395" width="8.5703125" style="138" customWidth="1"/>
    <col min="5396" max="5400" width="11.42578125" style="138"/>
    <col min="5401" max="5401" width="9.42578125" style="138" customWidth="1"/>
    <col min="5402" max="5403" width="11.42578125" style="138"/>
    <col min="5404" max="5404" width="14.140625" style="138" customWidth="1"/>
    <col min="5405" max="5405" width="17.140625" style="138" customWidth="1"/>
    <col min="5406" max="5407" width="12.5703125" style="138" customWidth="1"/>
    <col min="5408" max="5423" width="8.140625" style="138" customWidth="1"/>
    <col min="5424" max="5428" width="12" style="138" customWidth="1"/>
    <col min="5429" max="5429" width="13.140625" style="138" customWidth="1"/>
    <col min="5430" max="5434" width="0" style="138" hidden="1" customWidth="1"/>
    <col min="5435" max="5467" width="12" style="138" customWidth="1"/>
    <col min="5468" max="5468" width="10.85546875" style="138" customWidth="1"/>
    <col min="5469" max="5632" width="11.42578125" style="138"/>
    <col min="5633" max="5633" width="5.85546875" style="138" customWidth="1"/>
    <col min="5634" max="5634" width="15.42578125" style="138" customWidth="1"/>
    <col min="5635" max="5635" width="34.140625" style="138" customWidth="1"/>
    <col min="5636" max="5636" width="11.42578125" style="138"/>
    <col min="5637" max="5637" width="13.28515625" style="138" customWidth="1"/>
    <col min="5638" max="5639" width="15.7109375" style="138" customWidth="1"/>
    <col min="5640" max="5647" width="13.28515625" style="138" customWidth="1"/>
    <col min="5648" max="5649" width="12.7109375" style="138" customWidth="1"/>
    <col min="5650" max="5650" width="13.42578125" style="138" customWidth="1"/>
    <col min="5651" max="5651" width="8.5703125" style="138" customWidth="1"/>
    <col min="5652" max="5656" width="11.42578125" style="138"/>
    <col min="5657" max="5657" width="9.42578125" style="138" customWidth="1"/>
    <col min="5658" max="5659" width="11.42578125" style="138"/>
    <col min="5660" max="5660" width="14.140625" style="138" customWidth="1"/>
    <col min="5661" max="5661" width="17.140625" style="138" customWidth="1"/>
    <col min="5662" max="5663" width="12.5703125" style="138" customWidth="1"/>
    <col min="5664" max="5679" width="8.140625" style="138" customWidth="1"/>
    <col min="5680" max="5684" width="12" style="138" customWidth="1"/>
    <col min="5685" max="5685" width="13.140625" style="138" customWidth="1"/>
    <col min="5686" max="5690" width="0" style="138" hidden="1" customWidth="1"/>
    <col min="5691" max="5723" width="12" style="138" customWidth="1"/>
    <col min="5724" max="5724" width="10.85546875" style="138" customWidth="1"/>
    <col min="5725" max="5888" width="11.42578125" style="138"/>
    <col min="5889" max="5889" width="5.85546875" style="138" customWidth="1"/>
    <col min="5890" max="5890" width="15.42578125" style="138" customWidth="1"/>
    <col min="5891" max="5891" width="34.140625" style="138" customWidth="1"/>
    <col min="5892" max="5892" width="11.42578125" style="138"/>
    <col min="5893" max="5893" width="13.28515625" style="138" customWidth="1"/>
    <col min="5894" max="5895" width="15.7109375" style="138" customWidth="1"/>
    <col min="5896" max="5903" width="13.28515625" style="138" customWidth="1"/>
    <col min="5904" max="5905" width="12.7109375" style="138" customWidth="1"/>
    <col min="5906" max="5906" width="13.42578125" style="138" customWidth="1"/>
    <col min="5907" max="5907" width="8.5703125" style="138" customWidth="1"/>
    <col min="5908" max="5912" width="11.42578125" style="138"/>
    <col min="5913" max="5913" width="9.42578125" style="138" customWidth="1"/>
    <col min="5914" max="5915" width="11.42578125" style="138"/>
    <col min="5916" max="5916" width="14.140625" style="138" customWidth="1"/>
    <col min="5917" max="5917" width="17.140625" style="138" customWidth="1"/>
    <col min="5918" max="5919" width="12.5703125" style="138" customWidth="1"/>
    <col min="5920" max="5935" width="8.140625" style="138" customWidth="1"/>
    <col min="5936" max="5940" width="12" style="138" customWidth="1"/>
    <col min="5941" max="5941" width="13.140625" style="138" customWidth="1"/>
    <col min="5942" max="5946" width="0" style="138" hidden="1" customWidth="1"/>
    <col min="5947" max="5979" width="12" style="138" customWidth="1"/>
    <col min="5980" max="5980" width="10.85546875" style="138" customWidth="1"/>
    <col min="5981" max="6144" width="11.42578125" style="138"/>
    <col min="6145" max="6145" width="5.85546875" style="138" customWidth="1"/>
    <col min="6146" max="6146" width="15.42578125" style="138" customWidth="1"/>
    <col min="6147" max="6147" width="34.140625" style="138" customWidth="1"/>
    <col min="6148" max="6148" width="11.42578125" style="138"/>
    <col min="6149" max="6149" width="13.28515625" style="138" customWidth="1"/>
    <col min="6150" max="6151" width="15.7109375" style="138" customWidth="1"/>
    <col min="6152" max="6159" width="13.28515625" style="138" customWidth="1"/>
    <col min="6160" max="6161" width="12.7109375" style="138" customWidth="1"/>
    <col min="6162" max="6162" width="13.42578125" style="138" customWidth="1"/>
    <col min="6163" max="6163" width="8.5703125" style="138" customWidth="1"/>
    <col min="6164" max="6168" width="11.42578125" style="138"/>
    <col min="6169" max="6169" width="9.42578125" style="138" customWidth="1"/>
    <col min="6170" max="6171" width="11.42578125" style="138"/>
    <col min="6172" max="6172" width="14.140625" style="138" customWidth="1"/>
    <col min="6173" max="6173" width="17.140625" style="138" customWidth="1"/>
    <col min="6174" max="6175" width="12.5703125" style="138" customWidth="1"/>
    <col min="6176" max="6191" width="8.140625" style="138" customWidth="1"/>
    <col min="6192" max="6196" width="12" style="138" customWidth="1"/>
    <col min="6197" max="6197" width="13.140625" style="138" customWidth="1"/>
    <col min="6198" max="6202" width="0" style="138" hidden="1" customWidth="1"/>
    <col min="6203" max="6235" width="12" style="138" customWidth="1"/>
    <col min="6236" max="6236" width="10.85546875" style="138" customWidth="1"/>
    <col min="6237" max="6400" width="11.42578125" style="138"/>
    <col min="6401" max="6401" width="5.85546875" style="138" customWidth="1"/>
    <col min="6402" max="6402" width="15.42578125" style="138" customWidth="1"/>
    <col min="6403" max="6403" width="34.140625" style="138" customWidth="1"/>
    <col min="6404" max="6404" width="11.42578125" style="138"/>
    <col min="6405" max="6405" width="13.28515625" style="138" customWidth="1"/>
    <col min="6406" max="6407" width="15.7109375" style="138" customWidth="1"/>
    <col min="6408" max="6415" width="13.28515625" style="138" customWidth="1"/>
    <col min="6416" max="6417" width="12.7109375" style="138" customWidth="1"/>
    <col min="6418" max="6418" width="13.42578125" style="138" customWidth="1"/>
    <col min="6419" max="6419" width="8.5703125" style="138" customWidth="1"/>
    <col min="6420" max="6424" width="11.42578125" style="138"/>
    <col min="6425" max="6425" width="9.42578125" style="138" customWidth="1"/>
    <col min="6426" max="6427" width="11.42578125" style="138"/>
    <col min="6428" max="6428" width="14.140625" style="138" customWidth="1"/>
    <col min="6429" max="6429" width="17.140625" style="138" customWidth="1"/>
    <col min="6430" max="6431" width="12.5703125" style="138" customWidth="1"/>
    <col min="6432" max="6447" width="8.140625" style="138" customWidth="1"/>
    <col min="6448" max="6452" width="12" style="138" customWidth="1"/>
    <col min="6453" max="6453" width="13.140625" style="138" customWidth="1"/>
    <col min="6454" max="6458" width="0" style="138" hidden="1" customWidth="1"/>
    <col min="6459" max="6491" width="12" style="138" customWidth="1"/>
    <col min="6492" max="6492" width="10.85546875" style="138" customWidth="1"/>
    <col min="6493" max="6656" width="11.42578125" style="138"/>
    <col min="6657" max="6657" width="5.85546875" style="138" customWidth="1"/>
    <col min="6658" max="6658" width="15.42578125" style="138" customWidth="1"/>
    <col min="6659" max="6659" width="34.140625" style="138" customWidth="1"/>
    <col min="6660" max="6660" width="11.42578125" style="138"/>
    <col min="6661" max="6661" width="13.28515625" style="138" customWidth="1"/>
    <col min="6662" max="6663" width="15.7109375" style="138" customWidth="1"/>
    <col min="6664" max="6671" width="13.28515625" style="138" customWidth="1"/>
    <col min="6672" max="6673" width="12.7109375" style="138" customWidth="1"/>
    <col min="6674" max="6674" width="13.42578125" style="138" customWidth="1"/>
    <col min="6675" max="6675" width="8.5703125" style="138" customWidth="1"/>
    <col min="6676" max="6680" width="11.42578125" style="138"/>
    <col min="6681" max="6681" width="9.42578125" style="138" customWidth="1"/>
    <col min="6682" max="6683" width="11.42578125" style="138"/>
    <col min="6684" max="6684" width="14.140625" style="138" customWidth="1"/>
    <col min="6685" max="6685" width="17.140625" style="138" customWidth="1"/>
    <col min="6686" max="6687" width="12.5703125" style="138" customWidth="1"/>
    <col min="6688" max="6703" width="8.140625" style="138" customWidth="1"/>
    <col min="6704" max="6708" width="12" style="138" customWidth="1"/>
    <col min="6709" max="6709" width="13.140625" style="138" customWidth="1"/>
    <col min="6710" max="6714" width="0" style="138" hidden="1" customWidth="1"/>
    <col min="6715" max="6747" width="12" style="138" customWidth="1"/>
    <col min="6748" max="6748" width="10.85546875" style="138" customWidth="1"/>
    <col min="6749" max="6912" width="11.42578125" style="138"/>
    <col min="6913" max="6913" width="5.85546875" style="138" customWidth="1"/>
    <col min="6914" max="6914" width="15.42578125" style="138" customWidth="1"/>
    <col min="6915" max="6915" width="34.140625" style="138" customWidth="1"/>
    <col min="6916" max="6916" width="11.42578125" style="138"/>
    <col min="6917" max="6917" width="13.28515625" style="138" customWidth="1"/>
    <col min="6918" max="6919" width="15.7109375" style="138" customWidth="1"/>
    <col min="6920" max="6927" width="13.28515625" style="138" customWidth="1"/>
    <col min="6928" max="6929" width="12.7109375" style="138" customWidth="1"/>
    <col min="6930" max="6930" width="13.42578125" style="138" customWidth="1"/>
    <col min="6931" max="6931" width="8.5703125" style="138" customWidth="1"/>
    <col min="6932" max="6936" width="11.42578125" style="138"/>
    <col min="6937" max="6937" width="9.42578125" style="138" customWidth="1"/>
    <col min="6938" max="6939" width="11.42578125" style="138"/>
    <col min="6940" max="6940" width="14.140625" style="138" customWidth="1"/>
    <col min="6941" max="6941" width="17.140625" style="138" customWidth="1"/>
    <col min="6942" max="6943" width="12.5703125" style="138" customWidth="1"/>
    <col min="6944" max="6959" width="8.140625" style="138" customWidth="1"/>
    <col min="6960" max="6964" width="12" style="138" customWidth="1"/>
    <col min="6965" max="6965" width="13.140625" style="138" customWidth="1"/>
    <col min="6966" max="6970" width="0" style="138" hidden="1" customWidth="1"/>
    <col min="6971" max="7003" width="12" style="138" customWidth="1"/>
    <col min="7004" max="7004" width="10.85546875" style="138" customWidth="1"/>
    <col min="7005" max="7168" width="11.42578125" style="138"/>
    <col min="7169" max="7169" width="5.85546875" style="138" customWidth="1"/>
    <col min="7170" max="7170" width="15.42578125" style="138" customWidth="1"/>
    <col min="7171" max="7171" width="34.140625" style="138" customWidth="1"/>
    <col min="7172" max="7172" width="11.42578125" style="138"/>
    <col min="7173" max="7173" width="13.28515625" style="138" customWidth="1"/>
    <col min="7174" max="7175" width="15.7109375" style="138" customWidth="1"/>
    <col min="7176" max="7183" width="13.28515625" style="138" customWidth="1"/>
    <col min="7184" max="7185" width="12.7109375" style="138" customWidth="1"/>
    <col min="7186" max="7186" width="13.42578125" style="138" customWidth="1"/>
    <col min="7187" max="7187" width="8.5703125" style="138" customWidth="1"/>
    <col min="7188" max="7192" width="11.42578125" style="138"/>
    <col min="7193" max="7193" width="9.42578125" style="138" customWidth="1"/>
    <col min="7194" max="7195" width="11.42578125" style="138"/>
    <col min="7196" max="7196" width="14.140625" style="138" customWidth="1"/>
    <col min="7197" max="7197" width="17.140625" style="138" customWidth="1"/>
    <col min="7198" max="7199" width="12.5703125" style="138" customWidth="1"/>
    <col min="7200" max="7215" width="8.140625" style="138" customWidth="1"/>
    <col min="7216" max="7220" width="12" style="138" customWidth="1"/>
    <col min="7221" max="7221" width="13.140625" style="138" customWidth="1"/>
    <col min="7222" max="7226" width="0" style="138" hidden="1" customWidth="1"/>
    <col min="7227" max="7259" width="12" style="138" customWidth="1"/>
    <col min="7260" max="7260" width="10.85546875" style="138" customWidth="1"/>
    <col min="7261" max="7424" width="11.42578125" style="138"/>
    <col min="7425" max="7425" width="5.85546875" style="138" customWidth="1"/>
    <col min="7426" max="7426" width="15.42578125" style="138" customWidth="1"/>
    <col min="7427" max="7427" width="34.140625" style="138" customWidth="1"/>
    <col min="7428" max="7428" width="11.42578125" style="138"/>
    <col min="7429" max="7429" width="13.28515625" style="138" customWidth="1"/>
    <col min="7430" max="7431" width="15.7109375" style="138" customWidth="1"/>
    <col min="7432" max="7439" width="13.28515625" style="138" customWidth="1"/>
    <col min="7440" max="7441" width="12.7109375" style="138" customWidth="1"/>
    <col min="7442" max="7442" width="13.42578125" style="138" customWidth="1"/>
    <col min="7443" max="7443" width="8.5703125" style="138" customWidth="1"/>
    <col min="7444" max="7448" width="11.42578125" style="138"/>
    <col min="7449" max="7449" width="9.42578125" style="138" customWidth="1"/>
    <col min="7450" max="7451" width="11.42578125" style="138"/>
    <col min="7452" max="7452" width="14.140625" style="138" customWidth="1"/>
    <col min="7453" max="7453" width="17.140625" style="138" customWidth="1"/>
    <col min="7454" max="7455" width="12.5703125" style="138" customWidth="1"/>
    <col min="7456" max="7471" width="8.140625" style="138" customWidth="1"/>
    <col min="7472" max="7476" width="12" style="138" customWidth="1"/>
    <col min="7477" max="7477" width="13.140625" style="138" customWidth="1"/>
    <col min="7478" max="7482" width="0" style="138" hidden="1" customWidth="1"/>
    <col min="7483" max="7515" width="12" style="138" customWidth="1"/>
    <col min="7516" max="7516" width="10.85546875" style="138" customWidth="1"/>
    <col min="7517" max="7680" width="11.42578125" style="138"/>
    <col min="7681" max="7681" width="5.85546875" style="138" customWidth="1"/>
    <col min="7682" max="7682" width="15.42578125" style="138" customWidth="1"/>
    <col min="7683" max="7683" width="34.140625" style="138" customWidth="1"/>
    <col min="7684" max="7684" width="11.42578125" style="138"/>
    <col min="7685" max="7685" width="13.28515625" style="138" customWidth="1"/>
    <col min="7686" max="7687" width="15.7109375" style="138" customWidth="1"/>
    <col min="7688" max="7695" width="13.28515625" style="138" customWidth="1"/>
    <col min="7696" max="7697" width="12.7109375" style="138" customWidth="1"/>
    <col min="7698" max="7698" width="13.42578125" style="138" customWidth="1"/>
    <col min="7699" max="7699" width="8.5703125" style="138" customWidth="1"/>
    <col min="7700" max="7704" width="11.42578125" style="138"/>
    <col min="7705" max="7705" width="9.42578125" style="138" customWidth="1"/>
    <col min="7706" max="7707" width="11.42578125" style="138"/>
    <col min="7708" max="7708" width="14.140625" style="138" customWidth="1"/>
    <col min="7709" max="7709" width="17.140625" style="138" customWidth="1"/>
    <col min="7710" max="7711" width="12.5703125" style="138" customWidth="1"/>
    <col min="7712" max="7727" width="8.140625" style="138" customWidth="1"/>
    <col min="7728" max="7732" width="12" style="138" customWidth="1"/>
    <col min="7733" max="7733" width="13.140625" style="138" customWidth="1"/>
    <col min="7734" max="7738" width="0" style="138" hidden="1" customWidth="1"/>
    <col min="7739" max="7771" width="12" style="138" customWidth="1"/>
    <col min="7772" max="7772" width="10.85546875" style="138" customWidth="1"/>
    <col min="7773" max="7936" width="11.42578125" style="138"/>
    <col min="7937" max="7937" width="5.85546875" style="138" customWidth="1"/>
    <col min="7938" max="7938" width="15.42578125" style="138" customWidth="1"/>
    <col min="7939" max="7939" width="34.140625" style="138" customWidth="1"/>
    <col min="7940" max="7940" width="11.42578125" style="138"/>
    <col min="7941" max="7941" width="13.28515625" style="138" customWidth="1"/>
    <col min="7942" max="7943" width="15.7109375" style="138" customWidth="1"/>
    <col min="7944" max="7951" width="13.28515625" style="138" customWidth="1"/>
    <col min="7952" max="7953" width="12.7109375" style="138" customWidth="1"/>
    <col min="7954" max="7954" width="13.42578125" style="138" customWidth="1"/>
    <col min="7955" max="7955" width="8.5703125" style="138" customWidth="1"/>
    <col min="7956" max="7960" width="11.42578125" style="138"/>
    <col min="7961" max="7961" width="9.42578125" style="138" customWidth="1"/>
    <col min="7962" max="7963" width="11.42578125" style="138"/>
    <col min="7964" max="7964" width="14.140625" style="138" customWidth="1"/>
    <col min="7965" max="7965" width="17.140625" style="138" customWidth="1"/>
    <col min="7966" max="7967" width="12.5703125" style="138" customWidth="1"/>
    <col min="7968" max="7983" width="8.140625" style="138" customWidth="1"/>
    <col min="7984" max="7988" width="12" style="138" customWidth="1"/>
    <col min="7989" max="7989" width="13.140625" style="138" customWidth="1"/>
    <col min="7990" max="7994" width="0" style="138" hidden="1" customWidth="1"/>
    <col min="7995" max="8027" width="12" style="138" customWidth="1"/>
    <col min="8028" max="8028" width="10.85546875" style="138" customWidth="1"/>
    <col min="8029" max="8192" width="11.42578125" style="138"/>
    <col min="8193" max="8193" width="5.85546875" style="138" customWidth="1"/>
    <col min="8194" max="8194" width="15.42578125" style="138" customWidth="1"/>
    <col min="8195" max="8195" width="34.140625" style="138" customWidth="1"/>
    <col min="8196" max="8196" width="11.42578125" style="138"/>
    <col min="8197" max="8197" width="13.28515625" style="138" customWidth="1"/>
    <col min="8198" max="8199" width="15.7109375" style="138" customWidth="1"/>
    <col min="8200" max="8207" width="13.28515625" style="138" customWidth="1"/>
    <col min="8208" max="8209" width="12.7109375" style="138" customWidth="1"/>
    <col min="8210" max="8210" width="13.42578125" style="138" customWidth="1"/>
    <col min="8211" max="8211" width="8.5703125" style="138" customWidth="1"/>
    <col min="8212" max="8216" width="11.42578125" style="138"/>
    <col min="8217" max="8217" width="9.42578125" style="138" customWidth="1"/>
    <col min="8218" max="8219" width="11.42578125" style="138"/>
    <col min="8220" max="8220" width="14.140625" style="138" customWidth="1"/>
    <col min="8221" max="8221" width="17.140625" style="138" customWidth="1"/>
    <col min="8222" max="8223" width="12.5703125" style="138" customWidth="1"/>
    <col min="8224" max="8239" width="8.140625" style="138" customWidth="1"/>
    <col min="8240" max="8244" width="12" style="138" customWidth="1"/>
    <col min="8245" max="8245" width="13.140625" style="138" customWidth="1"/>
    <col min="8246" max="8250" width="0" style="138" hidden="1" customWidth="1"/>
    <col min="8251" max="8283" width="12" style="138" customWidth="1"/>
    <col min="8284" max="8284" width="10.85546875" style="138" customWidth="1"/>
    <col min="8285" max="8448" width="11.42578125" style="138"/>
    <col min="8449" max="8449" width="5.85546875" style="138" customWidth="1"/>
    <col min="8450" max="8450" width="15.42578125" style="138" customWidth="1"/>
    <col min="8451" max="8451" width="34.140625" style="138" customWidth="1"/>
    <col min="8452" max="8452" width="11.42578125" style="138"/>
    <col min="8453" max="8453" width="13.28515625" style="138" customWidth="1"/>
    <col min="8454" max="8455" width="15.7109375" style="138" customWidth="1"/>
    <col min="8456" max="8463" width="13.28515625" style="138" customWidth="1"/>
    <col min="8464" max="8465" width="12.7109375" style="138" customWidth="1"/>
    <col min="8466" max="8466" width="13.42578125" style="138" customWidth="1"/>
    <col min="8467" max="8467" width="8.5703125" style="138" customWidth="1"/>
    <col min="8468" max="8472" width="11.42578125" style="138"/>
    <col min="8473" max="8473" width="9.42578125" style="138" customWidth="1"/>
    <col min="8474" max="8475" width="11.42578125" style="138"/>
    <col min="8476" max="8476" width="14.140625" style="138" customWidth="1"/>
    <col min="8477" max="8477" width="17.140625" style="138" customWidth="1"/>
    <col min="8478" max="8479" width="12.5703125" style="138" customWidth="1"/>
    <col min="8480" max="8495" width="8.140625" style="138" customWidth="1"/>
    <col min="8496" max="8500" width="12" style="138" customWidth="1"/>
    <col min="8501" max="8501" width="13.140625" style="138" customWidth="1"/>
    <col min="8502" max="8506" width="0" style="138" hidden="1" customWidth="1"/>
    <col min="8507" max="8539" width="12" style="138" customWidth="1"/>
    <col min="8540" max="8540" width="10.85546875" style="138" customWidth="1"/>
    <col min="8541" max="8704" width="11.42578125" style="138"/>
    <col min="8705" max="8705" width="5.85546875" style="138" customWidth="1"/>
    <col min="8706" max="8706" width="15.42578125" style="138" customWidth="1"/>
    <col min="8707" max="8707" width="34.140625" style="138" customWidth="1"/>
    <col min="8708" max="8708" width="11.42578125" style="138"/>
    <col min="8709" max="8709" width="13.28515625" style="138" customWidth="1"/>
    <col min="8710" max="8711" width="15.7109375" style="138" customWidth="1"/>
    <col min="8712" max="8719" width="13.28515625" style="138" customWidth="1"/>
    <col min="8720" max="8721" width="12.7109375" style="138" customWidth="1"/>
    <col min="8722" max="8722" width="13.42578125" style="138" customWidth="1"/>
    <col min="8723" max="8723" width="8.5703125" style="138" customWidth="1"/>
    <col min="8724" max="8728" width="11.42578125" style="138"/>
    <col min="8729" max="8729" width="9.42578125" style="138" customWidth="1"/>
    <col min="8730" max="8731" width="11.42578125" style="138"/>
    <col min="8732" max="8732" width="14.140625" style="138" customWidth="1"/>
    <col min="8733" max="8733" width="17.140625" style="138" customWidth="1"/>
    <col min="8734" max="8735" width="12.5703125" style="138" customWidth="1"/>
    <col min="8736" max="8751" width="8.140625" style="138" customWidth="1"/>
    <col min="8752" max="8756" width="12" style="138" customWidth="1"/>
    <col min="8757" max="8757" width="13.140625" style="138" customWidth="1"/>
    <col min="8758" max="8762" width="0" style="138" hidden="1" customWidth="1"/>
    <col min="8763" max="8795" width="12" style="138" customWidth="1"/>
    <col min="8796" max="8796" width="10.85546875" style="138" customWidth="1"/>
    <col min="8797" max="8960" width="11.42578125" style="138"/>
    <col min="8961" max="8961" width="5.85546875" style="138" customWidth="1"/>
    <col min="8962" max="8962" width="15.42578125" style="138" customWidth="1"/>
    <col min="8963" max="8963" width="34.140625" style="138" customWidth="1"/>
    <col min="8964" max="8964" width="11.42578125" style="138"/>
    <col min="8965" max="8965" width="13.28515625" style="138" customWidth="1"/>
    <col min="8966" max="8967" width="15.7109375" style="138" customWidth="1"/>
    <col min="8968" max="8975" width="13.28515625" style="138" customWidth="1"/>
    <col min="8976" max="8977" width="12.7109375" style="138" customWidth="1"/>
    <col min="8978" max="8978" width="13.42578125" style="138" customWidth="1"/>
    <col min="8979" max="8979" width="8.5703125" style="138" customWidth="1"/>
    <col min="8980" max="8984" width="11.42578125" style="138"/>
    <col min="8985" max="8985" width="9.42578125" style="138" customWidth="1"/>
    <col min="8986" max="8987" width="11.42578125" style="138"/>
    <col min="8988" max="8988" width="14.140625" style="138" customWidth="1"/>
    <col min="8989" max="8989" width="17.140625" style="138" customWidth="1"/>
    <col min="8990" max="8991" width="12.5703125" style="138" customWidth="1"/>
    <col min="8992" max="9007" width="8.140625" style="138" customWidth="1"/>
    <col min="9008" max="9012" width="12" style="138" customWidth="1"/>
    <col min="9013" max="9013" width="13.140625" style="138" customWidth="1"/>
    <col min="9014" max="9018" width="0" style="138" hidden="1" customWidth="1"/>
    <col min="9019" max="9051" width="12" style="138" customWidth="1"/>
    <col min="9052" max="9052" width="10.85546875" style="138" customWidth="1"/>
    <col min="9053" max="9216" width="11.42578125" style="138"/>
    <col min="9217" max="9217" width="5.85546875" style="138" customWidth="1"/>
    <col min="9218" max="9218" width="15.42578125" style="138" customWidth="1"/>
    <col min="9219" max="9219" width="34.140625" style="138" customWidth="1"/>
    <col min="9220" max="9220" width="11.42578125" style="138"/>
    <col min="9221" max="9221" width="13.28515625" style="138" customWidth="1"/>
    <col min="9222" max="9223" width="15.7109375" style="138" customWidth="1"/>
    <col min="9224" max="9231" width="13.28515625" style="138" customWidth="1"/>
    <col min="9232" max="9233" width="12.7109375" style="138" customWidth="1"/>
    <col min="9234" max="9234" width="13.42578125" style="138" customWidth="1"/>
    <col min="9235" max="9235" width="8.5703125" style="138" customWidth="1"/>
    <col min="9236" max="9240" width="11.42578125" style="138"/>
    <col min="9241" max="9241" width="9.42578125" style="138" customWidth="1"/>
    <col min="9242" max="9243" width="11.42578125" style="138"/>
    <col min="9244" max="9244" width="14.140625" style="138" customWidth="1"/>
    <col min="9245" max="9245" width="17.140625" style="138" customWidth="1"/>
    <col min="9246" max="9247" width="12.5703125" style="138" customWidth="1"/>
    <col min="9248" max="9263" width="8.140625" style="138" customWidth="1"/>
    <col min="9264" max="9268" width="12" style="138" customWidth="1"/>
    <col min="9269" max="9269" width="13.140625" style="138" customWidth="1"/>
    <col min="9270" max="9274" width="0" style="138" hidden="1" customWidth="1"/>
    <col min="9275" max="9307" width="12" style="138" customWidth="1"/>
    <col min="9308" max="9308" width="10.85546875" style="138" customWidth="1"/>
    <col min="9309" max="9472" width="11.42578125" style="138"/>
    <col min="9473" max="9473" width="5.85546875" style="138" customWidth="1"/>
    <col min="9474" max="9474" width="15.42578125" style="138" customWidth="1"/>
    <col min="9475" max="9475" width="34.140625" style="138" customWidth="1"/>
    <col min="9476" max="9476" width="11.42578125" style="138"/>
    <col min="9477" max="9477" width="13.28515625" style="138" customWidth="1"/>
    <col min="9478" max="9479" width="15.7109375" style="138" customWidth="1"/>
    <col min="9480" max="9487" width="13.28515625" style="138" customWidth="1"/>
    <col min="9488" max="9489" width="12.7109375" style="138" customWidth="1"/>
    <col min="9490" max="9490" width="13.42578125" style="138" customWidth="1"/>
    <col min="9491" max="9491" width="8.5703125" style="138" customWidth="1"/>
    <col min="9492" max="9496" width="11.42578125" style="138"/>
    <col min="9497" max="9497" width="9.42578125" style="138" customWidth="1"/>
    <col min="9498" max="9499" width="11.42578125" style="138"/>
    <col min="9500" max="9500" width="14.140625" style="138" customWidth="1"/>
    <col min="9501" max="9501" width="17.140625" style="138" customWidth="1"/>
    <col min="9502" max="9503" width="12.5703125" style="138" customWidth="1"/>
    <col min="9504" max="9519" width="8.140625" style="138" customWidth="1"/>
    <col min="9520" max="9524" width="12" style="138" customWidth="1"/>
    <col min="9525" max="9525" width="13.140625" style="138" customWidth="1"/>
    <col min="9526" max="9530" width="0" style="138" hidden="1" customWidth="1"/>
    <col min="9531" max="9563" width="12" style="138" customWidth="1"/>
    <col min="9564" max="9564" width="10.85546875" style="138" customWidth="1"/>
    <col min="9565" max="9728" width="11.42578125" style="138"/>
    <col min="9729" max="9729" width="5.85546875" style="138" customWidth="1"/>
    <col min="9730" max="9730" width="15.42578125" style="138" customWidth="1"/>
    <col min="9731" max="9731" width="34.140625" style="138" customWidth="1"/>
    <col min="9732" max="9732" width="11.42578125" style="138"/>
    <col min="9733" max="9733" width="13.28515625" style="138" customWidth="1"/>
    <col min="9734" max="9735" width="15.7109375" style="138" customWidth="1"/>
    <col min="9736" max="9743" width="13.28515625" style="138" customWidth="1"/>
    <col min="9744" max="9745" width="12.7109375" style="138" customWidth="1"/>
    <col min="9746" max="9746" width="13.42578125" style="138" customWidth="1"/>
    <col min="9747" max="9747" width="8.5703125" style="138" customWidth="1"/>
    <col min="9748" max="9752" width="11.42578125" style="138"/>
    <col min="9753" max="9753" width="9.42578125" style="138" customWidth="1"/>
    <col min="9754" max="9755" width="11.42578125" style="138"/>
    <col min="9756" max="9756" width="14.140625" style="138" customWidth="1"/>
    <col min="9757" max="9757" width="17.140625" style="138" customWidth="1"/>
    <col min="9758" max="9759" width="12.5703125" style="138" customWidth="1"/>
    <col min="9760" max="9775" width="8.140625" style="138" customWidth="1"/>
    <col min="9776" max="9780" width="12" style="138" customWidth="1"/>
    <col min="9781" max="9781" width="13.140625" style="138" customWidth="1"/>
    <col min="9782" max="9786" width="0" style="138" hidden="1" customWidth="1"/>
    <col min="9787" max="9819" width="12" style="138" customWidth="1"/>
    <col min="9820" max="9820" width="10.85546875" style="138" customWidth="1"/>
    <col min="9821" max="9984" width="11.42578125" style="138"/>
    <col min="9985" max="9985" width="5.85546875" style="138" customWidth="1"/>
    <col min="9986" max="9986" width="15.42578125" style="138" customWidth="1"/>
    <col min="9987" max="9987" width="34.140625" style="138" customWidth="1"/>
    <col min="9988" max="9988" width="11.42578125" style="138"/>
    <col min="9989" max="9989" width="13.28515625" style="138" customWidth="1"/>
    <col min="9990" max="9991" width="15.7109375" style="138" customWidth="1"/>
    <col min="9992" max="9999" width="13.28515625" style="138" customWidth="1"/>
    <col min="10000" max="10001" width="12.7109375" style="138" customWidth="1"/>
    <col min="10002" max="10002" width="13.42578125" style="138" customWidth="1"/>
    <col min="10003" max="10003" width="8.5703125" style="138" customWidth="1"/>
    <col min="10004" max="10008" width="11.42578125" style="138"/>
    <col min="10009" max="10009" width="9.42578125" style="138" customWidth="1"/>
    <col min="10010" max="10011" width="11.42578125" style="138"/>
    <col min="10012" max="10012" width="14.140625" style="138" customWidth="1"/>
    <col min="10013" max="10013" width="17.140625" style="138" customWidth="1"/>
    <col min="10014" max="10015" width="12.5703125" style="138" customWidth="1"/>
    <col min="10016" max="10031" width="8.140625" style="138" customWidth="1"/>
    <col min="10032" max="10036" width="12" style="138" customWidth="1"/>
    <col min="10037" max="10037" width="13.140625" style="138" customWidth="1"/>
    <col min="10038" max="10042" width="0" style="138" hidden="1" customWidth="1"/>
    <col min="10043" max="10075" width="12" style="138" customWidth="1"/>
    <col min="10076" max="10076" width="10.85546875" style="138" customWidth="1"/>
    <col min="10077" max="10240" width="11.42578125" style="138"/>
    <col min="10241" max="10241" width="5.85546875" style="138" customWidth="1"/>
    <col min="10242" max="10242" width="15.42578125" style="138" customWidth="1"/>
    <col min="10243" max="10243" width="34.140625" style="138" customWidth="1"/>
    <col min="10244" max="10244" width="11.42578125" style="138"/>
    <col min="10245" max="10245" width="13.28515625" style="138" customWidth="1"/>
    <col min="10246" max="10247" width="15.7109375" style="138" customWidth="1"/>
    <col min="10248" max="10255" width="13.28515625" style="138" customWidth="1"/>
    <col min="10256" max="10257" width="12.7109375" style="138" customWidth="1"/>
    <col min="10258" max="10258" width="13.42578125" style="138" customWidth="1"/>
    <col min="10259" max="10259" width="8.5703125" style="138" customWidth="1"/>
    <col min="10260" max="10264" width="11.42578125" style="138"/>
    <col min="10265" max="10265" width="9.42578125" style="138" customWidth="1"/>
    <col min="10266" max="10267" width="11.42578125" style="138"/>
    <col min="10268" max="10268" width="14.140625" style="138" customWidth="1"/>
    <col min="10269" max="10269" width="17.140625" style="138" customWidth="1"/>
    <col min="10270" max="10271" width="12.5703125" style="138" customWidth="1"/>
    <col min="10272" max="10287" width="8.140625" style="138" customWidth="1"/>
    <col min="10288" max="10292" width="12" style="138" customWidth="1"/>
    <col min="10293" max="10293" width="13.140625" style="138" customWidth="1"/>
    <col min="10294" max="10298" width="0" style="138" hidden="1" customWidth="1"/>
    <col min="10299" max="10331" width="12" style="138" customWidth="1"/>
    <col min="10332" max="10332" width="10.85546875" style="138" customWidth="1"/>
    <col min="10333" max="10496" width="11.42578125" style="138"/>
    <col min="10497" max="10497" width="5.85546875" style="138" customWidth="1"/>
    <col min="10498" max="10498" width="15.42578125" style="138" customWidth="1"/>
    <col min="10499" max="10499" width="34.140625" style="138" customWidth="1"/>
    <col min="10500" max="10500" width="11.42578125" style="138"/>
    <col min="10501" max="10501" width="13.28515625" style="138" customWidth="1"/>
    <col min="10502" max="10503" width="15.7109375" style="138" customWidth="1"/>
    <col min="10504" max="10511" width="13.28515625" style="138" customWidth="1"/>
    <col min="10512" max="10513" width="12.7109375" style="138" customWidth="1"/>
    <col min="10514" max="10514" width="13.42578125" style="138" customWidth="1"/>
    <col min="10515" max="10515" width="8.5703125" style="138" customWidth="1"/>
    <col min="10516" max="10520" width="11.42578125" style="138"/>
    <col min="10521" max="10521" width="9.42578125" style="138" customWidth="1"/>
    <col min="10522" max="10523" width="11.42578125" style="138"/>
    <col min="10524" max="10524" width="14.140625" style="138" customWidth="1"/>
    <col min="10525" max="10525" width="17.140625" style="138" customWidth="1"/>
    <col min="10526" max="10527" width="12.5703125" style="138" customWidth="1"/>
    <col min="10528" max="10543" width="8.140625" style="138" customWidth="1"/>
    <col min="10544" max="10548" width="12" style="138" customWidth="1"/>
    <col min="10549" max="10549" width="13.140625" style="138" customWidth="1"/>
    <col min="10550" max="10554" width="0" style="138" hidden="1" customWidth="1"/>
    <col min="10555" max="10587" width="12" style="138" customWidth="1"/>
    <col min="10588" max="10588" width="10.85546875" style="138" customWidth="1"/>
    <col min="10589" max="10752" width="11.42578125" style="138"/>
    <col min="10753" max="10753" width="5.85546875" style="138" customWidth="1"/>
    <col min="10754" max="10754" width="15.42578125" style="138" customWidth="1"/>
    <col min="10755" max="10755" width="34.140625" style="138" customWidth="1"/>
    <col min="10756" max="10756" width="11.42578125" style="138"/>
    <col min="10757" max="10757" width="13.28515625" style="138" customWidth="1"/>
    <col min="10758" max="10759" width="15.7109375" style="138" customWidth="1"/>
    <col min="10760" max="10767" width="13.28515625" style="138" customWidth="1"/>
    <col min="10768" max="10769" width="12.7109375" style="138" customWidth="1"/>
    <col min="10770" max="10770" width="13.42578125" style="138" customWidth="1"/>
    <col min="10771" max="10771" width="8.5703125" style="138" customWidth="1"/>
    <col min="10772" max="10776" width="11.42578125" style="138"/>
    <col min="10777" max="10777" width="9.42578125" style="138" customWidth="1"/>
    <col min="10778" max="10779" width="11.42578125" style="138"/>
    <col min="10780" max="10780" width="14.140625" style="138" customWidth="1"/>
    <col min="10781" max="10781" width="17.140625" style="138" customWidth="1"/>
    <col min="10782" max="10783" width="12.5703125" style="138" customWidth="1"/>
    <col min="10784" max="10799" width="8.140625" style="138" customWidth="1"/>
    <col min="10800" max="10804" width="12" style="138" customWidth="1"/>
    <col min="10805" max="10805" width="13.140625" style="138" customWidth="1"/>
    <col min="10806" max="10810" width="0" style="138" hidden="1" customWidth="1"/>
    <col min="10811" max="10843" width="12" style="138" customWidth="1"/>
    <col min="10844" max="10844" width="10.85546875" style="138" customWidth="1"/>
    <col min="10845" max="11008" width="11.42578125" style="138"/>
    <col min="11009" max="11009" width="5.85546875" style="138" customWidth="1"/>
    <col min="11010" max="11010" width="15.42578125" style="138" customWidth="1"/>
    <col min="11011" max="11011" width="34.140625" style="138" customWidth="1"/>
    <col min="11012" max="11012" width="11.42578125" style="138"/>
    <col min="11013" max="11013" width="13.28515625" style="138" customWidth="1"/>
    <col min="11014" max="11015" width="15.7109375" style="138" customWidth="1"/>
    <col min="11016" max="11023" width="13.28515625" style="138" customWidth="1"/>
    <col min="11024" max="11025" width="12.7109375" style="138" customWidth="1"/>
    <col min="11026" max="11026" width="13.42578125" style="138" customWidth="1"/>
    <col min="11027" max="11027" width="8.5703125" style="138" customWidth="1"/>
    <col min="11028" max="11032" width="11.42578125" style="138"/>
    <col min="11033" max="11033" width="9.42578125" style="138" customWidth="1"/>
    <col min="11034" max="11035" width="11.42578125" style="138"/>
    <col min="11036" max="11036" width="14.140625" style="138" customWidth="1"/>
    <col min="11037" max="11037" width="17.140625" style="138" customWidth="1"/>
    <col min="11038" max="11039" width="12.5703125" style="138" customWidth="1"/>
    <col min="11040" max="11055" width="8.140625" style="138" customWidth="1"/>
    <col min="11056" max="11060" width="12" style="138" customWidth="1"/>
    <col min="11061" max="11061" width="13.140625" style="138" customWidth="1"/>
    <col min="11062" max="11066" width="0" style="138" hidden="1" customWidth="1"/>
    <col min="11067" max="11099" width="12" style="138" customWidth="1"/>
    <col min="11100" max="11100" width="10.85546875" style="138" customWidth="1"/>
    <col min="11101" max="11264" width="11.42578125" style="138"/>
    <col min="11265" max="11265" width="5.85546875" style="138" customWidth="1"/>
    <col min="11266" max="11266" width="15.42578125" style="138" customWidth="1"/>
    <col min="11267" max="11267" width="34.140625" style="138" customWidth="1"/>
    <col min="11268" max="11268" width="11.42578125" style="138"/>
    <col min="11269" max="11269" width="13.28515625" style="138" customWidth="1"/>
    <col min="11270" max="11271" width="15.7109375" style="138" customWidth="1"/>
    <col min="11272" max="11279" width="13.28515625" style="138" customWidth="1"/>
    <col min="11280" max="11281" width="12.7109375" style="138" customWidth="1"/>
    <col min="11282" max="11282" width="13.42578125" style="138" customWidth="1"/>
    <col min="11283" max="11283" width="8.5703125" style="138" customWidth="1"/>
    <col min="11284" max="11288" width="11.42578125" style="138"/>
    <col min="11289" max="11289" width="9.42578125" style="138" customWidth="1"/>
    <col min="11290" max="11291" width="11.42578125" style="138"/>
    <col min="11292" max="11292" width="14.140625" style="138" customWidth="1"/>
    <col min="11293" max="11293" width="17.140625" style="138" customWidth="1"/>
    <col min="11294" max="11295" width="12.5703125" style="138" customWidth="1"/>
    <col min="11296" max="11311" width="8.140625" style="138" customWidth="1"/>
    <col min="11312" max="11316" width="12" style="138" customWidth="1"/>
    <col min="11317" max="11317" width="13.140625" style="138" customWidth="1"/>
    <col min="11318" max="11322" width="0" style="138" hidden="1" customWidth="1"/>
    <col min="11323" max="11355" width="12" style="138" customWidth="1"/>
    <col min="11356" max="11356" width="10.85546875" style="138" customWidth="1"/>
    <col min="11357" max="11520" width="11.42578125" style="138"/>
    <col min="11521" max="11521" width="5.85546875" style="138" customWidth="1"/>
    <col min="11522" max="11522" width="15.42578125" style="138" customWidth="1"/>
    <col min="11523" max="11523" width="34.140625" style="138" customWidth="1"/>
    <col min="11524" max="11524" width="11.42578125" style="138"/>
    <col min="11525" max="11525" width="13.28515625" style="138" customWidth="1"/>
    <col min="11526" max="11527" width="15.7109375" style="138" customWidth="1"/>
    <col min="11528" max="11535" width="13.28515625" style="138" customWidth="1"/>
    <col min="11536" max="11537" width="12.7109375" style="138" customWidth="1"/>
    <col min="11538" max="11538" width="13.42578125" style="138" customWidth="1"/>
    <col min="11539" max="11539" width="8.5703125" style="138" customWidth="1"/>
    <col min="11540" max="11544" width="11.42578125" style="138"/>
    <col min="11545" max="11545" width="9.42578125" style="138" customWidth="1"/>
    <col min="11546" max="11547" width="11.42578125" style="138"/>
    <col min="11548" max="11548" width="14.140625" style="138" customWidth="1"/>
    <col min="11549" max="11549" width="17.140625" style="138" customWidth="1"/>
    <col min="11550" max="11551" width="12.5703125" style="138" customWidth="1"/>
    <col min="11552" max="11567" width="8.140625" style="138" customWidth="1"/>
    <col min="11568" max="11572" width="12" style="138" customWidth="1"/>
    <col min="11573" max="11573" width="13.140625" style="138" customWidth="1"/>
    <col min="11574" max="11578" width="0" style="138" hidden="1" customWidth="1"/>
    <col min="11579" max="11611" width="12" style="138" customWidth="1"/>
    <col min="11612" max="11612" width="10.85546875" style="138" customWidth="1"/>
    <col min="11613" max="11776" width="11.42578125" style="138"/>
    <col min="11777" max="11777" width="5.85546875" style="138" customWidth="1"/>
    <col min="11778" max="11778" width="15.42578125" style="138" customWidth="1"/>
    <col min="11779" max="11779" width="34.140625" style="138" customWidth="1"/>
    <col min="11780" max="11780" width="11.42578125" style="138"/>
    <col min="11781" max="11781" width="13.28515625" style="138" customWidth="1"/>
    <col min="11782" max="11783" width="15.7109375" style="138" customWidth="1"/>
    <col min="11784" max="11791" width="13.28515625" style="138" customWidth="1"/>
    <col min="11792" max="11793" width="12.7109375" style="138" customWidth="1"/>
    <col min="11794" max="11794" width="13.42578125" style="138" customWidth="1"/>
    <col min="11795" max="11795" width="8.5703125" style="138" customWidth="1"/>
    <col min="11796" max="11800" width="11.42578125" style="138"/>
    <col min="11801" max="11801" width="9.42578125" style="138" customWidth="1"/>
    <col min="11802" max="11803" width="11.42578125" style="138"/>
    <col min="11804" max="11804" width="14.140625" style="138" customWidth="1"/>
    <col min="11805" max="11805" width="17.140625" style="138" customWidth="1"/>
    <col min="11806" max="11807" width="12.5703125" style="138" customWidth="1"/>
    <col min="11808" max="11823" width="8.140625" style="138" customWidth="1"/>
    <col min="11824" max="11828" width="12" style="138" customWidth="1"/>
    <col min="11829" max="11829" width="13.140625" style="138" customWidth="1"/>
    <col min="11830" max="11834" width="0" style="138" hidden="1" customWidth="1"/>
    <col min="11835" max="11867" width="12" style="138" customWidth="1"/>
    <col min="11868" max="11868" width="10.85546875" style="138" customWidth="1"/>
    <col min="11869" max="12032" width="11.42578125" style="138"/>
    <col min="12033" max="12033" width="5.85546875" style="138" customWidth="1"/>
    <col min="12034" max="12034" width="15.42578125" style="138" customWidth="1"/>
    <col min="12035" max="12035" width="34.140625" style="138" customWidth="1"/>
    <col min="12036" max="12036" width="11.42578125" style="138"/>
    <col min="12037" max="12037" width="13.28515625" style="138" customWidth="1"/>
    <col min="12038" max="12039" width="15.7109375" style="138" customWidth="1"/>
    <col min="12040" max="12047" width="13.28515625" style="138" customWidth="1"/>
    <col min="12048" max="12049" width="12.7109375" style="138" customWidth="1"/>
    <col min="12050" max="12050" width="13.42578125" style="138" customWidth="1"/>
    <col min="12051" max="12051" width="8.5703125" style="138" customWidth="1"/>
    <col min="12052" max="12056" width="11.42578125" style="138"/>
    <col min="12057" max="12057" width="9.42578125" style="138" customWidth="1"/>
    <col min="12058" max="12059" width="11.42578125" style="138"/>
    <col min="12060" max="12060" width="14.140625" style="138" customWidth="1"/>
    <col min="12061" max="12061" width="17.140625" style="138" customWidth="1"/>
    <col min="12062" max="12063" width="12.5703125" style="138" customWidth="1"/>
    <col min="12064" max="12079" width="8.140625" style="138" customWidth="1"/>
    <col min="12080" max="12084" width="12" style="138" customWidth="1"/>
    <col min="12085" max="12085" width="13.140625" style="138" customWidth="1"/>
    <col min="12086" max="12090" width="0" style="138" hidden="1" customWidth="1"/>
    <col min="12091" max="12123" width="12" style="138" customWidth="1"/>
    <col min="12124" max="12124" width="10.85546875" style="138" customWidth="1"/>
    <col min="12125" max="12288" width="11.42578125" style="138"/>
    <col min="12289" max="12289" width="5.85546875" style="138" customWidth="1"/>
    <col min="12290" max="12290" width="15.42578125" style="138" customWidth="1"/>
    <col min="12291" max="12291" width="34.140625" style="138" customWidth="1"/>
    <col min="12292" max="12292" width="11.42578125" style="138"/>
    <col min="12293" max="12293" width="13.28515625" style="138" customWidth="1"/>
    <col min="12294" max="12295" width="15.7109375" style="138" customWidth="1"/>
    <col min="12296" max="12303" width="13.28515625" style="138" customWidth="1"/>
    <col min="12304" max="12305" width="12.7109375" style="138" customWidth="1"/>
    <col min="12306" max="12306" width="13.42578125" style="138" customWidth="1"/>
    <col min="12307" max="12307" width="8.5703125" style="138" customWidth="1"/>
    <col min="12308" max="12312" width="11.42578125" style="138"/>
    <col min="12313" max="12313" width="9.42578125" style="138" customWidth="1"/>
    <col min="12314" max="12315" width="11.42578125" style="138"/>
    <col min="12316" max="12316" width="14.140625" style="138" customWidth="1"/>
    <col min="12317" max="12317" width="17.140625" style="138" customWidth="1"/>
    <col min="12318" max="12319" width="12.5703125" style="138" customWidth="1"/>
    <col min="12320" max="12335" width="8.140625" style="138" customWidth="1"/>
    <col min="12336" max="12340" width="12" style="138" customWidth="1"/>
    <col min="12341" max="12341" width="13.140625" style="138" customWidth="1"/>
    <col min="12342" max="12346" width="0" style="138" hidden="1" customWidth="1"/>
    <col min="12347" max="12379" width="12" style="138" customWidth="1"/>
    <col min="12380" max="12380" width="10.85546875" style="138" customWidth="1"/>
    <col min="12381" max="12544" width="11.42578125" style="138"/>
    <col min="12545" max="12545" width="5.85546875" style="138" customWidth="1"/>
    <col min="12546" max="12546" width="15.42578125" style="138" customWidth="1"/>
    <col min="12547" max="12547" width="34.140625" style="138" customWidth="1"/>
    <col min="12548" max="12548" width="11.42578125" style="138"/>
    <col min="12549" max="12549" width="13.28515625" style="138" customWidth="1"/>
    <col min="12550" max="12551" width="15.7109375" style="138" customWidth="1"/>
    <col min="12552" max="12559" width="13.28515625" style="138" customWidth="1"/>
    <col min="12560" max="12561" width="12.7109375" style="138" customWidth="1"/>
    <col min="12562" max="12562" width="13.42578125" style="138" customWidth="1"/>
    <col min="12563" max="12563" width="8.5703125" style="138" customWidth="1"/>
    <col min="12564" max="12568" width="11.42578125" style="138"/>
    <col min="12569" max="12569" width="9.42578125" style="138" customWidth="1"/>
    <col min="12570" max="12571" width="11.42578125" style="138"/>
    <col min="12572" max="12572" width="14.140625" style="138" customWidth="1"/>
    <col min="12573" max="12573" width="17.140625" style="138" customWidth="1"/>
    <col min="12574" max="12575" width="12.5703125" style="138" customWidth="1"/>
    <col min="12576" max="12591" width="8.140625" style="138" customWidth="1"/>
    <col min="12592" max="12596" width="12" style="138" customWidth="1"/>
    <col min="12597" max="12597" width="13.140625" style="138" customWidth="1"/>
    <col min="12598" max="12602" width="0" style="138" hidden="1" customWidth="1"/>
    <col min="12603" max="12635" width="12" style="138" customWidth="1"/>
    <col min="12636" max="12636" width="10.85546875" style="138" customWidth="1"/>
    <col min="12637" max="12800" width="11.42578125" style="138"/>
    <col min="12801" max="12801" width="5.85546875" style="138" customWidth="1"/>
    <col min="12802" max="12802" width="15.42578125" style="138" customWidth="1"/>
    <col min="12803" max="12803" width="34.140625" style="138" customWidth="1"/>
    <col min="12804" max="12804" width="11.42578125" style="138"/>
    <col min="12805" max="12805" width="13.28515625" style="138" customWidth="1"/>
    <col min="12806" max="12807" width="15.7109375" style="138" customWidth="1"/>
    <col min="12808" max="12815" width="13.28515625" style="138" customWidth="1"/>
    <col min="12816" max="12817" width="12.7109375" style="138" customWidth="1"/>
    <col min="12818" max="12818" width="13.42578125" style="138" customWidth="1"/>
    <col min="12819" max="12819" width="8.5703125" style="138" customWidth="1"/>
    <col min="12820" max="12824" width="11.42578125" style="138"/>
    <col min="12825" max="12825" width="9.42578125" style="138" customWidth="1"/>
    <col min="12826" max="12827" width="11.42578125" style="138"/>
    <col min="12828" max="12828" width="14.140625" style="138" customWidth="1"/>
    <col min="12829" max="12829" width="17.140625" style="138" customWidth="1"/>
    <col min="12830" max="12831" width="12.5703125" style="138" customWidth="1"/>
    <col min="12832" max="12847" width="8.140625" style="138" customWidth="1"/>
    <col min="12848" max="12852" width="12" style="138" customWidth="1"/>
    <col min="12853" max="12853" width="13.140625" style="138" customWidth="1"/>
    <col min="12854" max="12858" width="0" style="138" hidden="1" customWidth="1"/>
    <col min="12859" max="12891" width="12" style="138" customWidth="1"/>
    <col min="12892" max="12892" width="10.85546875" style="138" customWidth="1"/>
    <col min="12893" max="13056" width="11.42578125" style="138"/>
    <col min="13057" max="13057" width="5.85546875" style="138" customWidth="1"/>
    <col min="13058" max="13058" width="15.42578125" style="138" customWidth="1"/>
    <col min="13059" max="13059" width="34.140625" style="138" customWidth="1"/>
    <col min="13060" max="13060" width="11.42578125" style="138"/>
    <col min="13061" max="13061" width="13.28515625" style="138" customWidth="1"/>
    <col min="13062" max="13063" width="15.7109375" style="138" customWidth="1"/>
    <col min="13064" max="13071" width="13.28515625" style="138" customWidth="1"/>
    <col min="13072" max="13073" width="12.7109375" style="138" customWidth="1"/>
    <col min="13074" max="13074" width="13.42578125" style="138" customWidth="1"/>
    <col min="13075" max="13075" width="8.5703125" style="138" customWidth="1"/>
    <col min="13076" max="13080" width="11.42578125" style="138"/>
    <col min="13081" max="13081" width="9.42578125" style="138" customWidth="1"/>
    <col min="13082" max="13083" width="11.42578125" style="138"/>
    <col min="13084" max="13084" width="14.140625" style="138" customWidth="1"/>
    <col min="13085" max="13085" width="17.140625" style="138" customWidth="1"/>
    <col min="13086" max="13087" width="12.5703125" style="138" customWidth="1"/>
    <col min="13088" max="13103" width="8.140625" style="138" customWidth="1"/>
    <col min="13104" max="13108" width="12" style="138" customWidth="1"/>
    <col min="13109" max="13109" width="13.140625" style="138" customWidth="1"/>
    <col min="13110" max="13114" width="0" style="138" hidden="1" customWidth="1"/>
    <col min="13115" max="13147" width="12" style="138" customWidth="1"/>
    <col min="13148" max="13148" width="10.85546875" style="138" customWidth="1"/>
    <col min="13149" max="13312" width="11.42578125" style="138"/>
    <col min="13313" max="13313" width="5.85546875" style="138" customWidth="1"/>
    <col min="13314" max="13314" width="15.42578125" style="138" customWidth="1"/>
    <col min="13315" max="13315" width="34.140625" style="138" customWidth="1"/>
    <col min="13316" max="13316" width="11.42578125" style="138"/>
    <col min="13317" max="13317" width="13.28515625" style="138" customWidth="1"/>
    <col min="13318" max="13319" width="15.7109375" style="138" customWidth="1"/>
    <col min="13320" max="13327" width="13.28515625" style="138" customWidth="1"/>
    <col min="13328" max="13329" width="12.7109375" style="138" customWidth="1"/>
    <col min="13330" max="13330" width="13.42578125" style="138" customWidth="1"/>
    <col min="13331" max="13331" width="8.5703125" style="138" customWidth="1"/>
    <col min="13332" max="13336" width="11.42578125" style="138"/>
    <col min="13337" max="13337" width="9.42578125" style="138" customWidth="1"/>
    <col min="13338" max="13339" width="11.42578125" style="138"/>
    <col min="13340" max="13340" width="14.140625" style="138" customWidth="1"/>
    <col min="13341" max="13341" width="17.140625" style="138" customWidth="1"/>
    <col min="13342" max="13343" width="12.5703125" style="138" customWidth="1"/>
    <col min="13344" max="13359" width="8.140625" style="138" customWidth="1"/>
    <col min="13360" max="13364" width="12" style="138" customWidth="1"/>
    <col min="13365" max="13365" width="13.140625" style="138" customWidth="1"/>
    <col min="13366" max="13370" width="0" style="138" hidden="1" customWidth="1"/>
    <col min="13371" max="13403" width="12" style="138" customWidth="1"/>
    <col min="13404" max="13404" width="10.85546875" style="138" customWidth="1"/>
    <col min="13405" max="13568" width="11.42578125" style="138"/>
    <col min="13569" max="13569" width="5.85546875" style="138" customWidth="1"/>
    <col min="13570" max="13570" width="15.42578125" style="138" customWidth="1"/>
    <col min="13571" max="13571" width="34.140625" style="138" customWidth="1"/>
    <col min="13572" max="13572" width="11.42578125" style="138"/>
    <col min="13573" max="13573" width="13.28515625" style="138" customWidth="1"/>
    <col min="13574" max="13575" width="15.7109375" style="138" customWidth="1"/>
    <col min="13576" max="13583" width="13.28515625" style="138" customWidth="1"/>
    <col min="13584" max="13585" width="12.7109375" style="138" customWidth="1"/>
    <col min="13586" max="13586" width="13.42578125" style="138" customWidth="1"/>
    <col min="13587" max="13587" width="8.5703125" style="138" customWidth="1"/>
    <col min="13588" max="13592" width="11.42578125" style="138"/>
    <col min="13593" max="13593" width="9.42578125" style="138" customWidth="1"/>
    <col min="13594" max="13595" width="11.42578125" style="138"/>
    <col min="13596" max="13596" width="14.140625" style="138" customWidth="1"/>
    <col min="13597" max="13597" width="17.140625" style="138" customWidth="1"/>
    <col min="13598" max="13599" width="12.5703125" style="138" customWidth="1"/>
    <col min="13600" max="13615" width="8.140625" style="138" customWidth="1"/>
    <col min="13616" max="13620" width="12" style="138" customWidth="1"/>
    <col min="13621" max="13621" width="13.140625" style="138" customWidth="1"/>
    <col min="13622" max="13626" width="0" style="138" hidden="1" customWidth="1"/>
    <col min="13627" max="13659" width="12" style="138" customWidth="1"/>
    <col min="13660" max="13660" width="10.85546875" style="138" customWidth="1"/>
    <col min="13661" max="13824" width="11.42578125" style="138"/>
    <col min="13825" max="13825" width="5.85546875" style="138" customWidth="1"/>
    <col min="13826" max="13826" width="15.42578125" style="138" customWidth="1"/>
    <col min="13827" max="13827" width="34.140625" style="138" customWidth="1"/>
    <col min="13828" max="13828" width="11.42578125" style="138"/>
    <col min="13829" max="13829" width="13.28515625" style="138" customWidth="1"/>
    <col min="13830" max="13831" width="15.7109375" style="138" customWidth="1"/>
    <col min="13832" max="13839" width="13.28515625" style="138" customWidth="1"/>
    <col min="13840" max="13841" width="12.7109375" style="138" customWidth="1"/>
    <col min="13842" max="13842" width="13.42578125" style="138" customWidth="1"/>
    <col min="13843" max="13843" width="8.5703125" style="138" customWidth="1"/>
    <col min="13844" max="13848" width="11.42578125" style="138"/>
    <col min="13849" max="13849" width="9.42578125" style="138" customWidth="1"/>
    <col min="13850" max="13851" width="11.42578125" style="138"/>
    <col min="13852" max="13852" width="14.140625" style="138" customWidth="1"/>
    <col min="13853" max="13853" width="17.140625" style="138" customWidth="1"/>
    <col min="13854" max="13855" width="12.5703125" style="138" customWidth="1"/>
    <col min="13856" max="13871" width="8.140625" style="138" customWidth="1"/>
    <col min="13872" max="13876" width="12" style="138" customWidth="1"/>
    <col min="13877" max="13877" width="13.140625" style="138" customWidth="1"/>
    <col min="13878" max="13882" width="0" style="138" hidden="1" customWidth="1"/>
    <col min="13883" max="13915" width="12" style="138" customWidth="1"/>
    <col min="13916" max="13916" width="10.85546875" style="138" customWidth="1"/>
    <col min="13917" max="14080" width="11.42578125" style="138"/>
    <col min="14081" max="14081" width="5.85546875" style="138" customWidth="1"/>
    <col min="14082" max="14082" width="15.42578125" style="138" customWidth="1"/>
    <col min="14083" max="14083" width="34.140625" style="138" customWidth="1"/>
    <col min="14084" max="14084" width="11.42578125" style="138"/>
    <col min="14085" max="14085" width="13.28515625" style="138" customWidth="1"/>
    <col min="14086" max="14087" width="15.7109375" style="138" customWidth="1"/>
    <col min="14088" max="14095" width="13.28515625" style="138" customWidth="1"/>
    <col min="14096" max="14097" width="12.7109375" style="138" customWidth="1"/>
    <col min="14098" max="14098" width="13.42578125" style="138" customWidth="1"/>
    <col min="14099" max="14099" width="8.5703125" style="138" customWidth="1"/>
    <col min="14100" max="14104" width="11.42578125" style="138"/>
    <col min="14105" max="14105" width="9.42578125" style="138" customWidth="1"/>
    <col min="14106" max="14107" width="11.42578125" style="138"/>
    <col min="14108" max="14108" width="14.140625" style="138" customWidth="1"/>
    <col min="14109" max="14109" width="17.140625" style="138" customWidth="1"/>
    <col min="14110" max="14111" width="12.5703125" style="138" customWidth="1"/>
    <col min="14112" max="14127" width="8.140625" style="138" customWidth="1"/>
    <col min="14128" max="14132" width="12" style="138" customWidth="1"/>
    <col min="14133" max="14133" width="13.140625" style="138" customWidth="1"/>
    <col min="14134" max="14138" width="0" style="138" hidden="1" customWidth="1"/>
    <col min="14139" max="14171" width="12" style="138" customWidth="1"/>
    <col min="14172" max="14172" width="10.85546875" style="138" customWidth="1"/>
    <col min="14173" max="14336" width="11.42578125" style="138"/>
    <col min="14337" max="14337" width="5.85546875" style="138" customWidth="1"/>
    <col min="14338" max="14338" width="15.42578125" style="138" customWidth="1"/>
    <col min="14339" max="14339" width="34.140625" style="138" customWidth="1"/>
    <col min="14340" max="14340" width="11.42578125" style="138"/>
    <col min="14341" max="14341" width="13.28515625" style="138" customWidth="1"/>
    <col min="14342" max="14343" width="15.7109375" style="138" customWidth="1"/>
    <col min="14344" max="14351" width="13.28515625" style="138" customWidth="1"/>
    <col min="14352" max="14353" width="12.7109375" style="138" customWidth="1"/>
    <col min="14354" max="14354" width="13.42578125" style="138" customWidth="1"/>
    <col min="14355" max="14355" width="8.5703125" style="138" customWidth="1"/>
    <col min="14356" max="14360" width="11.42578125" style="138"/>
    <col min="14361" max="14361" width="9.42578125" style="138" customWidth="1"/>
    <col min="14362" max="14363" width="11.42578125" style="138"/>
    <col min="14364" max="14364" width="14.140625" style="138" customWidth="1"/>
    <col min="14365" max="14365" width="17.140625" style="138" customWidth="1"/>
    <col min="14366" max="14367" width="12.5703125" style="138" customWidth="1"/>
    <col min="14368" max="14383" width="8.140625" style="138" customWidth="1"/>
    <col min="14384" max="14388" width="12" style="138" customWidth="1"/>
    <col min="14389" max="14389" width="13.140625" style="138" customWidth="1"/>
    <col min="14390" max="14394" width="0" style="138" hidden="1" customWidth="1"/>
    <col min="14395" max="14427" width="12" style="138" customWidth="1"/>
    <col min="14428" max="14428" width="10.85546875" style="138" customWidth="1"/>
    <col min="14429" max="14592" width="11.42578125" style="138"/>
    <col min="14593" max="14593" width="5.85546875" style="138" customWidth="1"/>
    <col min="14594" max="14594" width="15.42578125" style="138" customWidth="1"/>
    <col min="14595" max="14595" width="34.140625" style="138" customWidth="1"/>
    <col min="14596" max="14596" width="11.42578125" style="138"/>
    <col min="14597" max="14597" width="13.28515625" style="138" customWidth="1"/>
    <col min="14598" max="14599" width="15.7109375" style="138" customWidth="1"/>
    <col min="14600" max="14607" width="13.28515625" style="138" customWidth="1"/>
    <col min="14608" max="14609" width="12.7109375" style="138" customWidth="1"/>
    <col min="14610" max="14610" width="13.42578125" style="138" customWidth="1"/>
    <col min="14611" max="14611" width="8.5703125" style="138" customWidth="1"/>
    <col min="14612" max="14616" width="11.42578125" style="138"/>
    <col min="14617" max="14617" width="9.42578125" style="138" customWidth="1"/>
    <col min="14618" max="14619" width="11.42578125" style="138"/>
    <col min="14620" max="14620" width="14.140625" style="138" customWidth="1"/>
    <col min="14621" max="14621" width="17.140625" style="138" customWidth="1"/>
    <col min="14622" max="14623" width="12.5703125" style="138" customWidth="1"/>
    <col min="14624" max="14639" width="8.140625" style="138" customWidth="1"/>
    <col min="14640" max="14644" width="12" style="138" customWidth="1"/>
    <col min="14645" max="14645" width="13.140625" style="138" customWidth="1"/>
    <col min="14646" max="14650" width="0" style="138" hidden="1" customWidth="1"/>
    <col min="14651" max="14683" width="12" style="138" customWidth="1"/>
    <col min="14684" max="14684" width="10.85546875" style="138" customWidth="1"/>
    <col min="14685" max="14848" width="11.42578125" style="138"/>
    <col min="14849" max="14849" width="5.85546875" style="138" customWidth="1"/>
    <col min="14850" max="14850" width="15.42578125" style="138" customWidth="1"/>
    <col min="14851" max="14851" width="34.140625" style="138" customWidth="1"/>
    <col min="14852" max="14852" width="11.42578125" style="138"/>
    <col min="14853" max="14853" width="13.28515625" style="138" customWidth="1"/>
    <col min="14854" max="14855" width="15.7109375" style="138" customWidth="1"/>
    <col min="14856" max="14863" width="13.28515625" style="138" customWidth="1"/>
    <col min="14864" max="14865" width="12.7109375" style="138" customWidth="1"/>
    <col min="14866" max="14866" width="13.42578125" style="138" customWidth="1"/>
    <col min="14867" max="14867" width="8.5703125" style="138" customWidth="1"/>
    <col min="14868" max="14872" width="11.42578125" style="138"/>
    <col min="14873" max="14873" width="9.42578125" style="138" customWidth="1"/>
    <col min="14874" max="14875" width="11.42578125" style="138"/>
    <col min="14876" max="14876" width="14.140625" style="138" customWidth="1"/>
    <col min="14877" max="14877" width="17.140625" style="138" customWidth="1"/>
    <col min="14878" max="14879" width="12.5703125" style="138" customWidth="1"/>
    <col min="14880" max="14895" width="8.140625" style="138" customWidth="1"/>
    <col min="14896" max="14900" width="12" style="138" customWidth="1"/>
    <col min="14901" max="14901" width="13.140625" style="138" customWidth="1"/>
    <col min="14902" max="14906" width="0" style="138" hidden="1" customWidth="1"/>
    <col min="14907" max="14939" width="12" style="138" customWidth="1"/>
    <col min="14940" max="14940" width="10.85546875" style="138" customWidth="1"/>
    <col min="14941" max="15104" width="11.42578125" style="138"/>
    <col min="15105" max="15105" width="5.85546875" style="138" customWidth="1"/>
    <col min="15106" max="15106" width="15.42578125" style="138" customWidth="1"/>
    <col min="15107" max="15107" width="34.140625" style="138" customWidth="1"/>
    <col min="15108" max="15108" width="11.42578125" style="138"/>
    <col min="15109" max="15109" width="13.28515625" style="138" customWidth="1"/>
    <col min="15110" max="15111" width="15.7109375" style="138" customWidth="1"/>
    <col min="15112" max="15119" width="13.28515625" style="138" customWidth="1"/>
    <col min="15120" max="15121" width="12.7109375" style="138" customWidth="1"/>
    <col min="15122" max="15122" width="13.42578125" style="138" customWidth="1"/>
    <col min="15123" max="15123" width="8.5703125" style="138" customWidth="1"/>
    <col min="15124" max="15128" width="11.42578125" style="138"/>
    <col min="15129" max="15129" width="9.42578125" style="138" customWidth="1"/>
    <col min="15130" max="15131" width="11.42578125" style="138"/>
    <col min="15132" max="15132" width="14.140625" style="138" customWidth="1"/>
    <col min="15133" max="15133" width="17.140625" style="138" customWidth="1"/>
    <col min="15134" max="15135" width="12.5703125" style="138" customWidth="1"/>
    <col min="15136" max="15151" width="8.140625" style="138" customWidth="1"/>
    <col min="15152" max="15156" width="12" style="138" customWidth="1"/>
    <col min="15157" max="15157" width="13.140625" style="138" customWidth="1"/>
    <col min="15158" max="15162" width="0" style="138" hidden="1" customWidth="1"/>
    <col min="15163" max="15195" width="12" style="138" customWidth="1"/>
    <col min="15196" max="15196" width="10.85546875" style="138" customWidth="1"/>
    <col min="15197" max="15360" width="11.42578125" style="138"/>
    <col min="15361" max="15361" width="5.85546875" style="138" customWidth="1"/>
    <col min="15362" max="15362" width="15.42578125" style="138" customWidth="1"/>
    <col min="15363" max="15363" width="34.140625" style="138" customWidth="1"/>
    <col min="15364" max="15364" width="11.42578125" style="138"/>
    <col min="15365" max="15365" width="13.28515625" style="138" customWidth="1"/>
    <col min="15366" max="15367" width="15.7109375" style="138" customWidth="1"/>
    <col min="15368" max="15375" width="13.28515625" style="138" customWidth="1"/>
    <col min="15376" max="15377" width="12.7109375" style="138" customWidth="1"/>
    <col min="15378" max="15378" width="13.42578125" style="138" customWidth="1"/>
    <col min="15379" max="15379" width="8.5703125" style="138" customWidth="1"/>
    <col min="15380" max="15384" width="11.42578125" style="138"/>
    <col min="15385" max="15385" width="9.42578125" style="138" customWidth="1"/>
    <col min="15386" max="15387" width="11.42578125" style="138"/>
    <col min="15388" max="15388" width="14.140625" style="138" customWidth="1"/>
    <col min="15389" max="15389" width="17.140625" style="138" customWidth="1"/>
    <col min="15390" max="15391" width="12.5703125" style="138" customWidth="1"/>
    <col min="15392" max="15407" width="8.140625" style="138" customWidth="1"/>
    <col min="15408" max="15412" width="12" style="138" customWidth="1"/>
    <col min="15413" max="15413" width="13.140625" style="138" customWidth="1"/>
    <col min="15414" max="15418" width="0" style="138" hidden="1" customWidth="1"/>
    <col min="15419" max="15451" width="12" style="138" customWidth="1"/>
    <col min="15452" max="15452" width="10.85546875" style="138" customWidth="1"/>
    <col min="15453" max="15616" width="11.42578125" style="138"/>
    <col min="15617" max="15617" width="5.85546875" style="138" customWidth="1"/>
    <col min="15618" max="15618" width="15.42578125" style="138" customWidth="1"/>
    <col min="15619" max="15619" width="34.140625" style="138" customWidth="1"/>
    <col min="15620" max="15620" width="11.42578125" style="138"/>
    <col min="15621" max="15621" width="13.28515625" style="138" customWidth="1"/>
    <col min="15622" max="15623" width="15.7109375" style="138" customWidth="1"/>
    <col min="15624" max="15631" width="13.28515625" style="138" customWidth="1"/>
    <col min="15632" max="15633" width="12.7109375" style="138" customWidth="1"/>
    <col min="15634" max="15634" width="13.42578125" style="138" customWidth="1"/>
    <col min="15635" max="15635" width="8.5703125" style="138" customWidth="1"/>
    <col min="15636" max="15640" width="11.42578125" style="138"/>
    <col min="15641" max="15641" width="9.42578125" style="138" customWidth="1"/>
    <col min="15642" max="15643" width="11.42578125" style="138"/>
    <col min="15644" max="15644" width="14.140625" style="138" customWidth="1"/>
    <col min="15645" max="15645" width="17.140625" style="138" customWidth="1"/>
    <col min="15646" max="15647" width="12.5703125" style="138" customWidth="1"/>
    <col min="15648" max="15663" width="8.140625" style="138" customWidth="1"/>
    <col min="15664" max="15668" width="12" style="138" customWidth="1"/>
    <col min="15669" max="15669" width="13.140625" style="138" customWidth="1"/>
    <col min="15670" max="15674" width="0" style="138" hidden="1" customWidth="1"/>
    <col min="15675" max="15707" width="12" style="138" customWidth="1"/>
    <col min="15708" max="15708" width="10.85546875" style="138" customWidth="1"/>
    <col min="15709" max="15872" width="11.42578125" style="138"/>
    <col min="15873" max="15873" width="5.85546875" style="138" customWidth="1"/>
    <col min="15874" max="15874" width="15.42578125" style="138" customWidth="1"/>
    <col min="15875" max="15875" width="34.140625" style="138" customWidth="1"/>
    <col min="15876" max="15876" width="11.42578125" style="138"/>
    <col min="15877" max="15877" width="13.28515625" style="138" customWidth="1"/>
    <col min="15878" max="15879" width="15.7109375" style="138" customWidth="1"/>
    <col min="15880" max="15887" width="13.28515625" style="138" customWidth="1"/>
    <col min="15888" max="15889" width="12.7109375" style="138" customWidth="1"/>
    <col min="15890" max="15890" width="13.42578125" style="138" customWidth="1"/>
    <col min="15891" max="15891" width="8.5703125" style="138" customWidth="1"/>
    <col min="15892" max="15896" width="11.42578125" style="138"/>
    <col min="15897" max="15897" width="9.42578125" style="138" customWidth="1"/>
    <col min="15898" max="15899" width="11.42578125" style="138"/>
    <col min="15900" max="15900" width="14.140625" style="138" customWidth="1"/>
    <col min="15901" max="15901" width="17.140625" style="138" customWidth="1"/>
    <col min="15902" max="15903" width="12.5703125" style="138" customWidth="1"/>
    <col min="15904" max="15919" width="8.140625" style="138" customWidth="1"/>
    <col min="15920" max="15924" width="12" style="138" customWidth="1"/>
    <col min="15925" max="15925" width="13.140625" style="138" customWidth="1"/>
    <col min="15926" max="15930" width="0" style="138" hidden="1" customWidth="1"/>
    <col min="15931" max="15963" width="12" style="138" customWidth="1"/>
    <col min="15964" max="15964" width="10.85546875" style="138" customWidth="1"/>
    <col min="15965" max="16128" width="11.42578125" style="138"/>
    <col min="16129" max="16129" width="5.85546875" style="138" customWidth="1"/>
    <col min="16130" max="16130" width="15.42578125" style="138" customWidth="1"/>
    <col min="16131" max="16131" width="34.140625" style="138" customWidth="1"/>
    <col min="16132" max="16132" width="11.42578125" style="138"/>
    <col min="16133" max="16133" width="13.28515625" style="138" customWidth="1"/>
    <col min="16134" max="16135" width="15.7109375" style="138" customWidth="1"/>
    <col min="16136" max="16143" width="13.28515625" style="138" customWidth="1"/>
    <col min="16144" max="16145" width="12.7109375" style="138" customWidth="1"/>
    <col min="16146" max="16146" width="13.42578125" style="138" customWidth="1"/>
    <col min="16147" max="16147" width="8.5703125" style="138" customWidth="1"/>
    <col min="16148" max="16152" width="11.42578125" style="138"/>
    <col min="16153" max="16153" width="9.42578125" style="138" customWidth="1"/>
    <col min="16154" max="16155" width="11.42578125" style="138"/>
    <col min="16156" max="16156" width="14.140625" style="138" customWidth="1"/>
    <col min="16157" max="16157" width="17.140625" style="138" customWidth="1"/>
    <col min="16158" max="16159" width="12.5703125" style="138" customWidth="1"/>
    <col min="16160" max="16175" width="8.140625" style="138" customWidth="1"/>
    <col min="16176" max="16180" width="12" style="138" customWidth="1"/>
    <col min="16181" max="16181" width="13.140625" style="138" customWidth="1"/>
    <col min="16182" max="16186" width="0" style="138" hidden="1" customWidth="1"/>
    <col min="16187" max="16219" width="12" style="138" customWidth="1"/>
    <col min="16220" max="16220" width="10.85546875" style="138" customWidth="1"/>
    <col min="16221" max="16384" width="11.42578125" style="138"/>
  </cols>
  <sheetData>
    <row r="1" spans="1:57" s="3" customFormat="1" ht="12.75" customHeight="1" x14ac:dyDescent="0.15">
      <c r="A1" s="1"/>
      <c r="B1" s="2"/>
      <c r="C1" s="2"/>
      <c r="D1" s="2"/>
      <c r="E1" s="2"/>
      <c r="F1" s="2"/>
      <c r="G1" s="2"/>
      <c r="H1" s="2"/>
      <c r="I1" s="2"/>
      <c r="J1" s="2"/>
    </row>
    <row r="2" spans="1:57" s="3" customFormat="1" ht="12.75" customHeight="1" x14ac:dyDescent="0.15">
      <c r="A2" s="1"/>
      <c r="B2" s="2"/>
      <c r="C2" s="2"/>
      <c r="D2" s="2"/>
      <c r="E2" s="2"/>
      <c r="F2" s="2"/>
      <c r="G2" s="2"/>
      <c r="H2" s="2"/>
      <c r="I2" s="2"/>
      <c r="J2" s="2"/>
    </row>
    <row r="3" spans="1:57" s="3" customFormat="1" ht="12.75" customHeight="1" x14ac:dyDescent="0.2">
      <c r="A3" s="1"/>
      <c r="B3" s="2"/>
      <c r="C3" s="4"/>
      <c r="D3" s="2"/>
      <c r="E3" s="2"/>
      <c r="F3" s="2"/>
      <c r="G3" s="2"/>
      <c r="H3" s="2"/>
      <c r="I3" s="2"/>
      <c r="J3" s="2"/>
    </row>
    <row r="4" spans="1:57" s="3" customFormat="1" ht="12.75" customHeight="1" x14ac:dyDescent="0.15">
      <c r="A4" s="1"/>
      <c r="B4" s="2"/>
      <c r="C4" s="2"/>
      <c r="D4" s="2"/>
      <c r="E4" s="2"/>
      <c r="F4" s="2"/>
      <c r="G4" s="2"/>
      <c r="H4" s="2"/>
      <c r="I4" s="2"/>
      <c r="J4" s="2"/>
    </row>
    <row r="5" spans="1:57" s="3" customFormat="1" ht="12.75" customHeight="1" x14ac:dyDescent="0.15">
      <c r="A5" s="5"/>
      <c r="B5" s="2"/>
      <c r="C5" s="2"/>
      <c r="D5" s="2"/>
      <c r="E5" s="2"/>
      <c r="F5" s="2"/>
      <c r="G5" s="2"/>
      <c r="H5" s="2"/>
      <c r="I5" s="2"/>
      <c r="J5" s="2"/>
    </row>
    <row r="6" spans="1:57" s="8" customFormat="1" ht="39.75" customHeight="1" x14ac:dyDescent="0.2">
      <c r="A6" s="373"/>
      <c r="B6" s="373"/>
      <c r="C6" s="373"/>
      <c r="D6" s="373"/>
      <c r="E6" s="373"/>
      <c r="F6" s="373"/>
      <c r="G6" s="373"/>
      <c r="H6" s="373"/>
      <c r="I6" s="373"/>
      <c r="J6" s="373"/>
      <c r="K6" s="373"/>
      <c r="L6" s="373"/>
      <c r="M6" s="373"/>
      <c r="N6" s="373"/>
      <c r="O6" s="373"/>
      <c r="P6" s="6"/>
      <c r="Q6" s="7"/>
    </row>
    <row r="7" spans="1:57" s="8" customFormat="1" ht="39.75" customHeight="1" x14ac:dyDescent="0.2">
      <c r="A7" s="9"/>
      <c r="B7" s="10"/>
      <c r="C7" s="10"/>
      <c r="D7" s="10"/>
      <c r="E7" s="10"/>
      <c r="F7" s="10"/>
      <c r="G7" s="10"/>
      <c r="H7" s="10"/>
      <c r="I7" s="10"/>
      <c r="J7" s="10"/>
      <c r="K7" s="10"/>
      <c r="L7" s="10"/>
      <c r="M7" s="10"/>
      <c r="N7" s="10"/>
      <c r="O7" s="10"/>
      <c r="P7" s="11"/>
    </row>
    <row r="8" spans="1:57" s="12" customFormat="1" ht="23.1" customHeight="1" x14ac:dyDescent="0.15">
      <c r="A8" s="345"/>
      <c r="B8" s="346"/>
      <c r="C8" s="374"/>
      <c r="D8" s="319"/>
      <c r="E8" s="378"/>
      <c r="F8" s="379"/>
      <c r="G8" s="379"/>
      <c r="H8" s="379"/>
      <c r="I8" s="380"/>
      <c r="J8" s="381"/>
      <c r="K8" s="382"/>
      <c r="L8" s="382"/>
      <c r="M8" s="382"/>
      <c r="N8" s="382"/>
      <c r="O8" s="382"/>
      <c r="P8" s="382"/>
      <c r="Q8" s="382"/>
      <c r="R8" s="382"/>
      <c r="S8" s="382"/>
      <c r="T8" s="382"/>
      <c r="U8" s="382"/>
      <c r="V8" s="382"/>
      <c r="W8" s="382"/>
      <c r="X8" s="383"/>
      <c r="Y8" s="384"/>
      <c r="Z8" s="385"/>
      <c r="AA8" s="386"/>
      <c r="AB8" s="319"/>
      <c r="AC8" s="388"/>
      <c r="AD8" s="8"/>
      <c r="AE8" s="8"/>
      <c r="AF8" s="8"/>
      <c r="AG8" s="8"/>
      <c r="AH8" s="8"/>
      <c r="AI8" s="8"/>
      <c r="AJ8" s="8"/>
      <c r="AK8" s="8"/>
      <c r="AL8" s="8"/>
      <c r="AM8" s="8"/>
      <c r="AN8" s="8"/>
      <c r="AO8" s="8"/>
    </row>
    <row r="9" spans="1:57" s="12" customFormat="1" ht="23.1" customHeight="1" x14ac:dyDescent="0.15">
      <c r="A9" s="375"/>
      <c r="B9" s="376"/>
      <c r="C9" s="377"/>
      <c r="D9" s="321"/>
      <c r="E9" s="13"/>
      <c r="F9" s="14"/>
      <c r="G9" s="14"/>
      <c r="H9" s="15"/>
      <c r="I9" s="16"/>
      <c r="J9" s="17"/>
      <c r="K9" s="14"/>
      <c r="L9" s="14"/>
      <c r="M9" s="14"/>
      <c r="N9" s="14"/>
      <c r="O9" s="14"/>
      <c r="P9" s="14"/>
      <c r="Q9" s="14"/>
      <c r="R9" s="14"/>
      <c r="S9" s="14"/>
      <c r="T9" s="14"/>
      <c r="U9" s="14"/>
      <c r="V9" s="14"/>
      <c r="W9" s="14"/>
      <c r="X9" s="18"/>
      <c r="Y9" s="19"/>
      <c r="Z9" s="20"/>
      <c r="AA9" s="387"/>
      <c r="AB9" s="321"/>
      <c r="AC9" s="389"/>
      <c r="AD9" s="8"/>
      <c r="AE9" s="8"/>
      <c r="AF9" s="8"/>
      <c r="AG9" s="8"/>
      <c r="AH9" s="8"/>
      <c r="AI9" s="8"/>
      <c r="AJ9" s="8"/>
      <c r="AK9" s="8"/>
      <c r="AL9" s="8"/>
      <c r="AM9" s="8"/>
      <c r="AN9" s="8"/>
      <c r="AO9" s="8"/>
      <c r="AP9" s="8"/>
    </row>
    <row r="10" spans="1:57" s="12" customFormat="1" ht="19.5" customHeight="1" x14ac:dyDescent="0.15">
      <c r="A10" s="391"/>
      <c r="B10" s="324"/>
      <c r="C10" s="325"/>
      <c r="D10" s="21"/>
      <c r="E10" s="22"/>
      <c r="F10" s="23"/>
      <c r="G10" s="23"/>
      <c r="H10" s="24"/>
      <c r="I10" s="25"/>
      <c r="J10" s="24"/>
      <c r="K10" s="26"/>
      <c r="L10" s="26"/>
      <c r="M10" s="27"/>
      <c r="N10" s="27"/>
      <c r="O10" s="27"/>
      <c r="P10" s="27"/>
      <c r="Q10" s="27"/>
      <c r="R10" s="27"/>
      <c r="S10" s="27"/>
      <c r="T10" s="27"/>
      <c r="U10" s="27"/>
      <c r="V10" s="27"/>
      <c r="W10" s="27"/>
      <c r="X10" s="27"/>
      <c r="Y10" s="28"/>
      <c r="Z10" s="29"/>
      <c r="AA10" s="30"/>
      <c r="AB10" s="30"/>
      <c r="AC10" s="30"/>
      <c r="AD10" s="175"/>
      <c r="AE10" s="8"/>
      <c r="AF10" s="8"/>
      <c r="AG10" s="8"/>
      <c r="AH10" s="8"/>
      <c r="AI10" s="8"/>
      <c r="AJ10" s="8"/>
      <c r="AK10" s="8"/>
      <c r="AL10" s="8"/>
      <c r="AM10" s="8"/>
      <c r="AN10" s="8"/>
      <c r="AO10" s="8"/>
      <c r="AP10" s="8"/>
      <c r="BB10" s="177"/>
      <c r="BE10" s="177"/>
    </row>
    <row r="11" spans="1:57" s="12" customFormat="1" ht="15" customHeight="1" x14ac:dyDescent="0.15">
      <c r="A11" s="392"/>
      <c r="B11" s="326"/>
      <c r="C11" s="31"/>
      <c r="D11" s="32"/>
      <c r="E11" s="33"/>
      <c r="F11" s="34"/>
      <c r="G11" s="34"/>
      <c r="H11" s="34"/>
      <c r="I11" s="35"/>
      <c r="J11" s="34"/>
      <c r="K11" s="34"/>
      <c r="L11" s="34"/>
      <c r="M11" s="34"/>
      <c r="N11" s="34"/>
      <c r="O11" s="34"/>
      <c r="P11" s="34"/>
      <c r="Q11" s="34"/>
      <c r="R11" s="34"/>
      <c r="S11" s="34"/>
      <c r="T11" s="34"/>
      <c r="U11" s="34"/>
      <c r="V11" s="34"/>
      <c r="W11" s="34"/>
      <c r="X11" s="36"/>
      <c r="Y11" s="37"/>
      <c r="Z11" s="36"/>
      <c r="AA11" s="38"/>
      <c r="AB11" s="38"/>
      <c r="AC11" s="38"/>
      <c r="AD11" s="175"/>
      <c r="AE11" s="8"/>
      <c r="AF11" s="8"/>
      <c r="AG11" s="8"/>
      <c r="AH11" s="8"/>
      <c r="AI11" s="8"/>
      <c r="AJ11" s="8"/>
      <c r="AK11" s="8"/>
      <c r="AL11" s="8"/>
      <c r="AM11" s="8"/>
      <c r="AN11" s="8"/>
      <c r="AO11" s="8"/>
      <c r="AP11" s="8"/>
      <c r="BB11" s="177"/>
      <c r="BE11" s="177"/>
    </row>
    <row r="12" spans="1:57" s="12" customFormat="1" ht="15" customHeight="1" x14ac:dyDescent="0.15">
      <c r="A12" s="392"/>
      <c r="B12" s="327"/>
      <c r="C12" s="206"/>
      <c r="D12" s="39"/>
      <c r="E12" s="40"/>
      <c r="F12" s="41"/>
      <c r="G12" s="41"/>
      <c r="H12" s="41"/>
      <c r="I12" s="42"/>
      <c r="J12" s="41"/>
      <c r="K12" s="41"/>
      <c r="L12" s="41"/>
      <c r="M12" s="41"/>
      <c r="N12" s="41"/>
      <c r="O12" s="41"/>
      <c r="P12" s="41"/>
      <c r="Q12" s="41"/>
      <c r="R12" s="41"/>
      <c r="S12" s="41"/>
      <c r="T12" s="41"/>
      <c r="U12" s="41"/>
      <c r="V12" s="41"/>
      <c r="W12" s="41"/>
      <c r="X12" s="43"/>
      <c r="Y12" s="44"/>
      <c r="Z12" s="43"/>
      <c r="AA12" s="45"/>
      <c r="AB12" s="45"/>
      <c r="AC12" s="46"/>
      <c r="AD12" s="175"/>
      <c r="AE12" s="8"/>
      <c r="AF12" s="8"/>
      <c r="AG12" s="8"/>
      <c r="AH12" s="8"/>
      <c r="AI12" s="8"/>
      <c r="AJ12" s="8"/>
      <c r="AK12" s="8"/>
      <c r="AL12" s="8"/>
      <c r="AM12" s="8"/>
      <c r="AN12" s="8"/>
      <c r="AO12" s="8"/>
      <c r="AP12" s="8"/>
      <c r="BB12" s="177"/>
      <c r="BE12" s="177"/>
    </row>
    <row r="13" spans="1:57" s="12" customFormat="1" ht="15" customHeight="1" x14ac:dyDescent="0.15">
      <c r="A13" s="392"/>
      <c r="B13" s="328"/>
      <c r="C13" s="47"/>
      <c r="D13" s="48"/>
      <c r="E13" s="49"/>
      <c r="F13" s="50"/>
      <c r="G13" s="50"/>
      <c r="H13" s="50"/>
      <c r="I13" s="51"/>
      <c r="J13" s="50"/>
      <c r="K13" s="50"/>
      <c r="L13" s="50"/>
      <c r="M13" s="50"/>
      <c r="N13" s="50"/>
      <c r="O13" s="50"/>
      <c r="P13" s="50"/>
      <c r="Q13" s="50"/>
      <c r="R13" s="50"/>
      <c r="S13" s="50"/>
      <c r="T13" s="50"/>
      <c r="U13" s="50"/>
      <c r="V13" s="50"/>
      <c r="W13" s="50"/>
      <c r="X13" s="52"/>
      <c r="Y13" s="53"/>
      <c r="Z13" s="52"/>
      <c r="AA13" s="54"/>
      <c r="AB13" s="54"/>
      <c r="AC13" s="54"/>
      <c r="AD13" s="175"/>
      <c r="AE13" s="8"/>
      <c r="AF13" s="8"/>
      <c r="AG13" s="8"/>
      <c r="AH13" s="8"/>
      <c r="AI13" s="8"/>
      <c r="AJ13" s="8"/>
      <c r="AK13" s="8"/>
      <c r="AL13" s="8"/>
      <c r="AM13" s="8"/>
      <c r="AN13" s="8"/>
      <c r="AO13" s="8"/>
      <c r="AP13" s="8"/>
      <c r="BB13" s="177"/>
      <c r="BE13" s="177"/>
    </row>
    <row r="14" spans="1:57" s="12" customFormat="1" ht="15" customHeight="1" x14ac:dyDescent="0.15">
      <c r="A14" s="392"/>
      <c r="B14" s="353"/>
      <c r="C14" s="354"/>
      <c r="D14" s="55"/>
      <c r="E14" s="40"/>
      <c r="F14" s="41"/>
      <c r="G14" s="41"/>
      <c r="H14" s="41"/>
      <c r="I14" s="46"/>
      <c r="J14" s="44"/>
      <c r="K14" s="41"/>
      <c r="L14" s="41"/>
      <c r="M14" s="56"/>
      <c r="N14" s="56"/>
      <c r="O14" s="56"/>
      <c r="P14" s="56"/>
      <c r="Q14" s="56"/>
      <c r="R14" s="56"/>
      <c r="S14" s="56"/>
      <c r="T14" s="56"/>
      <c r="U14" s="56"/>
      <c r="V14" s="56"/>
      <c r="W14" s="56"/>
      <c r="X14" s="56"/>
      <c r="Y14" s="57"/>
      <c r="Z14" s="58"/>
      <c r="AA14" s="46"/>
      <c r="AB14" s="46"/>
      <c r="AC14" s="46"/>
      <c r="AD14" s="175"/>
      <c r="AE14" s="8"/>
      <c r="AF14" s="8"/>
      <c r="AG14" s="8"/>
      <c r="AH14" s="8"/>
      <c r="AI14" s="8"/>
      <c r="AJ14" s="8"/>
      <c r="AK14" s="8"/>
      <c r="AL14" s="8"/>
      <c r="AM14" s="8"/>
      <c r="AN14" s="8"/>
      <c r="AO14" s="8"/>
      <c r="AP14" s="8"/>
      <c r="BB14" s="177"/>
      <c r="BE14" s="177"/>
    </row>
    <row r="15" spans="1:57" s="12" customFormat="1" ht="15" customHeight="1" x14ac:dyDescent="0.15">
      <c r="A15" s="392"/>
      <c r="B15" s="314"/>
      <c r="C15" s="315"/>
      <c r="D15" s="39"/>
      <c r="E15" s="59"/>
      <c r="F15" s="60"/>
      <c r="G15" s="60"/>
      <c r="H15" s="60"/>
      <c r="I15" s="45"/>
      <c r="J15" s="61"/>
      <c r="K15" s="60"/>
      <c r="L15" s="60"/>
      <c r="M15" s="62"/>
      <c r="N15" s="62"/>
      <c r="O15" s="62"/>
      <c r="P15" s="62"/>
      <c r="Q15" s="62"/>
      <c r="R15" s="62"/>
      <c r="S15" s="62"/>
      <c r="T15" s="62"/>
      <c r="U15" s="62"/>
      <c r="V15" s="62"/>
      <c r="W15" s="62"/>
      <c r="X15" s="62"/>
      <c r="Y15" s="63"/>
      <c r="Z15" s="43"/>
      <c r="AA15" s="45"/>
      <c r="AB15" s="45"/>
      <c r="AC15" s="45"/>
      <c r="AD15" s="175"/>
      <c r="AE15" s="8"/>
      <c r="AF15" s="8"/>
      <c r="AG15" s="8"/>
      <c r="AH15" s="8"/>
      <c r="AI15" s="8"/>
      <c r="AJ15" s="8"/>
      <c r="AK15" s="8"/>
      <c r="AL15" s="8"/>
      <c r="AM15" s="8"/>
      <c r="AN15" s="8"/>
      <c r="AO15" s="8"/>
      <c r="AP15" s="8"/>
      <c r="BB15" s="177"/>
      <c r="BE15" s="177"/>
    </row>
    <row r="16" spans="1:57" s="12" customFormat="1" ht="15" customHeight="1" x14ac:dyDescent="0.15">
      <c r="A16" s="392"/>
      <c r="B16" s="314"/>
      <c r="C16" s="315"/>
      <c r="D16" s="39"/>
      <c r="E16" s="59"/>
      <c r="F16" s="60"/>
      <c r="G16" s="60"/>
      <c r="H16" s="60"/>
      <c r="I16" s="45"/>
      <c r="J16" s="61"/>
      <c r="K16" s="60"/>
      <c r="L16" s="60"/>
      <c r="M16" s="62"/>
      <c r="N16" s="62"/>
      <c r="O16" s="62"/>
      <c r="P16" s="62"/>
      <c r="Q16" s="62"/>
      <c r="R16" s="62"/>
      <c r="S16" s="62"/>
      <c r="T16" s="62"/>
      <c r="U16" s="62"/>
      <c r="V16" s="62"/>
      <c r="W16" s="62"/>
      <c r="X16" s="62"/>
      <c r="Y16" s="63"/>
      <c r="Z16" s="43"/>
      <c r="AA16" s="45"/>
      <c r="AB16" s="45"/>
      <c r="AC16" s="45"/>
      <c r="AD16" s="175"/>
      <c r="AE16" s="8"/>
      <c r="AF16" s="8"/>
      <c r="AG16" s="8"/>
      <c r="AH16" s="8"/>
      <c r="AI16" s="8"/>
      <c r="AJ16" s="8"/>
      <c r="AK16" s="8"/>
      <c r="AL16" s="8"/>
      <c r="AM16" s="8"/>
      <c r="AN16" s="8"/>
      <c r="AO16" s="8"/>
      <c r="AP16" s="8"/>
      <c r="BB16" s="177"/>
      <c r="BE16" s="177"/>
    </row>
    <row r="17" spans="1:57" s="12" customFormat="1" ht="15" customHeight="1" x14ac:dyDescent="0.15">
      <c r="A17" s="392"/>
      <c r="B17" s="314"/>
      <c r="C17" s="315"/>
      <c r="D17" s="39"/>
      <c r="E17" s="59"/>
      <c r="F17" s="60"/>
      <c r="G17" s="60"/>
      <c r="H17" s="60"/>
      <c r="I17" s="45"/>
      <c r="J17" s="61"/>
      <c r="K17" s="60"/>
      <c r="L17" s="60"/>
      <c r="M17" s="62"/>
      <c r="N17" s="62"/>
      <c r="O17" s="62"/>
      <c r="P17" s="62"/>
      <c r="Q17" s="62"/>
      <c r="R17" s="62"/>
      <c r="S17" s="62"/>
      <c r="T17" s="62"/>
      <c r="U17" s="62"/>
      <c r="V17" s="62"/>
      <c r="W17" s="62"/>
      <c r="X17" s="62"/>
      <c r="Y17" s="63"/>
      <c r="Z17" s="43"/>
      <c r="AA17" s="45"/>
      <c r="AB17" s="45"/>
      <c r="AC17" s="45"/>
      <c r="AD17" s="175"/>
      <c r="AE17" s="8"/>
      <c r="AF17" s="8"/>
      <c r="AG17" s="8"/>
      <c r="AH17" s="8"/>
      <c r="AI17" s="8"/>
      <c r="AJ17" s="8"/>
      <c r="AK17" s="8"/>
      <c r="AL17" s="8"/>
      <c r="AM17" s="8"/>
      <c r="AN17" s="8"/>
      <c r="AO17" s="8"/>
      <c r="AP17" s="8"/>
      <c r="BB17" s="177"/>
      <c r="BE17" s="177"/>
    </row>
    <row r="18" spans="1:57" s="12" customFormat="1" ht="15" customHeight="1" x14ac:dyDescent="0.15">
      <c r="A18" s="392"/>
      <c r="B18" s="314"/>
      <c r="C18" s="315"/>
      <c r="D18" s="39"/>
      <c r="E18" s="59"/>
      <c r="F18" s="60"/>
      <c r="G18" s="60"/>
      <c r="H18" s="60"/>
      <c r="I18" s="45"/>
      <c r="J18" s="61"/>
      <c r="K18" s="60"/>
      <c r="L18" s="60"/>
      <c r="M18" s="62"/>
      <c r="N18" s="62"/>
      <c r="O18" s="62"/>
      <c r="P18" s="62"/>
      <c r="Q18" s="62"/>
      <c r="R18" s="62"/>
      <c r="S18" s="62"/>
      <c r="T18" s="62"/>
      <c r="U18" s="62"/>
      <c r="V18" s="62"/>
      <c r="W18" s="62"/>
      <c r="X18" s="62"/>
      <c r="Y18" s="63"/>
      <c r="Z18" s="43"/>
      <c r="AA18" s="45"/>
      <c r="AB18" s="45"/>
      <c r="AC18" s="45"/>
      <c r="AD18" s="175"/>
      <c r="AE18" s="8"/>
      <c r="AF18" s="8"/>
      <c r="AG18" s="8"/>
      <c r="AH18" s="8"/>
      <c r="AI18" s="8"/>
      <c r="AJ18" s="8"/>
      <c r="AK18" s="8"/>
      <c r="AL18" s="8"/>
      <c r="AM18" s="8"/>
      <c r="AN18" s="8"/>
      <c r="AO18" s="8"/>
      <c r="AP18" s="8"/>
      <c r="BB18" s="177"/>
      <c r="BE18" s="177"/>
    </row>
    <row r="19" spans="1:57" s="12" customFormat="1" ht="15" customHeight="1" x14ac:dyDescent="0.15">
      <c r="A19" s="392"/>
      <c r="B19" s="314"/>
      <c r="C19" s="315"/>
      <c r="D19" s="39"/>
      <c r="E19" s="64"/>
      <c r="F19" s="65"/>
      <c r="G19" s="65"/>
      <c r="H19" s="65"/>
      <c r="I19" s="66"/>
      <c r="J19" s="61"/>
      <c r="K19" s="60"/>
      <c r="L19" s="60"/>
      <c r="M19" s="60"/>
      <c r="N19" s="60"/>
      <c r="O19" s="60"/>
      <c r="P19" s="60"/>
      <c r="Q19" s="60"/>
      <c r="R19" s="60"/>
      <c r="S19" s="60"/>
      <c r="T19" s="60"/>
      <c r="U19" s="67"/>
      <c r="V19" s="67"/>
      <c r="W19" s="67"/>
      <c r="X19" s="67"/>
      <c r="Y19" s="63"/>
      <c r="Z19" s="43"/>
      <c r="AA19" s="45"/>
      <c r="AB19" s="66"/>
      <c r="AC19" s="66"/>
      <c r="AD19" s="175"/>
      <c r="AE19" s="8"/>
      <c r="AF19" s="8"/>
      <c r="AG19" s="8"/>
      <c r="AH19" s="8"/>
      <c r="AI19" s="8"/>
      <c r="AJ19" s="8"/>
      <c r="AK19" s="8"/>
      <c r="AL19" s="8"/>
      <c r="AM19" s="8"/>
      <c r="AN19" s="8"/>
      <c r="AO19" s="8"/>
      <c r="AP19" s="8"/>
      <c r="BB19" s="177"/>
      <c r="BE19" s="177"/>
    </row>
    <row r="20" spans="1:57" s="12" customFormat="1" ht="15" customHeight="1" x14ac:dyDescent="0.15">
      <c r="A20" s="392"/>
      <c r="B20" s="317"/>
      <c r="C20" s="318"/>
      <c r="D20" s="68"/>
      <c r="E20" s="178"/>
      <c r="F20" s="80"/>
      <c r="G20" s="80"/>
      <c r="H20" s="70"/>
      <c r="I20" s="74"/>
      <c r="J20" s="69"/>
      <c r="K20" s="70"/>
      <c r="L20" s="70"/>
      <c r="M20" s="70"/>
      <c r="N20" s="70"/>
      <c r="O20" s="70"/>
      <c r="P20" s="70"/>
      <c r="Q20" s="70"/>
      <c r="R20" s="70"/>
      <c r="S20" s="70"/>
      <c r="T20" s="70"/>
      <c r="U20" s="71"/>
      <c r="V20" s="71"/>
      <c r="W20" s="71"/>
      <c r="X20" s="71"/>
      <c r="Y20" s="72"/>
      <c r="Z20" s="73"/>
      <c r="AA20" s="74"/>
      <c r="AB20" s="75"/>
      <c r="AC20" s="75"/>
      <c r="AD20" s="175"/>
      <c r="AE20" s="8"/>
      <c r="AF20" s="8"/>
      <c r="AG20" s="8"/>
      <c r="AH20" s="8"/>
      <c r="AI20" s="8"/>
      <c r="AJ20" s="8"/>
      <c r="AK20" s="8"/>
      <c r="AL20" s="8"/>
      <c r="AM20" s="8"/>
      <c r="AN20" s="8"/>
      <c r="AO20" s="8"/>
      <c r="AP20" s="8"/>
      <c r="BB20" s="177"/>
      <c r="BE20" s="177"/>
    </row>
    <row r="21" spans="1:57" s="12" customFormat="1" ht="15" customHeight="1" x14ac:dyDescent="0.15">
      <c r="A21" s="392"/>
      <c r="B21" s="319"/>
      <c r="C21" s="76"/>
      <c r="D21" s="21"/>
      <c r="E21" s="33"/>
      <c r="F21" s="26"/>
      <c r="G21" s="26"/>
      <c r="H21" s="26"/>
      <c r="I21" s="25"/>
      <c r="J21" s="77"/>
      <c r="K21" s="78"/>
      <c r="L21" s="78"/>
      <c r="M21" s="78"/>
      <c r="N21" s="78"/>
      <c r="O21" s="78"/>
      <c r="P21" s="78"/>
      <c r="Q21" s="78"/>
      <c r="R21" s="78"/>
      <c r="S21" s="78"/>
      <c r="T21" s="78"/>
      <c r="U21" s="78"/>
      <c r="V21" s="78"/>
      <c r="W21" s="78"/>
      <c r="X21" s="27"/>
      <c r="Y21" s="95"/>
      <c r="Z21" s="29"/>
      <c r="AA21" s="79"/>
      <c r="AB21" s="30"/>
      <c r="AC21" s="30"/>
      <c r="AD21" s="175"/>
      <c r="AE21" s="8"/>
      <c r="AF21" s="8"/>
      <c r="AG21" s="8"/>
      <c r="AH21" s="8"/>
      <c r="AI21" s="8"/>
      <c r="AJ21" s="8"/>
      <c r="AK21" s="8"/>
      <c r="AL21" s="8"/>
      <c r="AM21" s="8"/>
      <c r="AN21" s="8"/>
      <c r="AO21" s="8"/>
      <c r="AP21" s="8"/>
      <c r="BB21" s="177"/>
      <c r="BE21" s="177"/>
    </row>
    <row r="22" spans="1:57" s="12" customFormat="1" ht="15" customHeight="1" x14ac:dyDescent="0.15">
      <c r="A22" s="392"/>
      <c r="B22" s="320"/>
      <c r="C22" s="207"/>
      <c r="D22" s="68"/>
      <c r="E22" s="59"/>
      <c r="F22" s="80"/>
      <c r="G22" s="80"/>
      <c r="H22" s="80"/>
      <c r="I22" s="81"/>
      <c r="J22" s="82"/>
      <c r="K22" s="65"/>
      <c r="L22" s="65"/>
      <c r="M22" s="65"/>
      <c r="N22" s="65"/>
      <c r="O22" s="65"/>
      <c r="P22" s="65"/>
      <c r="Q22" s="65"/>
      <c r="R22" s="65"/>
      <c r="S22" s="65"/>
      <c r="T22" s="65"/>
      <c r="U22" s="65"/>
      <c r="V22" s="65"/>
      <c r="W22" s="65"/>
      <c r="X22" s="71"/>
      <c r="Y22" s="96"/>
      <c r="Z22" s="97"/>
      <c r="AA22" s="74"/>
      <c r="AB22" s="75"/>
      <c r="AC22" s="75"/>
      <c r="AD22" s="175"/>
      <c r="AE22" s="8"/>
      <c r="AF22" s="8"/>
      <c r="AG22" s="8"/>
      <c r="AH22" s="8"/>
      <c r="AI22" s="8"/>
      <c r="AJ22" s="8"/>
      <c r="AK22" s="8"/>
      <c r="AL22" s="8"/>
      <c r="AM22" s="8"/>
      <c r="AN22" s="8"/>
      <c r="AO22" s="8"/>
      <c r="AP22" s="8"/>
      <c r="BB22" s="177"/>
      <c r="BE22" s="177"/>
    </row>
    <row r="23" spans="1:57" s="12" customFormat="1" ht="15" customHeight="1" x14ac:dyDescent="0.15">
      <c r="A23" s="392"/>
      <c r="B23" s="321"/>
      <c r="C23" s="83"/>
      <c r="D23" s="84"/>
      <c r="E23" s="85"/>
      <c r="F23" s="136"/>
      <c r="G23" s="136"/>
      <c r="H23" s="86"/>
      <c r="I23" s="87"/>
      <c r="J23" s="86"/>
      <c r="K23" s="88"/>
      <c r="L23" s="88"/>
      <c r="M23" s="88"/>
      <c r="N23" s="88"/>
      <c r="O23" s="88"/>
      <c r="P23" s="88"/>
      <c r="Q23" s="88"/>
      <c r="R23" s="88"/>
      <c r="S23" s="88"/>
      <c r="T23" s="88"/>
      <c r="U23" s="88"/>
      <c r="V23" s="88"/>
      <c r="W23" s="88"/>
      <c r="X23" s="89"/>
      <c r="Y23" s="90"/>
      <c r="Z23" s="91"/>
      <c r="AA23" s="92"/>
      <c r="AB23" s="92"/>
      <c r="AC23" s="92"/>
      <c r="AD23" s="175"/>
      <c r="AE23" s="8"/>
      <c r="AF23" s="8"/>
      <c r="AG23" s="8"/>
      <c r="AH23" s="8"/>
      <c r="AI23" s="8"/>
      <c r="AJ23" s="8"/>
      <c r="AK23" s="8"/>
      <c r="AL23" s="8"/>
      <c r="AM23" s="8"/>
      <c r="AN23" s="8"/>
      <c r="AO23" s="8"/>
      <c r="AP23" s="8"/>
      <c r="BB23" s="177"/>
      <c r="BE23" s="177"/>
    </row>
    <row r="24" spans="1:57" s="12" customFormat="1" ht="15" customHeight="1" x14ac:dyDescent="0.15">
      <c r="A24" s="392"/>
      <c r="B24" s="329"/>
      <c r="C24" s="179"/>
      <c r="D24" s="32"/>
      <c r="E24" s="33"/>
      <c r="F24" s="34"/>
      <c r="G24" s="34"/>
      <c r="H24" s="78"/>
      <c r="I24" s="93"/>
      <c r="J24" s="77"/>
      <c r="K24" s="78"/>
      <c r="L24" s="78"/>
      <c r="M24" s="94"/>
      <c r="N24" s="94"/>
      <c r="O24" s="94"/>
      <c r="P24" s="94"/>
      <c r="Q24" s="94"/>
      <c r="R24" s="94"/>
      <c r="S24" s="94"/>
      <c r="T24" s="94"/>
      <c r="U24" s="94"/>
      <c r="V24" s="94"/>
      <c r="W24" s="94"/>
      <c r="X24" s="94"/>
      <c r="Y24" s="95"/>
      <c r="Z24" s="29"/>
      <c r="AA24" s="79"/>
      <c r="AB24" s="38"/>
      <c r="AC24" s="38"/>
      <c r="AD24" s="175"/>
      <c r="AE24" s="8"/>
      <c r="AF24" s="8"/>
      <c r="AG24" s="8"/>
      <c r="AH24" s="8"/>
      <c r="AI24" s="8"/>
      <c r="AJ24" s="8"/>
      <c r="AK24" s="8"/>
      <c r="AL24" s="8"/>
      <c r="AM24" s="8"/>
      <c r="AN24" s="8"/>
      <c r="AO24" s="8"/>
      <c r="AP24" s="8"/>
      <c r="BB24" s="177"/>
      <c r="BE24" s="177"/>
    </row>
    <row r="25" spans="1:57" s="12" customFormat="1" ht="15" customHeight="1" x14ac:dyDescent="0.15">
      <c r="A25" s="392"/>
      <c r="B25" s="330"/>
      <c r="C25" s="180"/>
      <c r="D25" s="39"/>
      <c r="E25" s="59"/>
      <c r="F25" s="60"/>
      <c r="G25" s="60"/>
      <c r="H25" s="60"/>
      <c r="I25" s="45"/>
      <c r="J25" s="82"/>
      <c r="K25" s="65"/>
      <c r="L25" s="65"/>
      <c r="M25" s="67"/>
      <c r="N25" s="67"/>
      <c r="O25" s="67"/>
      <c r="P25" s="67"/>
      <c r="Q25" s="67"/>
      <c r="R25" s="67"/>
      <c r="S25" s="67"/>
      <c r="T25" s="67"/>
      <c r="U25" s="67"/>
      <c r="V25" s="67"/>
      <c r="W25" s="67"/>
      <c r="X25" s="67"/>
      <c r="Y25" s="96"/>
      <c r="Z25" s="97"/>
      <c r="AA25" s="74"/>
      <c r="AB25" s="45"/>
      <c r="AC25" s="45"/>
      <c r="AD25" s="175"/>
      <c r="AE25" s="8"/>
      <c r="AF25" s="8"/>
      <c r="AG25" s="8"/>
      <c r="AH25" s="8"/>
      <c r="AI25" s="8"/>
      <c r="AJ25" s="8"/>
      <c r="AK25" s="8"/>
      <c r="AL25" s="8"/>
      <c r="AM25" s="8"/>
      <c r="AN25" s="8"/>
      <c r="AO25" s="8"/>
      <c r="AP25" s="8"/>
      <c r="BB25" s="177"/>
      <c r="BE25" s="177"/>
    </row>
    <row r="26" spans="1:57" s="12" customFormat="1" ht="15" customHeight="1" x14ac:dyDescent="0.15">
      <c r="A26" s="392"/>
      <c r="B26" s="331"/>
      <c r="C26" s="83"/>
      <c r="D26" s="84"/>
      <c r="E26" s="85"/>
      <c r="F26" s="98"/>
      <c r="G26" s="98"/>
      <c r="H26" s="98"/>
      <c r="I26" s="92"/>
      <c r="J26" s="86"/>
      <c r="K26" s="88"/>
      <c r="L26" s="88"/>
      <c r="M26" s="89"/>
      <c r="N26" s="89"/>
      <c r="O26" s="89"/>
      <c r="P26" s="89"/>
      <c r="Q26" s="89"/>
      <c r="R26" s="89"/>
      <c r="S26" s="89"/>
      <c r="T26" s="89"/>
      <c r="U26" s="89"/>
      <c r="V26" s="89"/>
      <c r="W26" s="89"/>
      <c r="X26" s="89"/>
      <c r="Y26" s="90"/>
      <c r="Z26" s="91"/>
      <c r="AA26" s="92"/>
      <c r="AB26" s="92"/>
      <c r="AC26" s="92"/>
      <c r="AD26" s="175"/>
      <c r="AE26" s="8"/>
      <c r="AF26" s="8"/>
      <c r="AG26" s="8"/>
      <c r="AH26" s="8"/>
      <c r="AI26" s="8"/>
      <c r="AJ26" s="8"/>
      <c r="AK26" s="8"/>
      <c r="AL26" s="8"/>
      <c r="AM26" s="8"/>
      <c r="AN26" s="8"/>
      <c r="AO26" s="8"/>
      <c r="AP26" s="8"/>
      <c r="BB26" s="177"/>
      <c r="BE26" s="177"/>
    </row>
    <row r="27" spans="1:57" s="12" customFormat="1" ht="15" customHeight="1" x14ac:dyDescent="0.15">
      <c r="A27" s="392"/>
      <c r="B27" s="353"/>
      <c r="C27" s="354"/>
      <c r="D27" s="55"/>
      <c r="E27" s="40"/>
      <c r="F27" s="41"/>
      <c r="G27" s="41"/>
      <c r="H27" s="41"/>
      <c r="I27" s="46"/>
      <c r="J27" s="44"/>
      <c r="K27" s="41"/>
      <c r="L27" s="41"/>
      <c r="M27" s="56"/>
      <c r="N27" s="56"/>
      <c r="O27" s="56"/>
      <c r="P27" s="56"/>
      <c r="Q27" s="56"/>
      <c r="R27" s="56"/>
      <c r="S27" s="56"/>
      <c r="T27" s="56"/>
      <c r="U27" s="56"/>
      <c r="V27" s="56"/>
      <c r="W27" s="56"/>
      <c r="X27" s="56"/>
      <c r="Y27" s="57"/>
      <c r="Z27" s="58"/>
      <c r="AA27" s="46"/>
      <c r="AB27" s="46"/>
      <c r="AC27" s="46"/>
      <c r="AD27" s="175"/>
      <c r="AE27" s="8"/>
      <c r="AF27" s="8"/>
      <c r="AG27" s="8"/>
      <c r="AH27" s="8"/>
      <c r="AI27" s="8"/>
      <c r="AJ27" s="8"/>
      <c r="AK27" s="8"/>
      <c r="AL27" s="8"/>
      <c r="AM27" s="8"/>
      <c r="AN27" s="8"/>
      <c r="AO27" s="8"/>
      <c r="AP27" s="8"/>
      <c r="BB27" s="177"/>
      <c r="BE27" s="177"/>
    </row>
    <row r="28" spans="1:57" s="12" customFormat="1" ht="15" customHeight="1" x14ac:dyDescent="0.15">
      <c r="A28" s="392"/>
      <c r="B28" s="314"/>
      <c r="C28" s="315"/>
      <c r="D28" s="39"/>
      <c r="E28" s="59"/>
      <c r="F28" s="60"/>
      <c r="G28" s="60"/>
      <c r="H28" s="60"/>
      <c r="I28" s="45"/>
      <c r="J28" s="61"/>
      <c r="K28" s="60"/>
      <c r="L28" s="60"/>
      <c r="M28" s="62"/>
      <c r="N28" s="62"/>
      <c r="O28" s="62"/>
      <c r="P28" s="62"/>
      <c r="Q28" s="62"/>
      <c r="R28" s="62"/>
      <c r="S28" s="62"/>
      <c r="T28" s="62"/>
      <c r="U28" s="62"/>
      <c r="V28" s="62"/>
      <c r="W28" s="62"/>
      <c r="X28" s="62"/>
      <c r="Y28" s="63"/>
      <c r="Z28" s="43"/>
      <c r="AA28" s="45"/>
      <c r="AB28" s="74"/>
      <c r="AC28" s="45"/>
      <c r="AD28" s="175"/>
      <c r="AE28" s="8"/>
      <c r="AF28" s="8"/>
      <c r="AG28" s="8"/>
      <c r="AH28" s="8"/>
      <c r="AI28" s="8"/>
      <c r="AJ28" s="8"/>
      <c r="AK28" s="8"/>
      <c r="AL28" s="8"/>
      <c r="AM28" s="8"/>
      <c r="AN28" s="8"/>
      <c r="AO28" s="8"/>
      <c r="AP28" s="8"/>
      <c r="BB28" s="177"/>
      <c r="BE28" s="177"/>
    </row>
    <row r="29" spans="1:57" s="12" customFormat="1" ht="15" customHeight="1" x14ac:dyDescent="0.15">
      <c r="A29" s="392"/>
      <c r="B29" s="316"/>
      <c r="C29" s="181"/>
      <c r="D29" s="39"/>
      <c r="E29" s="59"/>
      <c r="F29" s="60"/>
      <c r="G29" s="60"/>
      <c r="H29" s="60"/>
      <c r="I29" s="45"/>
      <c r="J29" s="61"/>
      <c r="K29" s="60"/>
      <c r="L29" s="60"/>
      <c r="M29" s="62"/>
      <c r="N29" s="62"/>
      <c r="O29" s="62"/>
      <c r="P29" s="62"/>
      <c r="Q29" s="62"/>
      <c r="R29" s="62"/>
      <c r="S29" s="62"/>
      <c r="T29" s="62"/>
      <c r="U29" s="62"/>
      <c r="V29" s="62"/>
      <c r="W29" s="62"/>
      <c r="X29" s="62"/>
      <c r="Y29" s="63"/>
      <c r="Z29" s="43"/>
      <c r="AA29" s="45"/>
      <c r="AB29" s="45"/>
      <c r="AC29" s="45"/>
      <c r="AD29" s="175"/>
      <c r="AE29" s="8"/>
      <c r="AF29" s="8"/>
      <c r="AG29" s="8"/>
      <c r="AH29" s="8"/>
      <c r="AI29" s="8"/>
      <c r="AJ29" s="8"/>
      <c r="AK29" s="8"/>
      <c r="AL29" s="8"/>
      <c r="AM29" s="8"/>
      <c r="AN29" s="8"/>
      <c r="AO29" s="8"/>
      <c r="AP29" s="8"/>
      <c r="BB29" s="177"/>
      <c r="BE29" s="177"/>
    </row>
    <row r="30" spans="1:57" s="12" customFormat="1" ht="15" customHeight="1" x14ac:dyDescent="0.15">
      <c r="A30" s="392"/>
      <c r="B30" s="316"/>
      <c r="C30" s="181"/>
      <c r="D30" s="39"/>
      <c r="E30" s="59"/>
      <c r="F30" s="60"/>
      <c r="G30" s="60"/>
      <c r="H30" s="60"/>
      <c r="I30" s="45"/>
      <c r="J30" s="61"/>
      <c r="K30" s="60"/>
      <c r="L30" s="60"/>
      <c r="M30" s="62"/>
      <c r="N30" s="62"/>
      <c r="O30" s="62"/>
      <c r="P30" s="62"/>
      <c r="Q30" s="62"/>
      <c r="R30" s="62"/>
      <c r="S30" s="62"/>
      <c r="T30" s="62"/>
      <c r="U30" s="62"/>
      <c r="V30" s="62"/>
      <c r="W30" s="62"/>
      <c r="X30" s="62"/>
      <c r="Y30" s="63"/>
      <c r="Z30" s="43"/>
      <c r="AA30" s="45"/>
      <c r="AB30" s="45"/>
      <c r="AC30" s="45"/>
      <c r="AD30" s="175"/>
      <c r="AE30" s="8"/>
      <c r="AF30" s="8"/>
      <c r="AG30" s="8"/>
      <c r="AH30" s="8"/>
      <c r="AI30" s="8"/>
      <c r="AJ30" s="8"/>
      <c r="AK30" s="8"/>
      <c r="AL30" s="8"/>
      <c r="AM30" s="8"/>
      <c r="AN30" s="8"/>
      <c r="AO30" s="8"/>
      <c r="AP30" s="8"/>
      <c r="BB30" s="177"/>
      <c r="BE30" s="177"/>
    </row>
    <row r="31" spans="1:57" s="12" customFormat="1" ht="15" customHeight="1" x14ac:dyDescent="0.15">
      <c r="A31" s="392"/>
      <c r="B31" s="390"/>
      <c r="C31" s="390"/>
      <c r="D31" s="39"/>
      <c r="E31" s="59"/>
      <c r="F31" s="60"/>
      <c r="G31" s="60"/>
      <c r="H31" s="60"/>
      <c r="I31" s="45"/>
      <c r="J31" s="61"/>
      <c r="K31" s="60"/>
      <c r="L31" s="60"/>
      <c r="M31" s="62"/>
      <c r="N31" s="62"/>
      <c r="O31" s="62"/>
      <c r="P31" s="62"/>
      <c r="Q31" s="62"/>
      <c r="R31" s="62"/>
      <c r="S31" s="62"/>
      <c r="T31" s="62"/>
      <c r="U31" s="62"/>
      <c r="V31" s="62"/>
      <c r="W31" s="62"/>
      <c r="X31" s="62"/>
      <c r="Y31" s="63"/>
      <c r="Z31" s="43"/>
      <c r="AA31" s="45"/>
      <c r="AB31" s="45"/>
      <c r="AC31" s="45"/>
      <c r="AD31" s="175"/>
      <c r="AE31" s="8"/>
      <c r="AF31" s="8"/>
      <c r="AG31" s="8"/>
      <c r="AH31" s="8"/>
      <c r="AI31" s="8"/>
      <c r="AJ31" s="8"/>
      <c r="AK31" s="8"/>
      <c r="AL31" s="8"/>
      <c r="AM31" s="8"/>
      <c r="AN31" s="8"/>
      <c r="AO31" s="8"/>
      <c r="AP31" s="8"/>
      <c r="BB31" s="177"/>
      <c r="BE31" s="177"/>
    </row>
    <row r="32" spans="1:57" s="12" customFormat="1" ht="15" customHeight="1" x14ac:dyDescent="0.15">
      <c r="A32" s="392"/>
      <c r="B32" s="314"/>
      <c r="C32" s="315"/>
      <c r="D32" s="39"/>
      <c r="E32" s="59"/>
      <c r="F32" s="60"/>
      <c r="G32" s="60"/>
      <c r="H32" s="60"/>
      <c r="I32" s="45"/>
      <c r="J32" s="61"/>
      <c r="K32" s="60"/>
      <c r="L32" s="60"/>
      <c r="M32" s="62"/>
      <c r="N32" s="62"/>
      <c r="O32" s="62"/>
      <c r="P32" s="62"/>
      <c r="Q32" s="62"/>
      <c r="R32" s="62"/>
      <c r="S32" s="62"/>
      <c r="T32" s="62"/>
      <c r="U32" s="62"/>
      <c r="V32" s="62"/>
      <c r="W32" s="62"/>
      <c r="X32" s="62"/>
      <c r="Y32" s="63"/>
      <c r="Z32" s="43"/>
      <c r="AA32" s="45"/>
      <c r="AB32" s="45"/>
      <c r="AC32" s="45"/>
      <c r="AD32" s="175"/>
      <c r="AE32" s="8"/>
      <c r="AF32" s="8"/>
      <c r="AG32" s="8"/>
      <c r="AH32" s="8"/>
      <c r="AI32" s="8"/>
      <c r="AJ32" s="8"/>
      <c r="AK32" s="8"/>
      <c r="AL32" s="8"/>
      <c r="AM32" s="8"/>
      <c r="AN32" s="8"/>
      <c r="AO32" s="8"/>
      <c r="AP32" s="8"/>
      <c r="BB32" s="177"/>
      <c r="BE32" s="177"/>
    </row>
    <row r="33" spans="1:80" s="12" customFormat="1" ht="21" customHeight="1" x14ac:dyDescent="0.15">
      <c r="A33" s="392"/>
      <c r="B33" s="355"/>
      <c r="C33" s="356"/>
      <c r="D33" s="99"/>
      <c r="E33" s="64"/>
      <c r="F33" s="65"/>
      <c r="G33" s="65"/>
      <c r="H33" s="65"/>
      <c r="I33" s="66"/>
      <c r="J33" s="61"/>
      <c r="K33" s="60"/>
      <c r="L33" s="60"/>
      <c r="M33" s="62"/>
      <c r="N33" s="62"/>
      <c r="O33" s="62"/>
      <c r="P33" s="62"/>
      <c r="Q33" s="62"/>
      <c r="R33" s="62"/>
      <c r="S33" s="62"/>
      <c r="T33" s="62"/>
      <c r="U33" s="67"/>
      <c r="V33" s="67"/>
      <c r="W33" s="67"/>
      <c r="X33" s="67"/>
      <c r="Y33" s="63"/>
      <c r="Z33" s="43"/>
      <c r="AA33" s="45"/>
      <c r="AB33" s="45"/>
      <c r="AC33" s="66"/>
      <c r="AD33" s="175"/>
      <c r="AE33" s="8"/>
      <c r="AF33" s="8"/>
      <c r="AG33" s="8"/>
      <c r="AH33" s="8"/>
      <c r="AI33" s="8"/>
      <c r="AJ33" s="8"/>
      <c r="AK33" s="8"/>
      <c r="AL33" s="8"/>
      <c r="AM33" s="8"/>
      <c r="AN33" s="8"/>
      <c r="AO33" s="8"/>
      <c r="AP33" s="8"/>
      <c r="BB33" s="177"/>
      <c r="BE33" s="177"/>
    </row>
    <row r="34" spans="1:80" s="12" customFormat="1" ht="15" customHeight="1" x14ac:dyDescent="0.15">
      <c r="A34" s="392"/>
      <c r="B34" s="317"/>
      <c r="C34" s="318"/>
      <c r="D34" s="68"/>
      <c r="E34" s="100"/>
      <c r="F34" s="70"/>
      <c r="G34" s="70"/>
      <c r="H34" s="70"/>
      <c r="I34" s="74"/>
      <c r="J34" s="69"/>
      <c r="K34" s="70"/>
      <c r="L34" s="70"/>
      <c r="M34" s="101"/>
      <c r="N34" s="101"/>
      <c r="O34" s="101"/>
      <c r="P34" s="101"/>
      <c r="Q34" s="101"/>
      <c r="R34" s="101"/>
      <c r="S34" s="101"/>
      <c r="T34" s="101"/>
      <c r="U34" s="101"/>
      <c r="V34" s="101"/>
      <c r="W34" s="101"/>
      <c r="X34" s="101"/>
      <c r="Y34" s="72"/>
      <c r="Z34" s="73"/>
      <c r="AA34" s="74"/>
      <c r="AB34" s="45"/>
      <c r="AC34" s="74"/>
      <c r="AD34" s="175"/>
      <c r="AE34" s="8"/>
      <c r="AF34" s="8"/>
      <c r="AG34" s="8"/>
      <c r="AH34" s="8"/>
      <c r="AI34" s="8"/>
      <c r="AJ34" s="8"/>
      <c r="AK34" s="8"/>
      <c r="AL34" s="8"/>
      <c r="AM34" s="8"/>
      <c r="AN34" s="8"/>
      <c r="AO34" s="8"/>
      <c r="AP34" s="8"/>
      <c r="BB34" s="177"/>
      <c r="BE34" s="177"/>
    </row>
    <row r="35" spans="1:80" s="12" customFormat="1" ht="15" customHeight="1" x14ac:dyDescent="0.15">
      <c r="A35" s="392"/>
      <c r="B35" s="319"/>
      <c r="C35" s="102"/>
      <c r="D35" s="32"/>
      <c r="E35" s="103"/>
      <c r="F35" s="78"/>
      <c r="G35" s="78"/>
      <c r="H35" s="78"/>
      <c r="I35" s="93"/>
      <c r="J35" s="77"/>
      <c r="K35" s="78"/>
      <c r="L35" s="78"/>
      <c r="M35" s="78"/>
      <c r="N35" s="78"/>
      <c r="O35" s="78"/>
      <c r="P35" s="78"/>
      <c r="Q35" s="78"/>
      <c r="R35" s="78"/>
      <c r="S35" s="78"/>
      <c r="T35" s="78"/>
      <c r="U35" s="104"/>
      <c r="V35" s="104"/>
      <c r="W35" s="104"/>
      <c r="X35" s="104"/>
      <c r="Y35" s="105"/>
      <c r="Z35" s="106"/>
      <c r="AA35" s="93"/>
      <c r="AB35" s="93"/>
      <c r="AC35" s="93"/>
      <c r="AD35" s="175"/>
      <c r="AE35" s="8"/>
      <c r="AF35" s="8"/>
      <c r="AG35" s="8"/>
      <c r="AH35" s="8"/>
      <c r="AI35" s="8"/>
      <c r="AJ35" s="8"/>
      <c r="AK35" s="8"/>
      <c r="AL35" s="8"/>
      <c r="AM35" s="8"/>
      <c r="AN35" s="8"/>
      <c r="AO35" s="8"/>
      <c r="AP35" s="8"/>
      <c r="BB35" s="177"/>
      <c r="BE35" s="177"/>
    </row>
    <row r="36" spans="1:80" s="12" customFormat="1" ht="15" customHeight="1" x14ac:dyDescent="0.15">
      <c r="A36" s="392"/>
      <c r="B36" s="320"/>
      <c r="C36" s="182"/>
      <c r="D36" s="39"/>
      <c r="E36" s="64"/>
      <c r="F36" s="65"/>
      <c r="G36" s="65"/>
      <c r="H36" s="65"/>
      <c r="I36" s="66"/>
      <c r="J36" s="82"/>
      <c r="K36" s="65"/>
      <c r="L36" s="65"/>
      <c r="M36" s="65"/>
      <c r="N36" s="65"/>
      <c r="O36" s="65"/>
      <c r="P36" s="65"/>
      <c r="Q36" s="65"/>
      <c r="R36" s="65"/>
      <c r="S36" s="65"/>
      <c r="T36" s="65"/>
      <c r="U36" s="62"/>
      <c r="V36" s="62"/>
      <c r="W36" s="62"/>
      <c r="X36" s="62"/>
      <c r="Y36" s="107"/>
      <c r="Z36" s="108"/>
      <c r="AA36" s="66"/>
      <c r="AB36" s="66"/>
      <c r="AC36" s="66"/>
      <c r="AD36" s="175"/>
      <c r="AE36" s="8"/>
      <c r="AF36" s="8"/>
      <c r="AG36" s="8"/>
      <c r="AH36" s="8"/>
      <c r="AI36" s="8"/>
      <c r="AJ36" s="8"/>
      <c r="AK36" s="8"/>
      <c r="AL36" s="8"/>
      <c r="AM36" s="8"/>
      <c r="AN36" s="8"/>
      <c r="AO36" s="8"/>
      <c r="AP36" s="8"/>
      <c r="BB36" s="177"/>
      <c r="BE36" s="177"/>
    </row>
    <row r="37" spans="1:80" s="12" customFormat="1" ht="18" customHeight="1" x14ac:dyDescent="0.15">
      <c r="A37" s="392"/>
      <c r="B37" s="321"/>
      <c r="C37" s="109"/>
      <c r="D37" s="84"/>
      <c r="E37" s="110"/>
      <c r="F37" s="88"/>
      <c r="G37" s="88"/>
      <c r="H37" s="88"/>
      <c r="I37" s="111"/>
      <c r="J37" s="86"/>
      <c r="K37" s="88"/>
      <c r="L37" s="88"/>
      <c r="M37" s="88"/>
      <c r="N37" s="88"/>
      <c r="O37" s="88"/>
      <c r="P37" s="88"/>
      <c r="Q37" s="88"/>
      <c r="R37" s="88"/>
      <c r="S37" s="88"/>
      <c r="T37" s="88"/>
      <c r="U37" s="112"/>
      <c r="V37" s="112"/>
      <c r="W37" s="112"/>
      <c r="X37" s="112"/>
      <c r="Y37" s="90"/>
      <c r="Z37" s="91"/>
      <c r="AA37" s="111"/>
      <c r="AB37" s="111"/>
      <c r="AC37" s="111"/>
      <c r="AD37" s="175"/>
      <c r="AE37" s="8"/>
      <c r="AF37" s="8"/>
      <c r="AG37" s="8"/>
      <c r="AH37" s="8"/>
      <c r="AI37" s="8"/>
      <c r="AJ37" s="8"/>
      <c r="AK37" s="8"/>
      <c r="AL37" s="8"/>
      <c r="AM37" s="8"/>
      <c r="AN37" s="8"/>
      <c r="AO37" s="8"/>
      <c r="AP37" s="8"/>
      <c r="BB37" s="177"/>
      <c r="BE37" s="177"/>
    </row>
    <row r="38" spans="1:80" s="12" customFormat="1" ht="14.25" customHeight="1" x14ac:dyDescent="0.15">
      <c r="A38" s="392"/>
      <c r="B38" s="394"/>
      <c r="C38" s="395"/>
      <c r="D38" s="48"/>
      <c r="E38" s="49"/>
      <c r="F38" s="50"/>
      <c r="G38" s="50"/>
      <c r="H38" s="50"/>
      <c r="I38" s="54"/>
      <c r="J38" s="53"/>
      <c r="K38" s="50"/>
      <c r="L38" s="50"/>
      <c r="M38" s="113"/>
      <c r="N38" s="113"/>
      <c r="O38" s="113"/>
      <c r="P38" s="113"/>
      <c r="Q38" s="113"/>
      <c r="R38" s="113"/>
      <c r="S38" s="113"/>
      <c r="T38" s="113"/>
      <c r="U38" s="113"/>
      <c r="V38" s="113"/>
      <c r="W38" s="113"/>
      <c r="X38" s="113"/>
      <c r="Y38" s="114"/>
      <c r="Z38" s="115"/>
      <c r="AA38" s="116"/>
      <c r="AB38" s="116"/>
      <c r="AC38" s="116"/>
      <c r="AD38" s="175"/>
      <c r="AE38" s="8"/>
      <c r="AF38" s="8"/>
      <c r="AG38" s="8"/>
      <c r="AH38" s="8"/>
      <c r="AI38" s="8"/>
      <c r="AJ38" s="8"/>
      <c r="AK38" s="8"/>
      <c r="AL38" s="8"/>
      <c r="AM38" s="8"/>
      <c r="AN38" s="8"/>
      <c r="AO38" s="8"/>
      <c r="AP38" s="8"/>
      <c r="BB38" s="177"/>
      <c r="BE38" s="177"/>
    </row>
    <row r="39" spans="1:80" s="12" customFormat="1" ht="15" customHeight="1" x14ac:dyDescent="0.15">
      <c r="A39" s="393"/>
      <c r="B39" s="322"/>
      <c r="C39" s="323"/>
      <c r="D39" s="117"/>
      <c r="E39" s="118"/>
      <c r="F39" s="119"/>
      <c r="G39" s="119"/>
      <c r="H39" s="119"/>
      <c r="I39" s="120"/>
      <c r="J39" s="121"/>
      <c r="K39" s="119"/>
      <c r="L39" s="119"/>
      <c r="M39" s="122"/>
      <c r="N39" s="122"/>
      <c r="O39" s="122"/>
      <c r="P39" s="122"/>
      <c r="Q39" s="122"/>
      <c r="R39" s="122"/>
      <c r="S39" s="122"/>
      <c r="T39" s="122"/>
      <c r="U39" s="122"/>
      <c r="V39" s="122"/>
      <c r="W39" s="122"/>
      <c r="X39" s="122"/>
      <c r="Y39" s="123"/>
      <c r="Z39" s="124"/>
      <c r="AA39" s="120"/>
      <c r="AB39" s="120"/>
      <c r="AC39" s="120"/>
      <c r="AD39" s="175"/>
      <c r="AE39" s="8"/>
      <c r="AF39" s="8"/>
      <c r="AG39" s="8"/>
      <c r="AH39" s="8"/>
      <c r="AI39" s="8"/>
      <c r="AJ39" s="8"/>
      <c r="AK39" s="8"/>
      <c r="AL39" s="8"/>
      <c r="AM39" s="8"/>
      <c r="AN39" s="8"/>
      <c r="AO39" s="8"/>
      <c r="AP39" s="8"/>
      <c r="BB39" s="177"/>
      <c r="BE39" s="177"/>
    </row>
    <row r="40" spans="1:80" s="12" customFormat="1" ht="33" customHeight="1" x14ac:dyDescent="0.2">
      <c r="A40" s="125"/>
      <c r="B40" s="125"/>
      <c r="C40" s="125"/>
      <c r="D40" s="125"/>
      <c r="E40" s="125"/>
      <c r="F40" s="125"/>
      <c r="G40" s="126"/>
      <c r="H40" s="126"/>
      <c r="I40" s="127"/>
      <c r="J40" s="127"/>
      <c r="K40" s="127"/>
      <c r="L40" s="127"/>
      <c r="M40" s="127"/>
      <c r="N40" s="127"/>
      <c r="O40" s="128"/>
      <c r="P40" s="127"/>
      <c r="Q40" s="7"/>
      <c r="R40" s="8"/>
      <c r="S40" s="8"/>
      <c r="T40" s="8"/>
      <c r="U40" s="8"/>
      <c r="V40" s="8"/>
      <c r="W40" s="8"/>
      <c r="X40" s="8"/>
      <c r="Y40" s="8"/>
      <c r="Z40" s="8"/>
      <c r="AA40" s="8"/>
      <c r="AB40" s="8"/>
      <c r="AC40" s="8"/>
      <c r="AD40" s="8"/>
      <c r="AE40" s="8"/>
      <c r="AF40" s="8"/>
      <c r="AG40" s="8"/>
      <c r="AH40" s="8"/>
      <c r="AI40" s="8"/>
      <c r="AJ40" s="8"/>
      <c r="AK40" s="8"/>
      <c r="AL40" s="8"/>
      <c r="AM40" s="8"/>
      <c r="AN40" s="8"/>
    </row>
    <row r="41" spans="1:80" s="8" customFormat="1" ht="45.75" customHeight="1" x14ac:dyDescent="0.15">
      <c r="A41" s="396"/>
      <c r="B41" s="397"/>
      <c r="C41" s="398"/>
      <c r="D41" s="208"/>
      <c r="E41" s="129"/>
      <c r="F41" s="211"/>
      <c r="G41" s="211"/>
      <c r="H41" s="130"/>
      <c r="I41" s="127"/>
      <c r="J41" s="127"/>
      <c r="K41" s="127"/>
      <c r="L41" s="127"/>
      <c r="M41" s="127"/>
      <c r="N41" s="127"/>
      <c r="O41" s="127"/>
      <c r="P41" s="127"/>
      <c r="Q41" s="7"/>
    </row>
    <row r="42" spans="1:80" s="12" customFormat="1" ht="19.5" customHeight="1" x14ac:dyDescent="0.15">
      <c r="A42" s="391"/>
      <c r="B42" s="324"/>
      <c r="C42" s="325"/>
      <c r="D42" s="21"/>
      <c r="E42" s="22"/>
      <c r="F42" s="23"/>
      <c r="G42" s="23"/>
      <c r="H42" s="131"/>
      <c r="I42" s="176"/>
      <c r="J42" s="127"/>
      <c r="K42" s="127"/>
      <c r="L42" s="127"/>
      <c r="M42" s="127"/>
      <c r="N42" s="127"/>
      <c r="O42" s="127"/>
      <c r="P42" s="127"/>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32"/>
      <c r="BC42" s="183"/>
      <c r="BD42" s="127"/>
      <c r="BE42" s="132"/>
      <c r="BF42" s="183"/>
      <c r="BG42" s="8"/>
    </row>
    <row r="43" spans="1:80" s="12" customFormat="1" ht="15.75" customHeight="1" x14ac:dyDescent="0.15">
      <c r="A43" s="392"/>
      <c r="B43" s="326"/>
      <c r="C43" s="31"/>
      <c r="D43" s="21"/>
      <c r="E43" s="33"/>
      <c r="F43" s="34"/>
      <c r="G43" s="34"/>
      <c r="H43" s="35"/>
      <c r="I43" s="176"/>
      <c r="J43" s="127"/>
      <c r="K43" s="127"/>
      <c r="L43" s="127"/>
      <c r="M43" s="127"/>
      <c r="N43" s="127"/>
      <c r="O43" s="127"/>
      <c r="P43" s="127"/>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32"/>
      <c r="BC43" s="183"/>
      <c r="BD43" s="127"/>
      <c r="BE43" s="132"/>
      <c r="BF43" s="183"/>
      <c r="BG43" s="8"/>
    </row>
    <row r="44" spans="1:80" s="12" customFormat="1" ht="15.75" customHeight="1" x14ac:dyDescent="0.15">
      <c r="A44" s="392"/>
      <c r="B44" s="327"/>
      <c r="C44" s="206"/>
      <c r="D44" s="68"/>
      <c r="E44" s="59"/>
      <c r="F44" s="60"/>
      <c r="G44" s="60"/>
      <c r="H44" s="133"/>
      <c r="I44" s="176"/>
      <c r="J44" s="127"/>
      <c r="K44" s="127"/>
      <c r="L44" s="127"/>
      <c r="M44" s="127"/>
      <c r="N44" s="127"/>
      <c r="O44" s="127"/>
      <c r="P44" s="127"/>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32"/>
      <c r="BC44" s="183"/>
      <c r="BD44" s="127"/>
      <c r="BE44" s="132"/>
      <c r="BF44" s="183"/>
      <c r="BG44" s="8"/>
    </row>
    <row r="45" spans="1:80" s="12" customFormat="1" ht="15.75" customHeight="1" x14ac:dyDescent="0.15">
      <c r="A45" s="392"/>
      <c r="B45" s="328"/>
      <c r="C45" s="47"/>
      <c r="D45" s="84"/>
      <c r="E45" s="85"/>
      <c r="F45" s="98"/>
      <c r="G45" s="98"/>
      <c r="H45" s="134"/>
      <c r="I45" s="176"/>
      <c r="J45" s="127"/>
      <c r="K45" s="127"/>
      <c r="L45" s="127"/>
      <c r="M45" s="127"/>
      <c r="N45" s="127"/>
      <c r="O45" s="127"/>
      <c r="P45" s="127"/>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32"/>
      <c r="BC45" s="183"/>
      <c r="BD45" s="127"/>
      <c r="BE45" s="132"/>
      <c r="BF45" s="183"/>
      <c r="BG45" s="8"/>
    </row>
    <row r="46" spans="1:80" s="12" customFormat="1" ht="15.75" customHeight="1" x14ac:dyDescent="0.15">
      <c r="A46" s="392"/>
      <c r="B46" s="353"/>
      <c r="C46" s="354"/>
      <c r="D46" s="99"/>
      <c r="E46" s="40"/>
      <c r="F46" s="41"/>
      <c r="G46" s="41"/>
      <c r="H46" s="42"/>
      <c r="I46" s="176"/>
      <c r="J46" s="127"/>
      <c r="K46" s="127"/>
      <c r="L46" s="127"/>
      <c r="M46" s="127"/>
      <c r="N46" s="127"/>
      <c r="O46" s="127"/>
      <c r="P46" s="127"/>
      <c r="Q46" s="7"/>
      <c r="R46" s="8"/>
      <c r="S46" s="8"/>
      <c r="T46" s="8"/>
      <c r="U46" s="8"/>
      <c r="V46" s="8"/>
      <c r="W46" s="8"/>
      <c r="X46" s="8"/>
      <c r="Y46" s="8"/>
      <c r="Z46" s="8"/>
      <c r="AA46" s="8"/>
      <c r="AB46" s="8"/>
      <c r="AC46" s="8"/>
      <c r="AD46" s="8"/>
      <c r="AE46" s="8"/>
      <c r="AF46" s="8"/>
      <c r="AG46" s="8"/>
      <c r="AH46" s="8"/>
      <c r="AI46" s="8"/>
      <c r="AJ46" s="8"/>
      <c r="AK46" s="8"/>
      <c r="AL46" s="8"/>
      <c r="AM46" s="8"/>
      <c r="AN46" s="8"/>
      <c r="AZ46" s="8"/>
      <c r="BA46" s="8"/>
      <c r="BB46" s="132"/>
      <c r="BC46" s="183"/>
      <c r="BD46" s="127"/>
      <c r="BE46" s="132"/>
      <c r="BF46" s="183"/>
      <c r="BG46" s="8"/>
    </row>
    <row r="47" spans="1:80" s="12" customFormat="1" ht="15.75" customHeight="1" x14ac:dyDescent="0.15">
      <c r="A47" s="392"/>
      <c r="B47" s="314"/>
      <c r="C47" s="315"/>
      <c r="D47" s="68"/>
      <c r="E47" s="59"/>
      <c r="F47" s="60"/>
      <c r="G47" s="60"/>
      <c r="H47" s="133"/>
      <c r="I47" s="176"/>
      <c r="J47" s="127"/>
      <c r="K47" s="127"/>
      <c r="L47" s="127"/>
      <c r="M47" s="127"/>
      <c r="N47" s="127"/>
      <c r="O47" s="127"/>
      <c r="P47" s="127"/>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32"/>
      <c r="BC47" s="183"/>
      <c r="BD47" s="127"/>
      <c r="BE47" s="132"/>
      <c r="BF47" s="183"/>
      <c r="BG47" s="8"/>
    </row>
    <row r="48" spans="1:80" s="8" customFormat="1" ht="15.75" customHeight="1" x14ac:dyDescent="0.15">
      <c r="A48" s="392"/>
      <c r="B48" s="314"/>
      <c r="C48" s="315"/>
      <c r="D48" s="68"/>
      <c r="E48" s="59"/>
      <c r="F48" s="60"/>
      <c r="G48" s="60"/>
      <c r="H48" s="133"/>
      <c r="I48" s="176"/>
      <c r="J48" s="127"/>
      <c r="K48" s="127"/>
      <c r="L48" s="127"/>
      <c r="M48" s="127"/>
      <c r="N48" s="127"/>
      <c r="O48" s="127"/>
      <c r="P48" s="127"/>
      <c r="Q48" s="7"/>
      <c r="AO48" s="12"/>
      <c r="AP48" s="12"/>
      <c r="AQ48" s="12"/>
      <c r="AR48" s="12"/>
      <c r="AS48" s="12"/>
      <c r="AT48" s="12"/>
      <c r="AU48" s="12"/>
      <c r="AV48" s="12"/>
      <c r="AW48" s="12"/>
      <c r="AX48" s="12"/>
      <c r="AY48" s="12"/>
      <c r="BB48" s="132"/>
      <c r="BC48" s="183"/>
      <c r="BD48" s="127"/>
      <c r="BE48" s="132"/>
      <c r="BF48" s="183"/>
      <c r="BH48" s="12"/>
      <c r="BI48" s="12"/>
      <c r="BJ48" s="12"/>
      <c r="BK48" s="12"/>
      <c r="BL48" s="12"/>
      <c r="BM48" s="12"/>
      <c r="BN48" s="12"/>
      <c r="BO48" s="12"/>
      <c r="BP48" s="12"/>
      <c r="BQ48" s="12"/>
      <c r="BR48" s="12"/>
      <c r="BS48" s="12"/>
      <c r="BT48" s="12"/>
      <c r="BU48" s="12"/>
      <c r="BV48" s="12"/>
      <c r="BW48" s="12"/>
      <c r="BX48" s="12"/>
      <c r="BY48" s="12"/>
      <c r="BZ48" s="12"/>
      <c r="CA48" s="12"/>
      <c r="CB48" s="12"/>
    </row>
    <row r="49" spans="1:80" s="12" customFormat="1" ht="17.25" customHeight="1" x14ac:dyDescent="0.15">
      <c r="A49" s="392"/>
      <c r="B49" s="314"/>
      <c r="C49" s="315"/>
      <c r="D49" s="68"/>
      <c r="E49" s="59"/>
      <c r="F49" s="60"/>
      <c r="G49" s="60"/>
      <c r="H49" s="133"/>
      <c r="I49" s="176"/>
      <c r="J49" s="127"/>
      <c r="K49" s="127"/>
      <c r="L49" s="127"/>
      <c r="M49" s="127"/>
      <c r="N49" s="127"/>
      <c r="O49" s="127"/>
      <c r="P49" s="127"/>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32"/>
      <c r="BC49" s="183"/>
      <c r="BD49" s="127"/>
      <c r="BE49" s="132"/>
      <c r="BF49" s="183"/>
      <c r="BG49" s="8"/>
    </row>
    <row r="50" spans="1:80" s="12" customFormat="1" ht="17.25" customHeight="1" x14ac:dyDescent="0.15">
      <c r="A50" s="392"/>
      <c r="B50" s="314"/>
      <c r="C50" s="315"/>
      <c r="D50" s="68"/>
      <c r="E50" s="59"/>
      <c r="F50" s="60"/>
      <c r="G50" s="60"/>
      <c r="H50" s="133"/>
      <c r="I50" s="176"/>
      <c r="J50" s="127"/>
      <c r="K50" s="127"/>
      <c r="L50" s="127"/>
      <c r="M50" s="127"/>
      <c r="N50" s="127"/>
      <c r="O50" s="127"/>
      <c r="P50" s="127"/>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32"/>
      <c r="BC50" s="183"/>
      <c r="BD50" s="127"/>
      <c r="BE50" s="132"/>
      <c r="BF50" s="183"/>
      <c r="BG50" s="8"/>
    </row>
    <row r="51" spans="1:80" s="12" customFormat="1" ht="17.25" customHeight="1" x14ac:dyDescent="0.15">
      <c r="A51" s="392"/>
      <c r="B51" s="314"/>
      <c r="C51" s="315"/>
      <c r="D51" s="68"/>
      <c r="E51" s="100"/>
      <c r="F51" s="70"/>
      <c r="G51" s="70"/>
      <c r="H51" s="135"/>
      <c r="I51" s="176"/>
      <c r="J51" s="127"/>
      <c r="K51" s="127"/>
      <c r="L51" s="127"/>
      <c r="M51" s="127"/>
      <c r="N51" s="127"/>
      <c r="O51" s="127"/>
      <c r="P51" s="127"/>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32"/>
      <c r="BC51" s="183"/>
      <c r="BD51" s="127"/>
      <c r="BE51" s="132"/>
      <c r="BF51" s="183"/>
      <c r="BG51" s="8"/>
    </row>
    <row r="52" spans="1:80" s="12" customFormat="1" ht="17.25" customHeight="1" x14ac:dyDescent="0.15">
      <c r="A52" s="392"/>
      <c r="B52" s="317"/>
      <c r="C52" s="318"/>
      <c r="D52" s="68"/>
      <c r="E52" s="100"/>
      <c r="F52" s="70"/>
      <c r="G52" s="70"/>
      <c r="H52" s="135"/>
      <c r="I52" s="176"/>
      <c r="J52" s="127"/>
      <c r="K52" s="127"/>
      <c r="L52" s="127"/>
      <c r="M52" s="127"/>
      <c r="N52" s="127"/>
      <c r="O52" s="127"/>
      <c r="P52" s="127"/>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32"/>
      <c r="BC52" s="183"/>
      <c r="BD52" s="127"/>
      <c r="BE52" s="132"/>
      <c r="BF52" s="183"/>
      <c r="BG52" s="8"/>
    </row>
    <row r="53" spans="1:80" s="12" customFormat="1" ht="17.25" customHeight="1" x14ac:dyDescent="0.15">
      <c r="A53" s="392"/>
      <c r="B53" s="319"/>
      <c r="C53" s="76"/>
      <c r="D53" s="32"/>
      <c r="E53" s="37"/>
      <c r="F53" s="34"/>
      <c r="G53" s="34"/>
      <c r="H53" s="35"/>
      <c r="I53" s="176"/>
      <c r="J53" s="127"/>
      <c r="K53" s="127"/>
      <c r="L53" s="127"/>
      <c r="M53" s="127"/>
      <c r="N53" s="127"/>
      <c r="O53" s="127"/>
      <c r="P53" s="127"/>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32"/>
      <c r="BC53" s="183"/>
      <c r="BD53" s="127"/>
      <c r="BE53" s="132"/>
      <c r="BF53" s="183"/>
      <c r="BG53" s="8"/>
    </row>
    <row r="54" spans="1:80" s="12" customFormat="1" ht="17.25" customHeight="1" x14ac:dyDescent="0.15">
      <c r="A54" s="392"/>
      <c r="B54" s="320"/>
      <c r="C54" s="207"/>
      <c r="D54" s="39"/>
      <c r="E54" s="61"/>
      <c r="F54" s="60"/>
      <c r="G54" s="60"/>
      <c r="H54" s="133"/>
      <c r="I54" s="176"/>
      <c r="J54" s="127"/>
      <c r="K54" s="127"/>
      <c r="L54" s="127"/>
      <c r="M54" s="127"/>
      <c r="N54" s="127"/>
      <c r="O54" s="127"/>
      <c r="P54" s="127"/>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32"/>
      <c r="BC54" s="183"/>
      <c r="BD54" s="127"/>
      <c r="BE54" s="132"/>
      <c r="BF54" s="183"/>
      <c r="BG54" s="8"/>
    </row>
    <row r="55" spans="1:80" s="12" customFormat="1" ht="17.25" customHeight="1" x14ac:dyDescent="0.15">
      <c r="A55" s="392"/>
      <c r="B55" s="321"/>
      <c r="C55" s="83"/>
      <c r="D55" s="84"/>
      <c r="E55" s="136"/>
      <c r="F55" s="98"/>
      <c r="G55" s="98"/>
      <c r="H55" s="134"/>
      <c r="I55" s="176"/>
      <c r="J55" s="127"/>
      <c r="K55" s="127"/>
      <c r="L55" s="127"/>
      <c r="M55" s="127"/>
      <c r="N55" s="127"/>
      <c r="O55" s="127"/>
      <c r="P55" s="127"/>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32"/>
      <c r="BC55" s="183"/>
      <c r="BD55" s="127"/>
      <c r="BE55" s="132"/>
      <c r="BF55" s="183"/>
      <c r="BG55" s="8"/>
    </row>
    <row r="56" spans="1:80" s="12" customFormat="1" ht="15.75" customHeight="1" x14ac:dyDescent="0.15">
      <c r="A56" s="392"/>
      <c r="B56" s="329"/>
      <c r="C56" s="179"/>
      <c r="D56" s="21"/>
      <c r="E56" s="33"/>
      <c r="F56" s="34"/>
      <c r="G56" s="34"/>
      <c r="H56" s="35"/>
      <c r="I56" s="176"/>
      <c r="J56" s="127"/>
      <c r="K56" s="127"/>
      <c r="L56" s="127"/>
      <c r="M56" s="127"/>
      <c r="N56" s="127"/>
      <c r="O56" s="127"/>
      <c r="P56" s="127"/>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32"/>
      <c r="BC56" s="183"/>
      <c r="BD56" s="127"/>
      <c r="BE56" s="132"/>
      <c r="BF56" s="183"/>
      <c r="BG56" s="8"/>
    </row>
    <row r="57" spans="1:80" s="12" customFormat="1" ht="15.75" customHeight="1" x14ac:dyDescent="0.15">
      <c r="A57" s="392"/>
      <c r="B57" s="330"/>
      <c r="C57" s="180"/>
      <c r="D57" s="68"/>
      <c r="E57" s="59"/>
      <c r="F57" s="60"/>
      <c r="G57" s="60"/>
      <c r="H57" s="133"/>
      <c r="I57" s="176"/>
      <c r="J57" s="127"/>
      <c r="K57" s="127"/>
      <c r="L57" s="127"/>
      <c r="M57" s="127"/>
      <c r="N57" s="127"/>
      <c r="O57" s="127"/>
      <c r="P57" s="127"/>
      <c r="Q57" s="7"/>
      <c r="R57" s="8"/>
      <c r="S57" s="8"/>
      <c r="T57" s="8"/>
      <c r="U57" s="8"/>
      <c r="V57" s="8"/>
      <c r="W57" s="8"/>
      <c r="X57" s="8"/>
      <c r="Y57" s="8"/>
      <c r="Z57" s="8"/>
      <c r="AA57" s="8"/>
      <c r="AB57" s="8"/>
      <c r="AC57" s="8"/>
      <c r="AD57" s="8"/>
      <c r="AE57" s="8"/>
      <c r="AF57" s="8"/>
      <c r="AG57" s="8"/>
      <c r="AH57" s="8"/>
      <c r="AI57" s="8"/>
      <c r="AJ57" s="8"/>
      <c r="AK57" s="8"/>
      <c r="AL57" s="8"/>
      <c r="AM57" s="8"/>
      <c r="AN57" s="8"/>
      <c r="AZ57" s="8"/>
      <c r="BA57" s="8"/>
      <c r="BB57" s="132"/>
      <c r="BC57" s="183"/>
      <c r="BD57" s="127"/>
      <c r="BE57" s="132"/>
      <c r="BF57" s="183"/>
      <c r="BG57" s="8"/>
    </row>
    <row r="58" spans="1:80" s="12" customFormat="1" ht="15" customHeight="1" x14ac:dyDescent="0.15">
      <c r="A58" s="392"/>
      <c r="B58" s="331"/>
      <c r="C58" s="83"/>
      <c r="D58" s="84"/>
      <c r="E58" s="85"/>
      <c r="F58" s="98"/>
      <c r="G58" s="98"/>
      <c r="H58" s="134"/>
      <c r="I58" s="176"/>
      <c r="J58" s="127"/>
      <c r="K58" s="127"/>
      <c r="L58" s="127"/>
      <c r="M58" s="127"/>
      <c r="N58" s="127"/>
      <c r="O58" s="127"/>
      <c r="P58" s="127"/>
      <c r="Q58" s="7"/>
      <c r="R58" s="8"/>
      <c r="S58" s="8"/>
      <c r="T58" s="8"/>
      <c r="U58" s="8"/>
      <c r="V58" s="8"/>
      <c r="W58" s="8"/>
      <c r="X58" s="8"/>
      <c r="Y58" s="8"/>
      <c r="Z58" s="8"/>
      <c r="AA58" s="8"/>
      <c r="AB58" s="8"/>
      <c r="AC58" s="8"/>
      <c r="AD58" s="8"/>
      <c r="AE58" s="8"/>
      <c r="AF58" s="8"/>
      <c r="AG58" s="8"/>
      <c r="AH58" s="8"/>
      <c r="AI58" s="8"/>
      <c r="AJ58" s="8"/>
      <c r="AK58" s="8"/>
      <c r="AL58" s="8"/>
      <c r="AM58" s="8"/>
      <c r="AN58" s="8"/>
      <c r="AZ58" s="8"/>
      <c r="BA58" s="8"/>
      <c r="BB58" s="132"/>
      <c r="BC58" s="183"/>
      <c r="BD58" s="127"/>
      <c r="BE58" s="132"/>
      <c r="BF58" s="183"/>
      <c r="BG58" s="8"/>
    </row>
    <row r="59" spans="1:80" s="137" customFormat="1" ht="16.5" customHeight="1" x14ac:dyDescent="0.15">
      <c r="A59" s="392"/>
      <c r="B59" s="353"/>
      <c r="C59" s="354"/>
      <c r="D59" s="99"/>
      <c r="E59" s="40"/>
      <c r="F59" s="41"/>
      <c r="G59" s="41"/>
      <c r="H59" s="42"/>
      <c r="I59" s="176"/>
      <c r="J59" s="127"/>
      <c r="K59" s="127"/>
      <c r="L59" s="127"/>
      <c r="M59" s="127"/>
      <c r="N59" s="127"/>
      <c r="O59" s="127"/>
      <c r="P59" s="127"/>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32"/>
      <c r="BC59" s="183"/>
      <c r="BD59" s="127"/>
      <c r="BE59" s="132"/>
      <c r="BF59" s="183"/>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37" customFormat="1" ht="15.75" customHeight="1" x14ac:dyDescent="0.15">
      <c r="A60" s="392"/>
      <c r="B60" s="314"/>
      <c r="C60" s="315"/>
      <c r="D60" s="68"/>
      <c r="E60" s="59"/>
      <c r="F60" s="60"/>
      <c r="G60" s="60"/>
      <c r="H60" s="133"/>
      <c r="I60" s="176"/>
      <c r="J60" s="127"/>
      <c r="K60" s="127"/>
      <c r="L60" s="127"/>
      <c r="M60" s="127"/>
      <c r="N60" s="127"/>
      <c r="O60" s="127"/>
      <c r="P60" s="127"/>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32"/>
      <c r="BC60" s="183"/>
      <c r="BD60" s="127"/>
      <c r="BE60" s="132"/>
      <c r="BF60" s="183"/>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37" customFormat="1" ht="15.75" customHeight="1" x14ac:dyDescent="0.15">
      <c r="A61" s="392"/>
      <c r="B61" s="316"/>
      <c r="C61" s="181"/>
      <c r="D61" s="68"/>
      <c r="E61" s="59"/>
      <c r="F61" s="60"/>
      <c r="G61" s="60"/>
      <c r="H61" s="133"/>
      <c r="I61" s="176"/>
      <c r="J61" s="127"/>
      <c r="K61" s="127"/>
      <c r="L61" s="127"/>
      <c r="M61" s="127"/>
      <c r="N61" s="127"/>
      <c r="O61" s="127"/>
      <c r="P61" s="127"/>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32"/>
      <c r="BC61" s="183"/>
      <c r="BD61" s="127"/>
      <c r="BE61" s="132"/>
      <c r="BF61" s="183"/>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s="137" customFormat="1" ht="15.75" customHeight="1" x14ac:dyDescent="0.15">
      <c r="A62" s="392"/>
      <c r="B62" s="316"/>
      <c r="C62" s="181"/>
      <c r="D62" s="68"/>
      <c r="E62" s="59"/>
      <c r="F62" s="60"/>
      <c r="G62" s="60"/>
      <c r="H62" s="133"/>
      <c r="I62" s="176"/>
      <c r="J62" s="127"/>
      <c r="K62" s="127"/>
      <c r="L62" s="127"/>
      <c r="M62" s="127"/>
      <c r="N62" s="127"/>
      <c r="O62" s="127"/>
      <c r="P62" s="127"/>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32"/>
      <c r="BC62" s="183"/>
      <c r="BD62" s="127"/>
      <c r="BE62" s="132"/>
      <c r="BF62" s="183"/>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s="137" customFormat="1" ht="15.75" customHeight="1" x14ac:dyDescent="0.15">
      <c r="A63" s="392"/>
      <c r="B63" s="390"/>
      <c r="C63" s="390"/>
      <c r="D63" s="68"/>
      <c r="E63" s="59"/>
      <c r="F63" s="60"/>
      <c r="G63" s="60"/>
      <c r="H63" s="133"/>
      <c r="I63" s="176"/>
      <c r="J63" s="127"/>
      <c r="K63" s="127"/>
      <c r="L63" s="127"/>
      <c r="M63" s="127"/>
      <c r="N63" s="127"/>
      <c r="O63" s="127"/>
      <c r="P63" s="127"/>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32"/>
      <c r="BC63" s="183"/>
      <c r="BD63" s="127"/>
      <c r="BE63" s="132"/>
      <c r="BF63" s="183"/>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s="137" customFormat="1" ht="15.75" customHeight="1" x14ac:dyDescent="0.15">
      <c r="A64" s="392"/>
      <c r="B64" s="349"/>
      <c r="C64" s="350"/>
      <c r="D64" s="68"/>
      <c r="E64" s="59"/>
      <c r="F64" s="60"/>
      <c r="G64" s="60"/>
      <c r="H64" s="133"/>
      <c r="I64" s="176"/>
      <c r="J64" s="127"/>
      <c r="K64" s="127"/>
      <c r="L64" s="127"/>
      <c r="M64" s="127"/>
      <c r="N64" s="127"/>
      <c r="O64" s="127"/>
      <c r="P64" s="127"/>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32"/>
      <c r="BC64" s="183"/>
      <c r="BD64" s="127"/>
      <c r="BE64" s="132"/>
      <c r="BF64" s="183"/>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s="137" customFormat="1" ht="21.75" customHeight="1" x14ac:dyDescent="0.15">
      <c r="A65" s="392"/>
      <c r="B65" s="355"/>
      <c r="C65" s="356"/>
      <c r="D65" s="68"/>
      <c r="E65" s="100"/>
      <c r="F65" s="70"/>
      <c r="G65" s="70"/>
      <c r="H65" s="135"/>
      <c r="I65" s="176"/>
      <c r="J65" s="127"/>
      <c r="K65" s="127"/>
      <c r="L65" s="127"/>
      <c r="M65" s="127"/>
      <c r="N65" s="127"/>
      <c r="O65" s="127"/>
      <c r="P65" s="127"/>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32"/>
      <c r="BC65" s="183"/>
      <c r="BD65" s="127"/>
      <c r="BE65" s="132"/>
      <c r="BF65" s="183"/>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75" customHeight="1" x14ac:dyDescent="0.15">
      <c r="A66" s="392"/>
      <c r="B66" s="317"/>
      <c r="C66" s="318"/>
      <c r="D66" s="68"/>
      <c r="E66" s="100"/>
      <c r="F66" s="70"/>
      <c r="G66" s="70"/>
      <c r="H66" s="135"/>
      <c r="I66" s="176"/>
      <c r="J66" s="127"/>
      <c r="K66" s="127"/>
      <c r="L66" s="127"/>
      <c r="M66" s="127"/>
      <c r="N66" s="127"/>
      <c r="O66" s="127"/>
      <c r="P66" s="127"/>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32"/>
      <c r="BC66" s="183"/>
      <c r="BD66" s="127"/>
      <c r="BE66" s="132"/>
      <c r="BF66" s="183"/>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4.25" customHeight="1" x14ac:dyDescent="0.15">
      <c r="A67" s="392"/>
      <c r="B67" s="319"/>
      <c r="C67" s="102"/>
      <c r="D67" s="21"/>
      <c r="E67" s="33"/>
      <c r="F67" s="34"/>
      <c r="G67" s="34"/>
      <c r="H67" s="35"/>
      <c r="I67" s="176"/>
      <c r="J67" s="127"/>
      <c r="K67" s="127"/>
      <c r="L67" s="127"/>
      <c r="M67" s="127"/>
      <c r="N67" s="127"/>
      <c r="O67" s="127"/>
      <c r="P67" s="127"/>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32"/>
      <c r="BC67" s="183"/>
      <c r="BD67" s="127"/>
      <c r="BE67" s="132"/>
      <c r="BF67" s="183"/>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14.25" customHeight="1" x14ac:dyDescent="0.15">
      <c r="A68" s="392"/>
      <c r="B68" s="320"/>
      <c r="C68" s="139"/>
      <c r="D68" s="68"/>
      <c r="E68" s="59"/>
      <c r="F68" s="60"/>
      <c r="G68" s="60"/>
      <c r="H68" s="133"/>
      <c r="I68" s="176"/>
      <c r="J68" s="127"/>
      <c r="K68" s="127"/>
      <c r="L68" s="127"/>
      <c r="M68" s="127"/>
      <c r="N68" s="127"/>
      <c r="O68" s="127"/>
      <c r="P68" s="127"/>
      <c r="Q68" s="7"/>
      <c r="R68" s="8"/>
      <c r="S68" s="8"/>
      <c r="T68" s="8"/>
      <c r="U68" s="8"/>
      <c r="V68" s="8"/>
      <c r="W68" s="8"/>
      <c r="X68" s="8"/>
      <c r="Y68" s="8"/>
      <c r="Z68" s="8"/>
      <c r="AA68" s="8"/>
      <c r="AB68" s="8"/>
      <c r="AC68" s="8"/>
      <c r="AD68" s="8"/>
      <c r="AE68" s="8"/>
      <c r="AF68" s="8"/>
      <c r="AG68" s="8"/>
      <c r="AH68" s="8"/>
      <c r="AI68" s="8"/>
      <c r="AJ68" s="8"/>
      <c r="AK68" s="8"/>
      <c r="AL68" s="8"/>
      <c r="AM68" s="8"/>
      <c r="AN68" s="8"/>
      <c r="AO68" s="12"/>
      <c r="AP68" s="12"/>
      <c r="AQ68" s="12"/>
      <c r="AR68" s="12"/>
      <c r="AS68" s="12"/>
      <c r="AT68" s="12"/>
      <c r="AU68" s="12"/>
      <c r="AV68" s="12"/>
      <c r="AW68" s="12"/>
      <c r="AX68" s="12"/>
      <c r="AY68" s="12"/>
      <c r="AZ68" s="8"/>
      <c r="BA68" s="8"/>
      <c r="BB68" s="132"/>
      <c r="BC68" s="183"/>
      <c r="BD68" s="127"/>
      <c r="BE68" s="132"/>
      <c r="BF68" s="183"/>
      <c r="BG68" s="8"/>
      <c r="BH68" s="12"/>
      <c r="BI68" s="12"/>
      <c r="BJ68" s="12"/>
      <c r="BK68" s="12"/>
      <c r="BL68" s="12"/>
      <c r="BM68" s="12"/>
      <c r="BN68" s="12"/>
      <c r="BO68" s="12"/>
      <c r="BP68" s="12"/>
      <c r="BQ68" s="12"/>
      <c r="BR68" s="12"/>
      <c r="BS68" s="12"/>
      <c r="BT68" s="12"/>
      <c r="BU68" s="12"/>
      <c r="BV68" s="12"/>
      <c r="BW68" s="12"/>
      <c r="BX68" s="12"/>
      <c r="BY68" s="12"/>
      <c r="BZ68" s="12"/>
      <c r="CA68" s="12"/>
      <c r="CB68" s="12"/>
    </row>
    <row r="69" spans="1:80" ht="14.25" customHeight="1" x14ac:dyDescent="0.15">
      <c r="A69" s="392"/>
      <c r="B69" s="321"/>
      <c r="C69" s="109"/>
      <c r="D69" s="68"/>
      <c r="E69" s="100"/>
      <c r="F69" s="70"/>
      <c r="G69" s="70"/>
      <c r="H69" s="135"/>
      <c r="I69" s="176"/>
      <c r="J69" s="127"/>
      <c r="K69" s="127"/>
      <c r="L69" s="127"/>
      <c r="M69" s="127"/>
      <c r="N69" s="127"/>
      <c r="O69" s="127"/>
      <c r="P69" s="127"/>
      <c r="Q69" s="7"/>
      <c r="R69" s="8"/>
      <c r="S69" s="8"/>
      <c r="T69" s="8"/>
      <c r="U69" s="8"/>
      <c r="V69" s="8"/>
      <c r="W69" s="8"/>
      <c r="X69" s="8"/>
      <c r="Y69" s="8"/>
      <c r="Z69" s="8"/>
      <c r="AA69" s="8"/>
      <c r="AB69" s="8"/>
      <c r="AC69" s="8"/>
      <c r="AD69" s="8"/>
      <c r="AE69" s="8"/>
      <c r="AF69" s="8"/>
      <c r="AG69" s="8"/>
      <c r="AH69" s="8"/>
      <c r="AI69" s="8"/>
      <c r="AJ69" s="8"/>
      <c r="AK69" s="8"/>
      <c r="AL69" s="8"/>
      <c r="AM69" s="8"/>
      <c r="AN69" s="8"/>
      <c r="AO69" s="12"/>
      <c r="AP69" s="12"/>
      <c r="AQ69" s="12"/>
      <c r="AR69" s="12"/>
      <c r="AS69" s="12"/>
      <c r="AT69" s="12"/>
      <c r="AU69" s="12"/>
      <c r="AV69" s="12"/>
      <c r="AW69" s="12"/>
      <c r="AX69" s="12"/>
      <c r="AY69" s="12"/>
      <c r="AZ69" s="8"/>
      <c r="BA69" s="8"/>
      <c r="BB69" s="132"/>
      <c r="BC69" s="183"/>
      <c r="BD69" s="127"/>
      <c r="BE69" s="132"/>
      <c r="BF69" s="183"/>
      <c r="BG69" s="8"/>
      <c r="BH69" s="12"/>
      <c r="BI69" s="12"/>
      <c r="BJ69" s="12"/>
      <c r="BK69" s="12"/>
      <c r="BL69" s="12"/>
      <c r="BM69" s="12"/>
      <c r="BN69" s="12"/>
      <c r="BO69" s="12"/>
      <c r="BP69" s="12"/>
      <c r="BQ69" s="12"/>
      <c r="BR69" s="12"/>
      <c r="BS69" s="12"/>
      <c r="BT69" s="12"/>
      <c r="BU69" s="12"/>
      <c r="BV69" s="12"/>
      <c r="BW69" s="12"/>
      <c r="BX69" s="12"/>
      <c r="BY69" s="12"/>
      <c r="BZ69" s="12"/>
      <c r="CA69" s="12"/>
      <c r="CB69" s="12"/>
    </row>
    <row r="70" spans="1:80" ht="15" customHeight="1" x14ac:dyDescent="0.15">
      <c r="A70" s="392"/>
      <c r="B70" s="351"/>
      <c r="C70" s="352"/>
      <c r="D70" s="117"/>
      <c r="E70" s="140"/>
      <c r="F70" s="141"/>
      <c r="G70" s="141"/>
      <c r="H70" s="142"/>
      <c r="I70" s="176"/>
      <c r="J70" s="127"/>
      <c r="K70" s="127"/>
      <c r="L70" s="127"/>
      <c r="M70" s="127"/>
      <c r="N70" s="127"/>
      <c r="O70" s="127"/>
      <c r="P70" s="127"/>
      <c r="Q70" s="7"/>
      <c r="R70" s="8"/>
      <c r="S70" s="8"/>
      <c r="T70" s="8"/>
      <c r="U70" s="8"/>
      <c r="V70" s="8"/>
      <c r="W70" s="8"/>
      <c r="X70" s="8"/>
      <c r="Y70" s="8"/>
      <c r="Z70" s="8"/>
      <c r="AA70" s="8"/>
      <c r="AB70" s="8"/>
      <c r="AC70" s="8"/>
      <c r="AD70" s="8"/>
      <c r="AE70" s="8"/>
      <c r="AF70" s="8"/>
      <c r="AG70" s="8"/>
      <c r="AH70" s="8"/>
      <c r="AI70" s="8"/>
      <c r="AJ70" s="8"/>
      <c r="AK70" s="8"/>
      <c r="AL70" s="8"/>
      <c r="AM70" s="8"/>
      <c r="AN70" s="8"/>
      <c r="AO70" s="12"/>
      <c r="AP70" s="12"/>
      <c r="AQ70" s="12"/>
      <c r="AR70" s="12"/>
      <c r="AS70" s="12"/>
      <c r="AT70" s="12"/>
      <c r="AU70" s="12"/>
      <c r="AV70" s="12"/>
      <c r="AW70" s="12"/>
      <c r="AX70" s="12"/>
      <c r="AY70" s="12"/>
      <c r="AZ70" s="8"/>
      <c r="BA70" s="8"/>
      <c r="BB70" s="132"/>
      <c r="BC70" s="183"/>
      <c r="BD70" s="127"/>
      <c r="BE70" s="132"/>
      <c r="BF70" s="183"/>
      <c r="BG70" s="8"/>
      <c r="BH70" s="12"/>
      <c r="BI70" s="12"/>
      <c r="BJ70" s="12"/>
      <c r="BK70" s="12"/>
      <c r="BL70" s="12"/>
      <c r="BM70" s="12"/>
      <c r="BN70" s="12"/>
      <c r="BO70" s="12"/>
      <c r="BP70" s="12"/>
      <c r="BQ70" s="12"/>
      <c r="BR70" s="12"/>
      <c r="BS70" s="12"/>
      <c r="BT70" s="12"/>
      <c r="BU70" s="12"/>
      <c r="BV70" s="12"/>
      <c r="BW70" s="12"/>
      <c r="BX70" s="12"/>
      <c r="BY70" s="12"/>
      <c r="BZ70" s="12"/>
      <c r="CA70" s="12"/>
      <c r="CB70" s="12"/>
    </row>
    <row r="71" spans="1:80" ht="19.5" customHeight="1" x14ac:dyDescent="0.15">
      <c r="A71" s="393"/>
      <c r="B71" s="322"/>
      <c r="C71" s="323"/>
      <c r="D71" s="117"/>
      <c r="E71" s="117"/>
      <c r="F71" s="117"/>
      <c r="G71" s="117"/>
      <c r="H71" s="117"/>
      <c r="I71" s="176"/>
      <c r="J71" s="127"/>
      <c r="K71" s="127"/>
      <c r="L71" s="127"/>
      <c r="M71" s="127"/>
      <c r="N71" s="127"/>
      <c r="O71" s="127"/>
      <c r="P71" s="127"/>
      <c r="Q71" s="7"/>
      <c r="R71" s="8"/>
      <c r="S71" s="8"/>
      <c r="T71" s="8"/>
      <c r="U71" s="8"/>
      <c r="V71" s="8"/>
      <c r="W71" s="8"/>
      <c r="X71" s="8"/>
      <c r="Y71" s="8"/>
      <c r="Z71" s="8"/>
      <c r="AA71" s="8"/>
      <c r="AB71" s="8"/>
      <c r="AC71" s="8"/>
      <c r="AD71" s="8"/>
      <c r="AE71" s="8"/>
      <c r="AF71" s="8"/>
      <c r="AG71" s="8"/>
      <c r="AH71" s="8"/>
      <c r="AI71" s="8"/>
      <c r="AJ71" s="8"/>
      <c r="AK71" s="8"/>
      <c r="AL71" s="8"/>
      <c r="AM71" s="8"/>
      <c r="AN71" s="8"/>
      <c r="AO71" s="12"/>
      <c r="AP71" s="12"/>
      <c r="AQ71" s="12"/>
      <c r="AR71" s="12"/>
      <c r="AS71" s="12"/>
      <c r="AT71" s="12"/>
      <c r="AU71" s="12"/>
      <c r="AV71" s="12"/>
      <c r="AW71" s="12"/>
      <c r="AX71" s="12"/>
      <c r="AY71" s="12"/>
      <c r="AZ71" s="8"/>
      <c r="BA71" s="8"/>
      <c r="BB71" s="132"/>
      <c r="BC71" s="183"/>
      <c r="BD71" s="127"/>
      <c r="BE71" s="132"/>
      <c r="BF71" s="183"/>
      <c r="BG71" s="8"/>
      <c r="BH71" s="12"/>
      <c r="BI71" s="12"/>
      <c r="BJ71" s="12"/>
      <c r="BK71" s="12"/>
      <c r="BL71" s="12"/>
      <c r="BM71" s="12"/>
      <c r="BN71" s="12"/>
      <c r="BO71" s="12"/>
      <c r="BP71" s="12"/>
      <c r="BQ71" s="12"/>
      <c r="BR71" s="12"/>
      <c r="BS71" s="12"/>
      <c r="BT71" s="12"/>
      <c r="BU71" s="12"/>
      <c r="BV71" s="12"/>
      <c r="BW71" s="12"/>
      <c r="BX71" s="12"/>
      <c r="BY71" s="12"/>
      <c r="BZ71" s="12"/>
      <c r="CA71" s="12"/>
      <c r="CB71" s="12"/>
    </row>
    <row r="72" spans="1:80" ht="34.5" customHeight="1" x14ac:dyDescent="0.2">
      <c r="A72" s="125"/>
      <c r="B72" s="125"/>
      <c r="C72" s="125"/>
      <c r="D72" s="125"/>
      <c r="E72" s="125"/>
      <c r="F72" s="125"/>
      <c r="G72" s="126"/>
      <c r="H72" s="126"/>
      <c r="I72" s="143"/>
      <c r="J72" s="143"/>
      <c r="K72" s="143"/>
      <c r="L72" s="143"/>
      <c r="M72" s="143"/>
      <c r="N72" s="143"/>
      <c r="O72" s="128"/>
      <c r="P72" s="127"/>
      <c r="Q72" s="7"/>
      <c r="R72" s="8"/>
      <c r="S72" s="8"/>
      <c r="T72" s="8"/>
      <c r="U72" s="8"/>
      <c r="V72" s="8"/>
      <c r="W72" s="8"/>
      <c r="X72" s="8"/>
      <c r="Y72" s="8"/>
      <c r="Z72" s="8"/>
      <c r="AA72" s="8"/>
      <c r="AB72" s="8"/>
      <c r="AZ72" s="8"/>
      <c r="BA72" s="8"/>
      <c r="BB72" s="8"/>
      <c r="BC72" s="8"/>
      <c r="BD72" s="8"/>
      <c r="BE72" s="8"/>
      <c r="BF72" s="8"/>
      <c r="BG72" s="8"/>
    </row>
    <row r="73" spans="1:80" x14ac:dyDescent="0.15">
      <c r="A73" s="316"/>
      <c r="B73" s="316"/>
      <c r="C73" s="316"/>
      <c r="D73" s="209"/>
      <c r="E73" s="210"/>
      <c r="F73" s="211"/>
      <c r="G73" s="211"/>
      <c r="H73" s="130"/>
      <c r="I73" s="144"/>
      <c r="J73" s="145"/>
      <c r="K73" s="145"/>
      <c r="L73" s="145"/>
      <c r="M73" s="145"/>
      <c r="N73" s="145"/>
      <c r="O73" s="145"/>
      <c r="P73" s="127"/>
      <c r="Q73" s="7"/>
      <c r="R73" s="8"/>
      <c r="S73" s="8"/>
      <c r="T73" s="8"/>
      <c r="U73" s="8"/>
      <c r="V73" s="8"/>
      <c r="W73" s="8"/>
      <c r="X73" s="8"/>
      <c r="Y73" s="8"/>
      <c r="Z73" s="8"/>
      <c r="AA73" s="8"/>
      <c r="AB73" s="8"/>
      <c r="BA73" s="8"/>
      <c r="BB73" s="8"/>
      <c r="BC73" s="8"/>
      <c r="BD73" s="8"/>
      <c r="BE73" s="8"/>
    </row>
    <row r="74" spans="1:80" ht="15" customHeight="1" x14ac:dyDescent="0.15">
      <c r="A74" s="363"/>
      <c r="B74" s="364"/>
      <c r="C74" s="365"/>
      <c r="D74" s="146"/>
      <c r="E74" s="33"/>
      <c r="F74" s="34"/>
      <c r="G74" s="34"/>
      <c r="H74" s="35"/>
      <c r="I74" s="132"/>
      <c r="J74" s="145"/>
      <c r="K74" s="145"/>
      <c r="L74" s="145"/>
      <c r="M74" s="145"/>
      <c r="N74" s="145"/>
      <c r="O74" s="145"/>
      <c r="P74" s="127"/>
      <c r="Q74" s="7"/>
      <c r="R74" s="8"/>
      <c r="S74" s="8"/>
      <c r="T74" s="8"/>
      <c r="U74" s="8"/>
      <c r="V74" s="8"/>
      <c r="W74" s="8"/>
      <c r="X74" s="8"/>
      <c r="Y74" s="8"/>
      <c r="Z74" s="8"/>
      <c r="AA74" s="8"/>
      <c r="AB74" s="8"/>
      <c r="BA74" s="8"/>
      <c r="BB74" s="8"/>
      <c r="BC74" s="8"/>
      <c r="BD74" s="8"/>
      <c r="BE74" s="8"/>
    </row>
    <row r="75" spans="1:80" ht="15" customHeight="1" x14ac:dyDescent="0.2">
      <c r="A75" s="357"/>
      <c r="B75" s="358"/>
      <c r="C75" s="359"/>
      <c r="D75" s="146"/>
      <c r="E75" s="40"/>
      <c r="F75" s="41"/>
      <c r="G75" s="41"/>
      <c r="H75" s="42"/>
      <c r="I75" s="132"/>
      <c r="J75" s="145"/>
      <c r="K75" s="145"/>
      <c r="L75" s="145"/>
      <c r="M75" s="145"/>
      <c r="N75" s="145"/>
      <c r="O75" s="145"/>
      <c r="P75" s="128"/>
      <c r="Q75" s="7"/>
      <c r="R75" s="8"/>
      <c r="S75" s="8"/>
      <c r="T75" s="8"/>
      <c r="U75" s="8"/>
      <c r="V75" s="8"/>
      <c r="W75" s="8"/>
      <c r="X75" s="8"/>
      <c r="Y75" s="8"/>
      <c r="Z75" s="8"/>
      <c r="AA75" s="8"/>
      <c r="AB75" s="8"/>
      <c r="BA75" s="8"/>
      <c r="BB75" s="8"/>
      <c r="BC75" s="8"/>
      <c r="BD75" s="8"/>
      <c r="BE75" s="8"/>
    </row>
    <row r="76" spans="1:80" ht="15" customHeight="1" x14ac:dyDescent="0.15">
      <c r="A76" s="360"/>
      <c r="B76" s="361"/>
      <c r="C76" s="362"/>
      <c r="D76" s="146"/>
      <c r="E76" s="59"/>
      <c r="F76" s="60"/>
      <c r="G76" s="60"/>
      <c r="H76" s="133"/>
      <c r="I76" s="132"/>
      <c r="J76" s="145"/>
      <c r="K76" s="145"/>
      <c r="L76" s="145"/>
      <c r="M76" s="145"/>
      <c r="N76" s="145"/>
      <c r="O76" s="145"/>
      <c r="P76" s="145"/>
      <c r="Q76" s="7"/>
      <c r="R76" s="8"/>
      <c r="S76" s="8"/>
      <c r="T76" s="8"/>
      <c r="U76" s="8"/>
      <c r="V76" s="8"/>
      <c r="W76" s="8"/>
      <c r="X76" s="8"/>
      <c r="Y76" s="8"/>
      <c r="Z76" s="8"/>
      <c r="AA76" s="8"/>
      <c r="AB76" s="8"/>
      <c r="BA76" s="8"/>
      <c r="BB76" s="8"/>
      <c r="BC76" s="8"/>
      <c r="BD76" s="8"/>
      <c r="BE76" s="8"/>
    </row>
    <row r="77" spans="1:80" ht="15" customHeight="1" x14ac:dyDescent="0.15">
      <c r="A77" s="366"/>
      <c r="B77" s="367"/>
      <c r="C77" s="368"/>
      <c r="D77" s="147"/>
      <c r="E77" s="100"/>
      <c r="F77" s="70"/>
      <c r="G77" s="70"/>
      <c r="H77" s="135"/>
      <c r="I77" s="132"/>
      <c r="J77" s="145"/>
      <c r="K77" s="145"/>
      <c r="L77" s="145"/>
      <c r="M77" s="145"/>
      <c r="N77" s="145"/>
      <c r="O77" s="145"/>
      <c r="P77" s="145"/>
      <c r="Q77" s="7"/>
      <c r="R77" s="8"/>
      <c r="S77" s="8"/>
      <c r="T77" s="8"/>
      <c r="U77" s="8"/>
      <c r="V77" s="8"/>
      <c r="W77" s="8"/>
      <c r="X77" s="8"/>
      <c r="Y77" s="8"/>
      <c r="Z77" s="8"/>
      <c r="AA77" s="8"/>
      <c r="AB77" s="8"/>
      <c r="BA77" s="8"/>
      <c r="BB77" s="8"/>
      <c r="BC77" s="8"/>
      <c r="BD77" s="8"/>
      <c r="BE77" s="8"/>
    </row>
    <row r="78" spans="1:80" ht="22.5" customHeight="1" x14ac:dyDescent="0.15">
      <c r="A78" s="322"/>
      <c r="B78" s="399"/>
      <c r="C78" s="400"/>
      <c r="D78" s="148"/>
      <c r="E78" s="118"/>
      <c r="F78" s="119"/>
      <c r="G78" s="119"/>
      <c r="H78" s="149"/>
      <c r="I78" s="132"/>
      <c r="J78" s="127"/>
      <c r="K78" s="127"/>
      <c r="L78" s="127"/>
      <c r="M78" s="127"/>
      <c r="N78" s="127"/>
      <c r="O78" s="127"/>
      <c r="P78" s="145"/>
      <c r="Q78" s="7"/>
      <c r="R78" s="8"/>
      <c r="S78" s="8"/>
      <c r="T78" s="8"/>
      <c r="U78" s="8"/>
      <c r="V78" s="8"/>
      <c r="W78" s="8"/>
      <c r="X78" s="8"/>
      <c r="Y78" s="8"/>
      <c r="Z78" s="8"/>
      <c r="AA78" s="8"/>
      <c r="AB78" s="8"/>
      <c r="BA78" s="8"/>
      <c r="BB78" s="8"/>
      <c r="BC78" s="8"/>
      <c r="BD78" s="8"/>
      <c r="BE78" s="8"/>
    </row>
    <row r="79" spans="1:80" ht="28.5" customHeight="1" x14ac:dyDescent="0.2">
      <c r="A79" s="150"/>
      <c r="B79" s="150"/>
      <c r="C79" s="150"/>
      <c r="D79" s="150"/>
      <c r="E79" s="151"/>
      <c r="F79" s="151"/>
      <c r="G79" s="151"/>
      <c r="H79" s="151"/>
      <c r="I79" s="151"/>
      <c r="J79" s="151"/>
      <c r="K79" s="152"/>
      <c r="L79" s="152"/>
      <c r="M79" s="152"/>
      <c r="N79" s="153"/>
      <c r="O79" s="154"/>
      <c r="P79" s="145"/>
      <c r="Q79" s="7"/>
      <c r="R79" s="8"/>
      <c r="S79" s="8"/>
      <c r="T79" s="8"/>
      <c r="U79" s="8"/>
      <c r="V79" s="8"/>
      <c r="W79" s="8"/>
      <c r="X79" s="8"/>
      <c r="Y79" s="8"/>
      <c r="Z79" s="8"/>
      <c r="AA79" s="8"/>
      <c r="AB79" s="8"/>
      <c r="BA79" s="8"/>
      <c r="BB79" s="8"/>
      <c r="BC79" s="8"/>
      <c r="BD79" s="8"/>
      <c r="BE79" s="8"/>
    </row>
    <row r="80" spans="1:80" ht="30" customHeight="1" x14ac:dyDescent="0.15">
      <c r="A80" s="369"/>
      <c r="B80" s="370"/>
      <c r="C80" s="371"/>
      <c r="D80" s="155"/>
      <c r="E80" s="372"/>
      <c r="F80" s="372"/>
      <c r="G80" s="7"/>
      <c r="H80" s="7"/>
      <c r="I80" s="7"/>
      <c r="J80" s="7"/>
      <c r="K80" s="7"/>
      <c r="L80" s="7"/>
      <c r="M80" s="7"/>
      <c r="N80" s="7"/>
      <c r="O80" s="7"/>
      <c r="P80" s="145"/>
      <c r="Q80" s="7"/>
      <c r="R80" s="8"/>
      <c r="S80" s="8"/>
      <c r="T80" s="8"/>
      <c r="U80" s="8"/>
      <c r="V80" s="8"/>
      <c r="W80" s="8"/>
      <c r="X80" s="8"/>
      <c r="Y80" s="8"/>
      <c r="Z80" s="8"/>
      <c r="AA80" s="8"/>
      <c r="AB80" s="8"/>
      <c r="BA80" s="137"/>
      <c r="BB80" s="137"/>
      <c r="BC80" s="137"/>
      <c r="BD80" s="137"/>
      <c r="BE80" s="137"/>
    </row>
    <row r="81" spans="1:57" ht="15.75" customHeight="1" x14ac:dyDescent="0.15">
      <c r="A81" s="401"/>
      <c r="B81" s="402"/>
      <c r="C81" s="403"/>
      <c r="D81" s="156"/>
      <c r="E81" s="372"/>
      <c r="F81" s="372"/>
      <c r="G81" s="7"/>
      <c r="H81" s="7"/>
      <c r="I81" s="7"/>
      <c r="J81" s="7"/>
      <c r="K81" s="7"/>
      <c r="L81" s="7"/>
      <c r="M81" s="7"/>
      <c r="N81" s="7"/>
      <c r="O81" s="7"/>
      <c r="P81" s="127"/>
      <c r="Q81" s="7"/>
      <c r="R81" s="8"/>
      <c r="S81" s="8"/>
      <c r="T81" s="8"/>
      <c r="U81" s="8"/>
      <c r="V81" s="8"/>
      <c r="W81" s="8"/>
      <c r="X81" s="8"/>
      <c r="Y81" s="8"/>
      <c r="Z81" s="8"/>
      <c r="AA81" s="8"/>
      <c r="AB81" s="8"/>
      <c r="BA81" s="137"/>
      <c r="BB81" s="137"/>
      <c r="BC81" s="137"/>
      <c r="BD81" s="137"/>
      <c r="BE81" s="137"/>
    </row>
    <row r="82" spans="1:57" ht="14.25" customHeight="1" x14ac:dyDescent="0.15">
      <c r="A82" s="360"/>
      <c r="B82" s="361"/>
      <c r="C82" s="362"/>
      <c r="D82" s="156"/>
      <c r="E82" s="372"/>
      <c r="F82" s="372"/>
      <c r="G82" s="7"/>
      <c r="H82" s="7"/>
      <c r="I82" s="7"/>
      <c r="J82" s="7"/>
      <c r="K82" s="7"/>
      <c r="L82" s="7"/>
      <c r="M82" s="7"/>
      <c r="N82" s="7"/>
      <c r="O82" s="7"/>
      <c r="P82" s="7"/>
      <c r="Q82" s="7"/>
      <c r="R82" s="8"/>
      <c r="S82" s="8"/>
      <c r="T82" s="8"/>
      <c r="U82" s="8"/>
      <c r="V82" s="8"/>
      <c r="W82" s="8"/>
      <c r="X82" s="8"/>
      <c r="Y82" s="8"/>
      <c r="Z82" s="8"/>
      <c r="AA82" s="8"/>
      <c r="AB82" s="8"/>
      <c r="BA82" s="137"/>
      <c r="BB82" s="137"/>
      <c r="BC82" s="137"/>
      <c r="BD82" s="137"/>
      <c r="BE82" s="137"/>
    </row>
    <row r="83" spans="1:57" ht="15" customHeight="1" x14ac:dyDescent="0.15">
      <c r="A83" s="411"/>
      <c r="B83" s="412"/>
      <c r="C83" s="413"/>
      <c r="D83" s="157"/>
      <c r="E83" s="7"/>
      <c r="F83" s="7"/>
      <c r="G83" s="7"/>
      <c r="H83" s="7"/>
      <c r="I83" s="7"/>
      <c r="J83" s="7"/>
      <c r="K83" s="7"/>
      <c r="L83" s="7"/>
      <c r="M83" s="7"/>
      <c r="N83" s="7"/>
      <c r="O83" s="7"/>
      <c r="P83" s="7"/>
      <c r="Q83" s="7"/>
      <c r="R83" s="8"/>
      <c r="S83" s="8"/>
      <c r="T83" s="8"/>
      <c r="U83" s="8"/>
      <c r="V83" s="8"/>
      <c r="W83" s="8"/>
      <c r="X83" s="8"/>
      <c r="Y83" s="8"/>
      <c r="Z83" s="8"/>
      <c r="AA83" s="8"/>
      <c r="AB83" s="8"/>
    </row>
    <row r="84" spans="1:57" ht="27.75" customHeight="1" x14ac:dyDescent="0.2">
      <c r="A84" s="158"/>
      <c r="B84" s="158"/>
      <c r="C84" s="158"/>
      <c r="D84" s="159"/>
      <c r="E84" s="160"/>
      <c r="F84" s="160"/>
      <c r="G84" s="160"/>
      <c r="H84" s="160"/>
      <c r="I84" s="160"/>
      <c r="J84" s="160"/>
      <c r="K84" s="161"/>
      <c r="L84" s="161"/>
      <c r="M84" s="161"/>
      <c r="N84" s="162"/>
      <c r="O84" s="163"/>
      <c r="P84" s="164"/>
      <c r="Q84" s="163"/>
      <c r="R84" s="8"/>
      <c r="S84" s="137"/>
      <c r="T84" s="137"/>
      <c r="U84" s="137"/>
      <c r="V84" s="137"/>
      <c r="W84" s="137"/>
      <c r="X84" s="137"/>
      <c r="Y84" s="137"/>
      <c r="Z84" s="137"/>
      <c r="AA84" s="137"/>
      <c r="AB84" s="137"/>
    </row>
    <row r="85" spans="1:57" ht="15" customHeight="1" x14ac:dyDescent="0.15">
      <c r="A85" s="306"/>
      <c r="B85" s="306"/>
      <c r="C85" s="306"/>
      <c r="D85" s="307"/>
      <c r="E85" s="307"/>
      <c r="O85" s="163"/>
      <c r="P85" s="163"/>
      <c r="Q85" s="163"/>
      <c r="R85" s="137"/>
      <c r="S85" s="137"/>
      <c r="T85" s="137"/>
      <c r="U85" s="137"/>
      <c r="V85" s="137"/>
      <c r="W85" s="137"/>
      <c r="X85" s="137"/>
      <c r="Y85" s="137"/>
      <c r="Z85" s="137"/>
      <c r="AA85" s="137"/>
      <c r="AB85" s="137"/>
    </row>
    <row r="86" spans="1:57" ht="15.75" customHeight="1" x14ac:dyDescent="0.15">
      <c r="A86" s="306"/>
      <c r="B86" s="306"/>
      <c r="C86" s="306"/>
      <c r="D86" s="307"/>
      <c r="E86" s="307"/>
      <c r="O86" s="163"/>
      <c r="P86" s="163"/>
      <c r="Q86" s="163"/>
      <c r="R86" s="137"/>
      <c r="S86" s="137"/>
      <c r="T86" s="137"/>
      <c r="U86" s="137"/>
      <c r="V86" s="137"/>
      <c r="W86" s="137"/>
      <c r="X86" s="137"/>
      <c r="Y86" s="137"/>
      <c r="Z86" s="137"/>
      <c r="AA86" s="137"/>
      <c r="AB86" s="137"/>
    </row>
    <row r="87" spans="1:57" ht="21" customHeight="1" x14ac:dyDescent="0.15">
      <c r="A87" s="408"/>
      <c r="B87" s="409"/>
      <c r="C87" s="410"/>
      <c r="D87" s="165"/>
      <c r="E87" s="166"/>
      <c r="O87" s="163"/>
      <c r="P87" s="163"/>
      <c r="Q87" s="163"/>
      <c r="R87" s="137"/>
      <c r="S87" s="137"/>
      <c r="T87" s="137"/>
      <c r="U87" s="137"/>
      <c r="V87" s="137"/>
      <c r="W87" s="137"/>
      <c r="X87" s="137"/>
      <c r="Y87" s="137"/>
      <c r="Z87" s="137"/>
      <c r="AA87" s="137"/>
      <c r="AB87" s="137"/>
    </row>
    <row r="88" spans="1:57" ht="19.5" customHeight="1" x14ac:dyDescent="0.15">
      <c r="A88" s="405"/>
      <c r="B88" s="406"/>
      <c r="C88" s="407"/>
      <c r="D88" s="167"/>
      <c r="E88" s="168"/>
      <c r="O88" s="163"/>
      <c r="P88" s="163"/>
      <c r="Q88" s="163"/>
      <c r="R88" s="137"/>
      <c r="S88" s="137"/>
      <c r="T88" s="137"/>
      <c r="U88" s="137"/>
      <c r="V88" s="137"/>
      <c r="W88" s="137"/>
      <c r="X88" s="137"/>
      <c r="Y88" s="137"/>
      <c r="Z88" s="137"/>
      <c r="AA88" s="137"/>
      <c r="AB88" s="137"/>
    </row>
    <row r="89" spans="1:57" ht="19.5" customHeight="1" x14ac:dyDescent="0.15">
      <c r="A89" s="303"/>
      <c r="B89" s="304"/>
      <c r="C89" s="305"/>
      <c r="D89" s="169"/>
      <c r="E89" s="170"/>
      <c r="R89" s="137"/>
    </row>
    <row r="90" spans="1:57" ht="27.75" customHeight="1" x14ac:dyDescent="0.2">
      <c r="A90" s="158"/>
      <c r="B90" s="158"/>
      <c r="C90" s="158"/>
      <c r="D90" s="159"/>
      <c r="E90" s="160"/>
    </row>
    <row r="91" spans="1:57" x14ac:dyDescent="0.15">
      <c r="A91" s="306"/>
      <c r="B91" s="306"/>
      <c r="C91" s="306"/>
      <c r="D91" s="307"/>
      <c r="E91" s="307"/>
    </row>
    <row r="92" spans="1:57" ht="21" customHeight="1" x14ac:dyDescent="0.15">
      <c r="A92" s="306"/>
      <c r="B92" s="306"/>
      <c r="C92" s="306"/>
      <c r="D92" s="307"/>
      <c r="E92" s="307"/>
    </row>
    <row r="93" spans="1:57" ht="19.5" customHeight="1" x14ac:dyDescent="0.15">
      <c r="A93" s="311"/>
      <c r="B93" s="312"/>
      <c r="C93" s="313"/>
      <c r="D93" s="165"/>
      <c r="E93" s="166"/>
    </row>
    <row r="94" spans="1:57" ht="19.5" customHeight="1" x14ac:dyDescent="0.15">
      <c r="A94" s="308"/>
      <c r="B94" s="309"/>
      <c r="C94" s="310"/>
      <c r="D94" s="169"/>
      <c r="E94" s="170"/>
    </row>
    <row r="95" spans="1:57" ht="33.75" customHeight="1" x14ac:dyDescent="0.2">
      <c r="A95" s="158"/>
      <c r="B95" s="158"/>
      <c r="C95" s="158"/>
      <c r="D95" s="159"/>
      <c r="E95" s="160"/>
    </row>
    <row r="96" spans="1:57" ht="11.25" customHeight="1" x14ac:dyDescent="0.15">
      <c r="A96" s="306"/>
      <c r="B96" s="306"/>
      <c r="C96" s="306"/>
      <c r="D96" s="307"/>
      <c r="E96" s="345"/>
      <c r="F96" s="346"/>
      <c r="G96" s="346"/>
      <c r="H96" s="346"/>
      <c r="I96" s="346"/>
      <c r="J96" s="346"/>
      <c r="K96" s="347"/>
      <c r="L96" s="348"/>
      <c r="N96" s="171"/>
      <c r="Q96" s="138"/>
    </row>
    <row r="97" spans="1:17" ht="21.75" customHeight="1" x14ac:dyDescent="0.15">
      <c r="A97" s="306"/>
      <c r="B97" s="306"/>
      <c r="C97" s="306"/>
      <c r="D97" s="307"/>
      <c r="E97" s="184"/>
      <c r="F97" s="185"/>
      <c r="G97" s="186"/>
      <c r="H97" s="186"/>
      <c r="I97" s="187"/>
      <c r="J97" s="188"/>
      <c r="K97" s="189"/>
      <c r="L97" s="189"/>
      <c r="N97" s="171"/>
      <c r="Q97" s="138"/>
    </row>
    <row r="98" spans="1:17" ht="24" customHeight="1" x14ac:dyDescent="0.15">
      <c r="A98" s="336"/>
      <c r="B98" s="337"/>
      <c r="C98" s="190"/>
      <c r="D98" s="191"/>
      <c r="E98" s="33"/>
      <c r="F98" s="37"/>
      <c r="G98" s="34"/>
      <c r="H98" s="34"/>
      <c r="I98" s="34"/>
      <c r="J98" s="38"/>
      <c r="K98" s="192"/>
      <c r="L98" s="38"/>
      <c r="N98" s="171"/>
      <c r="Q98" s="138"/>
    </row>
    <row r="99" spans="1:17" ht="19.5" customHeight="1" x14ac:dyDescent="0.15">
      <c r="A99" s="338"/>
      <c r="B99" s="339"/>
      <c r="C99" s="193"/>
      <c r="D99" s="194"/>
      <c r="E99" s="59"/>
      <c r="F99" s="61"/>
      <c r="G99" s="60"/>
      <c r="H99" s="60"/>
      <c r="I99" s="60"/>
      <c r="J99" s="45"/>
      <c r="K99" s="195"/>
      <c r="L99" s="45"/>
      <c r="N99" s="171"/>
      <c r="Q99" s="138"/>
    </row>
    <row r="100" spans="1:17" ht="24.75" customHeight="1" x14ac:dyDescent="0.15">
      <c r="A100" s="338"/>
      <c r="B100" s="339"/>
      <c r="C100" s="193"/>
      <c r="D100" s="196"/>
      <c r="E100" s="85"/>
      <c r="F100" s="136"/>
      <c r="G100" s="98"/>
      <c r="H100" s="98"/>
      <c r="I100" s="98"/>
      <c r="J100" s="92"/>
      <c r="K100" s="197"/>
      <c r="L100" s="92"/>
      <c r="N100" s="171"/>
      <c r="Q100" s="138"/>
    </row>
    <row r="101" spans="1:17" ht="24.75" customHeight="1" x14ac:dyDescent="0.15">
      <c r="A101" s="336"/>
      <c r="B101" s="337"/>
      <c r="C101" s="190"/>
      <c r="D101" s="191"/>
      <c r="E101" s="40"/>
      <c r="F101" s="44"/>
      <c r="G101" s="41"/>
      <c r="H101" s="41"/>
      <c r="I101" s="41"/>
      <c r="J101" s="46"/>
      <c r="K101" s="198"/>
      <c r="L101" s="46"/>
      <c r="N101" s="171"/>
      <c r="Q101" s="138"/>
    </row>
    <row r="102" spans="1:17" ht="24.75" customHeight="1" x14ac:dyDescent="0.15">
      <c r="A102" s="338"/>
      <c r="B102" s="339"/>
      <c r="C102" s="193"/>
      <c r="D102" s="194"/>
      <c r="E102" s="100"/>
      <c r="F102" s="69"/>
      <c r="G102" s="70"/>
      <c r="H102" s="70"/>
      <c r="I102" s="70"/>
      <c r="J102" s="74"/>
      <c r="K102" s="199"/>
      <c r="L102" s="74"/>
      <c r="N102" s="171"/>
      <c r="Q102" s="138"/>
    </row>
    <row r="103" spans="1:17" ht="24.75" customHeight="1" x14ac:dyDescent="0.15">
      <c r="A103" s="338"/>
      <c r="B103" s="339"/>
      <c r="C103" s="193"/>
      <c r="D103" s="196"/>
      <c r="E103" s="100"/>
      <c r="F103" s="69"/>
      <c r="G103" s="70"/>
      <c r="H103" s="70"/>
      <c r="I103" s="70"/>
      <c r="J103" s="74"/>
      <c r="K103" s="199"/>
      <c r="L103" s="74"/>
      <c r="N103" s="171"/>
      <c r="Q103" s="138"/>
    </row>
    <row r="104" spans="1:17" ht="24.75" customHeight="1" x14ac:dyDescent="0.15">
      <c r="A104" s="336"/>
      <c r="B104" s="340"/>
      <c r="C104" s="190"/>
      <c r="D104" s="191"/>
      <c r="E104" s="33"/>
      <c r="F104" s="37"/>
      <c r="G104" s="34"/>
      <c r="H104" s="34"/>
      <c r="I104" s="34"/>
      <c r="J104" s="38"/>
      <c r="K104" s="192"/>
      <c r="L104" s="38"/>
      <c r="N104" s="171"/>
      <c r="Q104" s="138"/>
    </row>
    <row r="105" spans="1:17" ht="24.75" customHeight="1" x14ac:dyDescent="0.15">
      <c r="A105" s="341"/>
      <c r="B105" s="342"/>
      <c r="C105" s="193"/>
      <c r="D105" s="194"/>
      <c r="E105" s="59"/>
      <c r="F105" s="61"/>
      <c r="G105" s="60"/>
      <c r="H105" s="60"/>
      <c r="I105" s="60"/>
      <c r="J105" s="45"/>
      <c r="K105" s="195"/>
      <c r="L105" s="45"/>
      <c r="N105" s="171"/>
      <c r="Q105" s="138"/>
    </row>
    <row r="106" spans="1:17" ht="24.75" customHeight="1" x14ac:dyDescent="0.15">
      <c r="A106" s="343"/>
      <c r="B106" s="344"/>
      <c r="C106" s="193"/>
      <c r="D106" s="196"/>
      <c r="E106" s="85"/>
      <c r="F106" s="136"/>
      <c r="G106" s="98"/>
      <c r="H106" s="98"/>
      <c r="I106" s="98"/>
      <c r="J106" s="92"/>
      <c r="K106" s="197"/>
      <c r="L106" s="92"/>
      <c r="N106" s="171"/>
      <c r="Q106" s="138"/>
    </row>
    <row r="196" ht="18" customHeight="1" x14ac:dyDescent="0.15"/>
    <row r="197" ht="18" customHeight="1" x14ac:dyDescent="0.15"/>
    <row r="198" ht="18" customHeight="1" x14ac:dyDescent="0.15"/>
    <row r="211" spans="1:57" ht="14.25" customHeight="1" x14ac:dyDescent="0.15"/>
    <row r="212" spans="1:57" ht="14.25" customHeight="1" x14ac:dyDescent="0.15"/>
    <row r="213" spans="1:57" ht="14.25" customHeight="1" x14ac:dyDescent="0.15">
      <c r="A213" s="172"/>
      <c r="BE213" s="173"/>
    </row>
    <row r="214" spans="1:57" ht="14.25" customHeight="1" x14ac:dyDescent="0.15"/>
    <row r="215" spans="1:57" ht="14.25" customHeight="1" x14ac:dyDescent="0.15"/>
    <row r="216" spans="1:57" ht="14.25" customHeight="1" x14ac:dyDescent="0.15"/>
    <row r="222" spans="1:57" x14ac:dyDescent="0.15">
      <c r="A222" s="174"/>
    </row>
  </sheetData>
  <mergeCells count="85">
    <mergeCell ref="B20:C20"/>
    <mergeCell ref="B21:B23"/>
    <mergeCell ref="A6:O6"/>
    <mergeCell ref="A8:C9"/>
    <mergeCell ref="D8:D9"/>
    <mergeCell ref="E8:I8"/>
    <mergeCell ref="J8:X8"/>
    <mergeCell ref="A10:A39"/>
    <mergeCell ref="B29:B30"/>
    <mergeCell ref="B24:B26"/>
    <mergeCell ref="B27:C27"/>
    <mergeCell ref="B28:C28"/>
    <mergeCell ref="B14:C14"/>
    <mergeCell ref="B15:C15"/>
    <mergeCell ref="B16:C16"/>
    <mergeCell ref="B17:C17"/>
    <mergeCell ref="AA8:AA9"/>
    <mergeCell ref="AB8:AB9"/>
    <mergeCell ref="AC8:AC9"/>
    <mergeCell ref="B10:C10"/>
    <mergeCell ref="B11:B13"/>
    <mergeCell ref="Y8:Z8"/>
    <mergeCell ref="B60:C60"/>
    <mergeCell ref="B66:C66"/>
    <mergeCell ref="B31:C31"/>
    <mergeCell ref="B32:C32"/>
    <mergeCell ref="B46:C46"/>
    <mergeCell ref="B47:C47"/>
    <mergeCell ref="B48:C48"/>
    <mergeCell ref="B49:C49"/>
    <mergeCell ref="B50:C50"/>
    <mergeCell ref="B33:C33"/>
    <mergeCell ref="B34:C34"/>
    <mergeCell ref="B35:B37"/>
    <mergeCell ref="B38:C38"/>
    <mergeCell ref="B39:C39"/>
    <mergeCell ref="D85:D86"/>
    <mergeCell ref="E85:E86"/>
    <mergeCell ref="A73:C73"/>
    <mergeCell ref="A74:C74"/>
    <mergeCell ref="A76:C76"/>
    <mergeCell ref="A77:C77"/>
    <mergeCell ref="A75:C75"/>
    <mergeCell ref="A78:C78"/>
    <mergeCell ref="A80:C80"/>
    <mergeCell ref="E80:F80"/>
    <mergeCell ref="A81:C81"/>
    <mergeCell ref="E81:F81"/>
    <mergeCell ref="B18:C18"/>
    <mergeCell ref="B19:C19"/>
    <mergeCell ref="A41:C41"/>
    <mergeCell ref="A42:A71"/>
    <mergeCell ref="B42:C42"/>
    <mergeCell ref="B43:B45"/>
    <mergeCell ref="B51:C51"/>
    <mergeCell ref="B52:C52"/>
    <mergeCell ref="B53:B55"/>
    <mergeCell ref="B56:B58"/>
    <mergeCell ref="B61:B62"/>
    <mergeCell ref="B63:C63"/>
    <mergeCell ref="B64:C64"/>
    <mergeCell ref="B65:C65"/>
    <mergeCell ref="B67:B69"/>
    <mergeCell ref="B70:C70"/>
    <mergeCell ref="B71:C71"/>
    <mergeCell ref="B59:C59"/>
    <mergeCell ref="K96:L96"/>
    <mergeCell ref="A98:B100"/>
    <mergeCell ref="A91:C92"/>
    <mergeCell ref="D91:D92"/>
    <mergeCell ref="E91:E92"/>
    <mergeCell ref="A93:C93"/>
    <mergeCell ref="A94:C94"/>
    <mergeCell ref="A89:C89"/>
    <mergeCell ref="A83:C83"/>
    <mergeCell ref="A85:C86"/>
    <mergeCell ref="A87:C87"/>
    <mergeCell ref="A88:C88"/>
    <mergeCell ref="A82:C82"/>
    <mergeCell ref="E82:F82"/>
    <mergeCell ref="A101:B103"/>
    <mergeCell ref="A104:B106"/>
    <mergeCell ref="A96:C97"/>
    <mergeCell ref="D96:D97"/>
    <mergeCell ref="E96:J96"/>
  </mergeCells>
  <dataValidations count="1">
    <dataValidation type="whole" allowBlank="1" showInputMessage="1" showErrorMessage="1" errorTitle="Error" error="Por favor ingrese números enteros" sqref="E9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E97:L97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D98:L10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WBT983138:WCB983146 WLP983138:WLX983146 WVL983138:WVT983146">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A8:A39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B38:B39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C32:C37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B32:B35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B70:C70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D8:D39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B49:C49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C8:C30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B24:B29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C61:C62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J42:J70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I42:I71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 QUC983082:QUC983111 RDY983082:RDY983111 RNU983082:RNU983111 RXQ983082:RXQ983111 SHM983082:SHM983111 SRI983082:SRI983111 TBE983082:TBE983111 TLA983082:TLA983111 TUW983082:TUW983111 UES983082:UES983111 UOO983082:UOO983111 UYK983082:UYK983111 VIG983082:VIG983111 VSC983082:VSC983111 WBY983082:WBY983111 WLU983082:WLU983111 WVQ983082:WVQ983111</xm:sqref>
        </x14:dataValidation>
        <x14:dataValidation type="whole" allowBlank="1" showInputMessage="1" showErrorMessage="1" errorTitle="Error" error="Por favor ingrese números enteros">
          <x14:formula1>
            <xm:f>0</xm:f>
          </x14:formula1>
          <x14:formula2>
            <xm:f>1000000000</xm:f>
          </x14:formula2>
          <xm:sqref>B64:B67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B50:C51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B71:C83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C64:C69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B56:C60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A72:A83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D40:D83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A40:A42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J1:AC38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F9:I38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E1:E84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I39:J41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B40:C48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E95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K39:AC95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F39:H95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M96:IU106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A107:WWK65536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AD1:IV95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J71:J95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I72:I95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 PQO983112:PQO983135 QAK983112:QAK983135 QKG983112:QKG983135 QUC983112:QUC983135 RDY983112:RDY983135 RNU983112:RNU983135 RXQ983112:RXQ983135 SHM983112:SHM983135 SRI983112:SRI983135 TBE983112:TBE983135 TLA983112:TLA983135 TUW983112:TUW983135 UES983112:UES983135 UOO983112:UOO983135 UYK983112:UYK983135 VIG983112:VIG983135 VSC983112:VSC983135 WBY983112:WBY983135 WLU983112:WLU983135 WVQ983112:WVQ983135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2017-07-19T15:04:51Z</dcterms:modified>
</cp:coreProperties>
</file>