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activeTab="6"/>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B77" i="11" l="1"/>
  <c r="B73" i="11"/>
  <c r="B72" i="11"/>
  <c r="C67" i="11"/>
  <c r="C66" i="11"/>
  <c r="C65" i="11"/>
  <c r="C64" i="11"/>
  <c r="C63" i="11"/>
  <c r="C62" i="11"/>
  <c r="C57" i="11"/>
  <c r="CB56" i="11"/>
  <c r="CA56" i="11"/>
  <c r="C56" i="11"/>
  <c r="C55" i="11"/>
  <c r="CA55" i="11" s="1"/>
  <c r="C54" i="11"/>
  <c r="C53" i="11"/>
  <c r="CA53" i="11" s="1"/>
  <c r="C52" i="11"/>
  <c r="CB52" i="11" s="1"/>
  <c r="C51" i="11"/>
  <c r="C50" i="11"/>
  <c r="H46" i="11"/>
  <c r="G46" i="11"/>
  <c r="F46" i="11"/>
  <c r="E46" i="11"/>
  <c r="D46" i="11"/>
  <c r="C45" i="11"/>
  <c r="C44" i="11"/>
  <c r="C43" i="11"/>
  <c r="C42" i="11"/>
  <c r="C41" i="11"/>
  <c r="C40" i="11"/>
  <c r="C39" i="11"/>
  <c r="C38" i="11"/>
  <c r="C37" i="11"/>
  <c r="C46" i="11" s="1"/>
  <c r="C34" i="11"/>
  <c r="C33" i="11"/>
  <c r="CG32" i="11"/>
  <c r="C32" i="11"/>
  <c r="CH32" i="11" s="1"/>
  <c r="C31" i="11"/>
  <c r="CA31" i="11" s="1"/>
  <c r="CG30" i="11"/>
  <c r="CB30" i="11"/>
  <c r="CA30" i="11"/>
  <c r="C30" i="11"/>
  <c r="CH30" i="11" s="1"/>
  <c r="C29" i="11"/>
  <c r="CA29" i="11" s="1"/>
  <c r="C28" i="11"/>
  <c r="CG28" i="11" s="1"/>
  <c r="CG27" i="11"/>
  <c r="C27" i="11"/>
  <c r="CA27" i="11" s="1"/>
  <c r="CG26" i="11"/>
  <c r="CA26" i="11"/>
  <c r="C26" i="11"/>
  <c r="C25" i="11"/>
  <c r="CA25" i="11" s="1"/>
  <c r="C24" i="11"/>
  <c r="CG24" i="11" s="1"/>
  <c r="CG23" i="11"/>
  <c r="C23" i="11"/>
  <c r="CA23" i="11" s="1"/>
  <c r="CG22" i="11"/>
  <c r="CB22" i="11"/>
  <c r="C22" i="11"/>
  <c r="CA22" i="11" s="1"/>
  <c r="CG21" i="11"/>
  <c r="CA21" i="11"/>
  <c r="C21" i="11"/>
  <c r="C20" i="11"/>
  <c r="CA20" i="11" s="1"/>
  <c r="C19" i="11"/>
  <c r="CG19" i="11" s="1"/>
  <c r="CG18" i="11"/>
  <c r="C18" i="11"/>
  <c r="CA18" i="11" s="1"/>
  <c r="CG17" i="11"/>
  <c r="CA17" i="11"/>
  <c r="C17" i="11"/>
  <c r="C16" i="11"/>
  <c r="CA16" i="11" s="1"/>
  <c r="C15" i="11"/>
  <c r="CG15" i="11" s="1"/>
  <c r="CG14" i="11"/>
  <c r="C14" i="11"/>
  <c r="CA14" i="11" s="1"/>
  <c r="CG13" i="11"/>
  <c r="CA13" i="11"/>
  <c r="C13" i="11"/>
  <c r="C12" i="11"/>
  <c r="CA12" i="11" s="1"/>
  <c r="C11" i="11"/>
  <c r="A195" i="11" s="1"/>
  <c r="CG10" i="11"/>
  <c r="C10" i="11"/>
  <c r="CA10" i="11" s="1"/>
  <c r="A5" i="11"/>
  <c r="A4" i="11"/>
  <c r="A3" i="11"/>
  <c r="A2" i="11"/>
  <c r="B77" i="12"/>
  <c r="B73" i="12"/>
  <c r="B72" i="12"/>
  <c r="C67" i="12"/>
  <c r="C66" i="12"/>
  <c r="C65" i="12"/>
  <c r="C64" i="12"/>
  <c r="C63" i="12"/>
  <c r="C62" i="12"/>
  <c r="C57" i="12"/>
  <c r="CB56" i="12"/>
  <c r="CA56" i="12"/>
  <c r="C56" i="12"/>
  <c r="C55" i="12"/>
  <c r="CA55" i="12" s="1"/>
  <c r="C54" i="12"/>
  <c r="C53" i="12"/>
  <c r="CA53" i="12" s="1"/>
  <c r="C52" i="12"/>
  <c r="CB52" i="12" s="1"/>
  <c r="C51" i="12"/>
  <c r="C50" i="12"/>
  <c r="H46" i="12"/>
  <c r="G46" i="12"/>
  <c r="F46" i="12"/>
  <c r="E46" i="12"/>
  <c r="D46" i="12"/>
  <c r="C45" i="12"/>
  <c r="C44" i="12"/>
  <c r="C43" i="12"/>
  <c r="C42" i="12"/>
  <c r="C41" i="12"/>
  <c r="C40" i="12"/>
  <c r="C39" i="12"/>
  <c r="C38" i="12"/>
  <c r="C37" i="12"/>
  <c r="C46" i="12" s="1"/>
  <c r="C34" i="12"/>
  <c r="C33" i="12"/>
  <c r="CG32" i="12"/>
  <c r="C32" i="12"/>
  <c r="CH32" i="12" s="1"/>
  <c r="C31" i="12"/>
  <c r="CA31" i="12" s="1"/>
  <c r="CG30" i="12"/>
  <c r="CB30" i="12"/>
  <c r="CA30" i="12"/>
  <c r="C30" i="12"/>
  <c r="CH30" i="12" s="1"/>
  <c r="C29" i="12"/>
  <c r="CA29" i="12" s="1"/>
  <c r="C28" i="12"/>
  <c r="CG28" i="12" s="1"/>
  <c r="CG27" i="12"/>
  <c r="C27" i="12"/>
  <c r="CA27" i="12" s="1"/>
  <c r="CG26" i="12"/>
  <c r="CA26" i="12"/>
  <c r="C26" i="12"/>
  <c r="C25" i="12"/>
  <c r="CA25" i="12" s="1"/>
  <c r="C24" i="12"/>
  <c r="CG24" i="12" s="1"/>
  <c r="CG23" i="12"/>
  <c r="C23" i="12"/>
  <c r="CA23" i="12" s="1"/>
  <c r="CG22" i="12"/>
  <c r="CB22" i="12"/>
  <c r="C22" i="12"/>
  <c r="CA22" i="12" s="1"/>
  <c r="CG21" i="12"/>
  <c r="CA21" i="12"/>
  <c r="C21" i="12"/>
  <c r="C20" i="12"/>
  <c r="CA20" i="12" s="1"/>
  <c r="C19" i="12"/>
  <c r="CG19" i="12" s="1"/>
  <c r="CG18" i="12"/>
  <c r="C18" i="12"/>
  <c r="CA18" i="12" s="1"/>
  <c r="CG17" i="12"/>
  <c r="CA17" i="12"/>
  <c r="C17" i="12"/>
  <c r="C16" i="12"/>
  <c r="CA16" i="12" s="1"/>
  <c r="C15" i="12"/>
  <c r="CG15" i="12" s="1"/>
  <c r="CG14" i="12"/>
  <c r="C14" i="12"/>
  <c r="CA14" i="12" s="1"/>
  <c r="CG13" i="12"/>
  <c r="CA13" i="12"/>
  <c r="C13" i="12"/>
  <c r="C12" i="12"/>
  <c r="CA12" i="12" s="1"/>
  <c r="C11" i="12"/>
  <c r="A195" i="12" s="1"/>
  <c r="CG10" i="12"/>
  <c r="C10" i="12"/>
  <c r="CA10" i="12" s="1"/>
  <c r="A5" i="12"/>
  <c r="A4" i="12"/>
  <c r="A3" i="12"/>
  <c r="A2" i="12"/>
  <c r="B77" i="13"/>
  <c r="B73" i="13"/>
  <c r="B72" i="13"/>
  <c r="C67" i="13"/>
  <c r="C66" i="13"/>
  <c r="C65" i="13"/>
  <c r="C64" i="13"/>
  <c r="C63" i="13"/>
  <c r="C62" i="13"/>
  <c r="C57" i="13"/>
  <c r="CB56" i="13"/>
  <c r="CA56" i="13"/>
  <c r="C56" i="13"/>
  <c r="C55" i="13"/>
  <c r="CB55" i="13" s="1"/>
  <c r="C54" i="13"/>
  <c r="C53" i="13"/>
  <c r="CB53" i="13" s="1"/>
  <c r="C52" i="13"/>
  <c r="CB52" i="13" s="1"/>
  <c r="C51" i="13"/>
  <c r="C50" i="13"/>
  <c r="H46" i="13"/>
  <c r="G46" i="13"/>
  <c r="F46" i="13"/>
  <c r="E46" i="13"/>
  <c r="D46" i="13"/>
  <c r="C45" i="13"/>
  <c r="C44" i="13"/>
  <c r="C43" i="13"/>
  <c r="C42" i="13"/>
  <c r="C41" i="13"/>
  <c r="C40" i="13"/>
  <c r="C39" i="13"/>
  <c r="C38" i="13"/>
  <c r="C37" i="13"/>
  <c r="C46" i="13" s="1"/>
  <c r="C34" i="13"/>
  <c r="C33" i="13"/>
  <c r="CG32" i="13"/>
  <c r="C32" i="13"/>
  <c r="CB32" i="13" s="1"/>
  <c r="C31" i="13"/>
  <c r="CG31" i="13" s="1"/>
  <c r="CG30" i="13"/>
  <c r="CB30" i="13"/>
  <c r="CA30" i="13"/>
  <c r="C30" i="13"/>
  <c r="CH30" i="13" s="1"/>
  <c r="C29" i="13"/>
  <c r="CG29" i="13" s="1"/>
  <c r="C28" i="13"/>
  <c r="CG28" i="13" s="1"/>
  <c r="CG27" i="13"/>
  <c r="C27" i="13"/>
  <c r="CA27" i="13" s="1"/>
  <c r="CG26" i="13"/>
  <c r="CA26" i="13"/>
  <c r="C26" i="13"/>
  <c r="C25" i="13"/>
  <c r="CG25" i="13" s="1"/>
  <c r="C24" i="13"/>
  <c r="CG24" i="13" s="1"/>
  <c r="CG23" i="13"/>
  <c r="C23" i="13"/>
  <c r="CA23" i="13" s="1"/>
  <c r="CG22" i="13"/>
  <c r="CB22" i="13"/>
  <c r="C22" i="13"/>
  <c r="CA22" i="13" s="1"/>
  <c r="CG21" i="13"/>
  <c r="CA21" i="13"/>
  <c r="C21" i="13"/>
  <c r="C20" i="13"/>
  <c r="CG20" i="13" s="1"/>
  <c r="C19" i="13"/>
  <c r="CG19" i="13" s="1"/>
  <c r="CG18" i="13"/>
  <c r="C18" i="13"/>
  <c r="CA18" i="13" s="1"/>
  <c r="CG17" i="13"/>
  <c r="CA17" i="13"/>
  <c r="C17" i="13"/>
  <c r="C16" i="13"/>
  <c r="CG16" i="13" s="1"/>
  <c r="C15" i="13"/>
  <c r="CG15" i="13" s="1"/>
  <c r="CG14" i="13"/>
  <c r="C14" i="13"/>
  <c r="CA14" i="13" s="1"/>
  <c r="CG13" i="13"/>
  <c r="CA13" i="13"/>
  <c r="C13" i="13"/>
  <c r="C12" i="13"/>
  <c r="CG12" i="13" s="1"/>
  <c r="C11" i="13"/>
  <c r="CG11" i="13" s="1"/>
  <c r="CG10" i="13"/>
  <c r="C10" i="13"/>
  <c r="CA10" i="13" s="1"/>
  <c r="A5" i="13"/>
  <c r="A4" i="13"/>
  <c r="A3" i="13"/>
  <c r="A2" i="13"/>
  <c r="CA11" i="11" l="1"/>
  <c r="CG12" i="11"/>
  <c r="CA15" i="11"/>
  <c r="CG16" i="11"/>
  <c r="CA19" i="11"/>
  <c r="CG20" i="11"/>
  <c r="CA24" i="11"/>
  <c r="CG25" i="11"/>
  <c r="CA28" i="11"/>
  <c r="CG29" i="11"/>
  <c r="CB31" i="11"/>
  <c r="CA32" i="11"/>
  <c r="CA52" i="11"/>
  <c r="CB53" i="11"/>
  <c r="CB55" i="11"/>
  <c r="CG11" i="11"/>
  <c r="B195" i="11" s="1"/>
  <c r="CG31" i="11"/>
  <c r="CB32" i="11"/>
  <c r="CH31" i="11"/>
  <c r="CA11" i="12"/>
  <c r="CG12" i="12"/>
  <c r="CA15" i="12"/>
  <c r="CG16" i="12"/>
  <c r="CA19" i="12"/>
  <c r="CG20" i="12"/>
  <c r="CA24" i="12"/>
  <c r="CG25" i="12"/>
  <c r="CA28" i="12"/>
  <c r="CG29" i="12"/>
  <c r="CB31" i="12"/>
  <c r="CA32" i="12"/>
  <c r="CA52" i="12"/>
  <c r="CB53" i="12"/>
  <c r="CB55" i="12"/>
  <c r="CG11" i="12"/>
  <c r="B195" i="12" s="1"/>
  <c r="CG31" i="12"/>
  <c r="CB32" i="12"/>
  <c r="CH31" i="12"/>
  <c r="CH31" i="13"/>
  <c r="B195" i="13" s="1"/>
  <c r="A195" i="13"/>
  <c r="CA12" i="13"/>
  <c r="CA16" i="13"/>
  <c r="CA20" i="13"/>
  <c r="CA25" i="13"/>
  <c r="CA29" i="13"/>
  <c r="CA31" i="13"/>
  <c r="CH32" i="13"/>
  <c r="CA53" i="13"/>
  <c r="CA55" i="13"/>
  <c r="CA11" i="13"/>
  <c r="CA15" i="13"/>
  <c r="CA19" i="13"/>
  <c r="CA24" i="13"/>
  <c r="CA28" i="13"/>
  <c r="CB31" i="13"/>
  <c r="CA32" i="13"/>
  <c r="CA52" i="13"/>
  <c r="G77" i="1" l="1"/>
  <c r="F77" i="1"/>
  <c r="E77" i="1"/>
  <c r="D77" i="1"/>
  <c r="B77" i="1" s="1"/>
  <c r="C77" i="1"/>
  <c r="G73" i="1"/>
  <c r="F73" i="1"/>
  <c r="E73" i="1"/>
  <c r="D73" i="1"/>
  <c r="B73" i="1" s="1"/>
  <c r="C73" i="1"/>
  <c r="G72" i="1"/>
  <c r="F72" i="1"/>
  <c r="E72" i="1"/>
  <c r="B72" i="1" s="1"/>
  <c r="D72" i="1"/>
  <c r="C72" i="1"/>
  <c r="I67" i="1"/>
  <c r="H67" i="1"/>
  <c r="G67" i="1"/>
  <c r="F67" i="1"/>
  <c r="E67" i="1"/>
  <c r="D67" i="1"/>
  <c r="I66" i="1"/>
  <c r="H66" i="1"/>
  <c r="G66" i="1"/>
  <c r="F66" i="1"/>
  <c r="E66" i="1"/>
  <c r="C66" i="1" s="1"/>
  <c r="D66" i="1"/>
  <c r="I65" i="1"/>
  <c r="H65" i="1"/>
  <c r="G65" i="1"/>
  <c r="F65" i="1"/>
  <c r="E65" i="1"/>
  <c r="D65" i="1"/>
  <c r="I64" i="1"/>
  <c r="H64" i="1"/>
  <c r="G64" i="1"/>
  <c r="F64" i="1"/>
  <c r="E64" i="1"/>
  <c r="C64" i="1" s="1"/>
  <c r="D64" i="1"/>
  <c r="I63" i="1"/>
  <c r="H63" i="1"/>
  <c r="G63" i="1"/>
  <c r="F63" i="1"/>
  <c r="E63" i="1"/>
  <c r="D63" i="1"/>
  <c r="I62" i="1"/>
  <c r="H62" i="1"/>
  <c r="G62" i="1"/>
  <c r="F62" i="1"/>
  <c r="E62" i="1"/>
  <c r="C62" i="1" s="1"/>
  <c r="D62" i="1"/>
  <c r="F57" i="1"/>
  <c r="E57" i="1"/>
  <c r="D57" i="1"/>
  <c r="F56" i="1"/>
  <c r="E56" i="1"/>
  <c r="D56" i="1"/>
  <c r="F55" i="1"/>
  <c r="E55" i="1"/>
  <c r="C55" i="1" s="1"/>
  <c r="CB55" i="1" s="1"/>
  <c r="D55" i="1"/>
  <c r="F54" i="1"/>
  <c r="E54" i="1"/>
  <c r="D54" i="1"/>
  <c r="C54" i="1" s="1"/>
  <c r="F53" i="1"/>
  <c r="E53" i="1"/>
  <c r="D53" i="1"/>
  <c r="F52" i="1"/>
  <c r="CA52" i="1" s="1"/>
  <c r="E52" i="1"/>
  <c r="D52" i="1"/>
  <c r="F51" i="1"/>
  <c r="E51" i="1"/>
  <c r="C51" i="1" s="1"/>
  <c r="D51" i="1"/>
  <c r="F50" i="1"/>
  <c r="E50" i="1"/>
  <c r="D50" i="1"/>
  <c r="C50" i="1" s="1"/>
  <c r="H45" i="1"/>
  <c r="G45" i="1"/>
  <c r="G46" i="1" s="1"/>
  <c r="F45" i="1"/>
  <c r="E45" i="1"/>
  <c r="D45" i="1"/>
  <c r="H44" i="1"/>
  <c r="G44" i="1"/>
  <c r="F44" i="1"/>
  <c r="E44" i="1"/>
  <c r="D44" i="1"/>
  <c r="C44" i="1" s="1"/>
  <c r="H43" i="1"/>
  <c r="G43" i="1"/>
  <c r="F43" i="1"/>
  <c r="E43" i="1"/>
  <c r="D43" i="1"/>
  <c r="H42" i="1"/>
  <c r="G42" i="1"/>
  <c r="F42" i="1"/>
  <c r="E42" i="1"/>
  <c r="D42" i="1"/>
  <c r="C42" i="1" s="1"/>
  <c r="H41" i="1"/>
  <c r="G41" i="1"/>
  <c r="F41" i="1"/>
  <c r="E41" i="1"/>
  <c r="D41" i="1"/>
  <c r="H40" i="1"/>
  <c r="G40" i="1"/>
  <c r="F40" i="1"/>
  <c r="E40" i="1"/>
  <c r="D40" i="1"/>
  <c r="C40" i="1" s="1"/>
  <c r="H39" i="1"/>
  <c r="G39" i="1"/>
  <c r="F39" i="1"/>
  <c r="E39" i="1"/>
  <c r="D39" i="1"/>
  <c r="H38" i="1"/>
  <c r="H46" i="1" s="1"/>
  <c r="G38" i="1"/>
  <c r="F38" i="1"/>
  <c r="F46" i="1" s="1"/>
  <c r="E38" i="1"/>
  <c r="D38" i="1"/>
  <c r="D46" i="1" s="1"/>
  <c r="H37" i="1"/>
  <c r="G37" i="1"/>
  <c r="F37" i="1"/>
  <c r="E37" i="1"/>
  <c r="D37" i="1"/>
  <c r="D11" i="1"/>
  <c r="E11" i="1"/>
  <c r="F11" i="1"/>
  <c r="G11" i="1"/>
  <c r="H11" i="1"/>
  <c r="I11" i="1"/>
  <c r="J11" i="1"/>
  <c r="K11" i="1"/>
  <c r="D12" i="1"/>
  <c r="E12" i="1"/>
  <c r="F12" i="1"/>
  <c r="C12" i="1" s="1"/>
  <c r="G12" i="1"/>
  <c r="H12" i="1"/>
  <c r="I12" i="1"/>
  <c r="J12" i="1"/>
  <c r="K12" i="1"/>
  <c r="D13" i="1"/>
  <c r="E13" i="1"/>
  <c r="F13" i="1"/>
  <c r="C13" i="1" s="1"/>
  <c r="CG13" i="1" s="1"/>
  <c r="G13" i="1"/>
  <c r="H13" i="1"/>
  <c r="I13" i="1"/>
  <c r="J13" i="1"/>
  <c r="K13" i="1"/>
  <c r="D14" i="1"/>
  <c r="E14" i="1"/>
  <c r="F14" i="1"/>
  <c r="G14" i="1"/>
  <c r="H14" i="1"/>
  <c r="I14" i="1"/>
  <c r="J14" i="1"/>
  <c r="K14" i="1"/>
  <c r="D15" i="1"/>
  <c r="E15" i="1"/>
  <c r="F15" i="1"/>
  <c r="G15" i="1"/>
  <c r="H15" i="1"/>
  <c r="I15" i="1"/>
  <c r="J15" i="1"/>
  <c r="K15" i="1"/>
  <c r="D16" i="1"/>
  <c r="E16" i="1"/>
  <c r="F16" i="1"/>
  <c r="C16" i="1" s="1"/>
  <c r="G16" i="1"/>
  <c r="H16" i="1"/>
  <c r="I16" i="1"/>
  <c r="J16" i="1"/>
  <c r="K16" i="1"/>
  <c r="D17" i="1"/>
  <c r="E17" i="1"/>
  <c r="F17" i="1"/>
  <c r="C17" i="1" s="1"/>
  <c r="CG17" i="1" s="1"/>
  <c r="G17" i="1"/>
  <c r="H17" i="1"/>
  <c r="I17" i="1"/>
  <c r="J17" i="1"/>
  <c r="K17" i="1"/>
  <c r="D18" i="1"/>
  <c r="E18" i="1"/>
  <c r="F18" i="1"/>
  <c r="G18" i="1"/>
  <c r="H18" i="1"/>
  <c r="I18" i="1"/>
  <c r="J18" i="1"/>
  <c r="K18" i="1"/>
  <c r="D19" i="1"/>
  <c r="E19" i="1"/>
  <c r="F19" i="1"/>
  <c r="G19" i="1"/>
  <c r="H19" i="1"/>
  <c r="I19" i="1"/>
  <c r="J19" i="1"/>
  <c r="K19" i="1"/>
  <c r="D20" i="1"/>
  <c r="E20" i="1"/>
  <c r="F20" i="1"/>
  <c r="C20" i="1" s="1"/>
  <c r="G20" i="1"/>
  <c r="H20" i="1"/>
  <c r="I20" i="1"/>
  <c r="J20" i="1"/>
  <c r="K20" i="1"/>
  <c r="D21" i="1"/>
  <c r="E21" i="1"/>
  <c r="F21" i="1"/>
  <c r="C21" i="1" s="1"/>
  <c r="CG21" i="1" s="1"/>
  <c r="G21" i="1"/>
  <c r="H21" i="1"/>
  <c r="I21" i="1"/>
  <c r="J21" i="1"/>
  <c r="K21" i="1"/>
  <c r="D22" i="1"/>
  <c r="E22" i="1"/>
  <c r="F22" i="1"/>
  <c r="G22" i="1"/>
  <c r="H22" i="1"/>
  <c r="I22" i="1"/>
  <c r="J22" i="1"/>
  <c r="K22" i="1"/>
  <c r="D23" i="1"/>
  <c r="E23" i="1"/>
  <c r="F23" i="1"/>
  <c r="G23" i="1"/>
  <c r="H23" i="1"/>
  <c r="I23" i="1"/>
  <c r="J23" i="1"/>
  <c r="K23" i="1"/>
  <c r="D24" i="1"/>
  <c r="E24" i="1"/>
  <c r="F24" i="1"/>
  <c r="C24" i="1" s="1"/>
  <c r="G24" i="1"/>
  <c r="H24" i="1"/>
  <c r="I24" i="1"/>
  <c r="J24" i="1"/>
  <c r="K24" i="1"/>
  <c r="D25" i="1"/>
  <c r="E25" i="1"/>
  <c r="F25" i="1"/>
  <c r="C25" i="1" s="1"/>
  <c r="G25" i="1"/>
  <c r="H25" i="1"/>
  <c r="I25" i="1"/>
  <c r="J25" i="1"/>
  <c r="K25" i="1"/>
  <c r="D26" i="1"/>
  <c r="E26" i="1"/>
  <c r="F26" i="1"/>
  <c r="G26" i="1"/>
  <c r="H26" i="1"/>
  <c r="I26" i="1"/>
  <c r="J26" i="1"/>
  <c r="K26" i="1"/>
  <c r="D27" i="1"/>
  <c r="E27" i="1"/>
  <c r="F27" i="1"/>
  <c r="G27" i="1"/>
  <c r="H27" i="1"/>
  <c r="I27" i="1"/>
  <c r="J27" i="1"/>
  <c r="K27" i="1"/>
  <c r="D28" i="1"/>
  <c r="E28" i="1"/>
  <c r="F28" i="1"/>
  <c r="C28" i="1" s="1"/>
  <c r="G28" i="1"/>
  <c r="H28" i="1"/>
  <c r="I28" i="1"/>
  <c r="J28" i="1"/>
  <c r="K28" i="1"/>
  <c r="D29" i="1"/>
  <c r="E29" i="1"/>
  <c r="F29" i="1"/>
  <c r="C29" i="1" s="1"/>
  <c r="G29" i="1"/>
  <c r="H29" i="1"/>
  <c r="I29" i="1"/>
  <c r="J29" i="1"/>
  <c r="K29" i="1"/>
  <c r="D30" i="1"/>
  <c r="E30" i="1"/>
  <c r="F30" i="1"/>
  <c r="G30" i="1"/>
  <c r="H30" i="1"/>
  <c r="I30" i="1"/>
  <c r="J30" i="1"/>
  <c r="K30" i="1"/>
  <c r="D31" i="1"/>
  <c r="E31" i="1"/>
  <c r="F31" i="1"/>
  <c r="G31" i="1"/>
  <c r="H31" i="1"/>
  <c r="I31" i="1"/>
  <c r="J31" i="1"/>
  <c r="CB31" i="1" s="1"/>
  <c r="K31" i="1"/>
  <c r="D32" i="1"/>
  <c r="E32" i="1"/>
  <c r="F32" i="1"/>
  <c r="C32" i="1" s="1"/>
  <c r="G32" i="1"/>
  <c r="H32" i="1"/>
  <c r="I32" i="1"/>
  <c r="J32" i="1"/>
  <c r="CB32" i="1" s="1"/>
  <c r="K32" i="1"/>
  <c r="D33" i="1"/>
  <c r="E33" i="1"/>
  <c r="F33" i="1"/>
  <c r="C33" i="1" s="1"/>
  <c r="G33" i="1"/>
  <c r="H33" i="1"/>
  <c r="I33" i="1"/>
  <c r="J33" i="1"/>
  <c r="K33" i="1"/>
  <c r="D34" i="1"/>
  <c r="E34" i="1"/>
  <c r="C34" i="1" s="1"/>
  <c r="F34" i="1"/>
  <c r="G34" i="1"/>
  <c r="H34" i="1"/>
  <c r="I34" i="1"/>
  <c r="J34" i="1"/>
  <c r="K34" i="1"/>
  <c r="E10" i="1"/>
  <c r="F10" i="1"/>
  <c r="G10" i="1"/>
  <c r="H10" i="1"/>
  <c r="I10" i="1"/>
  <c r="J10" i="1"/>
  <c r="K10" i="1"/>
  <c r="D10" i="1"/>
  <c r="B77" i="7"/>
  <c r="B73" i="7"/>
  <c r="B72" i="7"/>
  <c r="C67" i="7"/>
  <c r="C66" i="7"/>
  <c r="C65" i="7"/>
  <c r="C64" i="7"/>
  <c r="C63" i="7"/>
  <c r="C62" i="7"/>
  <c r="C57" i="7"/>
  <c r="C56" i="7"/>
  <c r="CB56" i="7" s="1"/>
  <c r="C55" i="7"/>
  <c r="C54" i="7"/>
  <c r="C53" i="7"/>
  <c r="C52" i="7"/>
  <c r="CB52" i="7" s="1"/>
  <c r="C51" i="7"/>
  <c r="C50" i="7"/>
  <c r="H46" i="7"/>
  <c r="G46" i="7"/>
  <c r="F46" i="7"/>
  <c r="E46" i="7"/>
  <c r="D46" i="7"/>
  <c r="C45" i="7"/>
  <c r="C44" i="7"/>
  <c r="C43" i="7"/>
  <c r="C42" i="7"/>
  <c r="C41" i="7"/>
  <c r="C40" i="7"/>
  <c r="C39" i="7"/>
  <c r="C38" i="7"/>
  <c r="C46" i="7" s="1"/>
  <c r="C37" i="7"/>
  <c r="C34" i="7"/>
  <c r="C33" i="7"/>
  <c r="C32" i="7"/>
  <c r="CG32" i="7" s="1"/>
  <c r="C31" i="7"/>
  <c r="C30" i="7"/>
  <c r="C29" i="7"/>
  <c r="CG29" i="7" s="1"/>
  <c r="C28" i="7"/>
  <c r="C27" i="7"/>
  <c r="C26" i="7"/>
  <c r="C25" i="7"/>
  <c r="CA25" i="7" s="1"/>
  <c r="C24" i="7"/>
  <c r="CG24" i="7" s="1"/>
  <c r="C23" i="7"/>
  <c r="C22" i="7"/>
  <c r="C21" i="7"/>
  <c r="CG21" i="7" s="1"/>
  <c r="C20" i="7"/>
  <c r="CA20" i="7" s="1"/>
  <c r="C19" i="7"/>
  <c r="C18" i="7"/>
  <c r="C17" i="7"/>
  <c r="CA17" i="7" s="1"/>
  <c r="C16" i="7"/>
  <c r="CG16" i="7" s="1"/>
  <c r="C15" i="7"/>
  <c r="C14" i="7"/>
  <c r="C13" i="7"/>
  <c r="CG13" i="7" s="1"/>
  <c r="C12" i="7"/>
  <c r="A195" i="7" s="1"/>
  <c r="C11" i="7"/>
  <c r="C10" i="7"/>
  <c r="A5" i="7"/>
  <c r="A4" i="7"/>
  <c r="A3" i="7"/>
  <c r="A2" i="7"/>
  <c r="C67" i="1"/>
  <c r="C65" i="1"/>
  <c r="C63" i="1"/>
  <c r="C57" i="1"/>
  <c r="C56" i="1"/>
  <c r="C53" i="1"/>
  <c r="C52" i="1"/>
  <c r="CB52" i="1" s="1"/>
  <c r="E46" i="1"/>
  <c r="C43" i="1"/>
  <c r="C41" i="1"/>
  <c r="C39" i="1"/>
  <c r="C37" i="1"/>
  <c r="C31" i="1"/>
  <c r="CA31" i="1" s="1"/>
  <c r="C30" i="1"/>
  <c r="CG30" i="1" s="1"/>
  <c r="C27" i="1"/>
  <c r="CG27" i="1" s="1"/>
  <c r="C26" i="1"/>
  <c r="CG26" i="1" s="1"/>
  <c r="C23" i="1"/>
  <c r="C22" i="1"/>
  <c r="C19" i="1"/>
  <c r="CA19" i="1" s="1"/>
  <c r="C18" i="1"/>
  <c r="CG18" i="1" s="1"/>
  <c r="C15" i="1"/>
  <c r="CG15" i="1" s="1"/>
  <c r="C14" i="1"/>
  <c r="C11" i="1"/>
  <c r="CA11" i="1" s="1"/>
  <c r="C10" i="1"/>
  <c r="A5" i="1"/>
  <c r="A4" i="1"/>
  <c r="A3" i="1"/>
  <c r="A2" i="1"/>
  <c r="CA56" i="7"/>
  <c r="CB55" i="7"/>
  <c r="CA55" i="7"/>
  <c r="CB53" i="7"/>
  <c r="CA53" i="7"/>
  <c r="CG31" i="7"/>
  <c r="CB31" i="7"/>
  <c r="CA31" i="7"/>
  <c r="CH31" i="7"/>
  <c r="CG30" i="7"/>
  <c r="CB30" i="7"/>
  <c r="CA30" i="7"/>
  <c r="CA29" i="7"/>
  <c r="CG28" i="7"/>
  <c r="CG27" i="7"/>
  <c r="CG26" i="7"/>
  <c r="CA26" i="7"/>
  <c r="CG25" i="7"/>
  <c r="CG23" i="7"/>
  <c r="CG22" i="7"/>
  <c r="CB22" i="7"/>
  <c r="CA21" i="7"/>
  <c r="CG20" i="7"/>
  <c r="CG19" i="7"/>
  <c r="CG18" i="7"/>
  <c r="CG17" i="7"/>
  <c r="CG15" i="7"/>
  <c r="CG14" i="7"/>
  <c r="CA13" i="7"/>
  <c r="CG12" i="7"/>
  <c r="CG11" i="7"/>
  <c r="B77" i="6"/>
  <c r="B73" i="6"/>
  <c r="B72" i="6"/>
  <c r="C67" i="6"/>
  <c r="C66" i="6"/>
  <c r="C65" i="6"/>
  <c r="C64" i="6"/>
  <c r="C63" i="6"/>
  <c r="C62" i="6"/>
  <c r="C57" i="6"/>
  <c r="CB56" i="6"/>
  <c r="CA56" i="6"/>
  <c r="C56" i="6"/>
  <c r="C55" i="6"/>
  <c r="CA55" i="6" s="1"/>
  <c r="C54" i="6"/>
  <c r="C53" i="6"/>
  <c r="CA53" i="6" s="1"/>
  <c r="C52" i="6"/>
  <c r="CB52" i="6" s="1"/>
  <c r="C51" i="6"/>
  <c r="C50" i="6"/>
  <c r="H46" i="6"/>
  <c r="G46" i="6"/>
  <c r="F46" i="6"/>
  <c r="E46" i="6"/>
  <c r="D46" i="6"/>
  <c r="C45" i="6"/>
  <c r="C44" i="6"/>
  <c r="C43" i="6"/>
  <c r="C42" i="6"/>
  <c r="C41" i="6"/>
  <c r="C40" i="6"/>
  <c r="C39" i="6"/>
  <c r="C38" i="6"/>
  <c r="C37" i="6"/>
  <c r="C46" i="6" s="1"/>
  <c r="C34" i="6"/>
  <c r="C33" i="6"/>
  <c r="CG32" i="6"/>
  <c r="C32" i="6"/>
  <c r="CH32" i="6" s="1"/>
  <c r="C31" i="6"/>
  <c r="CA31" i="6" s="1"/>
  <c r="CG30" i="6"/>
  <c r="CB30" i="6"/>
  <c r="CA30" i="6"/>
  <c r="C30" i="6"/>
  <c r="CH30" i="6" s="1"/>
  <c r="C29" i="6"/>
  <c r="CA29" i="6" s="1"/>
  <c r="C28" i="6"/>
  <c r="CG28" i="6" s="1"/>
  <c r="CG27" i="6"/>
  <c r="C27" i="6"/>
  <c r="CA27" i="6" s="1"/>
  <c r="CG26" i="6"/>
  <c r="CA26" i="6"/>
  <c r="C26" i="6"/>
  <c r="C25" i="6"/>
  <c r="CA25" i="6" s="1"/>
  <c r="C24" i="6"/>
  <c r="CG24" i="6" s="1"/>
  <c r="CG23" i="6"/>
  <c r="C23" i="6"/>
  <c r="CA23" i="6" s="1"/>
  <c r="CG22" i="6"/>
  <c r="CB22" i="6"/>
  <c r="C22" i="6"/>
  <c r="CA22" i="6" s="1"/>
  <c r="CG21" i="6"/>
  <c r="CA21" i="6"/>
  <c r="C21" i="6"/>
  <c r="C20" i="6"/>
  <c r="CA20" i="6" s="1"/>
  <c r="C19" i="6"/>
  <c r="CG19" i="6" s="1"/>
  <c r="CG18" i="6"/>
  <c r="C18" i="6"/>
  <c r="CA18" i="6" s="1"/>
  <c r="CG17" i="6"/>
  <c r="CA17" i="6"/>
  <c r="C17" i="6"/>
  <c r="C16" i="6"/>
  <c r="CA16" i="6" s="1"/>
  <c r="C15" i="6"/>
  <c r="CG15" i="6" s="1"/>
  <c r="CG14" i="6"/>
  <c r="C14" i="6"/>
  <c r="CA14" i="6" s="1"/>
  <c r="CG13" i="6"/>
  <c r="CA13" i="6"/>
  <c r="C13" i="6"/>
  <c r="C12" i="6"/>
  <c r="CA12" i="6" s="1"/>
  <c r="C11" i="6"/>
  <c r="CG11" i="6" s="1"/>
  <c r="CG10" i="6"/>
  <c r="C10" i="6"/>
  <c r="A195" i="6" s="1"/>
  <c r="A5" i="6"/>
  <c r="A4" i="6"/>
  <c r="A3" i="6"/>
  <c r="A2" i="6"/>
  <c r="B77" i="5"/>
  <c r="B73" i="5"/>
  <c r="B72" i="5"/>
  <c r="C67" i="5"/>
  <c r="C66" i="5"/>
  <c r="C65" i="5"/>
  <c r="C64" i="5"/>
  <c r="C63" i="5"/>
  <c r="C62" i="5"/>
  <c r="C57" i="5"/>
  <c r="CA56" i="5"/>
  <c r="C56" i="5"/>
  <c r="CB56" i="5" s="1"/>
  <c r="C55" i="5"/>
  <c r="CA55" i="5" s="1"/>
  <c r="C54" i="5"/>
  <c r="C53" i="5"/>
  <c r="CA53" i="5" s="1"/>
  <c r="CA52" i="5"/>
  <c r="C52" i="5"/>
  <c r="CB52" i="5" s="1"/>
  <c r="C51" i="5"/>
  <c r="C50" i="5"/>
  <c r="H46" i="5"/>
  <c r="G46" i="5"/>
  <c r="F46" i="5"/>
  <c r="E46" i="5"/>
  <c r="D46" i="5"/>
  <c r="C45" i="5"/>
  <c r="C44" i="5"/>
  <c r="C43" i="5"/>
  <c r="C42" i="5"/>
  <c r="C41" i="5"/>
  <c r="C40" i="5"/>
  <c r="C39" i="5"/>
  <c r="C38" i="5"/>
  <c r="C37" i="5"/>
  <c r="C46" i="5" s="1"/>
  <c r="C34" i="5"/>
  <c r="C33" i="5"/>
  <c r="CG32" i="5"/>
  <c r="CA32" i="5"/>
  <c r="C32" i="5"/>
  <c r="CH32" i="5" s="1"/>
  <c r="CB31" i="5"/>
  <c r="C31" i="5"/>
  <c r="CA31" i="5" s="1"/>
  <c r="CG30" i="5"/>
  <c r="CB30" i="5"/>
  <c r="CA30" i="5"/>
  <c r="C30" i="5"/>
  <c r="CH30" i="5" s="1"/>
  <c r="CG29" i="5"/>
  <c r="CA29" i="5"/>
  <c r="C29" i="5"/>
  <c r="CA28" i="5"/>
  <c r="C28" i="5"/>
  <c r="CG28" i="5" s="1"/>
  <c r="C27" i="5"/>
  <c r="CG27" i="5" s="1"/>
  <c r="CG26" i="5"/>
  <c r="CA26" i="5"/>
  <c r="C26" i="5"/>
  <c r="CG25" i="5"/>
  <c r="CA25" i="5"/>
  <c r="C25" i="5"/>
  <c r="CA24" i="5"/>
  <c r="C24" i="5"/>
  <c r="CG24" i="5" s="1"/>
  <c r="C23" i="5"/>
  <c r="CG23" i="5" s="1"/>
  <c r="C22" i="5"/>
  <c r="CG22" i="5" s="1"/>
  <c r="CG21" i="5"/>
  <c r="CA21" i="5"/>
  <c r="C21" i="5"/>
  <c r="CG20" i="5"/>
  <c r="C20" i="5"/>
  <c r="CA20" i="5" s="1"/>
  <c r="CA19" i="5"/>
  <c r="C19" i="5"/>
  <c r="CG19" i="5" s="1"/>
  <c r="C18" i="5"/>
  <c r="CG18" i="5" s="1"/>
  <c r="CG17" i="5"/>
  <c r="CA17" i="5"/>
  <c r="C17" i="5"/>
  <c r="CG16" i="5"/>
  <c r="C16" i="5"/>
  <c r="CA16" i="5" s="1"/>
  <c r="CA15" i="5"/>
  <c r="C15" i="5"/>
  <c r="CG15" i="5" s="1"/>
  <c r="C14" i="5"/>
  <c r="CG14" i="5" s="1"/>
  <c r="CG13" i="5"/>
  <c r="CA13" i="5"/>
  <c r="C13" i="5"/>
  <c r="CG12" i="5"/>
  <c r="C12" i="5"/>
  <c r="CA12" i="5" s="1"/>
  <c r="CA11" i="5"/>
  <c r="C11" i="5"/>
  <c r="CG11" i="5" s="1"/>
  <c r="C10" i="5"/>
  <c r="A195" i="5" s="1"/>
  <c r="A5" i="5"/>
  <c r="A4" i="5"/>
  <c r="A3" i="5"/>
  <c r="A2" i="5"/>
  <c r="CB56" i="1"/>
  <c r="CB53" i="1"/>
  <c r="CA53" i="1"/>
  <c r="CG31" i="1"/>
  <c r="CB30" i="1"/>
  <c r="CG23" i="1"/>
  <c r="CG22" i="1"/>
  <c r="CG19" i="1"/>
  <c r="CA15" i="1"/>
  <c r="CG14" i="1"/>
  <c r="CG11" i="1"/>
  <c r="CA55" i="1" l="1"/>
  <c r="C45" i="1"/>
  <c r="C38" i="1"/>
  <c r="C46" i="1" s="1"/>
  <c r="CA32" i="1"/>
  <c r="CH32" i="1"/>
  <c r="CG32" i="1"/>
  <c r="CG29" i="1"/>
  <c r="CA29" i="1"/>
  <c r="CG28" i="1"/>
  <c r="CA28" i="1"/>
  <c r="CG25" i="1"/>
  <c r="CA25" i="1"/>
  <c r="CG24" i="1"/>
  <c r="CA24" i="1"/>
  <c r="CG20" i="1"/>
  <c r="CA20" i="1"/>
  <c r="CA16" i="1"/>
  <c r="CG16" i="1"/>
  <c r="CG12" i="1"/>
  <c r="CA12" i="1"/>
  <c r="A195" i="1"/>
  <c r="CA16" i="7"/>
  <c r="CA12" i="7"/>
  <c r="CH32" i="7"/>
  <c r="CA11" i="7"/>
  <c r="CA15" i="7"/>
  <c r="CA19" i="7"/>
  <c r="CA24" i="7"/>
  <c r="CA28" i="7"/>
  <c r="CA32" i="7"/>
  <c r="CA52" i="7"/>
  <c r="CA10" i="7"/>
  <c r="CA14" i="7"/>
  <c r="CA18" i="7"/>
  <c r="CA22" i="7"/>
  <c r="CA23" i="7"/>
  <c r="CA27" i="7"/>
  <c r="CH30" i="7"/>
  <c r="CB32" i="7"/>
  <c r="CG10" i="7"/>
  <c r="B195" i="7" s="1"/>
  <c r="CA11" i="6"/>
  <c r="CG12" i="6"/>
  <c r="B195" i="6" s="1"/>
  <c r="CA15" i="6"/>
  <c r="CG16" i="6"/>
  <c r="CA19" i="6"/>
  <c r="CG20" i="6"/>
  <c r="CA24" i="6"/>
  <c r="CG25" i="6"/>
  <c r="CA28" i="6"/>
  <c r="CG29" i="6"/>
  <c r="CB31" i="6"/>
  <c r="CA32" i="6"/>
  <c r="CA52" i="6"/>
  <c r="CB53" i="6"/>
  <c r="CB55" i="6"/>
  <c r="CA10" i="6"/>
  <c r="CG31" i="6"/>
  <c r="CB32" i="6"/>
  <c r="CH31" i="6"/>
  <c r="CB53" i="5"/>
  <c r="CB55" i="5"/>
  <c r="CA10" i="5"/>
  <c r="CA14" i="5"/>
  <c r="CA18" i="5"/>
  <c r="CA22" i="5"/>
  <c r="CA23" i="5"/>
  <c r="CA27" i="5"/>
  <c r="CG31" i="5"/>
  <c r="CB32" i="5"/>
  <c r="CG10" i="5"/>
  <c r="B195" i="5" s="1"/>
  <c r="CB22" i="5"/>
  <c r="CH31" i="5"/>
  <c r="CA10" i="1"/>
  <c r="CA14" i="1"/>
  <c r="CA18" i="1"/>
  <c r="CA22" i="1"/>
  <c r="CA23" i="1"/>
  <c r="CA27" i="1"/>
  <c r="CH30" i="1"/>
  <c r="CG10" i="1"/>
  <c r="CA13" i="1"/>
  <c r="CA17" i="1"/>
  <c r="CA21" i="1"/>
  <c r="CB22" i="1"/>
  <c r="CA26" i="1"/>
  <c r="CA30" i="1"/>
  <c r="CH31" i="1"/>
  <c r="CA56" i="1"/>
  <c r="B195" i="1" l="1"/>
</calcChain>
</file>

<file path=xl/sharedStrings.xml><?xml version="1.0" encoding="utf-8"?>
<sst xmlns="http://schemas.openxmlformats.org/spreadsheetml/2006/main" count="847" uniqueCount="99">
  <si>
    <t>SERVICIO DE SALUD</t>
  </si>
  <si>
    <t>REM-26.  ACTIVIDADES EN DOMICILIO Y OTROS ESPACIOS</t>
  </si>
  <si>
    <t>SECCIÓN A: VISITAS DOMICILIARIAS INTEGRALES A FAMILIAS (ESTABLECIMIENTOS APS)</t>
  </si>
  <si>
    <t>CONCEPTOS</t>
  </si>
  <si>
    <t>TOTAL</t>
  </si>
  <si>
    <t>UN PROFESIONAL</t>
  </si>
  <si>
    <t>DOS O MÁS PROFESIONALES</t>
  </si>
  <si>
    <t>UN PROFESIONAL Y UN TÉCNICO PARAMÉDICO</t>
  </si>
  <si>
    <t>PRIMER CONTACTO</t>
  </si>
  <si>
    <t>VISITA DE SEGUIMIENTO</t>
  </si>
  <si>
    <t>PROGRAMA DE ATENCIÓN DOMICILIARIA A PERSONAS CON DEPENDENCIA SEVERA</t>
  </si>
  <si>
    <t>SECCIÓN B: OTRAS VISITAS INTEGRALES</t>
  </si>
  <si>
    <t>DOS O MÁS 
PROFESIONALES</t>
  </si>
  <si>
    <t>UN PROFESIONAL Y 
UN TÉCNICO PARAMÉDICO</t>
  </si>
  <si>
    <t>TÉCNICO PARAMÉDICO</t>
  </si>
  <si>
    <t>(*) Excluye visita integral de salud mental</t>
  </si>
  <si>
    <t>SECCIÓN C:  VISITAS CON FINES DE TRATAMIENTOS Y/O PROCEDIMIENTOS EN  DOMICILIO</t>
  </si>
  <si>
    <t>PROFESIONAL</t>
  </si>
  <si>
    <t>TÉCNICO 
PARAMÉDICO</t>
  </si>
  <si>
    <t>A PERSONAS CON DEPENDENCIA LEVE</t>
  </si>
  <si>
    <t>A PERSONAS CON DEPENDENCIA MODERADA</t>
  </si>
  <si>
    <t xml:space="preserve"> A PERSONAS CON DEPENDENCIA SEVERA</t>
  </si>
  <si>
    <t>ONCOLÓGICOS</t>
  </si>
  <si>
    <t>NO ONCOLÓGICOS</t>
  </si>
  <si>
    <t>OTROS</t>
  </si>
  <si>
    <t xml:space="preserve">VISITA DE SEGUIMIENTO A PERSONAS CON DEPEDENCIA SEVERA </t>
  </si>
  <si>
    <t>ATENCION  FARMACEÚTICA EN DOMICILIO</t>
  </si>
  <si>
    <t>SECCIÓN D: RESCATE DE PACIENTES INASISTENTES</t>
  </si>
  <si>
    <t>RESCATE EN DOMICILIO</t>
  </si>
  <si>
    <t>RESCATE TELEFONICO</t>
  </si>
  <si>
    <t>FUNCIONARIO</t>
  </si>
  <si>
    <t>COMPRA DE SERVICIO (*)</t>
  </si>
  <si>
    <t>* No incluidas como producción del establecimiento.</t>
  </si>
  <si>
    <t>FACILITADOR/A INTERCULTURAL</t>
  </si>
  <si>
    <t>PROGRAMA DE ACOMPAÑAMIENTO PSICOSOCIAL EN APS</t>
  </si>
  <si>
    <t>FAMILIA CON NIÑO PREMATURO</t>
  </si>
  <si>
    <t>FAMILIA CON NIÑO RECIÉN NACIDO</t>
  </si>
  <si>
    <t>FAMILIA CON NIÑO CON DÉFICIT DEL DSM</t>
  </si>
  <si>
    <t>FAMILIA CON NIÑO EN RIESGO VINCULAR AFECTIVO</t>
  </si>
  <si>
    <t>FAMILIA CON NIÑO &lt; 7 MESES CON SCORE DE RIESGO MODERADO DE MORIR POR NEUMONÍA</t>
  </si>
  <si>
    <t>FAMILIA CON NIÑO &lt; 7 MESES CON SCORE DE RIESGO GRAVE DE MORIR POR NEUMONÍA</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</si>
  <si>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</si>
  <si>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</si>
  <si>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</si>
  <si>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</si>
  <si>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</si>
  <si>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DEPENDEDIENTE (EXCLUYE DEPENDIENTE SEVERO)</t>
  </si>
  <si>
    <t>FAMILIA CON ADULTO MAYOR CON DEMENCIA</t>
  </si>
  <si>
    <t xml:space="preserve"> </t>
  </si>
  <si>
    <t>FAMILIA CON ADULTO MAYOR EN RIESGO PSICOSOCIAL</t>
  </si>
  <si>
    <t>FAMILIA CON GESTANTE &gt;20 AÑOS EN RIESGO PSICOSOCIAL</t>
  </si>
  <si>
    <t>FAMILIA CON GESTANTE ADOLESCENTE 10 A 14 AÑOS</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</si>
  <si>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</si>
  <si>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</si>
  <si>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</si>
  <si>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</si>
  <si>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INTEGRANTE CON ENFERMEDAD TERMINAL</t>
  </si>
  <si>
    <t>FAMILIA CON INTEGRANTE ALTA HOSPITALIZACIÓN PRECOZ</t>
  </si>
  <si>
    <t>FAMILIA CON INTEGRANTE CON DEPENDENCIA SEVERA</t>
  </si>
  <si>
    <t>FAMILIA CON OTRO RIESGO PSICOSOCIAL</t>
  </si>
  <si>
    <t>FAMILIA CON INTEGRANTE CON PROBLEMA DE SALUD MENTAL</t>
  </si>
  <si>
    <t>VISITA EPIDEMIOLÓGICA</t>
  </si>
  <si>
    <t>A LUGAR DE TRABAJO (*)</t>
  </si>
  <si>
    <t>A COLEGIO, SALAS CUNA, JARDÍN INFANTIL (*)</t>
  </si>
  <si>
    <t>A GRUPO COMUNITARIO</t>
  </si>
  <si>
    <t>VISITA INTEGRAL DE SALUD MENTAL</t>
  </si>
  <si>
    <t>A DOMINICILIO (NIVEL SECUNDARIO)</t>
  </si>
  <si>
    <t>A LUGAR DE TRABAJO</t>
  </si>
  <si>
    <t>A ESTABLECIMIENTOS EDUCACIONALES</t>
  </si>
  <si>
    <t>EN SECTOR RURAL</t>
  </si>
  <si>
    <t>OTRAS</t>
  </si>
  <si>
    <t>ATENCION ODONTOLÓGICA EN DOMICILIO</t>
  </si>
  <si>
    <t>GRUPO ETARIO</t>
  </si>
  <si>
    <t>Técnico paramédico</t>
  </si>
  <si>
    <t>Administrativo</t>
  </si>
  <si>
    <t>Otro</t>
  </si>
  <si>
    <t>Desde el establecimiento</t>
  </si>
  <si>
    <t>Compra de servicio (*)</t>
  </si>
  <si>
    <t>MENOR DE 1 AÑO</t>
  </si>
  <si>
    <t>1 a 4 AÑOS</t>
  </si>
  <si>
    <t>5 a 9 AÑOS</t>
  </si>
  <si>
    <t>10 a 24 AÑOS</t>
  </si>
  <si>
    <t>25 a 64 AÑOS</t>
  </si>
  <si>
    <t>65 Y MÁS</t>
  </si>
  <si>
    <t>SECCIÓN E: OTRAS VISITAS PROGRAMA DE ACOMPAÑAMIENTO PSICOSOCIAL EN ATENCIÓN PRIMARIA</t>
  </si>
  <si>
    <t>GRUPOS</t>
  </si>
  <si>
    <t>TOTAL VISITAS</t>
  </si>
  <si>
    <t>NÚMERO DE OTRAS VISITAS SEGÚN RANGO ETARIO</t>
  </si>
  <si>
    <t>0 - 4</t>
  </si>
  <si>
    <t>5 - 9</t>
  </si>
  <si>
    <t>10 - 14</t>
  </si>
  <si>
    <t>15 - 19</t>
  </si>
  <si>
    <t>20 - 24</t>
  </si>
  <si>
    <t>ESTABLECIMIENTO EDUCACIONAL</t>
  </si>
  <si>
    <t>SECCIÓN F: APOYO TELEFÓNICO DEL PROGRAMA DE ACOMPAÑAMIENTO PSICOSOCIAL EN APS</t>
  </si>
  <si>
    <t>TOTAL ACCIONES</t>
  </si>
  <si>
    <t>NÚMERO DE ACCIONES DE ACOMPAÑAMIENTO TELEFÓNICO</t>
  </si>
  <si>
    <t>ACCIONES TELEFÓNICAS REALIZADAS (LLAMADAS O MENSAJERÍA)</t>
  </si>
  <si>
    <t>FACILITADOR/A INTERCULTURAL/ AGENTE COMUNITARIO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</si>
</sst>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8"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12"/>
      <name val="Verdana"/>
      <family val="2"/>
    </font>
    <font>
      <b/>
      <sz val="11"/>
      <name val="Verdana"/>
      <family val="2"/>
    </font>
    <font>
      <sz val="11"/>
      <name val="Verdana"/>
      <family val="2"/>
    </font>
    <font>
      <sz val="9"/>
      <name val="Verdana"/>
      <family val="2"/>
    </font>
    <font>
      <sz val="10"/>
      <name val="Verdana"/>
      <family val="2"/>
    </font>
    <font>
      <b/>
      <sz val="8"/>
      <color indexed="10"/>
      <name val="Verdana"/>
      <family val="2"/>
    </font>
    <font>
      <b/>
      <sz val="8"/>
      <color indexed="8"/>
      <name val="Verdana"/>
      <family val="2"/>
    </font>
    <font>
      <sz val="11"/>
      <color indexed="8"/>
      <name val="Verdana"/>
      <family val="2"/>
    </font>
    <font>
      <sz val="7"/>
      <name val="Verdana"/>
      <family val="2"/>
    </font>
    <font>
      <sz val="8"/>
      <color indexed="10"/>
      <name val="Verdana"/>
      <family val="2"/>
    </font>
    <font>
      <sz val="8"/>
      <color rgb="FFFF0000"/>
      <name val="Verdana"/>
      <family val="2"/>
    </font>
    <font>
      <sz val="8"/>
      <color indexed="8"/>
      <name val="Verdana"/>
      <family val="2"/>
    </font>
    <font>
      <b/>
      <sz val="11"/>
      <color indexed="8"/>
      <name val="Verdana"/>
      <family val="2"/>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51"/>
        <bgColor indexed="64"/>
      </patternFill>
    </fill>
  </fills>
  <borders count="9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double">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9"/>
      </left>
      <right style="thin">
        <color indexed="9"/>
      </right>
      <top style="thin">
        <color indexed="64"/>
      </top>
      <bottom/>
      <diagonal/>
    </border>
    <border>
      <left style="thin">
        <color indexed="9"/>
      </left>
      <right/>
      <top style="thin">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thin">
        <color indexed="64"/>
      </top>
      <bottom style="hair">
        <color indexed="64"/>
      </bottom>
      <diagonal/>
    </border>
  </borders>
  <cellStyleXfs count="1">
    <xf numFmtId="0" fontId="0" fillId="0" borderId="0"/>
  </cellStyleXfs>
  <cellXfs count="539">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2" fillId="2" borderId="0" xfId="0" applyNumberFormat="1" applyFont="1" applyFill="1" applyAlignment="1" applyProtection="1">
      <protection hidden="1"/>
    </xf>
    <xf numFmtId="0" fontId="6" fillId="2" borderId="0" xfId="0" applyFont="1" applyFill="1" applyAlignment="1" applyProtection="1"/>
    <xf numFmtId="0" fontId="7" fillId="2" borderId="0" xfId="0" applyFont="1" applyFill="1" applyAlignment="1" applyProtection="1"/>
    <xf numFmtId="0" fontId="7" fillId="2" borderId="0" xfId="0" applyFont="1" applyFill="1" applyBorder="1" applyAlignment="1" applyProtection="1"/>
    <xf numFmtId="0" fontId="7" fillId="2" borderId="0" xfId="0" applyFont="1" applyFill="1" applyBorder="1" applyProtection="1"/>
    <xf numFmtId="0" fontId="6" fillId="2" borderId="0" xfId="0" applyFont="1" applyFill="1" applyBorder="1" applyProtection="1"/>
    <xf numFmtId="0" fontId="8" fillId="2" borderId="0" xfId="0" applyNumberFormat="1" applyFont="1" applyFill="1" applyAlignment="1" applyProtection="1"/>
    <xf numFmtId="0" fontId="2" fillId="0" borderId="1"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0" xfId="0" applyNumberFormat="1" applyFont="1" applyFill="1" applyAlignment="1" applyProtection="1">
      <protection hidden="1"/>
    </xf>
    <xf numFmtId="3" fontId="2" fillId="0" borderId="11" xfId="0" applyNumberFormat="1" applyFont="1" applyFill="1" applyBorder="1" applyAlignment="1" applyProtection="1">
      <alignment horizontal="right" vertical="center" wrapText="1"/>
    </xf>
    <xf numFmtId="3" fontId="2" fillId="3" borderId="12" xfId="0" applyNumberFormat="1" applyFont="1" applyFill="1" applyBorder="1" applyAlignment="1" applyProtection="1">
      <alignment horizontal="right"/>
      <protection locked="0"/>
    </xf>
    <xf numFmtId="3" fontId="2" fillId="3" borderId="13" xfId="0" applyNumberFormat="1" applyFont="1" applyFill="1" applyBorder="1" applyAlignment="1" applyProtection="1">
      <alignment horizontal="right"/>
      <protection locked="0"/>
    </xf>
    <xf numFmtId="3" fontId="2" fillId="3" borderId="14" xfId="0" applyNumberFormat="1" applyFont="1" applyFill="1" applyBorder="1" applyAlignment="1" applyProtection="1">
      <alignment horizontal="right"/>
      <protection locked="0"/>
    </xf>
    <xf numFmtId="3" fontId="2" fillId="3" borderId="15" xfId="0" applyNumberFormat="1" applyFont="1" applyFill="1" applyBorder="1" applyAlignment="1" applyProtection="1">
      <alignment horizontal="right"/>
      <protection locked="0"/>
    </xf>
    <xf numFmtId="3" fontId="2" fillId="3" borderId="16" xfId="0" applyNumberFormat="1" applyFont="1" applyFill="1" applyBorder="1" applyAlignment="1" applyProtection="1">
      <alignment horizontal="right"/>
      <protection locked="0"/>
    </xf>
    <xf numFmtId="3" fontId="2" fillId="4" borderId="17" xfId="0" applyNumberFormat="1" applyFont="1" applyFill="1" applyBorder="1" applyAlignment="1" applyProtection="1">
      <alignment horizontal="right"/>
    </xf>
    <xf numFmtId="0" fontId="2" fillId="0" borderId="0" xfId="0" applyFont="1" applyFill="1" applyProtection="1"/>
    <xf numFmtId="0" fontId="8" fillId="0" borderId="0" xfId="0" applyNumberFormat="1" applyFont="1" applyFill="1" applyAlignment="1" applyProtection="1"/>
    <xf numFmtId="0" fontId="2" fillId="0" borderId="0" xfId="0" applyNumberFormat="1" applyFont="1" applyFill="1" applyAlignment="1" applyProtection="1"/>
    <xf numFmtId="3" fontId="2" fillId="3" borderId="20" xfId="0" applyNumberFormat="1" applyFont="1" applyFill="1" applyBorder="1" applyAlignment="1" applyProtection="1">
      <alignment horizontal="right"/>
      <protection locked="0"/>
    </xf>
    <xf numFmtId="3" fontId="2" fillId="3" borderId="21" xfId="0" applyNumberFormat="1" applyFont="1" applyFill="1" applyBorder="1" applyAlignment="1" applyProtection="1">
      <alignment horizontal="right"/>
      <protection locked="0"/>
    </xf>
    <xf numFmtId="3" fontId="2" fillId="3" borderId="22" xfId="0" applyNumberFormat="1" applyFont="1" applyFill="1" applyBorder="1" applyAlignment="1" applyProtection="1">
      <alignment horizontal="right"/>
      <protection locked="0"/>
    </xf>
    <xf numFmtId="3" fontId="2" fillId="3" borderId="23" xfId="0" applyNumberFormat="1" applyFont="1" applyFill="1" applyBorder="1" applyAlignment="1" applyProtection="1">
      <alignment horizontal="right"/>
      <protection locked="0"/>
    </xf>
    <xf numFmtId="3" fontId="2" fillId="3" borderId="24" xfId="0" applyNumberFormat="1" applyFont="1" applyFill="1" applyBorder="1" applyAlignment="1" applyProtection="1">
      <alignment horizontal="right"/>
      <protection locked="0"/>
    </xf>
    <xf numFmtId="3" fontId="2" fillId="4" borderId="25" xfId="0" applyNumberFormat="1" applyFont="1" applyFill="1" applyBorder="1" applyAlignment="1" applyProtection="1">
      <alignment horizontal="right"/>
    </xf>
    <xf numFmtId="3" fontId="2" fillId="3" borderId="25" xfId="0" applyNumberFormat="1" applyFont="1" applyFill="1" applyBorder="1" applyAlignment="1" applyProtection="1">
      <alignment horizontal="right"/>
      <protection locked="0"/>
    </xf>
    <xf numFmtId="0" fontId="2" fillId="2" borderId="0" xfId="0" applyFont="1" applyFill="1" applyAlignment="1" applyProtection="1">
      <alignment vertical="center"/>
    </xf>
    <xf numFmtId="0" fontId="1" fillId="2" borderId="0" xfId="0" applyNumberFormat="1" applyFont="1" applyFill="1" applyAlignment="1" applyProtection="1"/>
    <xf numFmtId="0" fontId="2" fillId="5" borderId="0" xfId="0" applyFont="1" applyFill="1" applyProtection="1"/>
    <xf numFmtId="0" fontId="2" fillId="5" borderId="0" xfId="0" applyFont="1" applyFill="1" applyAlignment="1" applyProtection="1">
      <alignment wrapText="1"/>
    </xf>
    <xf numFmtId="0" fontId="2" fillId="6" borderId="0" xfId="0" applyFont="1" applyFill="1" applyProtection="1"/>
    <xf numFmtId="3" fontId="2" fillId="3" borderId="28" xfId="0" applyNumberFormat="1" applyFont="1" applyFill="1" applyBorder="1" applyAlignment="1" applyProtection="1">
      <alignment horizontal="right"/>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3"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35" xfId="0" applyNumberFormat="1" applyFont="1" applyFill="1" applyBorder="1" applyAlignment="1" applyProtection="1">
      <alignment horizontal="right"/>
      <protection locked="0"/>
    </xf>
    <xf numFmtId="3" fontId="2" fillId="3" borderId="36" xfId="0" applyNumberFormat="1" applyFont="1" applyFill="1" applyBorder="1" applyAlignment="1" applyProtection="1">
      <alignment horizontal="right"/>
      <protection locked="0"/>
    </xf>
    <xf numFmtId="3" fontId="2" fillId="3" borderId="37" xfId="0" applyNumberFormat="1" applyFont="1" applyFill="1" applyBorder="1" applyAlignment="1" applyProtection="1">
      <alignment horizontal="right"/>
      <protection locked="0"/>
    </xf>
    <xf numFmtId="3" fontId="2" fillId="3" borderId="38" xfId="0" applyNumberFormat="1" applyFont="1" applyFill="1" applyBorder="1" applyAlignment="1" applyProtection="1">
      <alignment horizontal="right"/>
      <protection locked="0"/>
    </xf>
    <xf numFmtId="3" fontId="2" fillId="3" borderId="39" xfId="0" applyNumberFormat="1" applyFont="1" applyFill="1" applyBorder="1" applyAlignment="1" applyProtection="1">
      <alignment horizontal="right"/>
      <protection locked="0"/>
    </xf>
    <xf numFmtId="3" fontId="2" fillId="4" borderId="40" xfId="0" applyNumberFormat="1" applyFont="1" applyFill="1" applyBorder="1" applyAlignment="1" applyProtection="1">
      <alignment horizontal="right"/>
    </xf>
    <xf numFmtId="0" fontId="6" fillId="2" borderId="2" xfId="0" applyFont="1" applyFill="1" applyBorder="1" applyAlignment="1" applyProtection="1">
      <alignment horizontal="left"/>
    </xf>
    <xf numFmtId="0" fontId="2" fillId="2" borderId="2" xfId="0" applyFont="1" applyFill="1" applyBorder="1" applyAlignment="1" applyProtection="1">
      <alignment horizontal="left" vertical="center"/>
    </xf>
    <xf numFmtId="164" fontId="2" fillId="2" borderId="2" xfId="0" applyNumberFormat="1" applyFont="1" applyFill="1" applyBorder="1" applyAlignment="1" applyProtection="1"/>
    <xf numFmtId="41" fontId="2" fillId="2" borderId="2" xfId="0" applyNumberFormat="1" applyFont="1" applyFill="1" applyBorder="1" applyAlignment="1" applyProtection="1"/>
    <xf numFmtId="41" fontId="2" fillId="2" borderId="41" xfId="0" applyNumberFormat="1" applyFont="1" applyFill="1" applyBorder="1" applyAlignment="1" applyProtection="1"/>
    <xf numFmtId="164" fontId="2" fillId="2" borderId="0" xfId="0" applyNumberFormat="1" applyFont="1" applyFill="1" applyBorder="1" applyAlignment="1" applyProtection="1"/>
    <xf numFmtId="0" fontId="2" fillId="0" borderId="43"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3" fontId="2" fillId="2" borderId="45" xfId="0" applyNumberFormat="1" applyFont="1" applyFill="1" applyBorder="1" applyAlignment="1" applyProtection="1"/>
    <xf numFmtId="3" fontId="2" fillId="3"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49" xfId="0" applyNumberFormat="1" applyFont="1" applyFill="1" applyBorder="1" applyAlignment="1" applyProtection="1">
      <protection locked="0"/>
    </xf>
    <xf numFmtId="3" fontId="2" fillId="4" borderId="50" xfId="0" applyNumberFormat="1" applyFont="1" applyFill="1" applyBorder="1" applyAlignment="1" applyProtection="1"/>
    <xf numFmtId="3" fontId="2" fillId="2" borderId="18"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4" borderId="11" xfId="0" applyNumberFormat="1" applyFont="1" applyFill="1" applyBorder="1" applyAlignment="1" applyProtection="1"/>
    <xf numFmtId="3" fontId="2" fillId="4" borderId="51" xfId="0" applyNumberFormat="1" applyFont="1" applyFill="1" applyBorder="1" applyAlignment="1" applyProtection="1"/>
    <xf numFmtId="0" fontId="2" fillId="0" borderId="50" xfId="0" applyFont="1" applyFill="1" applyBorder="1" applyAlignment="1" applyProtection="1">
      <alignment vertical="center" wrapText="1"/>
    </xf>
    <xf numFmtId="3" fontId="2" fillId="0" borderId="50" xfId="0" applyNumberFormat="1"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0" borderId="52" xfId="0" applyNumberFormat="1" applyFont="1" applyFill="1" applyBorder="1" applyAlignment="1" applyProtection="1">
      <alignment vertical="center" wrapText="1"/>
    </xf>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4" borderId="52" xfId="0" applyNumberFormat="1" applyFont="1" applyFill="1" applyBorder="1" applyAlignment="1" applyProtection="1"/>
    <xf numFmtId="3" fontId="2" fillId="3" borderId="50" xfId="0" applyNumberFormat="1" applyFont="1" applyFill="1" applyBorder="1" applyAlignment="1" applyProtection="1">
      <protection locked="0"/>
    </xf>
    <xf numFmtId="3" fontId="2" fillId="0" borderId="11" xfId="0" applyNumberFormat="1" applyFont="1" applyFill="1" applyBorder="1" applyAlignment="1" applyProtection="1">
      <alignment vertical="center" wrapText="1"/>
    </xf>
    <xf numFmtId="3" fontId="2" fillId="3" borderId="11" xfId="0" applyNumberFormat="1" applyFont="1" applyFill="1" applyBorder="1" applyAlignment="1" applyProtection="1">
      <protection locked="0"/>
    </xf>
    <xf numFmtId="3" fontId="2" fillId="0" borderId="56" xfId="0" applyNumberFormat="1" applyFont="1" applyFill="1" applyBorder="1" applyAlignment="1" applyProtection="1"/>
    <xf numFmtId="3" fontId="2" fillId="0" borderId="4" xfId="0" applyNumberFormat="1" applyFont="1" applyFill="1" applyBorder="1" applyAlignment="1" applyProtection="1"/>
    <xf numFmtId="3" fontId="2" fillId="0" borderId="57" xfId="0" applyNumberFormat="1" applyFont="1" applyFill="1" applyBorder="1" applyAlignment="1" applyProtection="1"/>
    <xf numFmtId="3" fontId="2" fillId="0" borderId="3" xfId="0" applyNumberFormat="1" applyFont="1" applyFill="1" applyBorder="1" applyAlignment="1" applyProtection="1"/>
    <xf numFmtId="0" fontId="2" fillId="2" borderId="58" xfId="0" applyFont="1" applyFill="1" applyBorder="1" applyAlignment="1" applyProtection="1">
      <alignment vertical="center"/>
    </xf>
    <xf numFmtId="0" fontId="2" fillId="2" borderId="58" xfId="0" applyFont="1" applyFill="1" applyBorder="1" applyAlignment="1" applyProtection="1">
      <alignment horizontal="center"/>
    </xf>
    <xf numFmtId="164" fontId="8" fillId="2" borderId="58" xfId="0" applyNumberFormat="1" applyFont="1" applyFill="1" applyBorder="1" applyAlignment="1" applyProtection="1"/>
    <xf numFmtId="164" fontId="8" fillId="2" borderId="0" xfId="0" applyNumberFormat="1" applyFont="1" applyFill="1" applyBorder="1" applyAlignment="1" applyProtection="1"/>
    <xf numFmtId="0" fontId="8" fillId="2" borderId="0" xfId="0" applyNumberFormat="1" applyFont="1" applyFill="1" applyBorder="1" applyAlignment="1" applyProtection="1"/>
    <xf numFmtId="0" fontId="3" fillId="2" borderId="41" xfId="0" applyFont="1" applyFill="1" applyBorder="1" applyAlignment="1" applyProtection="1"/>
    <xf numFmtId="0" fontId="3" fillId="2" borderId="0" xfId="0" applyFont="1" applyFill="1" applyBorder="1" applyAlignment="1" applyProtection="1"/>
    <xf numFmtId="0" fontId="2" fillId="0" borderId="56" xfId="0" applyFont="1" applyFill="1" applyBorder="1" applyAlignment="1" applyProtection="1">
      <alignment horizontal="center" vertical="center" wrapText="1"/>
    </xf>
    <xf numFmtId="0" fontId="8" fillId="2" borderId="0" xfId="0" applyFont="1" applyFill="1" applyBorder="1" applyProtection="1"/>
    <xf numFmtId="0" fontId="9" fillId="2" borderId="0" xfId="0" applyFont="1" applyFill="1" applyBorder="1" applyProtection="1"/>
    <xf numFmtId="3" fontId="2" fillId="2" borderId="50" xfId="0" applyNumberFormat="1" applyFont="1" applyFill="1" applyBorder="1" applyAlignment="1" applyProtection="1"/>
    <xf numFmtId="3" fontId="2" fillId="3" borderId="47" xfId="0" applyNumberFormat="1" applyFont="1" applyFill="1" applyBorder="1" applyProtection="1">
      <protection locked="0"/>
    </xf>
    <xf numFmtId="3" fontId="2" fillId="3" borderId="49" xfId="0" applyNumberFormat="1" applyFont="1" applyFill="1" applyBorder="1" applyProtection="1">
      <protection locked="0"/>
    </xf>
    <xf numFmtId="3" fontId="2" fillId="4" borderId="17" xfId="0" applyNumberFormat="1" applyFont="1" applyFill="1" applyBorder="1" applyProtection="1"/>
    <xf numFmtId="0" fontId="9" fillId="2" borderId="0" xfId="0" applyFont="1" applyFill="1" applyProtection="1"/>
    <xf numFmtId="3" fontId="2" fillId="2" borderId="61" xfId="0" applyNumberFormat="1" applyFont="1" applyFill="1" applyBorder="1" applyAlignment="1" applyProtection="1"/>
    <xf numFmtId="3" fontId="2" fillId="3" borderId="62" xfId="0" applyNumberFormat="1" applyFont="1" applyFill="1" applyBorder="1" applyProtection="1">
      <protection locked="0"/>
    </xf>
    <xf numFmtId="3" fontId="2" fillId="3" borderId="63" xfId="0" applyNumberFormat="1" applyFont="1" applyFill="1" applyBorder="1" applyProtection="1">
      <protection locked="0"/>
    </xf>
    <xf numFmtId="3" fontId="2" fillId="4" borderId="64" xfId="0" applyNumberFormat="1" applyFont="1" applyFill="1" applyBorder="1" applyProtection="1"/>
    <xf numFmtId="0" fontId="2" fillId="0" borderId="46" xfId="0" applyFont="1" applyFill="1" applyBorder="1" applyAlignment="1" applyProtection="1">
      <alignment vertical="center" wrapText="1"/>
    </xf>
    <xf numFmtId="3" fontId="2" fillId="3" borderId="17" xfId="0" applyNumberFormat="1" applyFont="1" applyFill="1" applyBorder="1" applyProtection="1">
      <protection locked="0"/>
    </xf>
    <xf numFmtId="0" fontId="2" fillId="0" borderId="66" xfId="0" applyFont="1" applyFill="1" applyBorder="1" applyAlignment="1" applyProtection="1">
      <alignment vertical="center" wrapText="1"/>
    </xf>
    <xf numFmtId="3" fontId="2" fillId="2" borderId="52" xfId="0" applyNumberFormat="1" applyFont="1" applyFill="1" applyBorder="1" applyAlignment="1" applyProtection="1"/>
    <xf numFmtId="3" fontId="2" fillId="3" borderId="35" xfId="0" applyNumberFormat="1" applyFont="1" applyFill="1" applyBorder="1" applyProtection="1">
      <protection locked="0"/>
    </xf>
    <xf numFmtId="3" fontId="2" fillId="3" borderId="37" xfId="0" applyNumberFormat="1" applyFont="1" applyFill="1" applyBorder="1" applyProtection="1">
      <protection locked="0"/>
    </xf>
    <xf numFmtId="3" fontId="2" fillId="3" borderId="40" xfId="0" applyNumberFormat="1" applyFont="1" applyFill="1" applyBorder="1" applyProtection="1">
      <protection locked="0"/>
    </xf>
    <xf numFmtId="3" fontId="2" fillId="3" borderId="67" xfId="0" applyNumberFormat="1" applyFont="1" applyFill="1" applyBorder="1" applyProtection="1">
      <protection locked="0"/>
    </xf>
    <xf numFmtId="3" fontId="2" fillId="2" borderId="11" xfId="0" applyNumberFormat="1" applyFont="1" applyFill="1" applyBorder="1" applyAlignment="1" applyProtection="1"/>
    <xf numFmtId="3" fontId="2" fillId="3" borderId="20" xfId="0" applyNumberFormat="1" applyFont="1" applyFill="1" applyBorder="1" applyProtection="1">
      <protection locked="0"/>
    </xf>
    <xf numFmtId="3" fontId="2" fillId="3" borderId="19" xfId="0" applyNumberFormat="1" applyFont="1" applyFill="1" applyBorder="1" applyProtection="1">
      <protection locked="0"/>
    </xf>
    <xf numFmtId="3" fontId="2" fillId="3" borderId="25" xfId="0" applyNumberFormat="1" applyFont="1" applyFill="1" applyBorder="1" applyProtection="1">
      <protection locked="0"/>
    </xf>
    <xf numFmtId="0" fontId="8" fillId="0" borderId="11" xfId="0" applyNumberFormat="1" applyFont="1" applyFill="1" applyBorder="1" applyAlignment="1" applyProtection="1">
      <alignment vertical="center" wrapText="1"/>
    </xf>
    <xf numFmtId="3" fontId="2" fillId="3" borderId="25" xfId="0" applyNumberFormat="1" applyFont="1" applyFill="1" applyBorder="1" applyAlignment="1" applyProtection="1">
      <protection locked="0"/>
    </xf>
    <xf numFmtId="0" fontId="8" fillId="0" borderId="52" xfId="0" applyNumberFormat="1" applyFont="1" applyFill="1" applyBorder="1" applyAlignment="1" applyProtection="1">
      <alignment vertical="center" wrapText="1"/>
    </xf>
    <xf numFmtId="41" fontId="9" fillId="2" borderId="0" xfId="0" applyNumberFormat="1" applyFont="1" applyFill="1" applyBorder="1" applyAlignment="1" applyProtection="1"/>
    <xf numFmtId="0" fontId="2" fillId="0" borderId="42" xfId="0" applyFont="1" applyFill="1" applyBorder="1" applyAlignment="1" applyProtection="1">
      <alignment horizontal="center" vertical="center" wrapText="1"/>
    </xf>
    <xf numFmtId="3" fontId="2" fillId="7" borderId="76"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7" borderId="59" xfId="0" applyNumberFormat="1" applyFont="1" applyFill="1" applyBorder="1" applyAlignment="1" applyProtection="1">
      <protection locked="0"/>
    </xf>
    <xf numFmtId="3" fontId="2" fillId="7" borderId="77"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7" borderId="78" xfId="0" applyNumberFormat="1" applyFont="1" applyFill="1" applyBorder="1" applyAlignment="1" applyProtection="1">
      <protection locked="0"/>
    </xf>
    <xf numFmtId="3" fontId="2" fillId="2" borderId="33" xfId="0" applyNumberFormat="1" applyFont="1" applyFill="1" applyBorder="1" applyAlignment="1" applyProtection="1"/>
    <xf numFmtId="3" fontId="2" fillId="3" borderId="52" xfId="0" applyNumberFormat="1" applyFont="1" applyFill="1" applyBorder="1" applyAlignment="1" applyProtection="1">
      <protection locked="0"/>
    </xf>
    <xf numFmtId="3" fontId="2" fillId="7" borderId="79"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7" borderId="60" xfId="0" applyNumberFormat="1" applyFont="1" applyFill="1" applyBorder="1" applyAlignment="1" applyProtection="1">
      <protection locked="0"/>
    </xf>
    <xf numFmtId="41" fontId="2" fillId="2" borderId="0" xfId="0" applyNumberFormat="1" applyFont="1" applyFill="1" applyAlignment="1" applyProtection="1"/>
    <xf numFmtId="0" fontId="2" fillId="0" borderId="0" xfId="0" applyNumberFormat="1" applyFont="1" applyFill="1" applyBorder="1" applyAlignment="1" applyProtection="1"/>
    <xf numFmtId="0" fontId="8" fillId="0" borderId="0" xfId="0" applyNumberFormat="1" applyFont="1" applyFill="1" applyBorder="1" applyAlignment="1" applyProtection="1"/>
    <xf numFmtId="0" fontId="2" fillId="0" borderId="0" xfId="0" applyNumberFormat="1" applyFont="1" applyFill="1" applyBorder="1" applyAlignment="1" applyProtection="1">
      <protection hidden="1"/>
    </xf>
    <xf numFmtId="3" fontId="8" fillId="6" borderId="0" xfId="0" applyNumberFormat="1" applyFont="1" applyFill="1" applyBorder="1" applyAlignment="1" applyProtection="1"/>
    <xf numFmtId="0" fontId="2" fillId="6" borderId="0" xfId="0" applyNumberFormat="1" applyFont="1" applyFill="1" applyBorder="1" applyAlignment="1" applyProtection="1">
      <protection hidden="1"/>
    </xf>
    <xf numFmtId="0" fontId="2" fillId="2" borderId="6"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10" fillId="0" borderId="0" xfId="0" applyFont="1" applyFill="1" applyProtection="1"/>
    <xf numFmtId="0" fontId="10" fillId="2" borderId="0" xfId="0" applyFont="1" applyFill="1" applyAlignment="1" applyProtection="1">
      <alignment vertical="center"/>
    </xf>
    <xf numFmtId="3" fontId="2" fillId="4" borderId="19" xfId="0" applyNumberFormat="1" applyFont="1" applyFill="1" applyBorder="1" applyAlignment="1" applyProtection="1"/>
    <xf numFmtId="3" fontId="2" fillId="4" borderId="34" xfId="0" applyNumberFormat="1" applyFont="1" applyFill="1" applyBorder="1" applyAlignment="1" applyProtection="1"/>
    <xf numFmtId="3" fontId="2" fillId="4" borderId="40" xfId="0" applyNumberFormat="1" applyFont="1" applyFill="1" applyBorder="1" applyAlignment="1" applyProtection="1"/>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4" fillId="2" borderId="0"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1" fillId="2" borderId="0" xfId="0" applyFont="1" applyFill="1"/>
    <xf numFmtId="0" fontId="12" fillId="2" borderId="0" xfId="0" applyFont="1" applyFill="1"/>
    <xf numFmtId="0" fontId="12" fillId="2" borderId="0" xfId="0" applyFont="1" applyFill="1" applyProtection="1">
      <protection locked="0"/>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xf>
    <xf numFmtId="0" fontId="2" fillId="0" borderId="2"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3" fontId="2" fillId="0" borderId="11" xfId="0" applyNumberFormat="1" applyFont="1" applyFill="1" applyBorder="1" applyAlignment="1" applyProtection="1">
      <alignment horizontal="right" vertical="center" wrapText="1"/>
      <protection locked="0"/>
    </xf>
    <xf numFmtId="3" fontId="2" fillId="3" borderId="48" xfId="0" applyNumberFormat="1" applyFont="1" applyFill="1" applyBorder="1" applyAlignment="1" applyProtection="1">
      <alignment horizontal="right"/>
      <protection locked="0"/>
    </xf>
    <xf numFmtId="3" fontId="2" fillId="3" borderId="10" xfId="0" applyNumberFormat="1" applyFont="1" applyFill="1" applyBorder="1" applyAlignment="1" applyProtection="1">
      <alignment horizontal="right"/>
      <protection locked="0"/>
    </xf>
    <xf numFmtId="0" fontId="14" fillId="2" borderId="0" xfId="0" applyFont="1" applyFill="1" applyProtection="1">
      <protection locked="0"/>
    </xf>
    <xf numFmtId="3" fontId="2" fillId="3" borderId="19" xfId="0" applyNumberFormat="1" applyFont="1" applyFill="1" applyBorder="1" applyAlignment="1" applyProtection="1">
      <alignment horizontal="right"/>
      <protection locked="0"/>
    </xf>
    <xf numFmtId="3" fontId="2" fillId="3" borderId="55" xfId="0" applyNumberFormat="1" applyFont="1" applyFill="1" applyBorder="1" applyAlignment="1" applyProtection="1">
      <protection locked="0"/>
    </xf>
    <xf numFmtId="3" fontId="2" fillId="3" borderId="34" xfId="0" applyNumberFormat="1" applyFont="1" applyFill="1" applyBorder="1" applyAlignment="1" applyProtection="1">
      <alignment horizontal="right"/>
      <protection locked="0"/>
    </xf>
    <xf numFmtId="3" fontId="2" fillId="3" borderId="40" xfId="0" applyNumberFormat="1" applyFont="1" applyFill="1" applyBorder="1" applyAlignment="1" applyProtection="1">
      <alignment horizontal="right"/>
      <protection locked="0"/>
    </xf>
    <xf numFmtId="3" fontId="2" fillId="2" borderId="45" xfId="0" applyNumberFormat="1" applyFont="1" applyFill="1" applyBorder="1" applyAlignment="1" applyProtection="1">
      <alignment horizontal="right"/>
      <protection locked="0"/>
    </xf>
    <xf numFmtId="0" fontId="8" fillId="2" borderId="0" xfId="0" applyNumberFormat="1" applyFont="1" applyFill="1" applyAlignment="1" applyProtection="1">
      <protection locked="0"/>
    </xf>
    <xf numFmtId="3" fontId="2" fillId="2" borderId="18" xfId="0" applyNumberFormat="1" applyFont="1" applyFill="1" applyBorder="1" applyAlignment="1" applyProtection="1">
      <alignment horizontal="right"/>
      <protection locked="0"/>
    </xf>
    <xf numFmtId="3" fontId="2" fillId="0" borderId="50" xfId="0" applyNumberFormat="1" applyFont="1" applyFill="1" applyBorder="1" applyAlignment="1" applyProtection="1">
      <alignment horizontal="right" vertical="center" wrapText="1"/>
      <protection locked="0"/>
    </xf>
    <xf numFmtId="3" fontId="2" fillId="3" borderId="80" xfId="0" applyNumberFormat="1" applyFont="1" applyFill="1" applyBorder="1" applyAlignment="1" applyProtection="1">
      <protection locked="0"/>
    </xf>
    <xf numFmtId="3" fontId="2" fillId="0" borderId="52" xfId="0" applyNumberFormat="1" applyFont="1" applyFill="1" applyBorder="1" applyAlignment="1" applyProtection="1">
      <alignment horizontal="right" vertical="center" wrapText="1"/>
      <protection locked="0"/>
    </xf>
    <xf numFmtId="3" fontId="2" fillId="0" borderId="56" xfId="0" applyNumberFormat="1" applyFont="1" applyFill="1" applyBorder="1" applyAlignment="1" applyProtection="1">
      <alignment horizontal="right"/>
      <protection locked="0"/>
    </xf>
    <xf numFmtId="3" fontId="2" fillId="0" borderId="4" xfId="0" applyNumberFormat="1" applyFont="1" applyFill="1" applyBorder="1" applyAlignment="1" applyProtection="1">
      <alignment horizontal="right"/>
      <protection locked="0"/>
    </xf>
    <xf numFmtId="3" fontId="2" fillId="0" borderId="57" xfId="0" applyNumberFormat="1" applyFont="1" applyFill="1" applyBorder="1" applyAlignment="1" applyProtection="1">
      <alignment horizontal="right"/>
      <protection locked="0"/>
    </xf>
    <xf numFmtId="3" fontId="2" fillId="0" borderId="3" xfId="0" applyNumberFormat="1" applyFont="1" applyFill="1" applyBorder="1" applyAlignment="1" applyProtection="1">
      <alignment horizontal="right"/>
      <protection locked="0"/>
    </xf>
    <xf numFmtId="0" fontId="6" fillId="2" borderId="41" xfId="0" applyFont="1" applyFill="1" applyBorder="1" applyAlignment="1" applyProtection="1"/>
    <xf numFmtId="3" fontId="2" fillId="2" borderId="50" xfId="0" applyNumberFormat="1" applyFont="1" applyFill="1" applyBorder="1" applyAlignment="1" applyProtection="1">
      <protection locked="0"/>
    </xf>
    <xf numFmtId="0" fontId="15" fillId="2" borderId="0" xfId="0" applyFont="1" applyFill="1" applyBorder="1" applyProtection="1">
      <protection locked="0"/>
    </xf>
    <xf numFmtId="3" fontId="2" fillId="2" borderId="61" xfId="0" applyNumberFormat="1" applyFont="1" applyFill="1" applyBorder="1" applyAlignment="1" applyProtection="1">
      <protection locked="0"/>
    </xf>
    <xf numFmtId="0" fontId="15" fillId="2" borderId="0" xfId="0" applyFont="1" applyFill="1" applyAlignment="1" applyProtection="1">
      <alignment vertical="center"/>
      <protection locked="0"/>
    </xf>
    <xf numFmtId="3" fontId="2" fillId="2" borderId="52" xfId="0" applyNumberFormat="1" applyFont="1" applyFill="1" applyBorder="1" applyAlignment="1" applyProtection="1">
      <protection locked="0"/>
    </xf>
    <xf numFmtId="3" fontId="2" fillId="2" borderId="11" xfId="0" applyNumberFormat="1" applyFont="1" applyFill="1" applyBorder="1" applyAlignment="1" applyProtection="1">
      <protection locked="0"/>
    </xf>
    <xf numFmtId="3" fontId="8" fillId="0" borderId="11" xfId="0" applyNumberFormat="1" applyFont="1" applyFill="1" applyBorder="1" applyAlignment="1" applyProtection="1">
      <alignment vertical="center" wrapText="1"/>
      <protection locked="0"/>
    </xf>
    <xf numFmtId="3" fontId="8" fillId="0" borderId="52" xfId="0" applyNumberFormat="1" applyFont="1" applyFill="1" applyBorder="1" applyAlignment="1" applyProtection="1">
      <alignment vertical="center" wrapText="1"/>
      <protection locked="0"/>
    </xf>
    <xf numFmtId="0" fontId="15" fillId="2" borderId="0" xfId="0" applyFont="1" applyFill="1" applyProtection="1">
      <protection locked="0"/>
    </xf>
    <xf numFmtId="41" fontId="9" fillId="2" borderId="41" xfId="0" applyNumberFormat="1" applyFont="1" applyFill="1" applyBorder="1" applyAlignment="1" applyProtection="1"/>
    <xf numFmtId="0" fontId="2" fillId="0" borderId="57" xfId="0" applyFont="1" applyFill="1" applyBorder="1" applyAlignment="1" applyProtection="1">
      <alignment horizontal="center" vertical="center" wrapText="1"/>
    </xf>
    <xf numFmtId="3" fontId="2" fillId="2" borderId="45"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2" borderId="18"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2" borderId="33"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16" fillId="0" borderId="0" xfId="0" applyFont="1"/>
    <xf numFmtId="0" fontId="17" fillId="0" borderId="0" xfId="0" applyFont="1" applyFill="1"/>
    <xf numFmtId="0" fontId="12" fillId="0" borderId="0" xfId="0" applyFont="1"/>
    <xf numFmtId="0" fontId="3" fillId="2" borderId="0" xfId="0" applyNumberFormat="1" applyFont="1" applyFill="1" applyAlignment="1" applyProtection="1">
      <protection hidden="1"/>
    </xf>
    <xf numFmtId="0" fontId="2" fillId="0" borderId="56" xfId="0" applyNumberFormat="1" applyFont="1" applyFill="1" applyBorder="1" applyAlignment="1" applyProtection="1">
      <alignment horizontal="center" vertical="center" wrapText="1"/>
    </xf>
    <xf numFmtId="49" fontId="2" fillId="0" borderId="8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7" xfId="0" applyNumberFormat="1" applyFont="1" applyFill="1" applyBorder="1" applyAlignment="1" applyProtection="1">
      <alignment horizontal="center" vertical="center" wrapText="1"/>
    </xf>
    <xf numFmtId="0" fontId="16" fillId="0" borderId="68" xfId="0" applyFont="1" applyBorder="1"/>
    <xf numFmtId="3" fontId="16" fillId="0" borderId="0" xfId="0" applyNumberFormat="1" applyFont="1" applyProtection="1">
      <protection locked="0"/>
    </xf>
    <xf numFmtId="3" fontId="2" fillId="3" borderId="82" xfId="0" applyNumberFormat="1" applyFont="1" applyFill="1" applyBorder="1" applyAlignment="1" applyProtection="1">
      <protection locked="0"/>
    </xf>
    <xf numFmtId="0" fontId="2" fillId="0" borderId="52" xfId="0" applyNumberFormat="1" applyFont="1" applyFill="1" applyBorder="1" applyAlignment="1" applyProtection="1">
      <alignment vertical="center" wrapText="1"/>
      <protection hidden="1"/>
    </xf>
    <xf numFmtId="3" fontId="16" fillId="0" borderId="61" xfId="0" applyNumberFormat="1" applyFont="1" applyBorder="1" applyProtection="1">
      <protection locked="0"/>
    </xf>
    <xf numFmtId="0" fontId="16" fillId="0" borderId="2" xfId="0" applyFont="1" applyBorder="1" applyAlignment="1">
      <alignment wrapText="1"/>
    </xf>
    <xf numFmtId="3" fontId="2" fillId="2" borderId="3"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81" xfId="0" applyNumberFormat="1" applyFont="1" applyFill="1" applyBorder="1" applyAlignment="1" applyProtection="1">
      <protection locked="0"/>
    </xf>
    <xf numFmtId="3" fontId="2" fillId="3" borderId="42" xfId="0" applyNumberFormat="1" applyFont="1" applyFill="1" applyBorder="1" applyAlignment="1" applyProtection="1">
      <protection locked="0"/>
    </xf>
    <xf numFmtId="0" fontId="8" fillId="0" borderId="83" xfId="0" applyNumberFormat="1" applyFont="1" applyFill="1" applyBorder="1" applyAlignment="1" applyProtection="1"/>
    <xf numFmtId="0" fontId="8" fillId="0" borderId="84" xfId="0" applyNumberFormat="1" applyFont="1" applyFill="1" applyBorder="1" applyAlignment="1" applyProtection="1"/>
    <xf numFmtId="3" fontId="12" fillId="2" borderId="0" xfId="0" applyNumberFormat="1" applyFont="1" applyFill="1"/>
    <xf numFmtId="0" fontId="2" fillId="0" borderId="33" xfId="0" applyFont="1" applyFill="1" applyBorder="1" applyAlignment="1" applyProtection="1">
      <alignment horizontal="left"/>
    </xf>
    <xf numFmtId="0" fontId="2" fillId="0" borderId="66" xfId="0" applyFont="1" applyFill="1" applyBorder="1" applyAlignment="1" applyProtection="1">
      <alignment horizontal="left"/>
    </xf>
    <xf numFmtId="0" fontId="2" fillId="0" borderId="65" xfId="0" applyNumberFormat="1" applyFont="1" applyFill="1" applyBorder="1" applyAlignment="1" applyProtection="1">
      <alignment horizontal="center" vertical="center" wrapText="1"/>
      <protection hidden="1"/>
    </xf>
    <xf numFmtId="0" fontId="2" fillId="0" borderId="61" xfId="0" applyNumberFormat="1" applyFont="1" applyFill="1" applyBorder="1" applyAlignment="1" applyProtection="1">
      <alignment horizontal="center" vertical="center" wrapText="1"/>
      <protection hidden="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42" xfId="0" applyFont="1" applyBorder="1" applyAlignment="1">
      <alignment horizontal="center" vertical="center"/>
    </xf>
    <xf numFmtId="0" fontId="2" fillId="0" borderId="1" xfId="0" applyFont="1" applyFill="1" applyBorder="1" applyAlignment="1" applyProtection="1">
      <alignment horizontal="center"/>
    </xf>
    <xf numFmtId="0" fontId="2" fillId="0" borderId="42" xfId="0" applyFont="1" applyFill="1" applyBorder="1" applyAlignment="1" applyProtection="1">
      <alignment horizontal="center"/>
    </xf>
    <xf numFmtId="0" fontId="2" fillId="0" borderId="35" xfId="0" applyFont="1" applyFill="1" applyBorder="1" applyAlignment="1" applyProtection="1">
      <alignment horizontal="left" vertical="center" wrapText="1"/>
    </xf>
    <xf numFmtId="0" fontId="2" fillId="0" borderId="60" xfId="0" applyFont="1" applyFill="1" applyBorder="1" applyAlignment="1" applyProtection="1">
      <alignment horizontal="left" vertical="center" wrapText="1"/>
    </xf>
    <xf numFmtId="0" fontId="2" fillId="0" borderId="65" xfId="0" applyFont="1" applyFill="1" applyBorder="1" applyAlignment="1" applyProtection="1">
      <alignment horizontal="left" vertical="center" wrapText="1"/>
    </xf>
    <xf numFmtId="0" fontId="2" fillId="0" borderId="61" xfId="0" applyFont="1" applyFill="1" applyBorder="1" applyAlignment="1" applyProtection="1">
      <alignment horizontal="left" vertical="center" wrapText="1"/>
    </xf>
    <xf numFmtId="0" fontId="2" fillId="2" borderId="52" xfId="0" applyNumberFormat="1" applyFont="1" applyFill="1" applyBorder="1" applyAlignment="1" applyProtection="1">
      <alignment horizontal="left" vertical="center" wrapText="1"/>
    </xf>
    <xf numFmtId="0" fontId="2" fillId="0" borderId="43"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2" fillId="0" borderId="71" xfId="0" applyFont="1" applyFill="1" applyBorder="1" applyAlignment="1" applyProtection="1">
      <alignment horizontal="center" vertical="center"/>
    </xf>
    <xf numFmtId="0" fontId="2" fillId="0" borderId="73"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2" fillId="0" borderId="18" xfId="0"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9"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2" fillId="0" borderId="27" xfId="0" applyFont="1" applyFill="1" applyBorder="1" applyAlignment="1" applyProtection="1">
      <alignment horizontal="left" vertical="center" wrapText="1"/>
    </xf>
    <xf numFmtId="0" fontId="2" fillId="0" borderId="54" xfId="0" applyFont="1" applyFill="1" applyBorder="1" applyAlignment="1" applyProtection="1">
      <alignment horizontal="left" vertical="center" wrapText="1"/>
    </xf>
    <xf numFmtId="0" fontId="2" fillId="0" borderId="55" xfId="0" applyFont="1" applyFill="1" applyBorder="1" applyAlignment="1" applyProtection="1">
      <alignment horizontal="left" vertical="center" wrapText="1"/>
    </xf>
    <xf numFmtId="0" fontId="2" fillId="0" borderId="42" xfId="0" applyFont="1" applyFill="1" applyBorder="1" applyAlignment="1" applyProtection="1">
      <alignment horizontal="center" vertical="center"/>
    </xf>
    <xf numFmtId="0" fontId="2" fillId="0" borderId="45" xfId="0" applyFont="1" applyFill="1" applyBorder="1" applyAlignment="1" applyProtection="1">
      <alignment horizontal="left" vertical="center" wrapText="1"/>
    </xf>
    <xf numFmtId="0" fontId="2" fillId="0" borderId="46"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34" xfId="0" applyFont="1" applyFill="1" applyBorder="1" applyAlignment="1" applyProtection="1">
      <alignment horizontal="left" vertical="center" wrapText="1"/>
    </xf>
    <xf numFmtId="0" fontId="2" fillId="0" borderId="3" xfId="0" applyFont="1" applyFill="1" applyBorder="1" applyAlignment="1" applyProtection="1">
      <alignment horizontal="center" vertical="center" wrapText="1"/>
    </xf>
    <xf numFmtId="0" fontId="2" fillId="0" borderId="47" xfId="0" applyFont="1" applyFill="1" applyBorder="1" applyAlignment="1" applyProtection="1">
      <alignment horizontal="left" vertical="center" wrapText="1"/>
    </xf>
    <xf numFmtId="0" fontId="2" fillId="0" borderId="59" xfId="0" applyFont="1" applyFill="1" applyBorder="1" applyAlignment="1" applyProtection="1">
      <alignment horizontal="left" vertical="center" wrapText="1"/>
    </xf>
    <xf numFmtId="0" fontId="2" fillId="0" borderId="50" xfId="0" applyFont="1" applyFill="1" applyBorder="1" applyAlignment="1" applyProtection="1">
      <alignment horizontal="left" vertical="center" wrapText="1"/>
    </xf>
    <xf numFmtId="0" fontId="2" fillId="0" borderId="3" xfId="0" applyFont="1" applyFill="1" applyBorder="1" applyAlignment="1" applyProtection="1">
      <alignment horizontal="center" vertical="center"/>
    </xf>
    <xf numFmtId="0" fontId="16" fillId="0" borderId="43" xfId="0" applyFont="1" applyBorder="1" applyAlignment="1">
      <alignment horizontal="center" vertical="center"/>
    </xf>
    <xf numFmtId="0" fontId="2" fillId="2" borderId="3" xfId="0" applyFont="1" applyFill="1" applyBorder="1" applyAlignment="1" applyProtection="1">
      <alignment horizontal="center" vertical="center" wrapText="1"/>
    </xf>
    <xf numFmtId="0" fontId="16" fillId="0" borderId="73" xfId="0" applyFont="1" applyBorder="1" applyAlignment="1">
      <alignment horizontal="center" vertical="center"/>
    </xf>
    <xf numFmtId="0" fontId="2" fillId="0" borderId="58" xfId="0" applyFont="1" applyFill="1" applyBorder="1" applyAlignment="1" applyProtection="1">
      <alignment horizontal="center" vertical="center" wrapText="1"/>
    </xf>
    <xf numFmtId="0" fontId="2" fillId="0" borderId="41" xfId="0" applyFont="1" applyFill="1" applyBorder="1" applyAlignment="1" applyProtection="1">
      <alignment horizontal="center" vertical="center" wrapText="1"/>
    </xf>
    <xf numFmtId="0" fontId="2" fillId="0" borderId="18" xfId="0" applyFont="1" applyFill="1" applyBorder="1" applyAlignment="1" applyProtection="1">
      <alignment horizontal="left"/>
    </xf>
    <xf numFmtId="0" fontId="2" fillId="0" borderId="26" xfId="0" applyFont="1" applyFill="1" applyBorder="1" applyAlignment="1" applyProtection="1">
      <alignment horizontal="left"/>
    </xf>
    <xf numFmtId="0" fontId="2" fillId="0" borderId="11" xfId="0" applyFont="1" applyFill="1" applyBorder="1" applyAlignment="1" applyProtection="1">
      <alignment vertical="center" wrapText="1"/>
    </xf>
    <xf numFmtId="0" fontId="2" fillId="0" borderId="11" xfId="0" applyNumberFormat="1" applyFont="1" applyFill="1" applyBorder="1" applyAlignment="1" applyProtection="1">
      <alignment horizontal="left" vertical="center" wrapText="1"/>
    </xf>
    <xf numFmtId="0" fontId="2" fillId="0" borderId="45" xfId="0" applyFont="1" applyFill="1" applyBorder="1" applyAlignment="1" applyProtection="1">
      <alignment horizontal="left"/>
    </xf>
    <xf numFmtId="0" fontId="2" fillId="0" borderId="46" xfId="0" applyFont="1" applyFill="1" applyBorder="1" applyAlignment="1" applyProtection="1">
      <alignment horizontal="left"/>
    </xf>
    <xf numFmtId="0" fontId="2" fillId="0"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wrapText="1"/>
    </xf>
    <xf numFmtId="0" fontId="2" fillId="0" borderId="72"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3" fontId="2" fillId="3" borderId="49" xfId="0" applyNumberFormat="1" applyFont="1" applyFill="1" applyBorder="1" applyAlignment="1" applyProtection="1">
      <alignment horizontal="right"/>
      <protection locked="0"/>
    </xf>
    <xf numFmtId="3" fontId="2" fillId="3" borderId="86" xfId="0" applyNumberFormat="1" applyFont="1" applyFill="1" applyBorder="1" applyAlignment="1" applyProtection="1">
      <alignment horizontal="right"/>
      <protection locked="0"/>
    </xf>
    <xf numFmtId="3" fontId="2" fillId="3" borderId="87" xfId="0" applyNumberFormat="1" applyFont="1" applyFill="1" applyBorder="1" applyAlignment="1" applyProtection="1">
      <alignment horizontal="right"/>
      <protection locked="0"/>
    </xf>
    <xf numFmtId="3" fontId="2" fillId="3" borderId="88" xfId="0" applyNumberFormat="1" applyFont="1" applyFill="1" applyBorder="1" applyAlignment="1" applyProtection="1">
      <protection locked="0"/>
    </xf>
    <xf numFmtId="3" fontId="2" fillId="3" borderId="89" xfId="0" applyNumberFormat="1" applyFont="1" applyFill="1" applyBorder="1" applyAlignment="1" applyProtection="1">
      <alignment horizontal="right"/>
      <protection locked="0"/>
    </xf>
    <xf numFmtId="3" fontId="2" fillId="2" borderId="45" xfId="0" applyNumberFormat="1" applyFont="1" applyFill="1" applyBorder="1" applyAlignment="1" applyProtection="1">
      <alignment horizontal="right"/>
    </xf>
    <xf numFmtId="3" fontId="2" fillId="4" borderId="45" xfId="0" applyNumberFormat="1" applyFont="1" applyFill="1" applyBorder="1" applyAlignment="1" applyProtection="1"/>
    <xf numFmtId="3" fontId="2" fillId="3" borderId="87" xfId="0" applyNumberFormat="1" applyFont="1" applyFill="1" applyBorder="1" applyAlignment="1" applyProtection="1">
      <protection locked="0"/>
    </xf>
    <xf numFmtId="3" fontId="2" fillId="2" borderId="18" xfId="0" applyNumberFormat="1" applyFont="1" applyFill="1" applyBorder="1" applyAlignment="1" applyProtection="1">
      <alignment horizontal="right"/>
    </xf>
    <xf numFmtId="3" fontId="2" fillId="4" borderId="18" xfId="0" applyNumberFormat="1" applyFont="1" applyFill="1" applyBorder="1" applyAlignment="1" applyProtection="1"/>
    <xf numFmtId="3" fontId="2" fillId="4" borderId="54" xfId="0" applyNumberFormat="1" applyFont="1" applyFill="1" applyBorder="1" applyAlignment="1" applyProtection="1"/>
    <xf numFmtId="3" fontId="2" fillId="3" borderId="89" xfId="0" applyNumberFormat="1" applyFont="1" applyFill="1" applyBorder="1" applyAlignment="1" applyProtection="1">
      <protection locked="0"/>
    </xf>
    <xf numFmtId="3" fontId="2" fillId="0" borderId="50" xfId="0" applyNumberFormat="1" applyFont="1" applyFill="1" applyBorder="1" applyAlignment="1" applyProtection="1">
      <alignment horizontal="right" vertical="center" wrapText="1"/>
    </xf>
    <xf numFmtId="3" fontId="2" fillId="3" borderId="86" xfId="0" applyNumberFormat="1" applyFont="1" applyFill="1" applyBorder="1" applyAlignment="1" applyProtection="1">
      <protection locked="0"/>
    </xf>
    <xf numFmtId="3" fontId="2" fillId="0" borderId="52" xfId="0" applyNumberFormat="1" applyFont="1" applyFill="1" applyBorder="1" applyAlignment="1" applyProtection="1">
      <alignment horizontal="right" vertical="center" wrapText="1"/>
    </xf>
    <xf numFmtId="3" fontId="2" fillId="4" borderId="33" xfId="0" applyNumberFormat="1" applyFont="1" applyFill="1" applyBorder="1" applyAlignment="1" applyProtection="1"/>
    <xf numFmtId="3" fontId="2" fillId="3" borderId="90" xfId="0" applyNumberFormat="1" applyFont="1" applyFill="1" applyBorder="1" applyAlignment="1" applyProtection="1">
      <protection locked="0"/>
    </xf>
    <xf numFmtId="3" fontId="2" fillId="0" borderId="56" xfId="0" applyNumberFormat="1" applyFont="1" applyFill="1" applyBorder="1" applyAlignment="1" applyProtection="1">
      <alignment horizontal="right"/>
    </xf>
    <xf numFmtId="3" fontId="2" fillId="0" borderId="4" xfId="0" applyNumberFormat="1" applyFont="1" applyFill="1" applyBorder="1" applyAlignment="1" applyProtection="1">
      <alignment horizontal="right"/>
    </xf>
    <xf numFmtId="3" fontId="2" fillId="0" borderId="57" xfId="0" applyNumberFormat="1" applyFont="1" applyFill="1" applyBorder="1" applyAlignment="1" applyProtection="1">
      <alignment horizontal="right"/>
    </xf>
    <xf numFmtId="3" fontId="2" fillId="0" borderId="3" xfId="0" applyNumberFormat="1" applyFont="1" applyFill="1" applyBorder="1" applyAlignment="1" applyProtection="1">
      <alignment horizontal="right"/>
    </xf>
    <xf numFmtId="3" fontId="8" fillId="0" borderId="11" xfId="0" applyNumberFormat="1" applyFont="1" applyFill="1" applyBorder="1" applyAlignment="1" applyProtection="1">
      <alignment vertical="center" wrapText="1"/>
    </xf>
    <xf numFmtId="3" fontId="8" fillId="0" borderId="52" xfId="0" applyNumberFormat="1" applyFont="1" applyFill="1" applyBorder="1" applyAlignment="1" applyProtection="1">
      <alignment vertical="center" wrapText="1"/>
    </xf>
    <xf numFmtId="3" fontId="16" fillId="0" borderId="0" xfId="0" applyNumberFormat="1" applyFont="1" applyProtection="1"/>
    <xf numFmtId="3" fontId="16" fillId="0" borderId="61" xfId="0" applyNumberFormat="1" applyFont="1" applyBorder="1" applyProtection="1"/>
    <xf numFmtId="3" fontId="2" fillId="2" borderId="3" xfId="0" applyNumberFormat="1" applyFont="1" applyFill="1" applyBorder="1" applyAlignment="1" applyProtection="1"/>
    <xf numFmtId="1" fontId="11" fillId="2" borderId="0" xfId="0" applyNumberFormat="1" applyFont="1" applyFill="1"/>
    <xf numFmtId="1" fontId="12" fillId="2" borderId="0" xfId="0" applyNumberFormat="1" applyFont="1" applyFill="1"/>
    <xf numFmtId="1" fontId="12" fillId="2" borderId="0" xfId="0" applyNumberFormat="1" applyFont="1" applyFill="1" applyProtection="1">
      <protection locked="0"/>
    </xf>
    <xf numFmtId="1" fontId="4" fillId="2" borderId="0" xfId="0" applyNumberFormat="1" applyFont="1" applyFill="1" applyBorder="1" applyAlignment="1" applyProtection="1">
      <alignment vertical="center" wrapText="1"/>
    </xf>
    <xf numFmtId="1" fontId="4" fillId="2" borderId="0" xfId="0" applyNumberFormat="1" applyFont="1" applyFill="1" applyBorder="1" applyAlignment="1" applyProtection="1">
      <alignment vertical="center"/>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4" fillId="2" borderId="0" xfId="0" applyNumberFormat="1" applyFont="1" applyFill="1" applyBorder="1" applyAlignment="1" applyProtection="1">
      <alignment horizontal="center" vertical="center" wrapText="1"/>
    </xf>
    <xf numFmtId="1" fontId="6" fillId="2" borderId="0" xfId="0" applyNumberFormat="1" applyFont="1" applyFill="1" applyAlignment="1" applyProtection="1"/>
    <xf numFmtId="1" fontId="7" fillId="2" borderId="0" xfId="0" applyNumberFormat="1" applyFont="1" applyFill="1" applyAlignment="1" applyProtection="1"/>
    <xf numFmtId="1" fontId="7" fillId="2" borderId="0" xfId="0" applyNumberFormat="1" applyFont="1" applyFill="1" applyBorder="1" applyAlignment="1" applyProtection="1"/>
    <xf numFmtId="1" fontId="7" fillId="2" borderId="0" xfId="0" applyNumberFormat="1" applyFont="1" applyFill="1" applyBorder="1" applyProtection="1"/>
    <xf numFmtId="1" fontId="6" fillId="2" borderId="0" xfId="0" applyNumberFormat="1" applyFont="1" applyFill="1" applyBorder="1" applyProtection="1"/>
    <xf numFmtId="1" fontId="8" fillId="2" borderId="0" xfId="0" applyNumberFormat="1" applyFont="1" applyFill="1" applyAlignment="1" applyProtection="1"/>
    <xf numFmtId="1" fontId="2" fillId="0" borderId="1"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2" borderId="6" xfId="0" applyNumberFormat="1" applyFont="1" applyFill="1" applyBorder="1" applyAlignment="1" applyProtection="1">
      <alignment horizontal="center" vertical="center" wrapText="1"/>
    </xf>
    <xf numFmtId="1" fontId="2" fillId="2" borderId="7" xfId="0" applyNumberFormat="1" applyFont="1" applyFill="1" applyBorder="1" applyAlignment="1" applyProtection="1">
      <alignment horizontal="center" vertical="center" wrapText="1"/>
    </xf>
    <xf numFmtId="1" fontId="13" fillId="0" borderId="8"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9" xfId="0" applyNumberFormat="1" applyFont="1" applyFill="1" applyBorder="1" applyAlignment="1" applyProtection="1">
      <alignment horizontal="left" vertical="center" wrapText="1"/>
    </xf>
    <xf numFmtId="1" fontId="2" fillId="0" borderId="10" xfId="0" applyNumberFormat="1" applyFont="1" applyFill="1" applyBorder="1" applyAlignment="1" applyProtection="1">
      <alignment horizontal="left" vertical="center" wrapText="1"/>
    </xf>
    <xf numFmtId="1" fontId="2" fillId="0" borderId="11" xfId="0" applyNumberFormat="1" applyFont="1" applyFill="1" applyBorder="1" applyAlignment="1" applyProtection="1">
      <alignment horizontal="right" vertical="center" wrapText="1"/>
    </xf>
    <xf numFmtId="1" fontId="2" fillId="3" borderId="12" xfId="0" applyNumberFormat="1" applyFont="1" applyFill="1" applyBorder="1" applyAlignment="1" applyProtection="1">
      <alignment horizontal="right"/>
      <protection locked="0"/>
    </xf>
    <xf numFmtId="1" fontId="2" fillId="3" borderId="13" xfId="0" applyNumberFormat="1" applyFont="1" applyFill="1" applyBorder="1" applyAlignment="1" applyProtection="1">
      <alignment horizontal="right"/>
      <protection locked="0"/>
    </xf>
    <xf numFmtId="1" fontId="2" fillId="3" borderId="49" xfId="0" applyNumberFormat="1" applyFont="1" applyFill="1" applyBorder="1" applyAlignment="1" applyProtection="1">
      <alignment horizontal="right"/>
      <protection locked="0"/>
    </xf>
    <xf numFmtId="1" fontId="2" fillId="3" borderId="86" xfId="0" applyNumberFormat="1" applyFont="1" applyFill="1" applyBorder="1" applyAlignment="1" applyProtection="1">
      <alignment horizontal="right"/>
      <protection locked="0"/>
    </xf>
    <xf numFmtId="1" fontId="2" fillId="3" borderId="15" xfId="0" applyNumberFormat="1" applyFont="1" applyFill="1" applyBorder="1" applyAlignment="1" applyProtection="1">
      <alignment horizontal="right"/>
      <protection locked="0"/>
    </xf>
    <xf numFmtId="1" fontId="2" fillId="3" borderId="16" xfId="0" applyNumberFormat="1" applyFont="1" applyFill="1" applyBorder="1" applyAlignment="1" applyProtection="1">
      <alignment horizontal="right"/>
      <protection locked="0"/>
    </xf>
    <xf numFmtId="1" fontId="2" fillId="4" borderId="17" xfId="0" applyNumberFormat="1" applyFont="1" applyFill="1" applyBorder="1" applyAlignment="1" applyProtection="1">
      <alignment horizontal="right"/>
    </xf>
    <xf numFmtId="1" fontId="14" fillId="2" borderId="0" xfId="0" applyNumberFormat="1" applyFont="1" applyFill="1" applyProtection="1">
      <protection locked="0"/>
    </xf>
    <xf numFmtId="1" fontId="2" fillId="0" borderId="18" xfId="0" applyNumberFormat="1" applyFont="1" applyFill="1" applyBorder="1" applyAlignment="1" applyProtection="1">
      <alignment horizontal="left" vertical="center" wrapText="1"/>
    </xf>
    <xf numFmtId="1" fontId="2" fillId="0" borderId="19" xfId="0" applyNumberFormat="1" applyFont="1" applyFill="1" applyBorder="1" applyAlignment="1" applyProtection="1">
      <alignment horizontal="left" vertical="center" wrapText="1"/>
    </xf>
    <xf numFmtId="1" fontId="2" fillId="3" borderId="20" xfId="0" applyNumberFormat="1" applyFont="1" applyFill="1" applyBorder="1" applyAlignment="1" applyProtection="1">
      <alignment horizontal="right"/>
      <protection locked="0"/>
    </xf>
    <xf numFmtId="1" fontId="2" fillId="3" borderId="21" xfId="0" applyNumberFormat="1" applyFont="1" applyFill="1" applyBorder="1" applyAlignment="1" applyProtection="1">
      <alignment horizontal="right"/>
      <protection locked="0"/>
    </xf>
    <xf numFmtId="1" fontId="2" fillId="3" borderId="22" xfId="0" applyNumberFormat="1" applyFont="1" applyFill="1" applyBorder="1" applyAlignment="1" applyProtection="1">
      <alignment horizontal="right"/>
      <protection locked="0"/>
    </xf>
    <xf numFmtId="1" fontId="2" fillId="3" borderId="87" xfId="0" applyNumberFormat="1" applyFont="1" applyFill="1" applyBorder="1" applyAlignment="1" applyProtection="1">
      <alignment horizontal="right"/>
      <protection locked="0"/>
    </xf>
    <xf numFmtId="1" fontId="2" fillId="3" borderId="23" xfId="0" applyNumberFormat="1" applyFont="1" applyFill="1" applyBorder="1" applyAlignment="1" applyProtection="1">
      <alignment horizontal="right"/>
      <protection locked="0"/>
    </xf>
    <xf numFmtId="1" fontId="2" fillId="3" borderId="24" xfId="0" applyNumberFormat="1" applyFont="1" applyFill="1" applyBorder="1" applyAlignment="1" applyProtection="1">
      <alignment horizontal="right"/>
      <protection locked="0"/>
    </xf>
    <xf numFmtId="1" fontId="2" fillId="4" borderId="25" xfId="0" applyNumberFormat="1" applyFont="1" applyFill="1" applyBorder="1" applyAlignment="1" applyProtection="1">
      <alignment horizontal="right"/>
    </xf>
    <xf numFmtId="1" fontId="2" fillId="0" borderId="26" xfId="0" applyNumberFormat="1" applyFont="1" applyFill="1" applyBorder="1" applyAlignment="1" applyProtection="1">
      <alignment horizontal="left" vertical="center" wrapText="1"/>
    </xf>
    <xf numFmtId="1" fontId="2" fillId="3" borderId="25" xfId="0" applyNumberFormat="1" applyFont="1" applyFill="1" applyBorder="1" applyAlignment="1" applyProtection="1">
      <alignment horizontal="right"/>
      <protection locked="0"/>
    </xf>
    <xf numFmtId="1" fontId="2" fillId="0" borderId="27" xfId="0" applyNumberFormat="1" applyFont="1" applyFill="1" applyBorder="1" applyAlignment="1" applyProtection="1">
      <alignment horizontal="left" vertical="center" wrapText="1"/>
    </xf>
    <xf numFmtId="1" fontId="2" fillId="3" borderId="28" xfId="0" applyNumberFormat="1" applyFont="1" applyFill="1" applyBorder="1" applyAlignment="1" applyProtection="1">
      <alignment horizontal="right"/>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88" xfId="0" applyNumberFormat="1" applyFont="1" applyFill="1" applyBorder="1" applyAlignment="1" applyProtection="1">
      <protection locked="0"/>
    </xf>
    <xf numFmtId="1" fontId="2" fillId="3" borderId="23"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0" xfId="0" applyNumberFormat="1" applyFont="1" applyFill="1" applyBorder="1" applyAlignment="1" applyProtection="1">
      <protection locked="0"/>
    </xf>
    <xf numFmtId="1" fontId="2" fillId="0" borderId="33" xfId="0" applyNumberFormat="1" applyFont="1" applyFill="1" applyBorder="1" applyAlignment="1" applyProtection="1">
      <alignment horizontal="left" vertical="center" wrapText="1"/>
    </xf>
    <xf numFmtId="1" fontId="2" fillId="0" borderId="34" xfId="0" applyNumberFormat="1" applyFont="1" applyFill="1" applyBorder="1" applyAlignment="1" applyProtection="1">
      <alignment horizontal="left" vertical="center" wrapText="1"/>
    </xf>
    <xf numFmtId="1" fontId="2" fillId="3" borderId="35" xfId="0" applyNumberFormat="1" applyFont="1" applyFill="1" applyBorder="1" applyAlignment="1" applyProtection="1">
      <alignment horizontal="right"/>
      <protection locked="0"/>
    </xf>
    <xf numFmtId="1" fontId="2" fillId="3" borderId="36" xfId="0" applyNumberFormat="1" applyFont="1" applyFill="1" applyBorder="1" applyAlignment="1" applyProtection="1">
      <alignment horizontal="right"/>
      <protection locked="0"/>
    </xf>
    <xf numFmtId="1" fontId="2" fillId="3" borderId="37" xfId="0" applyNumberFormat="1" applyFont="1" applyFill="1" applyBorder="1" applyAlignment="1" applyProtection="1">
      <alignment horizontal="right"/>
      <protection locked="0"/>
    </xf>
    <xf numFmtId="1" fontId="2" fillId="3" borderId="89" xfId="0" applyNumberFormat="1" applyFont="1" applyFill="1" applyBorder="1" applyAlignment="1" applyProtection="1">
      <alignment horizontal="right"/>
      <protection locked="0"/>
    </xf>
    <xf numFmtId="1" fontId="2" fillId="3" borderId="38" xfId="0" applyNumberFormat="1" applyFont="1" applyFill="1" applyBorder="1" applyAlignment="1" applyProtection="1">
      <alignment horizontal="right"/>
      <protection locked="0"/>
    </xf>
    <xf numFmtId="1" fontId="2" fillId="3" borderId="39" xfId="0" applyNumberFormat="1" applyFont="1" applyFill="1" applyBorder="1" applyAlignment="1" applyProtection="1">
      <alignment horizontal="right"/>
      <protection locked="0"/>
    </xf>
    <xf numFmtId="1" fontId="2" fillId="4" borderId="40" xfId="0" applyNumberFormat="1" applyFont="1" applyFill="1" applyBorder="1" applyAlignment="1" applyProtection="1">
      <alignment horizontal="right"/>
    </xf>
    <xf numFmtId="1" fontId="2" fillId="3" borderId="40" xfId="0" applyNumberFormat="1" applyFont="1" applyFill="1" applyBorder="1" applyAlignment="1" applyProtection="1">
      <alignment horizontal="right"/>
      <protection locked="0"/>
    </xf>
    <xf numFmtId="1" fontId="6" fillId="2" borderId="2" xfId="0" applyNumberFormat="1" applyFont="1" applyFill="1" applyBorder="1" applyAlignment="1" applyProtection="1">
      <alignment horizontal="left"/>
    </xf>
    <xf numFmtId="1" fontId="2" fillId="2" borderId="2" xfId="0" applyNumberFormat="1" applyFont="1" applyFill="1" applyBorder="1" applyAlignment="1" applyProtection="1">
      <alignment horizontal="left" vertical="center"/>
    </xf>
    <xf numFmtId="1" fontId="2" fillId="2" borderId="2" xfId="0" applyNumberFormat="1" applyFont="1" applyFill="1" applyBorder="1" applyAlignment="1" applyProtection="1"/>
    <xf numFmtId="1" fontId="2" fillId="2" borderId="41" xfId="0" applyNumberFormat="1" applyFont="1" applyFill="1" applyBorder="1" applyAlignment="1" applyProtection="1"/>
    <xf numFmtId="1" fontId="2" fillId="2" borderId="0" xfId="0" applyNumberFormat="1" applyFont="1" applyFill="1" applyBorder="1" applyAlignment="1" applyProtection="1"/>
    <xf numFmtId="1" fontId="2" fillId="0" borderId="42" xfId="0" applyNumberFormat="1" applyFont="1" applyFill="1" applyBorder="1" applyAlignment="1" applyProtection="1">
      <alignment horizontal="center" vertical="center"/>
    </xf>
    <xf numFmtId="1" fontId="2" fillId="0" borderId="43" xfId="0" applyNumberFormat="1" applyFont="1" applyFill="1" applyBorder="1" applyAlignment="1" applyProtection="1">
      <alignment horizontal="center" vertical="center" wrapText="1"/>
    </xf>
    <xf numFmtId="1" fontId="2" fillId="0" borderId="44" xfId="0" applyNumberFormat="1" applyFont="1" applyFill="1" applyBorder="1" applyAlignment="1" applyProtection="1">
      <alignment horizontal="center" vertical="center" wrapText="1"/>
    </xf>
    <xf numFmtId="1" fontId="2" fillId="0" borderId="45" xfId="0" applyNumberFormat="1" applyFont="1" applyFill="1" applyBorder="1" applyAlignment="1" applyProtection="1">
      <alignment horizontal="left" vertical="center" wrapText="1"/>
    </xf>
    <xf numFmtId="1" fontId="2" fillId="0" borderId="46" xfId="0" applyNumberFormat="1" applyFont="1" applyFill="1" applyBorder="1" applyAlignment="1" applyProtection="1">
      <alignment horizontal="left" vertical="center" wrapText="1"/>
    </xf>
    <xf numFmtId="1" fontId="2" fillId="2" borderId="45" xfId="0" applyNumberFormat="1" applyFont="1" applyFill="1" applyBorder="1" applyAlignment="1" applyProtection="1">
      <alignment horizontal="right"/>
    </xf>
    <xf numFmtId="1" fontId="2" fillId="3" borderId="47"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49" xfId="0" applyNumberFormat="1" applyFont="1" applyFill="1" applyBorder="1" applyAlignment="1" applyProtection="1">
      <protection locked="0"/>
    </xf>
    <xf numFmtId="1" fontId="2" fillId="4" borderId="45" xfId="0" applyNumberFormat="1" applyFont="1" applyFill="1" applyBorder="1" applyAlignment="1" applyProtection="1"/>
    <xf numFmtId="1" fontId="2" fillId="3" borderId="87" xfId="0" applyNumberFormat="1" applyFont="1" applyFill="1" applyBorder="1" applyAlignment="1" applyProtection="1">
      <protection locked="0"/>
    </xf>
    <xf numFmtId="1" fontId="8" fillId="2" borderId="0" xfId="0" applyNumberFormat="1" applyFont="1" applyFill="1" applyAlignment="1" applyProtection="1">
      <protection locked="0"/>
    </xf>
    <xf numFmtId="1" fontId="2" fillId="2" borderId="18" xfId="0" applyNumberFormat="1" applyFont="1" applyFill="1" applyBorder="1" applyAlignment="1" applyProtection="1">
      <alignment horizontal="right"/>
    </xf>
    <xf numFmtId="1" fontId="2" fillId="3" borderId="21" xfId="0" applyNumberFormat="1" applyFont="1" applyFill="1" applyBorder="1" applyAlignment="1" applyProtection="1">
      <protection locked="0"/>
    </xf>
    <xf numFmtId="1" fontId="2" fillId="3" borderId="22"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54" xfId="0" applyNumberFormat="1" applyFont="1" applyFill="1" applyBorder="1" applyAlignment="1" applyProtection="1"/>
    <xf numFmtId="1" fontId="2" fillId="3" borderId="89" xfId="0" applyNumberFormat="1" applyFont="1" applyFill="1" applyBorder="1" applyAlignment="1" applyProtection="1">
      <protection locked="0"/>
    </xf>
    <xf numFmtId="1" fontId="2" fillId="0" borderId="3" xfId="0" applyNumberFormat="1" applyFont="1" applyFill="1" applyBorder="1" applyAlignment="1" applyProtection="1">
      <alignment horizontal="center" vertical="center" wrapText="1"/>
    </xf>
    <xf numFmtId="1" fontId="2" fillId="0" borderId="50" xfId="0" applyNumberFormat="1" applyFont="1" applyFill="1" applyBorder="1" applyAlignment="1" applyProtection="1">
      <alignment vertical="center" wrapText="1"/>
    </xf>
    <xf numFmtId="1" fontId="2" fillId="0" borderId="50" xfId="0" applyNumberFormat="1" applyFont="1" applyFill="1" applyBorder="1" applyAlignment="1" applyProtection="1">
      <alignment horizontal="right" vertical="center" wrapText="1"/>
    </xf>
    <xf numFmtId="1" fontId="2" fillId="3" borderId="86" xfId="0" applyNumberFormat="1" applyFont="1" applyFill="1" applyBorder="1" applyAlignment="1" applyProtection="1">
      <protection locked="0"/>
    </xf>
    <xf numFmtId="1" fontId="2" fillId="0" borderId="11" xfId="0" applyNumberFormat="1" applyFont="1" applyFill="1" applyBorder="1" applyAlignment="1" applyProtection="1">
      <alignment vertical="center" wrapText="1"/>
    </xf>
    <xf numFmtId="1" fontId="2" fillId="0" borderId="52" xfId="0" applyNumberFormat="1" applyFont="1" applyFill="1" applyBorder="1" applyAlignment="1" applyProtection="1">
      <alignment vertical="center" wrapText="1"/>
    </xf>
    <xf numFmtId="1" fontId="2" fillId="0" borderId="52" xfId="0" applyNumberFormat="1" applyFont="1" applyFill="1" applyBorder="1" applyAlignment="1" applyProtection="1">
      <alignment horizontal="right" vertical="center" wrapText="1"/>
    </xf>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2" fillId="4" borderId="33" xfId="0" applyNumberFormat="1" applyFont="1" applyFill="1" applyBorder="1" applyAlignment="1" applyProtection="1"/>
    <xf numFmtId="1" fontId="2" fillId="3" borderId="45" xfId="0" applyNumberFormat="1" applyFont="1" applyFill="1" applyBorder="1" applyAlignment="1" applyProtection="1">
      <protection locked="0"/>
    </xf>
    <xf numFmtId="1" fontId="2" fillId="3" borderId="90" xfId="0" applyNumberFormat="1" applyFont="1" applyFill="1" applyBorder="1" applyAlignment="1" applyProtection="1">
      <protection locked="0"/>
    </xf>
    <xf numFmtId="1" fontId="2" fillId="0" borderId="54" xfId="0" applyNumberFormat="1" applyFont="1" applyFill="1" applyBorder="1" applyAlignment="1" applyProtection="1">
      <alignment horizontal="left" vertical="center" wrapText="1"/>
    </xf>
    <xf numFmtId="1" fontId="2" fillId="0" borderId="55" xfId="0" applyNumberFormat="1" applyFont="1" applyFill="1" applyBorder="1" applyAlignment="1" applyProtection="1">
      <alignment horizontal="left" vertical="center" wrapText="1"/>
    </xf>
    <xf numFmtId="1" fontId="2" fillId="3" borderId="18" xfId="0" applyNumberFormat="1" applyFont="1" applyFill="1" applyBorder="1" applyAlignment="1" applyProtection="1">
      <protection locked="0"/>
    </xf>
    <xf numFmtId="1" fontId="2" fillId="0" borderId="1" xfId="0" applyNumberFormat="1" applyFont="1" applyFill="1" applyBorder="1" applyAlignment="1" applyProtection="1">
      <alignment horizontal="center"/>
    </xf>
    <xf numFmtId="1" fontId="2" fillId="0" borderId="42" xfId="0" applyNumberFormat="1" applyFont="1" applyFill="1" applyBorder="1" applyAlignment="1" applyProtection="1">
      <alignment horizontal="center"/>
    </xf>
    <xf numFmtId="1" fontId="2" fillId="0" borderId="56" xfId="0" applyNumberFormat="1" applyFont="1" applyFill="1" applyBorder="1" applyAlignment="1" applyProtection="1">
      <alignment horizontal="right"/>
    </xf>
    <xf numFmtId="1" fontId="2" fillId="0" borderId="4" xfId="0" applyNumberFormat="1" applyFont="1" applyFill="1" applyBorder="1" applyAlignment="1" applyProtection="1">
      <alignment horizontal="right"/>
    </xf>
    <xf numFmtId="1" fontId="2" fillId="0" borderId="57" xfId="0" applyNumberFormat="1" applyFont="1" applyFill="1" applyBorder="1" applyAlignment="1" applyProtection="1">
      <alignment horizontal="right"/>
    </xf>
    <xf numFmtId="1" fontId="2" fillId="0" borderId="3" xfId="0" applyNumberFormat="1" applyFont="1" applyFill="1" applyBorder="1" applyAlignment="1" applyProtection="1">
      <alignment horizontal="right"/>
    </xf>
    <xf numFmtId="1" fontId="2" fillId="2" borderId="58" xfId="0" applyNumberFormat="1" applyFont="1" applyFill="1" applyBorder="1" applyAlignment="1" applyProtection="1">
      <alignment vertical="center"/>
    </xf>
    <xf numFmtId="1" fontId="2" fillId="2" borderId="58" xfId="0" applyNumberFormat="1" applyFont="1" applyFill="1" applyBorder="1" applyAlignment="1" applyProtection="1">
      <alignment horizontal="center"/>
    </xf>
    <xf numFmtId="1" fontId="8" fillId="2" borderId="58" xfId="0" applyNumberFormat="1" applyFont="1" applyFill="1" applyBorder="1" applyAlignment="1" applyProtection="1"/>
    <xf numFmtId="1" fontId="8" fillId="2" borderId="0" xfId="0" applyNumberFormat="1" applyFont="1" applyFill="1" applyBorder="1" applyAlignment="1" applyProtection="1"/>
    <xf numFmtId="1" fontId="2" fillId="2" borderId="0" xfId="0" applyNumberFormat="1" applyFont="1" applyFill="1" applyBorder="1" applyProtection="1"/>
    <xf numFmtId="1" fontId="6" fillId="2" borderId="41" xfId="0" applyNumberFormat="1" applyFont="1" applyFill="1" applyBorder="1" applyAlignment="1" applyProtection="1"/>
    <xf numFmtId="1" fontId="3" fillId="2" borderId="41" xfId="0" applyNumberFormat="1" applyFont="1" applyFill="1" applyBorder="1" applyAlignment="1" applyProtection="1"/>
    <xf numFmtId="1" fontId="3" fillId="2" borderId="0" xfId="0" applyNumberFormat="1" applyFont="1" applyFill="1" applyBorder="1" applyAlignment="1" applyProtection="1"/>
    <xf numFmtId="1" fontId="2" fillId="0" borderId="56" xfId="0" applyNumberFormat="1" applyFont="1" applyFill="1" applyBorder="1" applyAlignment="1" applyProtection="1">
      <alignment horizontal="center" vertical="center" wrapText="1"/>
    </xf>
    <xf numFmtId="1" fontId="8" fillId="2" borderId="0" xfId="0" applyNumberFormat="1" applyFont="1" applyFill="1" applyBorder="1" applyProtection="1"/>
    <xf numFmtId="1" fontId="9" fillId="2" borderId="0" xfId="0" applyNumberFormat="1" applyFont="1" applyFill="1" applyBorder="1" applyProtection="1"/>
    <xf numFmtId="1" fontId="2" fillId="0" borderId="47" xfId="0" applyNumberFormat="1" applyFont="1" applyFill="1" applyBorder="1" applyAlignment="1" applyProtection="1">
      <alignment horizontal="left" vertical="center" wrapText="1"/>
    </xf>
    <xf numFmtId="1" fontId="2" fillId="0" borderId="59" xfId="0" applyNumberFormat="1" applyFont="1" applyFill="1" applyBorder="1" applyAlignment="1" applyProtection="1">
      <alignment horizontal="left" vertical="center" wrapText="1"/>
    </xf>
    <xf numFmtId="1" fontId="2" fillId="2" borderId="50" xfId="0" applyNumberFormat="1" applyFont="1" applyFill="1" applyBorder="1" applyAlignment="1" applyProtection="1"/>
    <xf numFmtId="1" fontId="2" fillId="3" borderId="47" xfId="0" applyNumberFormat="1" applyFont="1" applyFill="1" applyBorder="1" applyProtection="1">
      <protection locked="0"/>
    </xf>
    <xf numFmtId="1" fontId="2" fillId="3" borderId="49" xfId="0" applyNumberFormat="1" applyFont="1" applyFill="1" applyBorder="1" applyProtection="1">
      <protection locked="0"/>
    </xf>
    <xf numFmtId="1" fontId="2" fillId="4" borderId="17" xfId="0" applyNumberFormat="1" applyFont="1" applyFill="1" applyBorder="1" applyProtection="1"/>
    <xf numFmtId="1" fontId="15" fillId="2" borderId="0" xfId="0" applyNumberFormat="1" applyFont="1" applyFill="1" applyBorder="1" applyProtection="1">
      <protection locked="0"/>
    </xf>
    <xf numFmtId="1" fontId="9" fillId="2" borderId="0" xfId="0" applyNumberFormat="1" applyFont="1" applyFill="1" applyProtection="1"/>
    <xf numFmtId="1" fontId="2" fillId="0" borderId="35" xfId="0" applyNumberFormat="1" applyFont="1" applyFill="1" applyBorder="1" applyAlignment="1" applyProtection="1">
      <alignment horizontal="left" vertical="center" wrapText="1"/>
    </xf>
    <xf numFmtId="1" fontId="2" fillId="0" borderId="60" xfId="0" applyNumberFormat="1" applyFont="1" applyFill="1" applyBorder="1" applyAlignment="1" applyProtection="1">
      <alignment horizontal="left" vertical="center" wrapText="1"/>
    </xf>
    <xf numFmtId="1" fontId="2" fillId="2" borderId="61" xfId="0" applyNumberFormat="1" applyFont="1" applyFill="1" applyBorder="1" applyAlignment="1" applyProtection="1"/>
    <xf numFmtId="1" fontId="2" fillId="3" borderId="62" xfId="0" applyNumberFormat="1" applyFont="1" applyFill="1" applyBorder="1" applyProtection="1">
      <protection locked="0"/>
    </xf>
    <xf numFmtId="1" fontId="2" fillId="3" borderId="63" xfId="0" applyNumberFormat="1" applyFont="1" applyFill="1" applyBorder="1" applyProtection="1">
      <protection locked="0"/>
    </xf>
    <xf numFmtId="1" fontId="2" fillId="4" borderId="64" xfId="0" applyNumberFormat="1" applyFont="1" applyFill="1" applyBorder="1" applyProtection="1"/>
    <xf numFmtId="1" fontId="2" fillId="0" borderId="65" xfId="0" applyNumberFormat="1" applyFont="1" applyFill="1" applyBorder="1" applyAlignment="1" applyProtection="1">
      <alignment horizontal="left" vertical="center" wrapText="1"/>
    </xf>
    <xf numFmtId="1" fontId="2" fillId="0" borderId="46" xfId="0" applyNumberFormat="1" applyFont="1" applyFill="1" applyBorder="1" applyAlignment="1" applyProtection="1">
      <alignment vertical="center" wrapText="1"/>
    </xf>
    <xf numFmtId="1" fontId="2" fillId="3" borderId="17" xfId="0" applyNumberFormat="1" applyFont="1" applyFill="1" applyBorder="1" applyProtection="1">
      <protection locked="0"/>
    </xf>
    <xf numFmtId="1" fontId="15" fillId="2" borderId="0" xfId="0" applyNumberFormat="1" applyFont="1" applyFill="1" applyAlignment="1" applyProtection="1">
      <alignment vertical="center"/>
      <protection locked="0"/>
    </xf>
    <xf numFmtId="1" fontId="2" fillId="0" borderId="61" xfId="0" applyNumberFormat="1" applyFont="1" applyFill="1" applyBorder="1" applyAlignment="1" applyProtection="1">
      <alignment horizontal="left" vertical="center" wrapText="1"/>
    </xf>
    <xf numFmtId="1" fontId="2" fillId="0" borderId="66" xfId="0" applyNumberFormat="1" applyFont="1" applyFill="1" applyBorder="1" applyAlignment="1" applyProtection="1">
      <alignment vertical="center" wrapText="1"/>
    </xf>
    <xf numFmtId="1" fontId="2" fillId="2" borderId="52" xfId="0" applyNumberFormat="1" applyFont="1" applyFill="1" applyBorder="1" applyAlignment="1" applyProtection="1"/>
    <xf numFmtId="1" fontId="2" fillId="3" borderId="35" xfId="0" applyNumberFormat="1" applyFont="1" applyFill="1" applyBorder="1" applyProtection="1">
      <protection locked="0"/>
    </xf>
    <xf numFmtId="1" fontId="2" fillId="3" borderId="37" xfId="0" applyNumberFormat="1" applyFont="1" applyFill="1" applyBorder="1" applyProtection="1">
      <protection locked="0"/>
    </xf>
    <xf numFmtId="1" fontId="2" fillId="3" borderId="40" xfId="0" applyNumberFormat="1" applyFont="1" applyFill="1" applyBorder="1" applyProtection="1">
      <protection locked="0"/>
    </xf>
    <xf numFmtId="1" fontId="2" fillId="0" borderId="50" xfId="0" applyNumberFormat="1" applyFont="1" applyFill="1" applyBorder="1" applyAlignment="1" applyProtection="1">
      <alignment horizontal="left" vertical="center" wrapText="1"/>
    </xf>
    <xf numFmtId="1" fontId="2" fillId="3" borderId="67" xfId="0" applyNumberFormat="1" applyFont="1" applyFill="1" applyBorder="1" applyProtection="1">
      <protection locked="0"/>
    </xf>
    <xf numFmtId="1" fontId="2" fillId="0" borderId="11" xfId="0" applyNumberFormat="1" applyFont="1" applyFill="1" applyBorder="1" applyAlignment="1" applyProtection="1">
      <alignment vertical="center" wrapText="1"/>
    </xf>
    <xf numFmtId="1" fontId="2" fillId="2" borderId="11" xfId="0" applyNumberFormat="1" applyFont="1" applyFill="1" applyBorder="1" applyAlignment="1" applyProtection="1"/>
    <xf numFmtId="1" fontId="2" fillId="3" borderId="20" xfId="0" applyNumberFormat="1" applyFont="1" applyFill="1" applyBorder="1" applyProtection="1">
      <protection locked="0"/>
    </xf>
    <xf numFmtId="1" fontId="2" fillId="3" borderId="19" xfId="0" applyNumberFormat="1" applyFont="1" applyFill="1" applyBorder="1" applyProtection="1">
      <protection locked="0"/>
    </xf>
    <xf numFmtId="1" fontId="2" fillId="3" borderId="25" xfId="0" applyNumberFormat="1" applyFont="1" applyFill="1" applyBorder="1" applyProtection="1">
      <protection locked="0"/>
    </xf>
    <xf numFmtId="1" fontId="2" fillId="0" borderId="11" xfId="0" applyNumberFormat="1" applyFont="1" applyFill="1" applyBorder="1" applyAlignment="1" applyProtection="1">
      <alignment horizontal="left" vertical="center" wrapText="1"/>
    </xf>
    <xf numFmtId="1" fontId="8" fillId="0" borderId="11" xfId="0" applyNumberFormat="1" applyFont="1" applyFill="1" applyBorder="1" applyAlignment="1" applyProtection="1">
      <alignment vertical="center" wrapText="1"/>
    </xf>
    <xf numFmtId="1" fontId="2" fillId="4" borderId="19" xfId="0" applyNumberFormat="1" applyFont="1" applyFill="1" applyBorder="1" applyAlignment="1" applyProtection="1"/>
    <xf numFmtId="1" fontId="2" fillId="3" borderId="25" xfId="0" applyNumberFormat="1" applyFont="1" applyFill="1" applyBorder="1" applyAlignment="1" applyProtection="1">
      <protection locked="0"/>
    </xf>
    <xf numFmtId="1" fontId="2" fillId="2" borderId="52" xfId="0" applyNumberFormat="1" applyFont="1" applyFill="1" applyBorder="1" applyAlignment="1" applyProtection="1">
      <alignment horizontal="left" vertical="center" wrapText="1"/>
    </xf>
    <xf numFmtId="1" fontId="8" fillId="0" borderId="52" xfId="0" applyNumberFormat="1" applyFont="1" applyFill="1" applyBorder="1" applyAlignment="1" applyProtection="1">
      <alignment vertical="center" wrapText="1"/>
    </xf>
    <xf numFmtId="1" fontId="2" fillId="4" borderId="34" xfId="0" applyNumberFormat="1" applyFont="1" applyFill="1" applyBorder="1" applyAlignment="1" applyProtection="1"/>
    <xf numFmtId="1" fontId="2" fillId="4" borderId="40" xfId="0" applyNumberFormat="1" applyFont="1" applyFill="1" applyBorder="1" applyAlignment="1" applyProtection="1"/>
    <xf numFmtId="1" fontId="15" fillId="2" borderId="0" xfId="0" applyNumberFormat="1" applyFont="1" applyFill="1" applyProtection="1">
      <protection locked="0"/>
    </xf>
    <xf numFmtId="1" fontId="9" fillId="2" borderId="41" xfId="0" applyNumberFormat="1" applyFont="1" applyFill="1" applyBorder="1" applyAlignment="1" applyProtection="1"/>
    <xf numFmtId="1" fontId="2" fillId="0" borderId="43" xfId="0" applyNumberFormat="1" applyFont="1" applyFill="1" applyBorder="1" applyAlignment="1" applyProtection="1">
      <alignment horizontal="center" vertical="center"/>
    </xf>
    <xf numFmtId="1" fontId="2" fillId="0" borderId="68"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16" fillId="0" borderId="43" xfId="0" applyNumberFormat="1" applyFont="1" applyBorder="1" applyAlignment="1">
      <alignment horizontal="center" vertical="center"/>
    </xf>
    <xf numFmtId="1" fontId="2" fillId="2" borderId="3" xfId="0" applyNumberFormat="1" applyFont="1" applyFill="1" applyBorder="1" applyAlignment="1" applyProtection="1">
      <alignment horizontal="center" vertical="center" wrapText="1"/>
    </xf>
    <xf numFmtId="1" fontId="2" fillId="0" borderId="70" xfId="0" applyNumberFormat="1" applyFont="1" applyFill="1" applyBorder="1" applyAlignment="1" applyProtection="1">
      <alignment horizontal="center" vertical="center"/>
    </xf>
    <xf numFmtId="1" fontId="2" fillId="0" borderId="71" xfId="0" applyNumberFormat="1" applyFont="1" applyFill="1" applyBorder="1" applyAlignment="1" applyProtection="1">
      <alignment horizontal="center" vertical="center"/>
    </xf>
    <xf numFmtId="1" fontId="2" fillId="0" borderId="58" xfId="0" applyNumberFormat="1" applyFont="1" applyFill="1" applyBorder="1" applyAlignment="1" applyProtection="1">
      <alignment horizontal="center" vertical="center" wrapText="1"/>
    </xf>
    <xf numFmtId="1" fontId="16" fillId="0" borderId="73" xfId="0" applyNumberFormat="1" applyFont="1" applyBorder="1" applyAlignment="1">
      <alignment horizontal="center" vertical="center"/>
    </xf>
    <xf numFmtId="1" fontId="2" fillId="0" borderId="73" xfId="0" applyNumberFormat="1" applyFont="1" applyFill="1" applyBorder="1" applyAlignment="1" applyProtection="1">
      <alignment horizontal="center" vertical="center"/>
    </xf>
    <xf numFmtId="1" fontId="2" fillId="0" borderId="74" xfId="0" applyNumberFormat="1" applyFont="1" applyFill="1" applyBorder="1" applyAlignment="1" applyProtection="1">
      <alignment horizontal="center" vertical="center"/>
    </xf>
    <xf numFmtId="1" fontId="2" fillId="0" borderId="57" xfId="0" applyNumberFormat="1" applyFont="1" applyFill="1" applyBorder="1" applyAlignment="1" applyProtection="1">
      <alignment horizontal="center" vertical="center" wrapText="1"/>
    </xf>
    <xf numFmtId="1" fontId="2" fillId="0" borderId="41" xfId="0" applyNumberFormat="1" applyFont="1" applyFill="1" applyBorder="1" applyAlignment="1" applyProtection="1">
      <alignment horizontal="center" vertical="center" wrapText="1"/>
    </xf>
    <xf numFmtId="1" fontId="2" fillId="0" borderId="45" xfId="0" applyNumberFormat="1" applyFont="1" applyFill="1" applyBorder="1" applyAlignment="1" applyProtection="1">
      <alignment horizontal="left"/>
    </xf>
    <xf numFmtId="1" fontId="2" fillId="0" borderId="46" xfId="0" applyNumberFormat="1" applyFont="1" applyFill="1" applyBorder="1" applyAlignment="1" applyProtection="1">
      <alignment horizontal="left"/>
    </xf>
    <xf numFmtId="1" fontId="2" fillId="2" borderId="45" xfId="0" applyNumberFormat="1" applyFont="1" applyFill="1" applyBorder="1" applyAlignment="1" applyProtection="1"/>
    <xf numFmtId="1" fontId="2" fillId="3" borderId="59" xfId="0" applyNumberFormat="1" applyFont="1" applyFill="1" applyBorder="1" applyAlignment="1" applyProtection="1">
      <protection locked="0"/>
    </xf>
    <xf numFmtId="1" fontId="2" fillId="3" borderId="17"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0" borderId="18" xfId="0" applyNumberFormat="1" applyFont="1" applyFill="1" applyBorder="1" applyAlignment="1" applyProtection="1">
      <alignment horizontal="left"/>
    </xf>
    <xf numFmtId="1" fontId="2" fillId="0" borderId="26" xfId="0" applyNumberFormat="1" applyFont="1" applyFill="1" applyBorder="1" applyAlignment="1" applyProtection="1">
      <alignment horizontal="left"/>
    </xf>
    <xf numFmtId="1" fontId="2" fillId="2" borderId="18" xfId="0" applyNumberFormat="1" applyFont="1" applyFill="1" applyBorder="1" applyAlignment="1" applyProtection="1"/>
    <xf numFmtId="1" fontId="2" fillId="3" borderId="78" xfId="0" applyNumberFormat="1" applyFont="1" applyFill="1" applyBorder="1" applyAlignment="1" applyProtection="1">
      <protection locked="0"/>
    </xf>
    <xf numFmtId="1" fontId="2" fillId="3" borderId="11" xfId="0" applyNumberFormat="1" applyFont="1" applyFill="1" applyBorder="1" applyAlignment="1" applyProtection="1">
      <protection locked="0"/>
    </xf>
    <xf numFmtId="1" fontId="2" fillId="0" borderId="33" xfId="0" applyNumberFormat="1" applyFont="1" applyFill="1" applyBorder="1" applyAlignment="1" applyProtection="1">
      <alignment horizontal="left"/>
    </xf>
    <xf numFmtId="1" fontId="2" fillId="0" borderId="66" xfId="0" applyNumberFormat="1" applyFont="1" applyFill="1" applyBorder="1" applyAlignment="1" applyProtection="1">
      <alignment horizontal="left"/>
    </xf>
    <xf numFmtId="1" fontId="2" fillId="2" borderId="33" xfId="0" applyNumberFormat="1" applyFont="1" applyFill="1" applyBorder="1" applyAlignment="1" applyProtection="1"/>
    <xf numFmtId="1" fontId="2" fillId="3" borderId="60"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3" borderId="52" xfId="0" applyNumberFormat="1" applyFont="1" applyFill="1" applyBorder="1" applyAlignment="1" applyProtection="1">
      <protection locked="0"/>
    </xf>
    <xf numFmtId="1" fontId="16" fillId="0" borderId="0" xfId="0" applyNumberFormat="1" applyFont="1"/>
    <xf numFmtId="1" fontId="17" fillId="0" borderId="0" xfId="0" applyNumberFormat="1" applyFont="1" applyFill="1"/>
    <xf numFmtId="1" fontId="12" fillId="0" borderId="0" xfId="0" applyNumberFormat="1" applyFont="1"/>
    <xf numFmtId="1" fontId="3" fillId="2" borderId="0" xfId="0" applyNumberFormat="1" applyFont="1" applyFill="1" applyAlignment="1" applyProtection="1">
      <protection hidden="1"/>
    </xf>
    <xf numFmtId="1" fontId="2" fillId="0" borderId="65" xfId="0" applyNumberFormat="1" applyFont="1" applyFill="1" applyBorder="1" applyAlignment="1" applyProtection="1">
      <alignment horizontal="center" vertical="center" wrapText="1"/>
      <protection hidden="1"/>
    </xf>
    <xf numFmtId="1" fontId="16" fillId="0" borderId="1" xfId="0" applyNumberFormat="1" applyFont="1" applyBorder="1" applyAlignment="1">
      <alignment horizontal="center" vertical="center"/>
    </xf>
    <xf numFmtId="1" fontId="16" fillId="0" borderId="2" xfId="0" applyNumberFormat="1" applyFont="1" applyBorder="1" applyAlignment="1">
      <alignment horizontal="center" vertical="center"/>
    </xf>
    <xf numFmtId="1" fontId="16" fillId="0" borderId="42" xfId="0" applyNumberFormat="1" applyFont="1" applyBorder="1" applyAlignment="1">
      <alignment horizontal="center" vertical="center"/>
    </xf>
    <xf numFmtId="1" fontId="2" fillId="0" borderId="61" xfId="0" applyNumberFormat="1" applyFont="1" applyFill="1" applyBorder="1" applyAlignment="1" applyProtection="1">
      <alignment horizontal="center" vertical="center" wrapText="1"/>
      <protection hidden="1"/>
    </xf>
    <xf numFmtId="1" fontId="2" fillId="0" borderId="81" xfId="0" applyNumberFormat="1" applyFont="1" applyFill="1" applyBorder="1" applyAlignment="1" applyProtection="1">
      <alignment horizontal="center" vertical="center" wrapText="1"/>
    </xf>
    <xf numFmtId="1" fontId="16" fillId="0" borderId="68" xfId="0" applyNumberFormat="1" applyFont="1" applyBorder="1"/>
    <xf numFmtId="1" fontId="16" fillId="0" borderId="0" xfId="0" applyNumberFormat="1" applyFont="1" applyProtection="1"/>
    <xf numFmtId="1" fontId="2" fillId="3" borderId="82"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0" borderId="52" xfId="0" applyNumberFormat="1" applyFont="1" applyFill="1" applyBorder="1" applyAlignment="1" applyProtection="1">
      <alignment vertical="center" wrapText="1"/>
      <protection hidden="1"/>
    </xf>
    <xf numFmtId="1" fontId="16" fillId="0" borderId="61" xfId="0" applyNumberFormat="1" applyFont="1" applyBorder="1" applyProtection="1"/>
    <xf numFmtId="1" fontId="2" fillId="3" borderId="66" xfId="0" applyNumberFormat="1" applyFont="1" applyFill="1" applyBorder="1" applyAlignment="1" applyProtection="1">
      <protection locked="0"/>
    </xf>
    <xf numFmtId="1" fontId="16" fillId="0" borderId="2" xfId="0" applyNumberFormat="1" applyFont="1" applyBorder="1" applyAlignment="1">
      <alignment wrapText="1"/>
    </xf>
    <xf numFmtId="1" fontId="2" fillId="2" borderId="3" xfId="0" applyNumberFormat="1" applyFont="1" applyFill="1" applyBorder="1" applyAlignment="1" applyProtection="1"/>
    <xf numFmtId="1" fontId="2" fillId="3" borderId="56" xfId="0" applyNumberFormat="1" applyFont="1" applyFill="1" applyBorder="1" applyAlignment="1" applyProtection="1">
      <protection locked="0"/>
    </xf>
    <xf numFmtId="1" fontId="2" fillId="3" borderId="81" xfId="0" applyNumberFormat="1" applyFont="1" applyFill="1" applyBorder="1" applyAlignment="1" applyProtection="1">
      <protection locked="0"/>
    </xf>
    <xf numFmtId="1" fontId="2" fillId="3" borderId="42" xfId="0" applyNumberFormat="1" applyFont="1" applyFill="1" applyBorder="1" applyAlignment="1" applyProtection="1">
      <protection locked="0"/>
    </xf>
    <xf numFmtId="1" fontId="8" fillId="0" borderId="0" xfId="0" applyNumberFormat="1" applyFont="1" applyFill="1" applyBorder="1" applyAlignment="1" applyProtection="1"/>
    <xf numFmtId="1" fontId="8" fillId="0" borderId="83" xfId="0" applyNumberFormat="1" applyFont="1" applyFill="1" applyBorder="1" applyAlignment="1" applyProtection="1"/>
    <xf numFmtId="1" fontId="8" fillId="0" borderId="84" xfId="0" applyNumberFormat="1" applyFont="1" applyFill="1" applyBorder="1" applyAlignment="1" applyProtection="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topLeftCell="A58" workbookViewId="0">
      <selection activeCell="B82" sqref="B82"/>
    </sheetView>
  </sheetViews>
  <sheetFormatPr baseColWidth="10" defaultRowHeight="14.25" x14ac:dyDescent="0.2"/>
  <cols>
    <col min="1" max="1" width="40.42578125" style="168" customWidth="1"/>
    <col min="2" max="2" width="30.140625" style="168" customWidth="1"/>
    <col min="3" max="10" width="16" style="168" customWidth="1"/>
    <col min="11" max="11" width="18.42578125" style="168" customWidth="1"/>
    <col min="12" max="74" width="11.42578125" style="168"/>
    <col min="75" max="77" width="11.42578125" style="169"/>
    <col min="78" max="96" width="0" style="169" hidden="1" customWidth="1"/>
    <col min="97" max="102" width="11.42578125" style="169"/>
    <col min="103" max="16384" width="11.42578125" style="168"/>
  </cols>
  <sheetData>
    <row r="1" spans="1:85" x14ac:dyDescent="0.2">
      <c r="A1" s="167" t="s">
        <v>0</v>
      </c>
    </row>
    <row r="2" spans="1:85" x14ac:dyDescent="0.2">
      <c r="A2" s="167" t="str">
        <f>CONCATENATE("COMUNA: ",[1]NOMBRE!B2," - ","( ",[1]NOMBRE!C2,[1]NOMBRE!D2,[1]NOMBRE!E2,[1]NOMBRE!F2,[1]NOMBRE!G2," )")</f>
        <v>COMUNA: Linares - ( 07401 )</v>
      </c>
    </row>
    <row r="3" spans="1:85" x14ac:dyDescent="0.2">
      <c r="A3" s="167" t="str">
        <f>CONCATENATE("ESTABLECIMIENTO/ESTRATEGIA: ",[1]NOMBRE!B3," - ","( ",[1]NOMBRE!C3,[1]NOMBRE!D3,[1]NOMBRE!E3,[1]NOMBRE!F3,[1]NOMBRE!G3,[1]NOMBRE!H3," )")</f>
        <v>ESTABLECIMIENTO/ESTRATEGIA: Hospital Presidente Carlos Ibáñez del Campo - ( 116108 )</v>
      </c>
    </row>
    <row r="4" spans="1:85" x14ac:dyDescent="0.2">
      <c r="A4" s="167" t="str">
        <f>CONCATENATE("MES: ",[1]NOMBRE!B6," - ","( ",[1]NOMBRE!C6,[1]NOMBRE!D6," )")</f>
        <v>MES: MARZO - ( 03 )</v>
      </c>
    </row>
    <row r="5" spans="1:85" x14ac:dyDescent="0.2">
      <c r="A5" s="167" t="str">
        <f>CONCATENATE("AÑO: ",[1]NOMBRE!B7)</f>
        <v>AÑO: 2017</v>
      </c>
    </row>
    <row r="6" spans="1:85" ht="15" customHeight="1" x14ac:dyDescent="0.2">
      <c r="A6" s="170"/>
      <c r="B6" s="170"/>
      <c r="C6" s="171" t="s">
        <v>1</v>
      </c>
      <c r="D6" s="170"/>
      <c r="E6" s="170"/>
      <c r="F6" s="170"/>
      <c r="G6" s="170"/>
      <c r="H6" s="6"/>
      <c r="I6" s="7"/>
      <c r="J6" s="8"/>
      <c r="K6" s="8"/>
    </row>
    <row r="7" spans="1:85" ht="15" x14ac:dyDescent="0.2">
      <c r="A7" s="161"/>
      <c r="B7" s="161"/>
      <c r="C7" s="161"/>
      <c r="D7" s="161"/>
      <c r="E7" s="161"/>
      <c r="F7" s="161"/>
      <c r="G7" s="161"/>
      <c r="H7" s="6"/>
      <c r="I7" s="7"/>
      <c r="J7" s="8"/>
      <c r="K7" s="8"/>
    </row>
    <row r="8" spans="1:85" x14ac:dyDescent="0.2">
      <c r="A8" s="10" t="s">
        <v>2</v>
      </c>
      <c r="B8" s="11"/>
      <c r="C8" s="12"/>
      <c r="D8" s="11"/>
      <c r="E8" s="13"/>
      <c r="F8" s="13"/>
      <c r="G8" s="14"/>
      <c r="H8" s="13"/>
      <c r="I8" s="15"/>
      <c r="J8" s="8"/>
      <c r="K8" s="8"/>
    </row>
    <row r="9" spans="1:85" ht="56.25" customHeight="1" x14ac:dyDescent="0.2">
      <c r="A9" s="258" t="s">
        <v>3</v>
      </c>
      <c r="B9" s="259"/>
      <c r="C9" s="162" t="s">
        <v>4</v>
      </c>
      <c r="D9" s="16" t="s">
        <v>5</v>
      </c>
      <c r="E9" s="17" t="s">
        <v>6</v>
      </c>
      <c r="F9" s="17" t="s">
        <v>7</v>
      </c>
      <c r="G9" s="172" t="s">
        <v>98</v>
      </c>
      <c r="H9" s="142" t="s">
        <v>8</v>
      </c>
      <c r="I9" s="143" t="s">
        <v>9</v>
      </c>
      <c r="J9" s="173" t="s">
        <v>10</v>
      </c>
      <c r="K9" s="19" t="s">
        <v>34</v>
      </c>
    </row>
    <row r="10" spans="1:85" ht="17.25" customHeight="1" x14ac:dyDescent="0.2">
      <c r="A10" s="260" t="s">
        <v>35</v>
      </c>
      <c r="B10" s="261"/>
      <c r="C10" s="174">
        <f t="shared" ref="C10:C34" si="0">SUM(D10:F10)</f>
        <v>0</v>
      </c>
      <c r="D10" s="22">
        <f>+Enero!D10+Febrero!D10+'Marzo '!D10</f>
        <v>0</v>
      </c>
      <c r="E10" s="22">
        <f>+Enero!E10+Febrero!E10+'Marzo '!E10</f>
        <v>0</v>
      </c>
      <c r="F10" s="22">
        <f>+Enero!F10+Febrero!F10+'Marzo '!F10</f>
        <v>0</v>
      </c>
      <c r="G10" s="22">
        <f>+Enero!G10+Febrero!G10+'Marzo '!G10</f>
        <v>0</v>
      </c>
      <c r="H10" s="22">
        <f>+Enero!H10+Febrero!H10+'Marzo '!H10</f>
        <v>0</v>
      </c>
      <c r="I10" s="22">
        <f>+Enero!I10+Febrero!I10+'Marzo '!I10</f>
        <v>0</v>
      </c>
      <c r="J10" s="22">
        <f>+Enero!J10+Febrero!J10+'Marzo '!J10</f>
        <v>0</v>
      </c>
      <c r="K10" s="22">
        <f>+Enero!K10+Febrero!K10+'Marzo '!K10</f>
        <v>0</v>
      </c>
      <c r="L10" s="177"/>
      <c r="CA10" s="169" t="str">
        <f t="shared" ref="CA10:CA21" si="1">IF(SUM(H10:I10)&lt;&gt;C10,"El nº de visitas de primer contacto más la suma de vdi seguimiento deben ser coincidentes con el total","")</f>
        <v/>
      </c>
      <c r="CG10" s="169">
        <f t="shared" ref="CG10:CG21" si="2">IF(SUM(H10:I10)&lt;&gt;C10,1,0)</f>
        <v>0</v>
      </c>
    </row>
    <row r="11" spans="1:85" ht="17.25" customHeight="1" x14ac:dyDescent="0.2">
      <c r="A11" s="256" t="s">
        <v>36</v>
      </c>
      <c r="B11" s="262"/>
      <c r="C11" s="174">
        <f t="shared" si="0"/>
        <v>0</v>
      </c>
      <c r="D11" s="22">
        <f>+Enero!D11+Febrero!D11+'Marzo '!D11</f>
        <v>0</v>
      </c>
      <c r="E11" s="22">
        <f>+Enero!E11+Febrero!E11+'Marzo '!E11</f>
        <v>0</v>
      </c>
      <c r="F11" s="22">
        <f>+Enero!F11+Febrero!F11+'Marzo '!F11</f>
        <v>0</v>
      </c>
      <c r="G11" s="22">
        <f>+Enero!G11+Febrero!G11+'Marzo '!G11</f>
        <v>0</v>
      </c>
      <c r="H11" s="22">
        <f>+Enero!H11+Febrero!H11+'Marzo '!H11</f>
        <v>0</v>
      </c>
      <c r="I11" s="22">
        <f>+Enero!I11+Febrero!I11+'Marzo '!I11</f>
        <v>0</v>
      </c>
      <c r="J11" s="22">
        <f>+Enero!J11+Febrero!J11+'Marzo '!J11</f>
        <v>0</v>
      </c>
      <c r="K11" s="22">
        <f>+Enero!K11+Febrero!K11+'Marzo '!K11</f>
        <v>0</v>
      </c>
      <c r="L11" s="177"/>
      <c r="CA11" s="169" t="str">
        <f t="shared" si="1"/>
        <v/>
      </c>
      <c r="CG11" s="169">
        <f t="shared" si="2"/>
        <v>0</v>
      </c>
    </row>
    <row r="12" spans="1:85" ht="17.25" customHeight="1" x14ac:dyDescent="0.2">
      <c r="A12" s="256" t="s">
        <v>37</v>
      </c>
      <c r="B12" s="262"/>
      <c r="C12" s="174">
        <f t="shared" si="0"/>
        <v>0</v>
      </c>
      <c r="D12" s="22">
        <f>+Enero!D12+Febrero!D12+'Marzo '!D12</f>
        <v>0</v>
      </c>
      <c r="E12" s="22">
        <f>+Enero!E12+Febrero!E12+'Marzo '!E12</f>
        <v>0</v>
      </c>
      <c r="F12" s="22">
        <f>+Enero!F12+Febrero!F12+'Marzo '!F12</f>
        <v>0</v>
      </c>
      <c r="G12" s="22">
        <f>+Enero!G12+Febrero!G12+'Marzo '!G12</f>
        <v>0</v>
      </c>
      <c r="H12" s="22">
        <f>+Enero!H12+Febrero!H12+'Marzo '!H12</f>
        <v>0</v>
      </c>
      <c r="I12" s="22">
        <f>+Enero!I12+Febrero!I12+'Marzo '!I12</f>
        <v>0</v>
      </c>
      <c r="J12" s="22">
        <f>+Enero!J12+Febrero!J12+'Marzo '!J12</f>
        <v>0</v>
      </c>
      <c r="K12" s="22">
        <f>+Enero!K12+Febrero!K12+'Marzo '!K12</f>
        <v>0</v>
      </c>
      <c r="L12" s="177"/>
      <c r="CA12" s="169" t="str">
        <f t="shared" si="1"/>
        <v/>
      </c>
      <c r="CG12" s="169">
        <f t="shared" si="2"/>
        <v>0</v>
      </c>
    </row>
    <row r="13" spans="1:85" ht="17.25" customHeight="1" x14ac:dyDescent="0.2">
      <c r="A13" s="256" t="s">
        <v>38</v>
      </c>
      <c r="B13" s="262"/>
      <c r="C13" s="174">
        <f t="shared" si="0"/>
        <v>0</v>
      </c>
      <c r="D13" s="22">
        <f>+Enero!D13+Febrero!D13+'Marzo '!D13</f>
        <v>0</v>
      </c>
      <c r="E13" s="22">
        <f>+Enero!E13+Febrero!E13+'Marzo '!E13</f>
        <v>0</v>
      </c>
      <c r="F13" s="22">
        <f>+Enero!F13+Febrero!F13+'Marzo '!F13</f>
        <v>0</v>
      </c>
      <c r="G13" s="22">
        <f>+Enero!G13+Febrero!G13+'Marzo '!G13</f>
        <v>0</v>
      </c>
      <c r="H13" s="22">
        <f>+Enero!H13+Febrero!H13+'Marzo '!H13</f>
        <v>0</v>
      </c>
      <c r="I13" s="22">
        <f>+Enero!I13+Febrero!I13+'Marzo '!I13</f>
        <v>0</v>
      </c>
      <c r="J13" s="22">
        <f>+Enero!J13+Febrero!J13+'Marzo '!J13</f>
        <v>0</v>
      </c>
      <c r="K13" s="22">
        <f>+Enero!K13+Febrero!K13+'Marzo '!K13</f>
        <v>0</v>
      </c>
      <c r="L13" s="177"/>
      <c r="CA13" s="169" t="str">
        <f t="shared" si="1"/>
        <v/>
      </c>
      <c r="CG13" s="169">
        <f t="shared" si="2"/>
        <v>0</v>
      </c>
    </row>
    <row r="14" spans="1:85" ht="25.5" customHeight="1" x14ac:dyDescent="0.2">
      <c r="A14" s="256" t="s">
        <v>39</v>
      </c>
      <c r="B14" s="262"/>
      <c r="C14" s="174">
        <f t="shared" si="0"/>
        <v>0</v>
      </c>
      <c r="D14" s="22">
        <f>+Enero!D14+Febrero!D14+'Marzo '!D14</f>
        <v>0</v>
      </c>
      <c r="E14" s="22">
        <f>+Enero!E14+Febrero!E14+'Marzo '!E14</f>
        <v>0</v>
      </c>
      <c r="F14" s="22">
        <f>+Enero!F14+Febrero!F14+'Marzo '!F14</f>
        <v>0</v>
      </c>
      <c r="G14" s="22">
        <f>+Enero!G14+Febrero!G14+'Marzo '!G14</f>
        <v>0</v>
      </c>
      <c r="H14" s="22">
        <f>+Enero!H14+Febrero!H14+'Marzo '!H14</f>
        <v>0</v>
      </c>
      <c r="I14" s="22">
        <f>+Enero!I14+Febrero!I14+'Marzo '!I14</f>
        <v>0</v>
      </c>
      <c r="J14" s="22">
        <f>+Enero!J14+Febrero!J14+'Marzo '!J14</f>
        <v>0</v>
      </c>
      <c r="K14" s="22">
        <f>+Enero!K14+Febrero!K14+'Marzo '!K14</f>
        <v>0</v>
      </c>
      <c r="L14" s="177"/>
      <c r="CA14" s="169" t="str">
        <f t="shared" si="1"/>
        <v/>
      </c>
      <c r="CG14" s="169">
        <f t="shared" si="2"/>
        <v>0</v>
      </c>
    </row>
    <row r="15" spans="1:85" ht="27" customHeight="1" x14ac:dyDescent="0.2">
      <c r="A15" s="256" t="s">
        <v>40</v>
      </c>
      <c r="B15" s="262"/>
      <c r="C15" s="174">
        <f t="shared" si="0"/>
        <v>0</v>
      </c>
      <c r="D15" s="22">
        <f>+Enero!D15+Febrero!D15+'Marzo '!D15</f>
        <v>0</v>
      </c>
      <c r="E15" s="22">
        <f>+Enero!E15+Febrero!E15+'Marzo '!E15</f>
        <v>0</v>
      </c>
      <c r="F15" s="22">
        <f>+Enero!F15+Febrero!F15+'Marzo '!F15</f>
        <v>0</v>
      </c>
      <c r="G15" s="22">
        <f>+Enero!G15+Febrero!G15+'Marzo '!G15</f>
        <v>0</v>
      </c>
      <c r="H15" s="22">
        <f>+Enero!H15+Febrero!H15+'Marzo '!H15</f>
        <v>0</v>
      </c>
      <c r="I15" s="22">
        <f>+Enero!I15+Febrero!I15+'Marzo '!I15</f>
        <v>0</v>
      </c>
      <c r="J15" s="22">
        <f>+Enero!J15+Febrero!J15+'Marzo '!J15</f>
        <v>0</v>
      </c>
      <c r="K15" s="22">
        <f>+Enero!K15+Febrero!K15+'Marzo '!K15</f>
        <v>0</v>
      </c>
      <c r="L15" s="177"/>
      <c r="CA15" s="169" t="str">
        <f t="shared" si="1"/>
        <v/>
      </c>
      <c r="CG15" s="169">
        <f t="shared" si="2"/>
        <v>0</v>
      </c>
    </row>
    <row r="16" spans="1:85" ht="17.25" customHeight="1" x14ac:dyDescent="0.2">
      <c r="A16" s="256" t="s">
        <v>41</v>
      </c>
      <c r="B16" s="262"/>
      <c r="C16" s="174">
        <f t="shared" si="0"/>
        <v>0</v>
      </c>
      <c r="D16" s="22">
        <f>+Enero!D16+Febrero!D16+'Marzo '!D16</f>
        <v>0</v>
      </c>
      <c r="E16" s="22">
        <f>+Enero!E16+Febrero!E16+'Marzo '!E16</f>
        <v>0</v>
      </c>
      <c r="F16" s="22">
        <f>+Enero!F16+Febrero!F16+'Marzo '!F16</f>
        <v>0</v>
      </c>
      <c r="G16" s="22">
        <f>+Enero!G16+Febrero!G16+'Marzo '!G16</f>
        <v>0</v>
      </c>
      <c r="H16" s="22">
        <f>+Enero!H16+Febrero!H16+'Marzo '!H16</f>
        <v>0</v>
      </c>
      <c r="I16" s="22">
        <f>+Enero!I16+Febrero!I16+'Marzo '!I16</f>
        <v>0</v>
      </c>
      <c r="J16" s="22">
        <f>+Enero!J16+Febrero!J16+'Marzo '!J16</f>
        <v>0</v>
      </c>
      <c r="K16" s="22">
        <f>+Enero!K16+Febrero!K16+'Marzo '!K16</f>
        <v>0</v>
      </c>
      <c r="L16" s="177"/>
      <c r="CA16" s="169" t="str">
        <f t="shared" si="1"/>
        <v/>
      </c>
      <c r="CG16" s="169">
        <f t="shared" si="2"/>
        <v>0</v>
      </c>
    </row>
    <row r="17" spans="1:86" ht="17.25" customHeight="1" x14ac:dyDescent="0.2">
      <c r="A17" s="256" t="s">
        <v>42</v>
      </c>
      <c r="B17" s="262"/>
      <c r="C17" s="174">
        <f t="shared" si="0"/>
        <v>0</v>
      </c>
      <c r="D17" s="22">
        <f>+Enero!D17+Febrero!D17+'Marzo '!D17</f>
        <v>0</v>
      </c>
      <c r="E17" s="22">
        <f>+Enero!E17+Febrero!E17+'Marzo '!E17</f>
        <v>0</v>
      </c>
      <c r="F17" s="22">
        <f>+Enero!F17+Febrero!F17+'Marzo '!F17</f>
        <v>0</v>
      </c>
      <c r="G17" s="22">
        <f>+Enero!G17+Febrero!G17+'Marzo '!G17</f>
        <v>0</v>
      </c>
      <c r="H17" s="22">
        <f>+Enero!H17+Febrero!H17+'Marzo '!H17</f>
        <v>0</v>
      </c>
      <c r="I17" s="22">
        <f>+Enero!I17+Febrero!I17+'Marzo '!I17</f>
        <v>0</v>
      </c>
      <c r="J17" s="22">
        <f>+Enero!J17+Febrero!J17+'Marzo '!J17</f>
        <v>0</v>
      </c>
      <c r="K17" s="22">
        <f>+Enero!K17+Febrero!K17+'Marzo '!K17</f>
        <v>0</v>
      </c>
      <c r="L17" s="177"/>
      <c r="CA17" s="169" t="str">
        <f t="shared" si="1"/>
        <v/>
      </c>
      <c r="CG17" s="169">
        <f t="shared" si="2"/>
        <v>0</v>
      </c>
    </row>
    <row r="18" spans="1:86" ht="17.25" customHeight="1" x14ac:dyDescent="0.2">
      <c r="A18" s="256" t="s">
        <v>43</v>
      </c>
      <c r="B18" s="257"/>
      <c r="C18" s="174">
        <f t="shared" si="0"/>
        <v>0</v>
      </c>
      <c r="D18" s="22">
        <f>+Enero!D18+Febrero!D18+'Marzo '!D18</f>
        <v>0</v>
      </c>
      <c r="E18" s="22">
        <f>+Enero!E18+Febrero!E18+'Marzo '!E18</f>
        <v>0</v>
      </c>
      <c r="F18" s="22">
        <f>+Enero!F18+Febrero!F18+'Marzo '!F18</f>
        <v>0</v>
      </c>
      <c r="G18" s="22">
        <f>+Enero!G18+Febrero!G18+'Marzo '!G18</f>
        <v>0</v>
      </c>
      <c r="H18" s="22">
        <f>+Enero!H18+Febrero!H18+'Marzo '!H18</f>
        <v>0</v>
      </c>
      <c r="I18" s="22">
        <f>+Enero!I18+Febrero!I18+'Marzo '!I18</f>
        <v>0</v>
      </c>
      <c r="J18" s="22">
        <f>+Enero!J18+Febrero!J18+'Marzo '!J18</f>
        <v>0</v>
      </c>
      <c r="K18" s="22">
        <f>+Enero!K18+Febrero!K18+'Marzo '!K18</f>
        <v>0</v>
      </c>
      <c r="L18" s="177"/>
      <c r="CA18" s="169" t="str">
        <f t="shared" si="1"/>
        <v/>
      </c>
      <c r="CG18" s="169">
        <f t="shared" si="2"/>
        <v>0</v>
      </c>
    </row>
    <row r="19" spans="1:86" ht="17.25" customHeight="1" x14ac:dyDescent="0.2">
      <c r="A19" s="256" t="s">
        <v>44</v>
      </c>
      <c r="B19" s="262"/>
      <c r="C19" s="174">
        <f t="shared" si="0"/>
        <v>0</v>
      </c>
      <c r="D19" s="22">
        <f>+Enero!D19+Febrero!D19+'Marzo '!D19</f>
        <v>0</v>
      </c>
      <c r="E19" s="22">
        <f>+Enero!E19+Febrero!E19+'Marzo '!E19</f>
        <v>0</v>
      </c>
      <c r="F19" s="22">
        <f>+Enero!F19+Febrero!F19+'Marzo '!F19</f>
        <v>0</v>
      </c>
      <c r="G19" s="22">
        <f>+Enero!G19+Febrero!G19+'Marzo '!G19</f>
        <v>0</v>
      </c>
      <c r="H19" s="22">
        <f>+Enero!H19+Febrero!H19+'Marzo '!H19</f>
        <v>0</v>
      </c>
      <c r="I19" s="22">
        <f>+Enero!I19+Febrero!I19+'Marzo '!I19</f>
        <v>0</v>
      </c>
      <c r="J19" s="22">
        <f>+Enero!J19+Febrero!J19+'Marzo '!J19</f>
        <v>0</v>
      </c>
      <c r="K19" s="22">
        <f>+Enero!K19+Febrero!K19+'Marzo '!K19</f>
        <v>0</v>
      </c>
      <c r="L19" s="177"/>
      <c r="CA19" s="169" t="str">
        <f t="shared" si="1"/>
        <v/>
      </c>
      <c r="CG19" s="169">
        <f t="shared" si="2"/>
        <v>0</v>
      </c>
    </row>
    <row r="20" spans="1:86" ht="17.25" customHeight="1" x14ac:dyDescent="0.2">
      <c r="A20" s="256" t="s">
        <v>45</v>
      </c>
      <c r="B20" s="262"/>
      <c r="C20" s="174">
        <f t="shared" si="0"/>
        <v>0</v>
      </c>
      <c r="D20" s="22">
        <f>+Enero!D20+Febrero!D20+'Marzo '!D20</f>
        <v>0</v>
      </c>
      <c r="E20" s="22">
        <f>+Enero!E20+Febrero!E20+'Marzo '!E20</f>
        <v>0</v>
      </c>
      <c r="F20" s="22">
        <f>+Enero!F20+Febrero!F20+'Marzo '!F20</f>
        <v>0</v>
      </c>
      <c r="G20" s="22">
        <f>+Enero!G20+Febrero!G20+'Marzo '!G20</f>
        <v>0</v>
      </c>
      <c r="H20" s="22">
        <f>+Enero!H20+Febrero!H20+'Marzo '!H20</f>
        <v>0</v>
      </c>
      <c r="I20" s="22">
        <f>+Enero!I20+Febrero!I20+'Marzo '!I20</f>
        <v>0</v>
      </c>
      <c r="J20" s="22">
        <f>+Enero!J20+Febrero!J20+'Marzo '!J20</f>
        <v>0</v>
      </c>
      <c r="K20" s="22">
        <f>+Enero!K20+Febrero!K20+'Marzo '!K20</f>
        <v>0</v>
      </c>
      <c r="L20" s="177"/>
      <c r="CA20" s="169" t="str">
        <f t="shared" si="1"/>
        <v/>
      </c>
      <c r="CG20" s="169">
        <f t="shared" si="2"/>
        <v>0</v>
      </c>
    </row>
    <row r="21" spans="1:86" ht="17.25" customHeight="1" x14ac:dyDescent="0.2">
      <c r="A21" s="256" t="s">
        <v>46</v>
      </c>
      <c r="B21" s="262"/>
      <c r="C21" s="174">
        <f t="shared" si="0"/>
        <v>0</v>
      </c>
      <c r="D21" s="22">
        <f>+Enero!D21+Febrero!D21+'Marzo '!D21</f>
        <v>0</v>
      </c>
      <c r="E21" s="22">
        <f>+Enero!E21+Febrero!E21+'Marzo '!E21</f>
        <v>0</v>
      </c>
      <c r="F21" s="22">
        <f>+Enero!F21+Febrero!F21+'Marzo '!F21</f>
        <v>0</v>
      </c>
      <c r="G21" s="22">
        <f>+Enero!G21+Febrero!G21+'Marzo '!G21</f>
        <v>0</v>
      </c>
      <c r="H21" s="22">
        <f>+Enero!H21+Febrero!H21+'Marzo '!H21</f>
        <v>0</v>
      </c>
      <c r="I21" s="22">
        <f>+Enero!I21+Febrero!I21+'Marzo '!I21</f>
        <v>0</v>
      </c>
      <c r="J21" s="22">
        <f>+Enero!J21+Febrero!J21+'Marzo '!J21</f>
        <v>0</v>
      </c>
      <c r="K21" s="22">
        <f>+Enero!K21+Febrero!K21+'Marzo '!K21</f>
        <v>0</v>
      </c>
      <c r="L21" s="177"/>
      <c r="CA21" s="169" t="str">
        <f t="shared" si="1"/>
        <v/>
      </c>
      <c r="CG21" s="169">
        <f t="shared" si="2"/>
        <v>0</v>
      </c>
    </row>
    <row r="22" spans="1:86" ht="17.25" customHeight="1" x14ac:dyDescent="0.2">
      <c r="A22" s="256" t="s">
        <v>47</v>
      </c>
      <c r="B22" s="262"/>
      <c r="C22" s="174">
        <f t="shared" si="0"/>
        <v>0</v>
      </c>
      <c r="D22" s="22">
        <f>+Enero!D22+Febrero!D22+'Marzo '!D22</f>
        <v>0</v>
      </c>
      <c r="E22" s="22">
        <f>+Enero!E22+Febrero!E22+'Marzo '!E22</f>
        <v>0</v>
      </c>
      <c r="F22" s="22">
        <f>+Enero!F22+Febrero!F22+'Marzo '!F22</f>
        <v>0</v>
      </c>
      <c r="G22" s="22">
        <f>+Enero!G22+Febrero!G22+'Marzo '!G22</f>
        <v>0</v>
      </c>
      <c r="H22" s="22">
        <f>+Enero!H22+Febrero!H22+'Marzo '!H22</f>
        <v>0</v>
      </c>
      <c r="I22" s="22">
        <f>+Enero!I22+Febrero!I22+'Marzo '!I22</f>
        <v>0</v>
      </c>
      <c r="J22" s="22">
        <f>+Enero!J22+Febrero!J22+'Marzo '!J22</f>
        <v>0</v>
      </c>
      <c r="K22" s="22">
        <f>+Enero!K22+Febrero!K22+'Marzo '!K22</f>
        <v>0</v>
      </c>
      <c r="L22" s="177" t="s">
        <v>48</v>
      </c>
      <c r="CA22" s="169" t="str">
        <f>IF(C22=0,"",IF(J22="",IF(C22="",""," No olvide escribir la columna Programa de atención domiciliaria a personas con dependencia severa."),""))</f>
        <v/>
      </c>
      <c r="CB22" s="169" t="str">
        <f>IF(J22&lt;=C22,"","Programa de atención Domiciliaria a personas con Dependencia severa debe ser MENOR O IGUAL  al Total")</f>
        <v/>
      </c>
      <c r="CG22" s="169">
        <f>IF(J22&lt;=C22,0,1)</f>
        <v>0</v>
      </c>
    </row>
    <row r="23" spans="1:86" ht="17.25" customHeight="1" x14ac:dyDescent="0.2">
      <c r="A23" s="256" t="s">
        <v>49</v>
      </c>
      <c r="B23" s="262"/>
      <c r="C23" s="174">
        <f t="shared" si="0"/>
        <v>0</v>
      </c>
      <c r="D23" s="22">
        <f>+Enero!D23+Febrero!D23+'Marzo '!D23</f>
        <v>0</v>
      </c>
      <c r="E23" s="22">
        <f>+Enero!E23+Febrero!E23+'Marzo '!E23</f>
        <v>0</v>
      </c>
      <c r="F23" s="22">
        <f>+Enero!F23+Febrero!F23+'Marzo '!F23</f>
        <v>0</v>
      </c>
      <c r="G23" s="22">
        <f>+Enero!G23+Febrero!G23+'Marzo '!G23</f>
        <v>0</v>
      </c>
      <c r="H23" s="22">
        <f>+Enero!H23+Febrero!H23+'Marzo '!H23</f>
        <v>0</v>
      </c>
      <c r="I23" s="22">
        <f>+Enero!I23+Febrero!I23+'Marzo '!I23</f>
        <v>0</v>
      </c>
      <c r="J23" s="22">
        <f>+Enero!J23+Febrero!J23+'Marzo '!J23</f>
        <v>0</v>
      </c>
      <c r="K23" s="22">
        <f>+Enero!K23+Febrero!K23+'Marzo '!K23</f>
        <v>0</v>
      </c>
      <c r="L23" s="177"/>
      <c r="CA23" s="169" t="str">
        <f t="shared" ref="CA23:CA32" si="3">IF(SUM(H23:I23)&lt;&gt;C23,"El nº de visitas de primer contacto más la suma de vdi seguimiento deben ser coincidentes con el total","")</f>
        <v/>
      </c>
      <c r="CG23" s="169">
        <f t="shared" ref="CG23:CG32" si="4">IF(SUM(H23:I23)&lt;&gt;C23,1,0)</f>
        <v>0</v>
      </c>
    </row>
    <row r="24" spans="1:86" ht="17.25" customHeight="1" x14ac:dyDescent="0.2">
      <c r="A24" s="256" t="s">
        <v>50</v>
      </c>
      <c r="B24" s="262"/>
      <c r="C24" s="174">
        <f t="shared" si="0"/>
        <v>0</v>
      </c>
      <c r="D24" s="22">
        <f>+Enero!D24+Febrero!D24+'Marzo '!D24</f>
        <v>0</v>
      </c>
      <c r="E24" s="22">
        <f>+Enero!E24+Febrero!E24+'Marzo '!E24</f>
        <v>0</v>
      </c>
      <c r="F24" s="22">
        <f>+Enero!F24+Febrero!F24+'Marzo '!F24</f>
        <v>0</v>
      </c>
      <c r="G24" s="22">
        <f>+Enero!G24+Febrero!G24+'Marzo '!G24</f>
        <v>0</v>
      </c>
      <c r="H24" s="22">
        <f>+Enero!H24+Febrero!H24+'Marzo '!H24</f>
        <v>0</v>
      </c>
      <c r="I24" s="22">
        <f>+Enero!I24+Febrero!I24+'Marzo '!I24</f>
        <v>0</v>
      </c>
      <c r="J24" s="22">
        <f>+Enero!J24+Febrero!J24+'Marzo '!J24</f>
        <v>0</v>
      </c>
      <c r="K24" s="22">
        <f>+Enero!K24+Febrero!K24+'Marzo '!K24</f>
        <v>0</v>
      </c>
      <c r="L24" s="177"/>
      <c r="CA24" s="169" t="str">
        <f t="shared" si="3"/>
        <v/>
      </c>
      <c r="CG24" s="169">
        <f t="shared" si="4"/>
        <v>0</v>
      </c>
    </row>
    <row r="25" spans="1:86" ht="17.25" customHeight="1" x14ac:dyDescent="0.2">
      <c r="A25" s="256" t="s">
        <v>51</v>
      </c>
      <c r="B25" s="257"/>
      <c r="C25" s="174">
        <f t="shared" si="0"/>
        <v>0</v>
      </c>
      <c r="D25" s="22">
        <f>+Enero!D25+Febrero!D25+'Marzo '!D25</f>
        <v>0</v>
      </c>
      <c r="E25" s="22">
        <f>+Enero!E25+Febrero!E25+'Marzo '!E25</f>
        <v>0</v>
      </c>
      <c r="F25" s="22">
        <f>+Enero!F25+Febrero!F25+'Marzo '!F25</f>
        <v>0</v>
      </c>
      <c r="G25" s="22">
        <f>+Enero!G25+Febrero!G25+'Marzo '!G25</f>
        <v>0</v>
      </c>
      <c r="H25" s="22">
        <f>+Enero!H25+Febrero!H25+'Marzo '!H25</f>
        <v>0</v>
      </c>
      <c r="I25" s="22">
        <f>+Enero!I25+Febrero!I25+'Marzo '!I25</f>
        <v>0</v>
      </c>
      <c r="J25" s="22">
        <f>+Enero!J25+Febrero!J25+'Marzo '!J25</f>
        <v>0</v>
      </c>
      <c r="K25" s="22">
        <f>+Enero!K25+Febrero!K25+'Marzo '!K25</f>
        <v>0</v>
      </c>
      <c r="L25" s="177"/>
      <c r="CA25" s="169" t="str">
        <f t="shared" si="3"/>
        <v/>
      </c>
      <c r="CG25" s="169">
        <f t="shared" si="4"/>
        <v>0</v>
      </c>
    </row>
    <row r="26" spans="1:86" ht="17.25" customHeight="1" x14ac:dyDescent="0.2">
      <c r="A26" s="256" t="s">
        <v>52</v>
      </c>
      <c r="B26" s="257"/>
      <c r="C26" s="174">
        <f t="shared" si="0"/>
        <v>0</v>
      </c>
      <c r="D26" s="22">
        <f>+Enero!D26+Febrero!D26+'Marzo '!D26</f>
        <v>0</v>
      </c>
      <c r="E26" s="22">
        <f>+Enero!E26+Febrero!E26+'Marzo '!E26</f>
        <v>0</v>
      </c>
      <c r="F26" s="22">
        <f>+Enero!F26+Febrero!F26+'Marzo '!F26</f>
        <v>0</v>
      </c>
      <c r="G26" s="22">
        <f>+Enero!G26+Febrero!G26+'Marzo '!G26</f>
        <v>0</v>
      </c>
      <c r="H26" s="22">
        <f>+Enero!H26+Febrero!H26+'Marzo '!H26</f>
        <v>0</v>
      </c>
      <c r="I26" s="22">
        <f>+Enero!I26+Febrero!I26+'Marzo '!I26</f>
        <v>0</v>
      </c>
      <c r="J26" s="22">
        <f>+Enero!J26+Febrero!J26+'Marzo '!J26</f>
        <v>0</v>
      </c>
      <c r="K26" s="22">
        <f>+Enero!K26+Febrero!K26+'Marzo '!K26</f>
        <v>0</v>
      </c>
      <c r="L26" s="177"/>
      <c r="CA26" s="169" t="str">
        <f t="shared" si="3"/>
        <v/>
      </c>
      <c r="CG26" s="169">
        <f t="shared" si="4"/>
        <v>0</v>
      </c>
    </row>
    <row r="27" spans="1:86" ht="26.25" customHeight="1" x14ac:dyDescent="0.2">
      <c r="A27" s="256" t="s">
        <v>53</v>
      </c>
      <c r="B27" s="262"/>
      <c r="C27" s="174">
        <f t="shared" si="0"/>
        <v>0</v>
      </c>
      <c r="D27" s="22">
        <f>+Enero!D27+Febrero!D27+'Marzo '!D27</f>
        <v>0</v>
      </c>
      <c r="E27" s="22">
        <f>+Enero!E27+Febrero!E27+'Marzo '!E27</f>
        <v>0</v>
      </c>
      <c r="F27" s="22">
        <f>+Enero!F27+Febrero!F27+'Marzo '!F27</f>
        <v>0</v>
      </c>
      <c r="G27" s="22">
        <f>+Enero!G27+Febrero!G27+'Marzo '!G27</f>
        <v>0</v>
      </c>
      <c r="H27" s="22">
        <f>+Enero!H27+Febrero!H27+'Marzo '!H27</f>
        <v>0</v>
      </c>
      <c r="I27" s="22">
        <f>+Enero!I27+Febrero!I27+'Marzo '!I27</f>
        <v>0</v>
      </c>
      <c r="J27" s="22">
        <f>+Enero!J27+Febrero!J27+'Marzo '!J27</f>
        <v>0</v>
      </c>
      <c r="K27" s="22">
        <f>+Enero!K27+Febrero!K27+'Marzo '!K27</f>
        <v>0</v>
      </c>
      <c r="L27" s="177"/>
      <c r="CA27" s="169" t="str">
        <f t="shared" si="3"/>
        <v/>
      </c>
      <c r="CG27" s="169">
        <f t="shared" si="4"/>
        <v>0</v>
      </c>
    </row>
    <row r="28" spans="1:86" ht="24.75" customHeight="1" x14ac:dyDescent="0.2">
      <c r="A28" s="256" t="s">
        <v>54</v>
      </c>
      <c r="B28" s="257"/>
      <c r="C28" s="174">
        <f t="shared" si="0"/>
        <v>0</v>
      </c>
      <c r="D28" s="22">
        <f>+Enero!D28+Febrero!D28+'Marzo '!D28</f>
        <v>0</v>
      </c>
      <c r="E28" s="22">
        <f>+Enero!E28+Febrero!E28+'Marzo '!E28</f>
        <v>0</v>
      </c>
      <c r="F28" s="22">
        <f>+Enero!F28+Febrero!F28+'Marzo '!F28</f>
        <v>0</v>
      </c>
      <c r="G28" s="22">
        <f>+Enero!G28+Febrero!G28+'Marzo '!G28</f>
        <v>0</v>
      </c>
      <c r="H28" s="22">
        <f>+Enero!H28+Febrero!H28+'Marzo '!H28</f>
        <v>0</v>
      </c>
      <c r="I28" s="22">
        <f>+Enero!I28+Febrero!I28+'Marzo '!I28</f>
        <v>0</v>
      </c>
      <c r="J28" s="22">
        <f>+Enero!J28+Febrero!J28+'Marzo '!J28</f>
        <v>0</v>
      </c>
      <c r="K28" s="22">
        <f>+Enero!K28+Febrero!K28+'Marzo '!K28</f>
        <v>0</v>
      </c>
      <c r="L28" s="177"/>
      <c r="CA28" s="169" t="str">
        <f t="shared" si="3"/>
        <v/>
      </c>
      <c r="CG28" s="169">
        <f t="shared" si="4"/>
        <v>0</v>
      </c>
    </row>
    <row r="29" spans="1:86" ht="17.25" customHeight="1" x14ac:dyDescent="0.2">
      <c r="A29" s="260" t="s">
        <v>55</v>
      </c>
      <c r="B29" s="263"/>
      <c r="C29" s="174">
        <f t="shared" si="0"/>
        <v>0</v>
      </c>
      <c r="D29" s="22">
        <f>+Enero!D29+Febrero!D29+'Marzo '!D29</f>
        <v>0</v>
      </c>
      <c r="E29" s="22">
        <f>+Enero!E29+Febrero!E29+'Marzo '!E29</f>
        <v>0</v>
      </c>
      <c r="F29" s="22">
        <f>+Enero!F29+Febrero!F29+'Marzo '!F29</f>
        <v>0</v>
      </c>
      <c r="G29" s="22">
        <f>+Enero!G29+Febrero!G29+'Marzo '!G29</f>
        <v>0</v>
      </c>
      <c r="H29" s="22">
        <f>+Enero!H29+Febrero!H29+'Marzo '!H29</f>
        <v>0</v>
      </c>
      <c r="I29" s="22">
        <f>+Enero!I29+Febrero!I29+'Marzo '!I29</f>
        <v>0</v>
      </c>
      <c r="J29" s="22">
        <f>+Enero!J29+Febrero!J29+'Marzo '!J29</f>
        <v>0</v>
      </c>
      <c r="K29" s="22">
        <f>+Enero!K29+Febrero!K29+'Marzo '!K29</f>
        <v>0</v>
      </c>
      <c r="L29" s="177"/>
      <c r="CA29" s="169" t="str">
        <f t="shared" si="3"/>
        <v/>
      </c>
      <c r="CG29" s="169">
        <f t="shared" si="4"/>
        <v>0</v>
      </c>
    </row>
    <row r="30" spans="1:86" ht="17.25" customHeight="1" x14ac:dyDescent="0.2">
      <c r="A30" s="256" t="s">
        <v>56</v>
      </c>
      <c r="B30" s="262"/>
      <c r="C30" s="174">
        <f t="shared" si="0"/>
        <v>0</v>
      </c>
      <c r="D30" s="22">
        <f>+Enero!D30+Febrero!D30+'Marzo '!D30</f>
        <v>0</v>
      </c>
      <c r="E30" s="22">
        <f>+Enero!E30+Febrero!E30+'Marzo '!E30</f>
        <v>0</v>
      </c>
      <c r="F30" s="22">
        <f>+Enero!F30+Febrero!F30+'Marzo '!F30</f>
        <v>0</v>
      </c>
      <c r="G30" s="22">
        <f>+Enero!G30+Febrero!G30+'Marzo '!G30</f>
        <v>0</v>
      </c>
      <c r="H30" s="22">
        <f>+Enero!H30+Febrero!H30+'Marzo '!H30</f>
        <v>0</v>
      </c>
      <c r="I30" s="22">
        <f>+Enero!I30+Febrero!I30+'Marzo '!I30</f>
        <v>0</v>
      </c>
      <c r="J30" s="22">
        <f>+Enero!J30+Febrero!J30+'Marzo '!J30</f>
        <v>0</v>
      </c>
      <c r="K30" s="22">
        <f>+Enero!K30+Febrero!K30+'Marzo '!K30</f>
        <v>0</v>
      </c>
      <c r="L30" s="177" t="s">
        <v>48</v>
      </c>
      <c r="CA30" s="169" t="str">
        <f t="shared" si="3"/>
        <v/>
      </c>
      <c r="CB30" s="169" t="str">
        <f>IF(J30&lt;=C30,"","Programa de atención Domiciliaria a personas con Dependencia severa debe ser MENOR O IGUAL  al Total")</f>
        <v/>
      </c>
      <c r="CG30" s="169">
        <f t="shared" si="4"/>
        <v>0</v>
      </c>
      <c r="CH30" s="169">
        <f>IF(J30&lt;=C30,0,1)</f>
        <v>0</v>
      </c>
    </row>
    <row r="31" spans="1:86" ht="17.25" customHeight="1" x14ac:dyDescent="0.2">
      <c r="A31" s="256" t="s">
        <v>57</v>
      </c>
      <c r="B31" s="262"/>
      <c r="C31" s="174">
        <f t="shared" si="0"/>
        <v>0</v>
      </c>
      <c r="D31" s="22">
        <f>+Enero!D31+Febrero!D31+'Marzo '!D31</f>
        <v>0</v>
      </c>
      <c r="E31" s="22">
        <f>+Enero!E31+Febrero!E31+'Marzo '!E31</f>
        <v>0</v>
      </c>
      <c r="F31" s="22">
        <f>+Enero!F31+Febrero!F31+'Marzo '!F31</f>
        <v>0</v>
      </c>
      <c r="G31" s="22">
        <f>+Enero!G31+Febrero!G31+'Marzo '!G31</f>
        <v>0</v>
      </c>
      <c r="H31" s="22">
        <f>+Enero!H31+Febrero!H31+'Marzo '!H31</f>
        <v>0</v>
      </c>
      <c r="I31" s="22">
        <f>+Enero!I31+Febrero!I31+'Marzo '!I31</f>
        <v>0</v>
      </c>
      <c r="J31" s="22">
        <f>+Enero!J31+Febrero!J31+'Marzo '!J31</f>
        <v>0</v>
      </c>
      <c r="K31" s="22">
        <f>+Enero!K31+Febrero!K31+'Marzo '!K31</f>
        <v>0</v>
      </c>
      <c r="L31" s="177" t="s">
        <v>48</v>
      </c>
      <c r="CA31" s="169" t="str">
        <f t="shared" si="3"/>
        <v/>
      </c>
      <c r="CB31" s="169" t="str">
        <f>IF(J31&lt;=C31,"","Programa de atención Domiciliaria a personas con Dependencia severa debe ser MENOR O IGUAL  al Total")</f>
        <v/>
      </c>
      <c r="CG31" s="169">
        <f t="shared" si="4"/>
        <v>0</v>
      </c>
      <c r="CH31" s="169">
        <f>IF(J31&lt;=C31,0,1)</f>
        <v>0</v>
      </c>
    </row>
    <row r="32" spans="1:86" ht="17.25" customHeight="1" x14ac:dyDescent="0.2">
      <c r="A32" s="256" t="s">
        <v>58</v>
      </c>
      <c r="B32" s="262"/>
      <c r="C32" s="174">
        <f t="shared" si="0"/>
        <v>0</v>
      </c>
      <c r="D32" s="22">
        <f>+Enero!D32+Febrero!D32+'Marzo '!D32</f>
        <v>0</v>
      </c>
      <c r="E32" s="22">
        <f>+Enero!E32+Febrero!E32+'Marzo '!E32</f>
        <v>0</v>
      </c>
      <c r="F32" s="22">
        <f>+Enero!F32+Febrero!F32+'Marzo '!F32</f>
        <v>0</v>
      </c>
      <c r="G32" s="22">
        <f>+Enero!G32+Febrero!G32+'Marzo '!G32</f>
        <v>0</v>
      </c>
      <c r="H32" s="22">
        <f>+Enero!H32+Febrero!H32+'Marzo '!H32</f>
        <v>0</v>
      </c>
      <c r="I32" s="22">
        <f>+Enero!I32+Febrero!I32+'Marzo '!I32</f>
        <v>0</v>
      </c>
      <c r="J32" s="22">
        <f>+Enero!J32+Febrero!J32+'Marzo '!J32</f>
        <v>0</v>
      </c>
      <c r="K32" s="22">
        <f>+Enero!K32+Febrero!K32+'Marzo '!K32</f>
        <v>0</v>
      </c>
      <c r="L32" s="177" t="s">
        <v>48</v>
      </c>
      <c r="CA32" s="169" t="str">
        <f t="shared" si="3"/>
        <v/>
      </c>
      <c r="CB32" s="169" t="str">
        <f>IF(J32&lt;=C32,"","Programa de atención Domiciliaria a personas con Dependencia severa debe ser MENOR O IGUAL  al Total")</f>
        <v/>
      </c>
      <c r="CG32" s="169">
        <f t="shared" si="4"/>
        <v>0</v>
      </c>
      <c r="CH32" s="169">
        <f>IF(J32&lt;=C32,0,1)</f>
        <v>0</v>
      </c>
    </row>
    <row r="33" spans="1:12" ht="17.25" customHeight="1" x14ac:dyDescent="0.2">
      <c r="A33" s="260" t="s">
        <v>59</v>
      </c>
      <c r="B33" s="261"/>
      <c r="C33" s="174">
        <f t="shared" si="0"/>
        <v>0</v>
      </c>
      <c r="D33" s="22">
        <f>+Enero!D33+Febrero!D33+'Marzo '!D33</f>
        <v>0</v>
      </c>
      <c r="E33" s="22">
        <f>+Enero!E33+Febrero!E33+'Marzo '!E33</f>
        <v>0</v>
      </c>
      <c r="F33" s="22">
        <f>+Enero!F33+Febrero!F33+'Marzo '!F33</f>
        <v>0</v>
      </c>
      <c r="G33" s="22">
        <f>+Enero!G33+Febrero!G33+'Marzo '!G33</f>
        <v>0</v>
      </c>
      <c r="H33" s="22">
        <f>+Enero!H33+Febrero!H33+'Marzo '!H33</f>
        <v>0</v>
      </c>
      <c r="I33" s="22">
        <f>+Enero!I33+Febrero!I33+'Marzo '!I33</f>
        <v>0</v>
      </c>
      <c r="J33" s="22">
        <f>+Enero!J33+Febrero!J33+'Marzo '!J33</f>
        <v>0</v>
      </c>
      <c r="K33" s="22">
        <f>+Enero!K33+Febrero!K33+'Marzo '!K33</f>
        <v>0</v>
      </c>
      <c r="L33" s="177"/>
    </row>
    <row r="34" spans="1:12" ht="17.25" customHeight="1" x14ac:dyDescent="0.2">
      <c r="A34" s="269" t="s">
        <v>60</v>
      </c>
      <c r="B34" s="270"/>
      <c r="C34" s="174">
        <f t="shared" si="0"/>
        <v>0</v>
      </c>
      <c r="D34" s="22">
        <f>+Enero!D34+Febrero!D34+'Marzo '!D34</f>
        <v>0</v>
      </c>
      <c r="E34" s="22">
        <f>+Enero!E34+Febrero!E34+'Marzo '!E34</f>
        <v>0</v>
      </c>
      <c r="F34" s="22">
        <f>+Enero!F34+Febrero!F34+'Marzo '!F34</f>
        <v>0</v>
      </c>
      <c r="G34" s="22">
        <f>+Enero!G34+Febrero!G34+'Marzo '!G34</f>
        <v>0</v>
      </c>
      <c r="H34" s="22">
        <f>+Enero!H34+Febrero!H34+'Marzo '!H34</f>
        <v>0</v>
      </c>
      <c r="I34" s="22">
        <f>+Enero!I34+Febrero!I34+'Marzo '!I34</f>
        <v>0</v>
      </c>
      <c r="J34" s="22">
        <f>+Enero!J34+Febrero!J34+'Marzo '!J34</f>
        <v>0</v>
      </c>
      <c r="K34" s="22">
        <f>+Enero!K34+Febrero!K34+'Marzo '!K34</f>
        <v>0</v>
      </c>
      <c r="L34" s="177"/>
    </row>
    <row r="35" spans="1:12" x14ac:dyDescent="0.2">
      <c r="A35" s="56" t="s">
        <v>11</v>
      </c>
      <c r="B35" s="57"/>
      <c r="C35" s="57"/>
      <c r="D35" s="58"/>
      <c r="E35" s="59"/>
      <c r="F35" s="59"/>
      <c r="G35" s="60"/>
      <c r="H35" s="61"/>
      <c r="I35" s="15"/>
      <c r="J35" s="8"/>
      <c r="K35" s="8"/>
    </row>
    <row r="36" spans="1:12" ht="42" x14ac:dyDescent="0.2">
      <c r="A36" s="258" t="s">
        <v>3</v>
      </c>
      <c r="B36" s="266"/>
      <c r="C36" s="62" t="s">
        <v>4</v>
      </c>
      <c r="D36" s="62" t="s">
        <v>5</v>
      </c>
      <c r="E36" s="63" t="s">
        <v>12</v>
      </c>
      <c r="F36" s="17" t="s">
        <v>13</v>
      </c>
      <c r="G36" s="162" t="s">
        <v>14</v>
      </c>
      <c r="H36" s="162" t="s">
        <v>33</v>
      </c>
      <c r="I36" s="15"/>
      <c r="J36" s="8"/>
      <c r="K36" s="8"/>
    </row>
    <row r="37" spans="1:12" x14ac:dyDescent="0.2">
      <c r="A37" s="267" t="s">
        <v>61</v>
      </c>
      <c r="B37" s="268"/>
      <c r="C37" s="182">
        <f t="shared" ref="C37:C43" si="5">SUM(D37:F37)</f>
        <v>0</v>
      </c>
      <c r="D37" s="65">
        <f>+Enero!D37+Febrero!D37+'Marzo '!D37</f>
        <v>0</v>
      </c>
      <c r="E37" s="66">
        <f>+Enero!E37+Febrero!E37+'Marzo '!E37</f>
        <v>0</v>
      </c>
      <c r="F37" s="67">
        <f>+Enero!F37+Febrero!F37+'Marzo '!F37</f>
        <v>0</v>
      </c>
      <c r="G37" s="68">
        <f>+Enero!G37+Febrero!G37+'Marzo '!G37</f>
        <v>0</v>
      </c>
      <c r="H37" s="84">
        <f>+Enero!H37+Febrero!H37+'Marzo '!H37</f>
        <v>0</v>
      </c>
      <c r="I37" s="183"/>
      <c r="J37" s="8"/>
      <c r="K37" s="8"/>
    </row>
    <row r="38" spans="1:12" x14ac:dyDescent="0.2">
      <c r="A38" s="256" t="s">
        <v>62</v>
      </c>
      <c r="B38" s="257"/>
      <c r="C38" s="184">
        <f t="shared" si="5"/>
        <v>0</v>
      </c>
      <c r="D38" s="49">
        <f>+Enero!D38+Febrero!D38+'Marzo '!D38</f>
        <v>0</v>
      </c>
      <c r="E38" s="70">
        <f>+Enero!E38+Febrero!E38+'Marzo '!E38</f>
        <v>0</v>
      </c>
      <c r="F38" s="71">
        <f>+Enero!F38+Febrero!F38+'Marzo '!F38</f>
        <v>0</v>
      </c>
      <c r="G38" s="72">
        <f>+Enero!G38+Febrero!G38+'Marzo '!G38</f>
        <v>0</v>
      </c>
      <c r="H38" s="84">
        <f>+Enero!H38+Febrero!H38+'Marzo '!H38</f>
        <v>0</v>
      </c>
      <c r="I38" s="183"/>
      <c r="J38" s="8"/>
      <c r="K38" s="8"/>
    </row>
    <row r="39" spans="1:12" ht="14.25" customHeight="1" x14ac:dyDescent="0.2">
      <c r="A39" s="256" t="s">
        <v>63</v>
      </c>
      <c r="B39" s="257"/>
      <c r="C39" s="174">
        <f t="shared" si="5"/>
        <v>0</v>
      </c>
      <c r="D39" s="49">
        <f>+Enero!D39+Febrero!D39+'Marzo '!D39</f>
        <v>0</v>
      </c>
      <c r="E39" s="70">
        <f>+Enero!E39+Febrero!E39+'Marzo '!E39</f>
        <v>0</v>
      </c>
      <c r="F39" s="71">
        <f>+Enero!F39+Febrero!F39+'Marzo '!F39</f>
        <v>0</v>
      </c>
      <c r="G39" s="72">
        <f>+Enero!G39+Febrero!G39+'Marzo '!G39</f>
        <v>0</v>
      </c>
      <c r="H39" s="84">
        <f>+Enero!H39+Febrero!H39+'Marzo '!H39</f>
        <v>0</v>
      </c>
      <c r="I39" s="183"/>
      <c r="J39" s="8"/>
      <c r="K39" s="8"/>
    </row>
    <row r="40" spans="1:12" x14ac:dyDescent="0.2">
      <c r="A40" s="256" t="s">
        <v>64</v>
      </c>
      <c r="B40" s="257"/>
      <c r="C40" s="174">
        <f t="shared" si="5"/>
        <v>0</v>
      </c>
      <c r="D40" s="49">
        <f>+Enero!D40+Febrero!D40+'Marzo '!D40</f>
        <v>0</v>
      </c>
      <c r="E40" s="44">
        <f>+Enero!E40+Febrero!E40+'Marzo '!E40</f>
        <v>0</v>
      </c>
      <c r="F40" s="71">
        <f>+Enero!F40+Febrero!F40+'Marzo '!F40</f>
        <v>0</v>
      </c>
      <c r="G40" s="73">
        <f>+Enero!G40+Febrero!G40+'Marzo '!G40</f>
        <v>0</v>
      </c>
      <c r="H40" s="132">
        <f>+Enero!H40+Febrero!H40+'Marzo '!H40</f>
        <v>0</v>
      </c>
      <c r="I40" s="183"/>
      <c r="J40" s="8"/>
      <c r="K40" s="8"/>
    </row>
    <row r="41" spans="1:12" ht="21" x14ac:dyDescent="0.2">
      <c r="A41" s="271" t="s">
        <v>65</v>
      </c>
      <c r="B41" s="74" t="s">
        <v>66</v>
      </c>
      <c r="C41" s="185">
        <f t="shared" si="5"/>
        <v>157</v>
      </c>
      <c r="D41" s="65">
        <f>+Enero!D41+Febrero!D41+'Marzo '!D41</f>
        <v>157</v>
      </c>
      <c r="E41" s="66">
        <f>+Enero!E41+Febrero!E41+'Marzo '!E41</f>
        <v>0</v>
      </c>
      <c r="F41" s="67">
        <f>+Enero!F41+Febrero!F41+'Marzo '!F41</f>
        <v>0</v>
      </c>
      <c r="G41" s="68">
        <f>+Enero!G41+Febrero!G41+'Marzo '!G41</f>
        <v>0</v>
      </c>
      <c r="H41" s="186">
        <f>+Enero!H41+Febrero!H41+'Marzo '!H41</f>
        <v>0</v>
      </c>
      <c r="I41" s="183"/>
      <c r="J41" s="8"/>
      <c r="K41" s="8"/>
    </row>
    <row r="42" spans="1:12" x14ac:dyDescent="0.2">
      <c r="A42" s="271"/>
      <c r="B42" s="163" t="s">
        <v>67</v>
      </c>
      <c r="C42" s="174">
        <f t="shared" si="5"/>
        <v>0</v>
      </c>
      <c r="D42" s="49">
        <f>+Enero!D42+Febrero!D42+'Marzo '!D42</f>
        <v>0</v>
      </c>
      <c r="E42" s="70">
        <f>+Enero!E42+Febrero!E42+'Marzo '!E42</f>
        <v>0</v>
      </c>
      <c r="F42" s="71">
        <f>+Enero!F42+Febrero!F42+'Marzo '!F42</f>
        <v>0</v>
      </c>
      <c r="G42" s="72">
        <f>+Enero!G42+Febrero!G42+'Marzo '!G42</f>
        <v>0</v>
      </c>
      <c r="H42" s="186">
        <f>+Enero!H42+Febrero!H42+'Marzo '!H42</f>
        <v>0</v>
      </c>
      <c r="I42" s="183"/>
      <c r="J42" s="8"/>
      <c r="K42" s="8"/>
    </row>
    <row r="43" spans="1:12" ht="21" x14ac:dyDescent="0.2">
      <c r="A43" s="271"/>
      <c r="B43" s="76" t="s">
        <v>68</v>
      </c>
      <c r="C43" s="187">
        <f t="shared" si="5"/>
        <v>0</v>
      </c>
      <c r="D43" s="78">
        <f>+Enero!D43+Febrero!D43+'Marzo '!D43</f>
        <v>0</v>
      </c>
      <c r="E43" s="79">
        <f>+Enero!E43+Febrero!E43+'Marzo '!E43</f>
        <v>0</v>
      </c>
      <c r="F43" s="80">
        <f>+Enero!F43+Febrero!F43+'Marzo '!F43</f>
        <v>0</v>
      </c>
      <c r="G43" s="81">
        <f>+Enero!G43+Febrero!G43+'Marzo '!G43</f>
        <v>0</v>
      </c>
      <c r="H43" s="84">
        <f>+Enero!H43+Febrero!H43+'Marzo '!H43</f>
        <v>0</v>
      </c>
      <c r="I43" s="183"/>
      <c r="J43" s="8"/>
      <c r="K43" s="8"/>
    </row>
    <row r="44" spans="1:12" x14ac:dyDescent="0.2">
      <c r="A44" s="260" t="s">
        <v>69</v>
      </c>
      <c r="B44" s="261"/>
      <c r="C44" s="185">
        <f>SUM(D44:G44)</f>
        <v>0</v>
      </c>
      <c r="D44" s="65">
        <f>+Enero!D44+Febrero!D44+'Marzo '!D44</f>
        <v>0</v>
      </c>
      <c r="E44" s="66">
        <f>+Enero!E44+Febrero!E44+'Marzo '!E44</f>
        <v>0</v>
      </c>
      <c r="F44" s="67">
        <f>+Enero!F44+Febrero!F44+'Marzo '!F44</f>
        <v>0</v>
      </c>
      <c r="G44" s="82">
        <f>+Enero!G44+Febrero!G44+'Marzo '!G44</f>
        <v>0</v>
      </c>
      <c r="H44" s="82">
        <f>+Enero!H44+Febrero!H44+'Marzo '!H44</f>
        <v>0</v>
      </c>
      <c r="I44" s="183"/>
      <c r="J44" s="8"/>
      <c r="K44" s="8"/>
    </row>
    <row r="45" spans="1:12" x14ac:dyDescent="0.2">
      <c r="A45" s="264" t="s">
        <v>70</v>
      </c>
      <c r="B45" s="265"/>
      <c r="C45" s="174">
        <f>SUM(D45:G45)</f>
        <v>1538</v>
      </c>
      <c r="D45" s="49">
        <f>+Enero!D45+Febrero!D45+'Marzo '!D45</f>
        <v>743</v>
      </c>
      <c r="E45" s="70">
        <f>+Enero!E45+Febrero!E45+'Marzo '!E45</f>
        <v>0</v>
      </c>
      <c r="F45" s="71">
        <f>+Enero!F45+Febrero!F45+'Marzo '!F45</f>
        <v>0</v>
      </c>
      <c r="G45" s="84">
        <f>+Enero!G45+Febrero!G45+'Marzo '!G45</f>
        <v>795</v>
      </c>
      <c r="H45" s="84">
        <f>+Enero!H45+Febrero!H45+'Marzo '!H45</f>
        <v>0</v>
      </c>
      <c r="I45" s="183"/>
      <c r="J45" s="8"/>
      <c r="K45" s="8"/>
    </row>
    <row r="46" spans="1:12" x14ac:dyDescent="0.2">
      <c r="A46" s="243" t="s">
        <v>4</v>
      </c>
      <c r="B46" s="244"/>
      <c r="C46" s="188">
        <f>SUM(C37:C45)</f>
        <v>1695</v>
      </c>
      <c r="D46" s="188">
        <f>SUM(D37:D45)</f>
        <v>900</v>
      </c>
      <c r="E46" s="189">
        <f>SUM(E37:E45)</f>
        <v>0</v>
      </c>
      <c r="F46" s="190">
        <f>SUM(F37:F45)</f>
        <v>0</v>
      </c>
      <c r="G46" s="191">
        <f>SUM(G44:G45)</f>
        <v>795</v>
      </c>
      <c r="H46" s="191">
        <f>SUM(H37:H45)</f>
        <v>0</v>
      </c>
      <c r="I46" s="183"/>
      <c r="J46" s="8"/>
      <c r="K46" s="8"/>
    </row>
    <row r="47" spans="1:12" x14ac:dyDescent="0.2">
      <c r="A47" s="89" t="s">
        <v>15</v>
      </c>
      <c r="B47" s="90"/>
      <c r="C47" s="91"/>
      <c r="D47" s="91"/>
      <c r="E47" s="91"/>
      <c r="F47" s="92"/>
      <c r="G47" s="93"/>
      <c r="H47" s="2"/>
      <c r="I47" s="15"/>
      <c r="J47" s="8"/>
      <c r="K47" s="8"/>
    </row>
    <row r="48" spans="1:12" x14ac:dyDescent="0.2">
      <c r="A48" s="192" t="s">
        <v>16</v>
      </c>
      <c r="B48" s="94"/>
      <c r="C48" s="94"/>
      <c r="D48" s="94"/>
      <c r="E48" s="94"/>
      <c r="F48" s="95"/>
      <c r="G48" s="95"/>
      <c r="H48" s="95"/>
      <c r="I48" s="15"/>
      <c r="J48" s="8"/>
      <c r="K48" s="8"/>
    </row>
    <row r="49" spans="1:80" ht="63" x14ac:dyDescent="0.2">
      <c r="A49" s="258" t="s">
        <v>3</v>
      </c>
      <c r="B49" s="266"/>
      <c r="C49" s="162" t="s">
        <v>4</v>
      </c>
      <c r="D49" s="96" t="s">
        <v>17</v>
      </c>
      <c r="E49" s="18" t="s">
        <v>18</v>
      </c>
      <c r="F49" s="19" t="s">
        <v>10</v>
      </c>
      <c r="G49" s="97"/>
      <c r="H49" s="98"/>
      <c r="I49" s="15"/>
      <c r="J49" s="8"/>
      <c r="K49" s="8"/>
    </row>
    <row r="50" spans="1:80" x14ac:dyDescent="0.2">
      <c r="A50" s="272" t="s">
        <v>19</v>
      </c>
      <c r="B50" s="273"/>
      <c r="C50" s="193">
        <f t="shared" ref="C50:C55" si="6">SUM(D50:E50)</f>
        <v>87</v>
      </c>
      <c r="D50" s="100">
        <f>+Enero!D50+Febrero!D50+'Marzo '!D50</f>
        <v>30</v>
      </c>
      <c r="E50" s="101">
        <f>+Enero!E50+Febrero!E50+'Marzo '!E50</f>
        <v>57</v>
      </c>
      <c r="F50" s="102">
        <f>+Enero!F50+Febrero!F50+'Marzo '!F50</f>
        <v>0</v>
      </c>
      <c r="G50" s="194"/>
      <c r="H50" s="103"/>
      <c r="I50" s="15"/>
      <c r="J50" s="8"/>
      <c r="K50" s="8"/>
    </row>
    <row r="51" spans="1:80" x14ac:dyDescent="0.2">
      <c r="A51" s="245" t="s">
        <v>20</v>
      </c>
      <c r="B51" s="246"/>
      <c r="C51" s="195">
        <f t="shared" si="6"/>
        <v>114</v>
      </c>
      <c r="D51" s="105">
        <f>+Enero!D51+Febrero!D51+'Marzo '!D51</f>
        <v>53</v>
      </c>
      <c r="E51" s="106">
        <f>+Enero!E51+Febrero!E51+'Marzo '!E51</f>
        <v>61</v>
      </c>
      <c r="F51" s="107">
        <f>+Enero!F51+Febrero!F51+'Marzo '!F51</f>
        <v>0</v>
      </c>
      <c r="G51" s="194"/>
      <c r="H51" s="103"/>
      <c r="I51" s="15"/>
      <c r="J51" s="8"/>
      <c r="K51" s="8"/>
    </row>
    <row r="52" spans="1:80" x14ac:dyDescent="0.2">
      <c r="A52" s="247" t="s">
        <v>21</v>
      </c>
      <c r="B52" s="108" t="s">
        <v>22</v>
      </c>
      <c r="C52" s="193">
        <f t="shared" si="6"/>
        <v>47</v>
      </c>
      <c r="D52" s="100">
        <f>+Enero!D52+Febrero!D52+'Marzo '!D52</f>
        <v>24</v>
      </c>
      <c r="E52" s="101">
        <f>+Enero!E52+Febrero!E52+'Marzo '!E52</f>
        <v>23</v>
      </c>
      <c r="F52" s="109">
        <f>+Enero!F52+Febrero!F52+'Marzo '!F52</f>
        <v>5</v>
      </c>
      <c r="G52" s="196" t="s">
        <v>48</v>
      </c>
      <c r="H52" s="103"/>
      <c r="I52" s="15"/>
      <c r="J52" s="8"/>
      <c r="K52" s="8"/>
      <c r="CA52" s="169" t="str">
        <f>IF(F52&lt;=C52,"","Programa de atención Domiciliaria a personas con Dependencia severa debe ser MENOR O IGUAL  al Total")</f>
        <v/>
      </c>
      <c r="CB52" s="169">
        <f>IF(C52=0,"",IF(F52="",IF(C52="","",1),0))</f>
        <v>0</v>
      </c>
    </row>
    <row r="53" spans="1:80" x14ac:dyDescent="0.2">
      <c r="A53" s="248"/>
      <c r="B53" s="110" t="s">
        <v>23</v>
      </c>
      <c r="C53" s="197">
        <f t="shared" si="6"/>
        <v>276</v>
      </c>
      <c r="D53" s="112">
        <f>+Enero!D53+Febrero!D53+'Marzo '!D53</f>
        <v>108</v>
      </c>
      <c r="E53" s="113">
        <f>+Enero!E53+Febrero!E53+'Marzo '!E53</f>
        <v>168</v>
      </c>
      <c r="F53" s="114">
        <f>+Enero!F53+Febrero!F53+'Marzo '!F53</f>
        <v>12</v>
      </c>
      <c r="G53" s="196" t="s">
        <v>48</v>
      </c>
      <c r="H53" s="103"/>
      <c r="I53" s="15"/>
      <c r="J53" s="8"/>
      <c r="K53" s="8"/>
      <c r="CA53" s="169" t="str">
        <f>IF(F53&lt;=C53,"","Programa de atención Domiciliaria a personas con Dependencia severa debe ser MENOR O IGUAL  al Total")</f>
        <v/>
      </c>
      <c r="CB53" s="169">
        <f>IF(C53=0,"",IF(F53="",IF(C53="","",1),0))</f>
        <v>0</v>
      </c>
    </row>
    <row r="54" spans="1:80" x14ac:dyDescent="0.2">
      <c r="A54" s="274" t="s">
        <v>24</v>
      </c>
      <c r="B54" s="274"/>
      <c r="C54" s="193">
        <f t="shared" si="6"/>
        <v>317</v>
      </c>
      <c r="D54" s="100">
        <f>+Enero!D54+Febrero!D54+'Marzo '!D54</f>
        <v>153</v>
      </c>
      <c r="E54" s="115">
        <f>+Enero!E54+Febrero!E54+'Marzo '!E54</f>
        <v>164</v>
      </c>
      <c r="F54" s="102">
        <f>+Enero!F54+Febrero!F54+'Marzo '!F54</f>
        <v>0</v>
      </c>
      <c r="G54" s="194"/>
      <c r="H54" s="103"/>
      <c r="I54" s="15"/>
      <c r="J54" s="8"/>
      <c r="K54" s="8"/>
    </row>
    <row r="55" spans="1:80" ht="14.25" customHeight="1" x14ac:dyDescent="0.2">
      <c r="A55" s="283" t="s">
        <v>25</v>
      </c>
      <c r="B55" s="283"/>
      <c r="C55" s="198">
        <f t="shared" si="6"/>
        <v>0</v>
      </c>
      <c r="D55" s="117">
        <f>+Enero!D55+Febrero!D55+'Marzo '!D55</f>
        <v>0</v>
      </c>
      <c r="E55" s="118">
        <f>+Enero!E55+Febrero!E55+'Marzo '!E55</f>
        <v>0</v>
      </c>
      <c r="F55" s="119">
        <f>+Enero!F55+Febrero!F55+'Marzo '!F55</f>
        <v>0</v>
      </c>
      <c r="G55" s="196" t="s">
        <v>48</v>
      </c>
      <c r="H55" s="103"/>
      <c r="I55" s="15"/>
      <c r="J55" s="8"/>
      <c r="K55" s="8"/>
      <c r="CA55" s="169" t="str">
        <f>IF(F55&lt;=C55,"","Programa de atención Domiciliaria a personas con Dependencia severa debe ser MENOR O IGUAL  al Total")</f>
        <v/>
      </c>
      <c r="CB55" s="169" t="str">
        <f>IF(C55=0,"",IF(F55="",IF(C55="","",1),0))</f>
        <v/>
      </c>
    </row>
    <row r="56" spans="1:80" x14ac:dyDescent="0.2">
      <c r="A56" s="284" t="s">
        <v>71</v>
      </c>
      <c r="B56" s="284"/>
      <c r="C56" s="199">
        <f>D56</f>
        <v>0</v>
      </c>
      <c r="D56" s="49">
        <f>+Enero!D56+Febrero!D56+'Marzo '!D56</f>
        <v>0</v>
      </c>
      <c r="E56" s="146">
        <f>+Enero!E56+Febrero!E56+'Marzo '!E56</f>
        <v>0</v>
      </c>
      <c r="F56" s="121">
        <f>+Enero!F56+Febrero!F56+'Marzo '!F56</f>
        <v>0</v>
      </c>
      <c r="G56" s="196" t="s">
        <v>48</v>
      </c>
      <c r="H56" s="103"/>
      <c r="I56" s="15"/>
      <c r="J56" s="8"/>
      <c r="K56" s="8"/>
      <c r="CA56" s="169" t="str">
        <f>IF(F56&lt;=C56,"","Programa de atención Domiciliaria a personas con Dependencia severa debe ser MENOR O IGUAL  al Total")</f>
        <v/>
      </c>
      <c r="CB56" s="169" t="str">
        <f>IF(C56=0,"",IF(F56="",IF(C56="","",1),0))</f>
        <v/>
      </c>
    </row>
    <row r="57" spans="1:80" x14ac:dyDescent="0.2">
      <c r="A57" s="249" t="s">
        <v>26</v>
      </c>
      <c r="B57" s="249"/>
      <c r="C57" s="200">
        <f>D57</f>
        <v>0</v>
      </c>
      <c r="D57" s="78">
        <f>+Enero!D57+Febrero!D57+'Marzo '!D57</f>
        <v>0</v>
      </c>
      <c r="E57" s="147">
        <f>+Enero!E57+Febrero!E57+'Marzo '!E57</f>
        <v>0</v>
      </c>
      <c r="F57" s="148">
        <f>+Enero!F57+Febrero!F57+'Marzo '!F57</f>
        <v>0</v>
      </c>
      <c r="G57" s="201"/>
      <c r="H57" s="15"/>
      <c r="I57" s="8"/>
      <c r="J57" s="8"/>
      <c r="K57" s="8"/>
    </row>
    <row r="58" spans="1:80" x14ac:dyDescent="0.2">
      <c r="A58" s="192" t="s">
        <v>27</v>
      </c>
      <c r="B58" s="94"/>
      <c r="C58" s="94"/>
      <c r="D58" s="94"/>
      <c r="E58" s="94"/>
      <c r="F58" s="94"/>
      <c r="G58" s="94"/>
      <c r="H58" s="202"/>
      <c r="I58" s="15"/>
      <c r="J58" s="8"/>
      <c r="K58" s="8"/>
    </row>
    <row r="59" spans="1:80" x14ac:dyDescent="0.2">
      <c r="A59" s="250" t="s">
        <v>72</v>
      </c>
      <c r="B59" s="251"/>
      <c r="C59" s="275" t="s">
        <v>28</v>
      </c>
      <c r="D59" s="275"/>
      <c r="E59" s="275"/>
      <c r="F59" s="275"/>
      <c r="G59" s="258"/>
      <c r="H59" s="276" t="s">
        <v>29</v>
      </c>
      <c r="I59" s="277"/>
      <c r="J59" s="8"/>
      <c r="K59" s="8"/>
    </row>
    <row r="60" spans="1:80" ht="14.25" customHeight="1" x14ac:dyDescent="0.2">
      <c r="A60" s="252"/>
      <c r="B60" s="253"/>
      <c r="C60" s="250" t="s">
        <v>4</v>
      </c>
      <c r="D60" s="258" t="s">
        <v>30</v>
      </c>
      <c r="E60" s="259"/>
      <c r="F60" s="266"/>
      <c r="G60" s="279" t="s">
        <v>31</v>
      </c>
      <c r="H60" s="278"/>
      <c r="I60" s="277"/>
      <c r="J60" s="8"/>
      <c r="K60" s="8"/>
    </row>
    <row r="61" spans="1:80" ht="21" x14ac:dyDescent="0.2">
      <c r="A61" s="254"/>
      <c r="B61" s="255"/>
      <c r="C61" s="254"/>
      <c r="D61" s="96" t="s">
        <v>73</v>
      </c>
      <c r="E61" s="17" t="s">
        <v>74</v>
      </c>
      <c r="F61" s="203" t="s">
        <v>75</v>
      </c>
      <c r="G61" s="280"/>
      <c r="H61" s="19" t="s">
        <v>76</v>
      </c>
      <c r="I61" s="162" t="s">
        <v>77</v>
      </c>
    </row>
    <row r="62" spans="1:80" x14ac:dyDescent="0.2">
      <c r="A62" s="285" t="s">
        <v>78</v>
      </c>
      <c r="B62" s="286"/>
      <c r="C62" s="204">
        <f t="shared" ref="C62:C67" si="7">SUM(D62:F62)+H62</f>
        <v>0</v>
      </c>
      <c r="D62" s="65">
        <f>+Enero!D62+Febrero!D62+'Marzo '!D62</f>
        <v>0</v>
      </c>
      <c r="E62" s="66">
        <f>+Enero!E62+Febrero!E62+'Marzo '!E62</f>
        <v>0</v>
      </c>
      <c r="F62" s="205">
        <f>+Enero!F62+Febrero!F62+'Marzo '!F62</f>
        <v>0</v>
      </c>
      <c r="G62" s="206">
        <f>+Enero!G62+Febrero!G62+'Marzo '!G62</f>
        <v>0</v>
      </c>
      <c r="H62" s="207">
        <f>+Enero!H62+Febrero!H62+'Marzo '!H62</f>
        <v>0</v>
      </c>
      <c r="I62" s="82">
        <f>+Enero!I62+Febrero!I62+'Marzo '!I62</f>
        <v>0</v>
      </c>
      <c r="J62" s="169"/>
    </row>
    <row r="63" spans="1:80" x14ac:dyDescent="0.2">
      <c r="A63" s="281" t="s">
        <v>79</v>
      </c>
      <c r="B63" s="282"/>
      <c r="C63" s="208">
        <f t="shared" si="7"/>
        <v>0</v>
      </c>
      <c r="D63" s="49">
        <f>+Enero!D63+Febrero!D63+'Marzo '!D63</f>
        <v>0</v>
      </c>
      <c r="E63" s="70">
        <f>+Enero!E63+Febrero!E63+'Marzo '!E63</f>
        <v>0</v>
      </c>
      <c r="F63" s="209">
        <f>+Enero!F63+Febrero!F63+'Marzo '!F63</f>
        <v>0</v>
      </c>
      <c r="G63" s="210">
        <f>+Enero!G63+Febrero!G63+'Marzo '!G63</f>
        <v>0</v>
      </c>
      <c r="H63" s="121">
        <f>+Enero!H63+Febrero!H63+'Marzo '!H63</f>
        <v>0</v>
      </c>
      <c r="I63" s="84">
        <f>+Enero!I63+Febrero!I63+'Marzo '!I63</f>
        <v>0</v>
      </c>
      <c r="J63" s="169"/>
    </row>
    <row r="64" spans="1:80" x14ac:dyDescent="0.2">
      <c r="A64" s="281" t="s">
        <v>80</v>
      </c>
      <c r="B64" s="282"/>
      <c r="C64" s="208">
        <f t="shared" si="7"/>
        <v>0</v>
      </c>
      <c r="D64" s="49">
        <f>+Enero!D64+Febrero!D64+'Marzo '!D64</f>
        <v>0</v>
      </c>
      <c r="E64" s="70">
        <f>+Enero!E64+Febrero!E64+'Marzo '!E64</f>
        <v>0</v>
      </c>
      <c r="F64" s="209">
        <f>+Enero!F64+Febrero!F64+'Marzo '!F64</f>
        <v>0</v>
      </c>
      <c r="G64" s="210">
        <f>+Enero!G64+Febrero!G64+'Marzo '!G64</f>
        <v>0</v>
      </c>
      <c r="H64" s="121">
        <f>+Enero!H64+Febrero!H64+'Marzo '!H64</f>
        <v>0</v>
      </c>
      <c r="I64" s="84">
        <f>+Enero!I64+Febrero!I64+'Marzo '!I64</f>
        <v>0</v>
      </c>
      <c r="J64" s="169"/>
    </row>
    <row r="65" spans="1:10" x14ac:dyDescent="0.2">
      <c r="A65" s="281" t="s">
        <v>81</v>
      </c>
      <c r="B65" s="282"/>
      <c r="C65" s="208">
        <f t="shared" si="7"/>
        <v>0</v>
      </c>
      <c r="D65" s="49">
        <f>+Enero!D65+Febrero!D65+'Marzo '!D65</f>
        <v>0</v>
      </c>
      <c r="E65" s="70">
        <f>+Enero!E65+Febrero!E65+'Marzo '!E65</f>
        <v>0</v>
      </c>
      <c r="F65" s="209">
        <f>+Enero!F65+Febrero!F65+'Marzo '!F65</f>
        <v>0</v>
      </c>
      <c r="G65" s="210">
        <f>+Enero!G65+Febrero!G65+'Marzo '!G65</f>
        <v>0</v>
      </c>
      <c r="H65" s="121">
        <f>+Enero!H65+Febrero!H65+'Marzo '!H65</f>
        <v>0</v>
      </c>
      <c r="I65" s="84">
        <f>+Enero!I65+Febrero!I65+'Marzo '!I65</f>
        <v>0</v>
      </c>
      <c r="J65" s="169"/>
    </row>
    <row r="66" spans="1:10" x14ac:dyDescent="0.2">
      <c r="A66" s="281" t="s">
        <v>82</v>
      </c>
      <c r="B66" s="282"/>
      <c r="C66" s="208">
        <f t="shared" si="7"/>
        <v>0</v>
      </c>
      <c r="D66" s="49">
        <f>+Enero!D66+Febrero!D66+'Marzo '!D66</f>
        <v>0</v>
      </c>
      <c r="E66" s="70">
        <f>+Enero!E66+Febrero!E66+'Marzo '!E66</f>
        <v>0</v>
      </c>
      <c r="F66" s="209">
        <f>+Enero!F66+Febrero!F66+'Marzo '!F66</f>
        <v>0</v>
      </c>
      <c r="G66" s="210">
        <f>+Enero!G66+Febrero!G66+'Marzo '!G66</f>
        <v>0</v>
      </c>
      <c r="H66" s="121">
        <f>+Enero!H66+Febrero!H66+'Marzo '!H66</f>
        <v>0</v>
      </c>
      <c r="I66" s="84">
        <f>+Enero!I66+Febrero!I66+'Marzo '!I66</f>
        <v>0</v>
      </c>
      <c r="J66" s="169"/>
    </row>
    <row r="67" spans="1:10" x14ac:dyDescent="0.2">
      <c r="A67" s="236" t="s">
        <v>83</v>
      </c>
      <c r="B67" s="237"/>
      <c r="C67" s="211">
        <f t="shared" si="7"/>
        <v>0</v>
      </c>
      <c r="D67" s="78">
        <f>+Enero!D67+Febrero!D67+'Marzo '!D67</f>
        <v>0</v>
      </c>
      <c r="E67" s="79">
        <f>+Enero!E67+Febrero!E67+'Marzo '!E67</f>
        <v>0</v>
      </c>
      <c r="F67" s="212">
        <f>+Enero!F67+Febrero!F67+'Marzo '!F67</f>
        <v>0</v>
      </c>
      <c r="G67" s="213">
        <f>+Enero!G67+Febrero!G67+'Marzo '!G67</f>
        <v>0</v>
      </c>
      <c r="H67" s="214">
        <f>+Enero!H67+Febrero!H67+'Marzo '!H67</f>
        <v>0</v>
      </c>
      <c r="I67" s="132">
        <f>+Enero!I67+Febrero!I67+'Marzo '!I67</f>
        <v>0</v>
      </c>
      <c r="J67" s="169"/>
    </row>
    <row r="68" spans="1:10" x14ac:dyDescent="0.2">
      <c r="A68" s="215" t="s">
        <v>32</v>
      </c>
      <c r="B68" s="8"/>
      <c r="C68" s="8"/>
      <c r="D68" s="8"/>
      <c r="E68" s="8"/>
      <c r="F68" s="8"/>
      <c r="G68" s="8"/>
      <c r="H68" s="8"/>
      <c r="I68" s="15"/>
    </row>
    <row r="69" spans="1:10" x14ac:dyDescent="0.2">
      <c r="A69" s="216" t="s">
        <v>84</v>
      </c>
      <c r="B69" s="217"/>
      <c r="C69" s="217"/>
      <c r="D69" s="217"/>
      <c r="E69" s="217"/>
      <c r="F69" s="218"/>
      <c r="G69" s="218"/>
    </row>
    <row r="70" spans="1:10" x14ac:dyDescent="0.2">
      <c r="A70" s="238" t="s">
        <v>85</v>
      </c>
      <c r="B70" s="238" t="s">
        <v>86</v>
      </c>
      <c r="C70" s="240" t="s">
        <v>87</v>
      </c>
      <c r="D70" s="241"/>
      <c r="E70" s="241"/>
      <c r="F70" s="241"/>
      <c r="G70" s="242"/>
    </row>
    <row r="71" spans="1:10" x14ac:dyDescent="0.2">
      <c r="A71" s="239"/>
      <c r="B71" s="239"/>
      <c r="C71" s="219" t="s">
        <v>88</v>
      </c>
      <c r="D71" s="220" t="s">
        <v>89</v>
      </c>
      <c r="E71" s="221" t="s">
        <v>90</v>
      </c>
      <c r="F71" s="221" t="s">
        <v>91</v>
      </c>
      <c r="G71" s="222" t="s">
        <v>92</v>
      </c>
    </row>
    <row r="72" spans="1:10" x14ac:dyDescent="0.2">
      <c r="A72" s="223" t="s">
        <v>93</v>
      </c>
      <c r="B72" s="224">
        <f>SUM(C72:G72)</f>
        <v>0</v>
      </c>
      <c r="C72" s="65">
        <f>+Enero!C72+Febrero!C72+'Marzo '!C72</f>
        <v>0</v>
      </c>
      <c r="D72" s="225">
        <f>+Enero!D72+Febrero!D72+'Marzo '!D72</f>
        <v>0</v>
      </c>
      <c r="E72" s="225">
        <f>+Enero!E72+Febrero!E72+'Marzo '!E72</f>
        <v>0</v>
      </c>
      <c r="F72" s="225">
        <f>+Enero!F72+Febrero!F72+'Marzo '!F72</f>
        <v>0</v>
      </c>
      <c r="G72" s="126">
        <f>+Enero!G72+Febrero!G72+'Marzo '!G72</f>
        <v>0</v>
      </c>
      <c r="H72" s="169"/>
    </row>
    <row r="73" spans="1:10" x14ac:dyDescent="0.2">
      <c r="A73" s="226" t="s">
        <v>67</v>
      </c>
      <c r="B73" s="227">
        <f>SUM(C73:G73)</f>
        <v>0</v>
      </c>
      <c r="C73" s="78">
        <f>+Enero!C73+Febrero!C73+'Marzo '!C73</f>
        <v>0</v>
      </c>
      <c r="D73" s="80">
        <f>+Enero!D73+Febrero!D73+'Marzo '!D73</f>
        <v>0</v>
      </c>
      <c r="E73" s="80">
        <f>+Enero!E73+Febrero!E73+'Marzo '!E73</f>
        <v>0</v>
      </c>
      <c r="F73" s="80">
        <f>+Enero!F73+Febrero!F73+'Marzo '!F73</f>
        <v>0</v>
      </c>
      <c r="G73" s="134">
        <f>+Enero!G73+Febrero!G73+'Marzo '!G73</f>
        <v>0</v>
      </c>
      <c r="H73" s="169"/>
    </row>
    <row r="74" spans="1:10" x14ac:dyDescent="0.2">
      <c r="A74" s="216" t="s">
        <v>94</v>
      </c>
      <c r="B74" s="217"/>
      <c r="C74" s="217"/>
      <c r="D74" s="217"/>
      <c r="E74" s="217"/>
      <c r="F74" s="218"/>
      <c r="G74" s="218"/>
    </row>
    <row r="75" spans="1:10" x14ac:dyDescent="0.2">
      <c r="A75" s="238" t="s">
        <v>85</v>
      </c>
      <c r="B75" s="238" t="s">
        <v>95</v>
      </c>
      <c r="C75" s="240" t="s">
        <v>96</v>
      </c>
      <c r="D75" s="241"/>
      <c r="E75" s="241"/>
      <c r="F75" s="241"/>
      <c r="G75" s="242"/>
    </row>
    <row r="76" spans="1:10" x14ac:dyDescent="0.2">
      <c r="A76" s="239"/>
      <c r="B76" s="239"/>
      <c r="C76" s="219" t="s">
        <v>88</v>
      </c>
      <c r="D76" s="220" t="s">
        <v>89</v>
      </c>
      <c r="E76" s="221" t="s">
        <v>90</v>
      </c>
      <c r="F76" s="221" t="s">
        <v>91</v>
      </c>
      <c r="G76" s="222" t="s">
        <v>92</v>
      </c>
    </row>
    <row r="77" spans="1:10" ht="25.5" customHeight="1" x14ac:dyDescent="0.2">
      <c r="A77" s="228" t="s">
        <v>97</v>
      </c>
      <c r="B77" s="229">
        <f>SUM(C77:G77)</f>
        <v>0</v>
      </c>
      <c r="C77" s="230">
        <f>+Enero!C77+Febrero!C77+'Marzo '!C77</f>
        <v>0</v>
      </c>
      <c r="D77" s="231">
        <f>+Enero!D77+Febrero!D77+'Marzo '!D77</f>
        <v>0</v>
      </c>
      <c r="E77" s="231">
        <f>+Enero!E77+Febrero!E77+'Marzo '!E77</f>
        <v>0</v>
      </c>
      <c r="F77" s="231">
        <f>+Enero!F77+Febrero!F77+'Marzo '!F77</f>
        <v>0</v>
      </c>
      <c r="G77" s="232">
        <f>+Enero!G77+Febrero!G77+'Marzo '!G77</f>
        <v>0</v>
      </c>
      <c r="H77" s="169"/>
    </row>
    <row r="78" spans="1:10" x14ac:dyDescent="0.2">
      <c r="A78" s="138"/>
      <c r="B78" s="233"/>
      <c r="C78" s="138"/>
      <c r="D78" s="233"/>
      <c r="E78" s="234"/>
      <c r="F78" s="233"/>
      <c r="G78" s="234"/>
    </row>
    <row r="195" spans="1:2" hidden="1" x14ac:dyDescent="0.2">
      <c r="A195" s="235">
        <f>SUM(C10:C34,C46,C50:C57,C62:C67,B72:B73,B77)</f>
        <v>2536</v>
      </c>
      <c r="B195" s="168">
        <f>SUM(CG7:CO78)</f>
        <v>0</v>
      </c>
    </row>
  </sheetData>
  <mergeCells count="61">
    <mergeCell ref="A66:B66"/>
    <mergeCell ref="A55:B55"/>
    <mergeCell ref="A56:B56"/>
    <mergeCell ref="A62:B62"/>
    <mergeCell ref="A63:B63"/>
    <mergeCell ref="A64:B64"/>
    <mergeCell ref="A65:B65"/>
    <mergeCell ref="C59:G59"/>
    <mergeCell ref="H59:I60"/>
    <mergeCell ref="C60:C61"/>
    <mergeCell ref="D60:F60"/>
    <mergeCell ref="G60:G61"/>
    <mergeCell ref="A45:B45"/>
    <mergeCell ref="A31:B31"/>
    <mergeCell ref="A32:B32"/>
    <mergeCell ref="A33:B33"/>
    <mergeCell ref="A36:B36"/>
    <mergeCell ref="A37:B37"/>
    <mergeCell ref="A38:B38"/>
    <mergeCell ref="A39:B39"/>
    <mergeCell ref="A44:B44"/>
    <mergeCell ref="A34:B34"/>
    <mergeCell ref="A40:B40"/>
    <mergeCell ref="A41:A43"/>
    <mergeCell ref="A30:B30"/>
    <mergeCell ref="A19:B19"/>
    <mergeCell ref="A20:B20"/>
    <mergeCell ref="A21:B21"/>
    <mergeCell ref="A22:B22"/>
    <mergeCell ref="A23:B23"/>
    <mergeCell ref="A24:B24"/>
    <mergeCell ref="A25:B25"/>
    <mergeCell ref="A26:B26"/>
    <mergeCell ref="A27:B27"/>
    <mergeCell ref="A28:B28"/>
    <mergeCell ref="A29:B29"/>
    <mergeCell ref="A18:B18"/>
    <mergeCell ref="A9:B9"/>
    <mergeCell ref="A10:B10"/>
    <mergeCell ref="A11:B11"/>
    <mergeCell ref="A12:B12"/>
    <mergeCell ref="A13:B13"/>
    <mergeCell ref="A14:B14"/>
    <mergeCell ref="A15:B15"/>
    <mergeCell ref="A16:B16"/>
    <mergeCell ref="A17:B17"/>
    <mergeCell ref="A46:B46"/>
    <mergeCell ref="A51:B51"/>
    <mergeCell ref="A52:A53"/>
    <mergeCell ref="A57:B57"/>
    <mergeCell ref="A59:B61"/>
    <mergeCell ref="A49:B49"/>
    <mergeCell ref="A50:B50"/>
    <mergeCell ref="A54:B54"/>
    <mergeCell ref="A67:B67"/>
    <mergeCell ref="A70:A71"/>
    <mergeCell ref="B70:B71"/>
    <mergeCell ref="C70:G70"/>
    <mergeCell ref="A75:A76"/>
    <mergeCell ref="B75:B76"/>
    <mergeCell ref="C75:G75"/>
  </mergeCells>
  <dataValidations count="2">
    <dataValidation type="whole" allowBlank="1" showInputMessage="1" showErrorMessage="1" errorTitle="ERROR" error="Por Favor Ingrese solo Números." sqref="L1:XFD1048576 A78:K1048576 G1:G8 H1:K77 A1:F77 G10:G77">
      <formula1>0</formula1>
      <formula2>100000000</formula2>
    </dataValidation>
    <dataValidation allowBlank="1" showInputMessage="1" showErrorMessage="1" errorTitle="ERROR" error="Por Favor Ingrese solo Números." sqref="G9"/>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4"/>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4"/>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53"/>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4"/>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4"/>
      <c r="E60" s="154"/>
      <c r="F60" s="154"/>
      <c r="G60" s="290"/>
      <c r="H60" s="124"/>
      <c r="I60" s="154"/>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5"/>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5"/>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56"/>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5"/>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5"/>
      <c r="E60" s="155"/>
      <c r="F60" s="155"/>
      <c r="G60" s="290"/>
      <c r="H60" s="124"/>
      <c r="I60" s="155"/>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8"/>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8"/>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57"/>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8"/>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8"/>
      <c r="E60" s="158"/>
      <c r="F60" s="158"/>
      <c r="G60" s="290"/>
      <c r="H60" s="124"/>
      <c r="I60" s="158"/>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9"/>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9"/>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60"/>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9"/>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9"/>
      <c r="E60" s="159"/>
      <c r="F60" s="159"/>
      <c r="G60" s="290"/>
      <c r="H60" s="124"/>
      <c r="I60" s="159"/>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workbookViewId="0">
      <selection activeCell="A11" sqref="A11:B11"/>
    </sheetView>
  </sheetViews>
  <sheetFormatPr baseColWidth="10" defaultRowHeight="14.25" x14ac:dyDescent="0.2"/>
  <cols>
    <col min="1" max="1" width="40.42578125" style="168" customWidth="1"/>
    <col min="2" max="2" width="30.140625" style="168" customWidth="1"/>
    <col min="3" max="10" width="16" style="168" customWidth="1"/>
    <col min="11" max="11" width="18.42578125" style="168" customWidth="1"/>
    <col min="12" max="74" width="11.42578125" style="168"/>
    <col min="75" max="77" width="11.42578125" style="169"/>
    <col min="78" max="96" width="0" style="169" hidden="1" customWidth="1"/>
    <col min="97" max="102" width="11.42578125" style="169"/>
    <col min="103" max="16384" width="11.42578125" style="168"/>
  </cols>
  <sheetData>
    <row r="1" spans="1:85" x14ac:dyDescent="0.2">
      <c r="A1" s="167" t="s">
        <v>0</v>
      </c>
    </row>
    <row r="2" spans="1:85" x14ac:dyDescent="0.2">
      <c r="A2" s="167" t="str">
        <f>CONCATENATE("COMUNA: ",[2]NOMBRE!B2," - ","( ",[2]NOMBRE!C2,[2]NOMBRE!D2,[2]NOMBRE!E2,[2]NOMBRE!F2,[2]NOMBRE!G2," )")</f>
        <v>COMUNA: Linares - ( 07401 )</v>
      </c>
    </row>
    <row r="3" spans="1:85" x14ac:dyDescent="0.2">
      <c r="A3" s="167" t="str">
        <f>CONCATENATE("ESTABLECIMIENTO/ESTRATEGIA: ",[2]NOMBRE!B3," - ","( ",[2]NOMBRE!C3,[2]NOMBRE!D3,[2]NOMBRE!E3,[2]NOMBRE!F3,[2]NOMBRE!G3,[2]NOMBRE!H3," )")</f>
        <v>ESTABLECIMIENTO/ESTRATEGIA: Hospital Presidente Carlos Ibáñez del Campo - ( 116108 )</v>
      </c>
    </row>
    <row r="4" spans="1:85" x14ac:dyDescent="0.2">
      <c r="A4" s="167" t="str">
        <f>CONCATENATE("MES: ",[2]NOMBRE!B6," - ","( ",[2]NOMBRE!C6,[2]NOMBRE!D6," )")</f>
        <v>MES: ENERO - ( 01 )</v>
      </c>
    </row>
    <row r="5" spans="1:85" x14ac:dyDescent="0.2">
      <c r="A5" s="167" t="str">
        <f>CONCATENATE("AÑO: ",[2]NOMBRE!B7)</f>
        <v>AÑO: 2017</v>
      </c>
    </row>
    <row r="6" spans="1:85" ht="15" customHeight="1" x14ac:dyDescent="0.2">
      <c r="A6" s="170"/>
      <c r="B6" s="170"/>
      <c r="C6" s="171" t="s">
        <v>1</v>
      </c>
      <c r="D6" s="170"/>
      <c r="E6" s="170"/>
      <c r="F6" s="170"/>
      <c r="G6" s="170"/>
      <c r="H6" s="6"/>
      <c r="I6" s="7"/>
      <c r="J6" s="8"/>
      <c r="K6" s="8"/>
    </row>
    <row r="7" spans="1:85" ht="15" x14ac:dyDescent="0.2">
      <c r="A7" s="161"/>
      <c r="B7" s="161"/>
      <c r="C7" s="161"/>
      <c r="D7" s="161"/>
      <c r="E7" s="161"/>
      <c r="F7" s="161"/>
      <c r="G7" s="161"/>
      <c r="H7" s="6"/>
      <c r="I7" s="7"/>
      <c r="J7" s="8"/>
      <c r="K7" s="8"/>
    </row>
    <row r="8" spans="1:85" x14ac:dyDescent="0.2">
      <c r="A8" s="10" t="s">
        <v>2</v>
      </c>
      <c r="B8" s="11"/>
      <c r="C8" s="12"/>
      <c r="D8" s="11"/>
      <c r="E8" s="13"/>
      <c r="F8" s="13"/>
      <c r="G8" s="14"/>
      <c r="H8" s="13"/>
      <c r="I8" s="15"/>
      <c r="J8" s="8"/>
      <c r="K8" s="8"/>
    </row>
    <row r="9" spans="1:85" ht="56.25" customHeight="1" x14ac:dyDescent="0.2">
      <c r="A9" s="258" t="s">
        <v>3</v>
      </c>
      <c r="B9" s="259"/>
      <c r="C9" s="162" t="s">
        <v>4</v>
      </c>
      <c r="D9" s="16" t="s">
        <v>5</v>
      </c>
      <c r="E9" s="17" t="s">
        <v>6</v>
      </c>
      <c r="F9" s="17" t="s">
        <v>7</v>
      </c>
      <c r="G9" s="172" t="s">
        <v>33</v>
      </c>
      <c r="H9" s="142" t="s">
        <v>8</v>
      </c>
      <c r="I9" s="143" t="s">
        <v>9</v>
      </c>
      <c r="J9" s="173" t="s">
        <v>10</v>
      </c>
      <c r="K9" s="19" t="s">
        <v>34</v>
      </c>
    </row>
    <row r="10" spans="1:85" ht="17.25" customHeight="1" x14ac:dyDescent="0.2">
      <c r="A10" s="260" t="s">
        <v>35</v>
      </c>
      <c r="B10" s="261"/>
      <c r="C10" s="174">
        <f t="shared" ref="C10:C34" si="0">SUM(D10:F10)</f>
        <v>0</v>
      </c>
      <c r="D10" s="22"/>
      <c r="E10" s="23"/>
      <c r="F10" s="175"/>
      <c r="G10" s="176"/>
      <c r="H10" s="25"/>
      <c r="I10" s="26"/>
      <c r="J10" s="27"/>
      <c r="K10" s="27"/>
      <c r="L10" s="177"/>
      <c r="CA10" s="169" t="str">
        <f t="shared" ref="CA10:CA21" si="1">IF(SUM(H10:I10)&lt;&gt;C10,"El nº de visitas de primer contacto más la suma de vdi seguimiento deben ser coincidentes con el total","")</f>
        <v/>
      </c>
      <c r="CG10" s="169">
        <f t="shared" ref="CG10:CG21" si="2">IF(SUM(H10:I10)&lt;&gt;C10,1,0)</f>
        <v>0</v>
      </c>
    </row>
    <row r="11" spans="1:85" ht="17.25" customHeight="1" x14ac:dyDescent="0.2">
      <c r="A11" s="256" t="s">
        <v>36</v>
      </c>
      <c r="B11" s="262"/>
      <c r="C11" s="174">
        <f t="shared" si="0"/>
        <v>0</v>
      </c>
      <c r="D11" s="31"/>
      <c r="E11" s="32"/>
      <c r="F11" s="32"/>
      <c r="G11" s="178"/>
      <c r="H11" s="34"/>
      <c r="I11" s="35"/>
      <c r="J11" s="36"/>
      <c r="K11" s="36"/>
      <c r="L11" s="177"/>
      <c r="CA11" s="169" t="str">
        <f t="shared" si="1"/>
        <v/>
      </c>
      <c r="CG11" s="169">
        <f t="shared" si="2"/>
        <v>0</v>
      </c>
    </row>
    <row r="12" spans="1:85" ht="17.25" customHeight="1" x14ac:dyDescent="0.2">
      <c r="A12" s="256" t="s">
        <v>37</v>
      </c>
      <c r="B12" s="262"/>
      <c r="C12" s="174">
        <f t="shared" si="0"/>
        <v>0</v>
      </c>
      <c r="D12" s="31"/>
      <c r="E12" s="32"/>
      <c r="F12" s="32"/>
      <c r="G12" s="178"/>
      <c r="H12" s="34"/>
      <c r="I12" s="35"/>
      <c r="J12" s="36"/>
      <c r="K12" s="36"/>
      <c r="L12" s="177"/>
      <c r="CA12" s="169" t="str">
        <f t="shared" si="1"/>
        <v/>
      </c>
      <c r="CG12" s="169">
        <f t="shared" si="2"/>
        <v>0</v>
      </c>
    </row>
    <row r="13" spans="1:85" ht="17.25" customHeight="1" x14ac:dyDescent="0.2">
      <c r="A13" s="256" t="s">
        <v>38</v>
      </c>
      <c r="B13" s="262"/>
      <c r="C13" s="174">
        <f t="shared" si="0"/>
        <v>0</v>
      </c>
      <c r="D13" s="31"/>
      <c r="E13" s="32"/>
      <c r="F13" s="32"/>
      <c r="G13" s="178"/>
      <c r="H13" s="34"/>
      <c r="I13" s="35"/>
      <c r="J13" s="36"/>
      <c r="K13" s="36"/>
      <c r="L13" s="177"/>
      <c r="CA13" s="169" t="str">
        <f t="shared" si="1"/>
        <v/>
      </c>
      <c r="CG13" s="169">
        <f t="shared" si="2"/>
        <v>0</v>
      </c>
    </row>
    <row r="14" spans="1:85" ht="25.5" customHeight="1" x14ac:dyDescent="0.2">
      <c r="A14" s="256" t="s">
        <v>39</v>
      </c>
      <c r="B14" s="262"/>
      <c r="C14" s="174">
        <f t="shared" si="0"/>
        <v>0</v>
      </c>
      <c r="D14" s="31"/>
      <c r="E14" s="32"/>
      <c r="F14" s="32"/>
      <c r="G14" s="178"/>
      <c r="H14" s="34"/>
      <c r="I14" s="35"/>
      <c r="J14" s="36"/>
      <c r="K14" s="36"/>
      <c r="L14" s="177"/>
      <c r="CA14" s="169" t="str">
        <f t="shared" si="1"/>
        <v/>
      </c>
      <c r="CG14" s="169">
        <f t="shared" si="2"/>
        <v>0</v>
      </c>
    </row>
    <row r="15" spans="1:85" ht="27" customHeight="1" x14ac:dyDescent="0.2">
      <c r="A15" s="256" t="s">
        <v>40</v>
      </c>
      <c r="B15" s="262"/>
      <c r="C15" s="174">
        <f t="shared" si="0"/>
        <v>0</v>
      </c>
      <c r="D15" s="31"/>
      <c r="E15" s="32"/>
      <c r="F15" s="32"/>
      <c r="G15" s="178"/>
      <c r="H15" s="34"/>
      <c r="I15" s="35"/>
      <c r="J15" s="36"/>
      <c r="K15" s="36"/>
      <c r="L15" s="177"/>
      <c r="CA15" s="169" t="str">
        <f t="shared" si="1"/>
        <v/>
      </c>
      <c r="CG15" s="169">
        <f t="shared" si="2"/>
        <v>0</v>
      </c>
    </row>
    <row r="16" spans="1:85" ht="17.25" customHeight="1" x14ac:dyDescent="0.2">
      <c r="A16" s="256" t="s">
        <v>41</v>
      </c>
      <c r="B16" s="262"/>
      <c r="C16" s="174">
        <f t="shared" si="0"/>
        <v>0</v>
      </c>
      <c r="D16" s="31"/>
      <c r="E16" s="32"/>
      <c r="F16" s="32"/>
      <c r="G16" s="178"/>
      <c r="H16" s="34"/>
      <c r="I16" s="35"/>
      <c r="J16" s="36"/>
      <c r="K16" s="36"/>
      <c r="L16" s="177"/>
      <c r="CA16" s="169" t="str">
        <f t="shared" si="1"/>
        <v/>
      </c>
      <c r="CG16" s="169">
        <f t="shared" si="2"/>
        <v>0</v>
      </c>
    </row>
    <row r="17" spans="1:86" ht="17.25" customHeight="1" x14ac:dyDescent="0.2">
      <c r="A17" s="256" t="s">
        <v>42</v>
      </c>
      <c r="B17" s="262"/>
      <c r="C17" s="174">
        <f t="shared" si="0"/>
        <v>0</v>
      </c>
      <c r="D17" s="31"/>
      <c r="E17" s="32"/>
      <c r="F17" s="32"/>
      <c r="G17" s="178"/>
      <c r="H17" s="34"/>
      <c r="I17" s="35"/>
      <c r="J17" s="36"/>
      <c r="K17" s="36"/>
      <c r="L17" s="177"/>
      <c r="CA17" s="169" t="str">
        <f t="shared" si="1"/>
        <v/>
      </c>
      <c r="CG17" s="169">
        <f t="shared" si="2"/>
        <v>0</v>
      </c>
    </row>
    <row r="18" spans="1:86" ht="17.25" customHeight="1" x14ac:dyDescent="0.2">
      <c r="A18" s="256" t="s">
        <v>43</v>
      </c>
      <c r="B18" s="257"/>
      <c r="C18" s="174">
        <f t="shared" si="0"/>
        <v>0</v>
      </c>
      <c r="D18" s="31"/>
      <c r="E18" s="32"/>
      <c r="F18" s="32"/>
      <c r="G18" s="178"/>
      <c r="H18" s="34"/>
      <c r="I18" s="35"/>
      <c r="J18" s="36"/>
      <c r="K18" s="37"/>
      <c r="L18" s="177"/>
      <c r="CA18" s="169" t="str">
        <f t="shared" si="1"/>
        <v/>
      </c>
      <c r="CG18" s="169">
        <f t="shared" si="2"/>
        <v>0</v>
      </c>
    </row>
    <row r="19" spans="1:86" ht="17.25" customHeight="1" x14ac:dyDescent="0.2">
      <c r="A19" s="256" t="s">
        <v>44</v>
      </c>
      <c r="B19" s="262"/>
      <c r="C19" s="174">
        <f t="shared" si="0"/>
        <v>0</v>
      </c>
      <c r="D19" s="31"/>
      <c r="E19" s="32"/>
      <c r="F19" s="32"/>
      <c r="G19" s="178"/>
      <c r="H19" s="34"/>
      <c r="I19" s="35"/>
      <c r="J19" s="36"/>
      <c r="K19" s="37"/>
      <c r="L19" s="177"/>
      <c r="CA19" s="169" t="str">
        <f t="shared" si="1"/>
        <v/>
      </c>
      <c r="CG19" s="169">
        <f t="shared" si="2"/>
        <v>0</v>
      </c>
    </row>
    <row r="20" spans="1:86" ht="17.25" customHeight="1" x14ac:dyDescent="0.2">
      <c r="A20" s="256" t="s">
        <v>45</v>
      </c>
      <c r="B20" s="262"/>
      <c r="C20" s="174">
        <f t="shared" si="0"/>
        <v>0</v>
      </c>
      <c r="D20" s="31"/>
      <c r="E20" s="32"/>
      <c r="F20" s="32"/>
      <c r="G20" s="178"/>
      <c r="H20" s="34"/>
      <c r="I20" s="35"/>
      <c r="J20" s="36"/>
      <c r="K20" s="37"/>
      <c r="L20" s="177"/>
      <c r="CA20" s="169" t="str">
        <f t="shared" si="1"/>
        <v/>
      </c>
      <c r="CG20" s="169">
        <f t="shared" si="2"/>
        <v>0</v>
      </c>
    </row>
    <row r="21" spans="1:86" ht="17.25" customHeight="1" x14ac:dyDescent="0.2">
      <c r="A21" s="256" t="s">
        <v>46</v>
      </c>
      <c r="B21" s="262"/>
      <c r="C21" s="174">
        <f t="shared" si="0"/>
        <v>0</v>
      </c>
      <c r="D21" s="31"/>
      <c r="E21" s="32"/>
      <c r="F21" s="32"/>
      <c r="G21" s="178"/>
      <c r="H21" s="34"/>
      <c r="I21" s="35"/>
      <c r="J21" s="36"/>
      <c r="K21" s="36"/>
      <c r="L21" s="177"/>
      <c r="CA21" s="169" t="str">
        <f t="shared" si="1"/>
        <v/>
      </c>
      <c r="CG21" s="169">
        <f t="shared" si="2"/>
        <v>0</v>
      </c>
    </row>
    <row r="22" spans="1:86" ht="17.25" customHeight="1" x14ac:dyDescent="0.2">
      <c r="A22" s="256" t="s">
        <v>47</v>
      </c>
      <c r="B22" s="262"/>
      <c r="C22" s="174">
        <f t="shared" si="0"/>
        <v>0</v>
      </c>
      <c r="D22" s="31"/>
      <c r="E22" s="32"/>
      <c r="F22" s="32"/>
      <c r="G22" s="178"/>
      <c r="H22" s="34"/>
      <c r="I22" s="35"/>
      <c r="J22" s="37"/>
      <c r="K22" s="36"/>
      <c r="L22" s="177" t="s">
        <v>48</v>
      </c>
      <c r="CA22" s="169" t="str">
        <f>IF(C22=0,"",IF(J22="",IF(C22="",""," No olvide escribir la columna Programa de atención domiciliaria a personas con dependencia severa."),""))</f>
        <v/>
      </c>
      <c r="CB22" s="169" t="str">
        <f>IF(J22&lt;=C22,"","Programa de atención Domiciliaria a personas con Dependencia severa debe ser MENOR O IGUAL  al Total")</f>
        <v/>
      </c>
      <c r="CG22" s="169">
        <f>IF(J22&lt;=C22,0,1)</f>
        <v>0</v>
      </c>
    </row>
    <row r="23" spans="1:86" ht="17.25" customHeight="1" x14ac:dyDescent="0.2">
      <c r="A23" s="256" t="s">
        <v>49</v>
      </c>
      <c r="B23" s="262"/>
      <c r="C23" s="174">
        <f t="shared" si="0"/>
        <v>0</v>
      </c>
      <c r="D23" s="31"/>
      <c r="E23" s="32"/>
      <c r="F23" s="32"/>
      <c r="G23" s="178"/>
      <c r="H23" s="34"/>
      <c r="I23" s="35"/>
      <c r="J23" s="36"/>
      <c r="K23" s="36"/>
      <c r="L23" s="177"/>
      <c r="CA23" s="169" t="str">
        <f t="shared" ref="CA23:CA32" si="3">IF(SUM(H23:I23)&lt;&gt;C23,"El nº de visitas de primer contacto más la suma de vdi seguimiento deben ser coincidentes con el total","")</f>
        <v/>
      </c>
      <c r="CG23" s="169">
        <f t="shared" ref="CG23:CG32" si="4">IF(SUM(H23:I23)&lt;&gt;C23,1,0)</f>
        <v>0</v>
      </c>
    </row>
    <row r="24" spans="1:86" ht="17.25" customHeight="1" x14ac:dyDescent="0.2">
      <c r="A24" s="256" t="s">
        <v>50</v>
      </c>
      <c r="B24" s="262"/>
      <c r="C24" s="174">
        <f t="shared" si="0"/>
        <v>0</v>
      </c>
      <c r="D24" s="31"/>
      <c r="E24" s="32"/>
      <c r="F24" s="32"/>
      <c r="G24" s="178"/>
      <c r="H24" s="34"/>
      <c r="I24" s="35"/>
      <c r="J24" s="36"/>
      <c r="K24" s="37"/>
      <c r="L24" s="177"/>
      <c r="CA24" s="169" t="str">
        <f t="shared" si="3"/>
        <v/>
      </c>
      <c r="CG24" s="169">
        <f t="shared" si="4"/>
        <v>0</v>
      </c>
    </row>
    <row r="25" spans="1:86" ht="17.25" customHeight="1" x14ac:dyDescent="0.2">
      <c r="A25" s="256" t="s">
        <v>51</v>
      </c>
      <c r="B25" s="257"/>
      <c r="C25" s="174">
        <f t="shared" si="0"/>
        <v>0</v>
      </c>
      <c r="D25" s="31"/>
      <c r="E25" s="32"/>
      <c r="F25" s="32"/>
      <c r="G25" s="178"/>
      <c r="H25" s="34"/>
      <c r="I25" s="35"/>
      <c r="J25" s="36"/>
      <c r="K25" s="37"/>
      <c r="L25" s="177"/>
      <c r="CA25" s="169" t="str">
        <f t="shared" si="3"/>
        <v/>
      </c>
      <c r="CG25" s="169">
        <f t="shared" si="4"/>
        <v>0</v>
      </c>
    </row>
    <row r="26" spans="1:86" ht="17.25" customHeight="1" x14ac:dyDescent="0.2">
      <c r="A26" s="256" t="s">
        <v>52</v>
      </c>
      <c r="B26" s="257"/>
      <c r="C26" s="174">
        <f t="shared" si="0"/>
        <v>0</v>
      </c>
      <c r="D26" s="31"/>
      <c r="E26" s="32"/>
      <c r="F26" s="32"/>
      <c r="G26" s="178"/>
      <c r="H26" s="34"/>
      <c r="I26" s="35"/>
      <c r="J26" s="36"/>
      <c r="K26" s="37"/>
      <c r="L26" s="177"/>
      <c r="CA26" s="169" t="str">
        <f t="shared" si="3"/>
        <v/>
      </c>
      <c r="CG26" s="169">
        <f t="shared" si="4"/>
        <v>0</v>
      </c>
    </row>
    <row r="27" spans="1:86" ht="26.25" customHeight="1" x14ac:dyDescent="0.2">
      <c r="A27" s="256" t="s">
        <v>53</v>
      </c>
      <c r="B27" s="262"/>
      <c r="C27" s="174">
        <f t="shared" si="0"/>
        <v>0</v>
      </c>
      <c r="D27" s="31"/>
      <c r="E27" s="32"/>
      <c r="F27" s="32"/>
      <c r="G27" s="178"/>
      <c r="H27" s="34"/>
      <c r="I27" s="35"/>
      <c r="J27" s="36"/>
      <c r="K27" s="36"/>
      <c r="L27" s="177"/>
      <c r="CA27" s="169" t="str">
        <f t="shared" si="3"/>
        <v/>
      </c>
      <c r="CG27" s="169">
        <f t="shared" si="4"/>
        <v>0</v>
      </c>
    </row>
    <row r="28" spans="1:86" ht="24.75" customHeight="1" x14ac:dyDescent="0.2">
      <c r="A28" s="256" t="s">
        <v>54</v>
      </c>
      <c r="B28" s="257"/>
      <c r="C28" s="174">
        <f t="shared" si="0"/>
        <v>0</v>
      </c>
      <c r="D28" s="31"/>
      <c r="E28" s="32"/>
      <c r="F28" s="32"/>
      <c r="G28" s="178"/>
      <c r="H28" s="34"/>
      <c r="I28" s="35"/>
      <c r="J28" s="36"/>
      <c r="K28" s="36"/>
      <c r="L28" s="177"/>
      <c r="CA28" s="169" t="str">
        <f t="shared" si="3"/>
        <v/>
      </c>
      <c r="CG28" s="169">
        <f t="shared" si="4"/>
        <v>0</v>
      </c>
    </row>
    <row r="29" spans="1:86" ht="17.25" customHeight="1" x14ac:dyDescent="0.2">
      <c r="A29" s="260" t="s">
        <v>55</v>
      </c>
      <c r="B29" s="263"/>
      <c r="C29" s="174">
        <f t="shared" si="0"/>
        <v>0</v>
      </c>
      <c r="D29" s="31"/>
      <c r="E29" s="32"/>
      <c r="F29" s="32"/>
      <c r="G29" s="178"/>
      <c r="H29" s="34"/>
      <c r="I29" s="35"/>
      <c r="J29" s="36"/>
      <c r="K29" s="36"/>
      <c r="L29" s="177"/>
      <c r="CA29" s="169" t="str">
        <f t="shared" si="3"/>
        <v/>
      </c>
      <c r="CG29" s="169">
        <f t="shared" si="4"/>
        <v>0</v>
      </c>
    </row>
    <row r="30" spans="1:86" ht="17.25" customHeight="1" x14ac:dyDescent="0.2">
      <c r="A30" s="256" t="s">
        <v>56</v>
      </c>
      <c r="B30" s="262"/>
      <c r="C30" s="174">
        <f t="shared" si="0"/>
        <v>0</v>
      </c>
      <c r="D30" s="31"/>
      <c r="E30" s="32"/>
      <c r="F30" s="32"/>
      <c r="G30" s="178"/>
      <c r="H30" s="34"/>
      <c r="I30" s="35"/>
      <c r="J30" s="37"/>
      <c r="K30" s="37"/>
      <c r="L30" s="177" t="s">
        <v>48</v>
      </c>
      <c r="CA30" s="169" t="str">
        <f t="shared" si="3"/>
        <v/>
      </c>
      <c r="CB30" s="169" t="str">
        <f>IF(J30&lt;=C30,"","Programa de atención Domiciliaria a personas con Dependencia severa debe ser MENOR O IGUAL  al Total")</f>
        <v/>
      </c>
      <c r="CG30" s="169">
        <f t="shared" si="4"/>
        <v>0</v>
      </c>
      <c r="CH30" s="169">
        <f>IF(J30&lt;=C30,0,1)</f>
        <v>0</v>
      </c>
    </row>
    <row r="31" spans="1:86" ht="17.25" customHeight="1" x14ac:dyDescent="0.2">
      <c r="A31" s="256" t="s">
        <v>57</v>
      </c>
      <c r="B31" s="262"/>
      <c r="C31" s="174">
        <f t="shared" si="0"/>
        <v>0</v>
      </c>
      <c r="D31" s="43"/>
      <c r="E31" s="44"/>
      <c r="F31" s="44"/>
      <c r="G31" s="179"/>
      <c r="H31" s="46"/>
      <c r="I31" s="47"/>
      <c r="J31" s="48"/>
      <c r="K31" s="37"/>
      <c r="L31" s="177" t="s">
        <v>48</v>
      </c>
      <c r="CA31" s="169" t="str">
        <f t="shared" si="3"/>
        <v/>
      </c>
      <c r="CB31" s="169" t="str">
        <f>IF(J31&lt;=C31,"","Programa de atención Domiciliaria a personas con Dependencia severa debe ser MENOR O IGUAL  al Total")</f>
        <v/>
      </c>
      <c r="CG31" s="169">
        <f t="shared" si="4"/>
        <v>0</v>
      </c>
      <c r="CH31" s="169">
        <f>IF(J31&lt;=C31,0,1)</f>
        <v>0</v>
      </c>
    </row>
    <row r="32" spans="1:86" ht="17.25" customHeight="1" x14ac:dyDescent="0.2">
      <c r="A32" s="256" t="s">
        <v>58</v>
      </c>
      <c r="B32" s="262"/>
      <c r="C32" s="174">
        <f t="shared" si="0"/>
        <v>0</v>
      </c>
      <c r="D32" s="49"/>
      <c r="E32" s="32"/>
      <c r="F32" s="32"/>
      <c r="G32" s="178"/>
      <c r="H32" s="34"/>
      <c r="I32" s="35"/>
      <c r="J32" s="37"/>
      <c r="K32" s="37"/>
      <c r="L32" s="177" t="s">
        <v>48</v>
      </c>
      <c r="CA32" s="169" t="str">
        <f t="shared" si="3"/>
        <v/>
      </c>
      <c r="CB32" s="169" t="str">
        <f>IF(J32&lt;=C32,"","Programa de atención Domiciliaria a personas con Dependencia severa debe ser MENOR O IGUAL  al Total")</f>
        <v/>
      </c>
      <c r="CG32" s="169">
        <f t="shared" si="4"/>
        <v>0</v>
      </c>
      <c r="CH32" s="169">
        <f>IF(J32&lt;=C32,0,1)</f>
        <v>0</v>
      </c>
    </row>
    <row r="33" spans="1:12" ht="17.25" customHeight="1" x14ac:dyDescent="0.2">
      <c r="A33" s="260" t="s">
        <v>59</v>
      </c>
      <c r="B33" s="261"/>
      <c r="C33" s="174">
        <f t="shared" si="0"/>
        <v>0</v>
      </c>
      <c r="D33" s="31"/>
      <c r="E33" s="32"/>
      <c r="F33" s="32"/>
      <c r="G33" s="178"/>
      <c r="H33" s="34"/>
      <c r="I33" s="35"/>
      <c r="J33" s="36"/>
      <c r="K33" s="37"/>
      <c r="L33" s="177"/>
    </row>
    <row r="34" spans="1:12" ht="17.25" customHeight="1" x14ac:dyDescent="0.2">
      <c r="A34" s="269" t="s">
        <v>60</v>
      </c>
      <c r="B34" s="270"/>
      <c r="C34" s="174">
        <f t="shared" si="0"/>
        <v>0</v>
      </c>
      <c r="D34" s="50"/>
      <c r="E34" s="51"/>
      <c r="F34" s="51"/>
      <c r="G34" s="180"/>
      <c r="H34" s="53"/>
      <c r="I34" s="54"/>
      <c r="J34" s="55"/>
      <c r="K34" s="181"/>
      <c r="L34" s="177"/>
    </row>
    <row r="35" spans="1:12" x14ac:dyDescent="0.2">
      <c r="A35" s="56" t="s">
        <v>11</v>
      </c>
      <c r="B35" s="57"/>
      <c r="C35" s="57"/>
      <c r="D35" s="58"/>
      <c r="E35" s="59"/>
      <c r="F35" s="59"/>
      <c r="G35" s="60"/>
      <c r="H35" s="61"/>
      <c r="I35" s="15"/>
      <c r="J35" s="8"/>
      <c r="K35" s="8"/>
    </row>
    <row r="36" spans="1:12" ht="42" x14ac:dyDescent="0.2">
      <c r="A36" s="258" t="s">
        <v>3</v>
      </c>
      <c r="B36" s="266"/>
      <c r="C36" s="62" t="s">
        <v>4</v>
      </c>
      <c r="D36" s="62" t="s">
        <v>5</v>
      </c>
      <c r="E36" s="63" t="s">
        <v>12</v>
      </c>
      <c r="F36" s="17" t="s">
        <v>13</v>
      </c>
      <c r="G36" s="162" t="s">
        <v>14</v>
      </c>
      <c r="H36" s="162" t="s">
        <v>33</v>
      </c>
      <c r="I36" s="15"/>
      <c r="J36" s="8"/>
      <c r="K36" s="8"/>
    </row>
    <row r="37" spans="1:12" x14ac:dyDescent="0.2">
      <c r="A37" s="267" t="s">
        <v>61</v>
      </c>
      <c r="B37" s="268"/>
      <c r="C37" s="182">
        <f t="shared" ref="C37:C43" si="5">SUM(D37:F37)</f>
        <v>0</v>
      </c>
      <c r="D37" s="65"/>
      <c r="E37" s="66"/>
      <c r="F37" s="67"/>
      <c r="G37" s="68"/>
      <c r="H37" s="84"/>
      <c r="I37" s="183"/>
      <c r="J37" s="8"/>
      <c r="K37" s="8"/>
    </row>
    <row r="38" spans="1:12" x14ac:dyDescent="0.2">
      <c r="A38" s="256" t="s">
        <v>62</v>
      </c>
      <c r="B38" s="257"/>
      <c r="C38" s="184">
        <f t="shared" si="5"/>
        <v>0</v>
      </c>
      <c r="D38" s="49"/>
      <c r="E38" s="70"/>
      <c r="F38" s="71"/>
      <c r="G38" s="72"/>
      <c r="H38" s="84"/>
      <c r="I38" s="183"/>
      <c r="J38" s="8"/>
      <c r="K38" s="8"/>
    </row>
    <row r="39" spans="1:12" x14ac:dyDescent="0.2">
      <c r="A39" s="256" t="s">
        <v>63</v>
      </c>
      <c r="B39" s="257"/>
      <c r="C39" s="174">
        <f t="shared" si="5"/>
        <v>0</v>
      </c>
      <c r="D39" s="49"/>
      <c r="E39" s="70"/>
      <c r="F39" s="71"/>
      <c r="G39" s="72"/>
      <c r="H39" s="84"/>
      <c r="I39" s="183"/>
      <c r="J39" s="8"/>
      <c r="K39" s="8"/>
    </row>
    <row r="40" spans="1:12" x14ac:dyDescent="0.2">
      <c r="A40" s="256" t="s">
        <v>64</v>
      </c>
      <c r="B40" s="257"/>
      <c r="C40" s="174">
        <f t="shared" si="5"/>
        <v>0</v>
      </c>
      <c r="D40" s="49"/>
      <c r="E40" s="44"/>
      <c r="F40" s="71"/>
      <c r="G40" s="73"/>
      <c r="H40" s="132"/>
      <c r="I40" s="183"/>
      <c r="J40" s="8"/>
      <c r="K40" s="8"/>
    </row>
    <row r="41" spans="1:12" ht="21" x14ac:dyDescent="0.2">
      <c r="A41" s="271" t="s">
        <v>65</v>
      </c>
      <c r="B41" s="74" t="s">
        <v>66</v>
      </c>
      <c r="C41" s="185">
        <f t="shared" si="5"/>
        <v>22</v>
      </c>
      <c r="D41" s="65">
        <v>22</v>
      </c>
      <c r="E41" s="66"/>
      <c r="F41" s="67"/>
      <c r="G41" s="68"/>
      <c r="H41" s="186"/>
      <c r="I41" s="183"/>
      <c r="J41" s="8"/>
      <c r="K41" s="8"/>
    </row>
    <row r="42" spans="1:12" x14ac:dyDescent="0.2">
      <c r="A42" s="271"/>
      <c r="B42" s="163" t="s">
        <v>67</v>
      </c>
      <c r="C42" s="174">
        <f t="shared" si="5"/>
        <v>0</v>
      </c>
      <c r="D42" s="49"/>
      <c r="E42" s="70"/>
      <c r="F42" s="71"/>
      <c r="G42" s="72"/>
      <c r="H42" s="186"/>
      <c r="I42" s="183"/>
      <c r="J42" s="8"/>
      <c r="K42" s="8"/>
    </row>
    <row r="43" spans="1:12" ht="21" x14ac:dyDescent="0.2">
      <c r="A43" s="271"/>
      <c r="B43" s="76" t="s">
        <v>68</v>
      </c>
      <c r="C43" s="187">
        <f t="shared" si="5"/>
        <v>0</v>
      </c>
      <c r="D43" s="78"/>
      <c r="E43" s="79"/>
      <c r="F43" s="80"/>
      <c r="G43" s="81"/>
      <c r="H43" s="84"/>
      <c r="I43" s="183"/>
      <c r="J43" s="8"/>
      <c r="K43" s="8"/>
    </row>
    <row r="44" spans="1:12" x14ac:dyDescent="0.2">
      <c r="A44" s="260" t="s">
        <v>69</v>
      </c>
      <c r="B44" s="261"/>
      <c r="C44" s="185">
        <f>SUM(D44:G44)</f>
        <v>0</v>
      </c>
      <c r="D44" s="65"/>
      <c r="E44" s="66"/>
      <c r="F44" s="67"/>
      <c r="G44" s="82"/>
      <c r="H44" s="82"/>
      <c r="I44" s="183"/>
      <c r="J44" s="8"/>
      <c r="K44" s="8"/>
    </row>
    <row r="45" spans="1:12" x14ac:dyDescent="0.2">
      <c r="A45" s="264" t="s">
        <v>70</v>
      </c>
      <c r="B45" s="265"/>
      <c r="C45" s="174">
        <f>SUM(D45:G45)</f>
        <v>755</v>
      </c>
      <c r="D45" s="49">
        <v>393</v>
      </c>
      <c r="E45" s="70"/>
      <c r="F45" s="71"/>
      <c r="G45" s="84">
        <v>362</v>
      </c>
      <c r="H45" s="84"/>
      <c r="I45" s="183"/>
      <c r="J45" s="8"/>
      <c r="K45" s="8"/>
    </row>
    <row r="46" spans="1:12" x14ac:dyDescent="0.2">
      <c r="A46" s="243" t="s">
        <v>4</v>
      </c>
      <c r="B46" s="244"/>
      <c r="C46" s="188">
        <f>SUM(C37:C45)</f>
        <v>777</v>
      </c>
      <c r="D46" s="188">
        <f>SUM(D37:D45)</f>
        <v>415</v>
      </c>
      <c r="E46" s="189">
        <f>SUM(E37:E45)</f>
        <v>0</v>
      </c>
      <c r="F46" s="190">
        <f>SUM(F37:F45)</f>
        <v>0</v>
      </c>
      <c r="G46" s="191">
        <f>SUM(G44:G45)</f>
        <v>362</v>
      </c>
      <c r="H46" s="191">
        <f>SUM(H37:H45)</f>
        <v>0</v>
      </c>
      <c r="I46" s="183"/>
      <c r="J46" s="8"/>
      <c r="K46" s="8"/>
    </row>
    <row r="47" spans="1:12" x14ac:dyDescent="0.2">
      <c r="A47" s="89" t="s">
        <v>15</v>
      </c>
      <c r="B47" s="90"/>
      <c r="C47" s="91"/>
      <c r="D47" s="91"/>
      <c r="E47" s="91"/>
      <c r="F47" s="92"/>
      <c r="G47" s="93"/>
      <c r="H47" s="2"/>
      <c r="I47" s="15"/>
      <c r="J47" s="8"/>
      <c r="K47" s="8"/>
    </row>
    <row r="48" spans="1:12" x14ac:dyDescent="0.2">
      <c r="A48" s="192" t="s">
        <v>16</v>
      </c>
      <c r="B48" s="94"/>
      <c r="C48" s="94"/>
      <c r="D48" s="94"/>
      <c r="E48" s="94"/>
      <c r="F48" s="95"/>
      <c r="G48" s="95"/>
      <c r="H48" s="95"/>
      <c r="I48" s="15"/>
      <c r="J48" s="8"/>
      <c r="K48" s="8"/>
    </row>
    <row r="49" spans="1:80" ht="63" x14ac:dyDescent="0.2">
      <c r="A49" s="258" t="s">
        <v>3</v>
      </c>
      <c r="B49" s="266"/>
      <c r="C49" s="162" t="s">
        <v>4</v>
      </c>
      <c r="D49" s="96" t="s">
        <v>17</v>
      </c>
      <c r="E49" s="18" t="s">
        <v>18</v>
      </c>
      <c r="F49" s="19" t="s">
        <v>10</v>
      </c>
      <c r="G49" s="97"/>
      <c r="H49" s="98"/>
      <c r="I49" s="15"/>
      <c r="J49" s="8"/>
      <c r="K49" s="8"/>
    </row>
    <row r="50" spans="1:80" x14ac:dyDescent="0.2">
      <c r="A50" s="272" t="s">
        <v>19</v>
      </c>
      <c r="B50" s="273"/>
      <c r="C50" s="193">
        <f t="shared" ref="C50:C55" si="6">SUM(D50:E50)</f>
        <v>73</v>
      </c>
      <c r="D50" s="100">
        <v>26</v>
      </c>
      <c r="E50" s="101">
        <v>47</v>
      </c>
      <c r="F50" s="102"/>
      <c r="G50" s="194"/>
      <c r="H50" s="103"/>
      <c r="I50" s="15"/>
      <c r="J50" s="8"/>
      <c r="K50" s="8"/>
    </row>
    <row r="51" spans="1:80" x14ac:dyDescent="0.2">
      <c r="A51" s="245" t="s">
        <v>20</v>
      </c>
      <c r="B51" s="246"/>
      <c r="C51" s="195">
        <f t="shared" si="6"/>
        <v>32</v>
      </c>
      <c r="D51" s="105">
        <v>13</v>
      </c>
      <c r="E51" s="106">
        <v>19</v>
      </c>
      <c r="F51" s="107"/>
      <c r="G51" s="194"/>
      <c r="H51" s="103"/>
      <c r="I51" s="15"/>
      <c r="J51" s="8"/>
      <c r="K51" s="8"/>
    </row>
    <row r="52" spans="1:80" x14ac:dyDescent="0.2">
      <c r="A52" s="247" t="s">
        <v>21</v>
      </c>
      <c r="B52" s="108" t="s">
        <v>22</v>
      </c>
      <c r="C52" s="193">
        <f t="shared" si="6"/>
        <v>27</v>
      </c>
      <c r="D52" s="100">
        <v>10</v>
      </c>
      <c r="E52" s="101">
        <v>17</v>
      </c>
      <c r="F52" s="109">
        <v>1</v>
      </c>
      <c r="G52" s="196" t="s">
        <v>48</v>
      </c>
      <c r="H52" s="103"/>
      <c r="I52" s="15"/>
      <c r="J52" s="8"/>
      <c r="K52" s="8"/>
      <c r="CA52" s="169" t="str">
        <f>IF(F52&lt;=C52,"","Programa de atención Domiciliaria a personas con Dependencia severa debe ser MENOR O IGUAL  al Total")</f>
        <v/>
      </c>
      <c r="CB52" s="169">
        <f>IF(C52=0,"",IF(F52="",IF(C52="","",1),0))</f>
        <v>0</v>
      </c>
    </row>
    <row r="53" spans="1:80" x14ac:dyDescent="0.2">
      <c r="A53" s="248"/>
      <c r="B53" s="110" t="s">
        <v>23</v>
      </c>
      <c r="C53" s="197">
        <f t="shared" si="6"/>
        <v>159</v>
      </c>
      <c r="D53" s="112">
        <v>60</v>
      </c>
      <c r="E53" s="113">
        <v>99</v>
      </c>
      <c r="F53" s="114">
        <v>9</v>
      </c>
      <c r="G53" s="196" t="s">
        <v>48</v>
      </c>
      <c r="H53" s="103"/>
      <c r="I53" s="15"/>
      <c r="J53" s="8"/>
      <c r="K53" s="8"/>
      <c r="CA53" s="169" t="str">
        <f>IF(F53&lt;=C53,"","Programa de atención Domiciliaria a personas con Dependencia severa debe ser MENOR O IGUAL  al Total")</f>
        <v/>
      </c>
      <c r="CB53" s="169">
        <f>IF(C53=0,"",IF(F53="",IF(C53="","",1),0))</f>
        <v>0</v>
      </c>
    </row>
    <row r="54" spans="1:80" x14ac:dyDescent="0.2">
      <c r="A54" s="274" t="s">
        <v>24</v>
      </c>
      <c r="B54" s="274"/>
      <c r="C54" s="193">
        <f t="shared" si="6"/>
        <v>114</v>
      </c>
      <c r="D54" s="100">
        <v>49</v>
      </c>
      <c r="E54" s="115">
        <v>65</v>
      </c>
      <c r="F54" s="102"/>
      <c r="G54" s="194"/>
      <c r="H54" s="103"/>
      <c r="I54" s="15"/>
      <c r="J54" s="8"/>
      <c r="K54" s="8"/>
    </row>
    <row r="55" spans="1:80" x14ac:dyDescent="0.2">
      <c r="A55" s="283" t="s">
        <v>25</v>
      </c>
      <c r="B55" s="283"/>
      <c r="C55" s="198">
        <f t="shared" si="6"/>
        <v>0</v>
      </c>
      <c r="D55" s="117"/>
      <c r="E55" s="118"/>
      <c r="F55" s="119"/>
      <c r="G55" s="196" t="s">
        <v>48</v>
      </c>
      <c r="H55" s="103"/>
      <c r="I55" s="15"/>
      <c r="J55" s="8"/>
      <c r="K55" s="8"/>
      <c r="CA55" s="169" t="str">
        <f>IF(F55&lt;=C55,"","Programa de atención Domiciliaria a personas con Dependencia severa debe ser MENOR O IGUAL  al Total")</f>
        <v/>
      </c>
      <c r="CB55" s="169" t="str">
        <f>IF(C55=0,"",IF(F55="",IF(C55="","",1),0))</f>
        <v/>
      </c>
    </row>
    <row r="56" spans="1:80" x14ac:dyDescent="0.2">
      <c r="A56" s="284" t="s">
        <v>71</v>
      </c>
      <c r="B56" s="284"/>
      <c r="C56" s="199">
        <f>D56</f>
        <v>0</v>
      </c>
      <c r="D56" s="49"/>
      <c r="E56" s="146"/>
      <c r="F56" s="121"/>
      <c r="G56" s="196" t="s">
        <v>48</v>
      </c>
      <c r="H56" s="103"/>
      <c r="I56" s="15"/>
      <c r="J56" s="8"/>
      <c r="K56" s="8"/>
      <c r="CA56" s="169" t="str">
        <f>IF(F56&lt;=C56,"","Programa de atención Domiciliaria a personas con Dependencia severa debe ser MENOR O IGUAL  al Total")</f>
        <v/>
      </c>
      <c r="CB56" s="169" t="str">
        <f>IF(C56=0,"",IF(F56="",IF(C56="","",1),0))</f>
        <v/>
      </c>
    </row>
    <row r="57" spans="1:80" x14ac:dyDescent="0.2">
      <c r="A57" s="249" t="s">
        <v>26</v>
      </c>
      <c r="B57" s="249"/>
      <c r="C57" s="200">
        <f>D57</f>
        <v>0</v>
      </c>
      <c r="D57" s="78"/>
      <c r="E57" s="147"/>
      <c r="F57" s="148"/>
      <c r="G57" s="201"/>
      <c r="H57" s="15"/>
      <c r="I57" s="8"/>
      <c r="J57" s="8"/>
      <c r="K57" s="8"/>
    </row>
    <row r="58" spans="1:80" x14ac:dyDescent="0.2">
      <c r="A58" s="192" t="s">
        <v>27</v>
      </c>
      <c r="B58" s="94"/>
      <c r="C58" s="94"/>
      <c r="D58" s="94"/>
      <c r="E58" s="94"/>
      <c r="F58" s="94"/>
      <c r="G58" s="94"/>
      <c r="H58" s="202"/>
      <c r="I58" s="15"/>
      <c r="J58" s="8"/>
      <c r="K58" s="8"/>
    </row>
    <row r="59" spans="1:80" x14ac:dyDescent="0.2">
      <c r="A59" s="250" t="s">
        <v>72</v>
      </c>
      <c r="B59" s="251"/>
      <c r="C59" s="275" t="s">
        <v>28</v>
      </c>
      <c r="D59" s="275"/>
      <c r="E59" s="275"/>
      <c r="F59" s="275"/>
      <c r="G59" s="258"/>
      <c r="H59" s="276" t="s">
        <v>29</v>
      </c>
      <c r="I59" s="277"/>
      <c r="J59" s="8"/>
      <c r="K59" s="8"/>
    </row>
    <row r="60" spans="1:80" x14ac:dyDescent="0.2">
      <c r="A60" s="252"/>
      <c r="B60" s="253"/>
      <c r="C60" s="250" t="s">
        <v>4</v>
      </c>
      <c r="D60" s="258" t="s">
        <v>30</v>
      </c>
      <c r="E60" s="259"/>
      <c r="F60" s="266"/>
      <c r="G60" s="279" t="s">
        <v>31</v>
      </c>
      <c r="H60" s="278"/>
      <c r="I60" s="277"/>
      <c r="J60" s="8"/>
      <c r="K60" s="8"/>
    </row>
    <row r="61" spans="1:80" ht="21" x14ac:dyDescent="0.2">
      <c r="A61" s="254"/>
      <c r="B61" s="255"/>
      <c r="C61" s="254"/>
      <c r="D61" s="96" t="s">
        <v>73</v>
      </c>
      <c r="E61" s="17" t="s">
        <v>74</v>
      </c>
      <c r="F61" s="203" t="s">
        <v>75</v>
      </c>
      <c r="G61" s="280"/>
      <c r="H61" s="19" t="s">
        <v>76</v>
      </c>
      <c r="I61" s="162" t="s">
        <v>77</v>
      </c>
    </row>
    <row r="62" spans="1:80" x14ac:dyDescent="0.2">
      <c r="A62" s="285" t="s">
        <v>78</v>
      </c>
      <c r="B62" s="286"/>
      <c r="C62" s="204">
        <f t="shared" ref="C62:C67" si="7">SUM(D62:F62)+H62</f>
        <v>0</v>
      </c>
      <c r="D62" s="65"/>
      <c r="E62" s="66"/>
      <c r="F62" s="205"/>
      <c r="G62" s="206"/>
      <c r="H62" s="207"/>
      <c r="I62" s="82"/>
      <c r="J62" s="169"/>
    </row>
    <row r="63" spans="1:80" x14ac:dyDescent="0.2">
      <c r="A63" s="281" t="s">
        <v>79</v>
      </c>
      <c r="B63" s="282"/>
      <c r="C63" s="208">
        <f t="shared" si="7"/>
        <v>0</v>
      </c>
      <c r="D63" s="49"/>
      <c r="E63" s="70"/>
      <c r="F63" s="209"/>
      <c r="G63" s="210"/>
      <c r="H63" s="121"/>
      <c r="I63" s="84"/>
      <c r="J63" s="169"/>
    </row>
    <row r="64" spans="1:80" x14ac:dyDescent="0.2">
      <c r="A64" s="281" t="s">
        <v>80</v>
      </c>
      <c r="B64" s="282"/>
      <c r="C64" s="208">
        <f t="shared" si="7"/>
        <v>0</v>
      </c>
      <c r="D64" s="49"/>
      <c r="E64" s="70"/>
      <c r="F64" s="209"/>
      <c r="G64" s="210"/>
      <c r="H64" s="121"/>
      <c r="I64" s="84"/>
      <c r="J64" s="169"/>
    </row>
    <row r="65" spans="1:10" x14ac:dyDescent="0.2">
      <c r="A65" s="281" t="s">
        <v>81</v>
      </c>
      <c r="B65" s="282"/>
      <c r="C65" s="208">
        <f t="shared" si="7"/>
        <v>0</v>
      </c>
      <c r="D65" s="49"/>
      <c r="E65" s="70"/>
      <c r="F65" s="209"/>
      <c r="G65" s="210"/>
      <c r="H65" s="121"/>
      <c r="I65" s="84"/>
      <c r="J65" s="169"/>
    </row>
    <row r="66" spans="1:10" x14ac:dyDescent="0.2">
      <c r="A66" s="281" t="s">
        <v>82</v>
      </c>
      <c r="B66" s="282"/>
      <c r="C66" s="208">
        <f t="shared" si="7"/>
        <v>0</v>
      </c>
      <c r="D66" s="49"/>
      <c r="E66" s="70"/>
      <c r="F66" s="209"/>
      <c r="G66" s="210"/>
      <c r="H66" s="121"/>
      <c r="I66" s="84"/>
      <c r="J66" s="169"/>
    </row>
    <row r="67" spans="1:10" x14ac:dyDescent="0.2">
      <c r="A67" s="236" t="s">
        <v>83</v>
      </c>
      <c r="B67" s="237"/>
      <c r="C67" s="211">
        <f t="shared" si="7"/>
        <v>0</v>
      </c>
      <c r="D67" s="78"/>
      <c r="E67" s="79"/>
      <c r="F67" s="212"/>
      <c r="G67" s="213"/>
      <c r="H67" s="214"/>
      <c r="I67" s="132"/>
      <c r="J67" s="169"/>
    </row>
    <row r="68" spans="1:10" x14ac:dyDescent="0.2">
      <c r="A68" s="215" t="s">
        <v>32</v>
      </c>
      <c r="B68" s="8"/>
      <c r="C68" s="8"/>
      <c r="D68" s="8"/>
      <c r="E68" s="8"/>
      <c r="F68" s="8"/>
      <c r="G68" s="8"/>
      <c r="H68" s="8"/>
      <c r="I68" s="15"/>
    </row>
    <row r="69" spans="1:10" x14ac:dyDescent="0.2">
      <c r="A69" s="216" t="s">
        <v>84</v>
      </c>
      <c r="B69" s="217"/>
      <c r="C69" s="217"/>
      <c r="D69" s="217"/>
      <c r="E69" s="217"/>
      <c r="F69" s="218"/>
      <c r="G69" s="218"/>
    </row>
    <row r="70" spans="1:10" x14ac:dyDescent="0.2">
      <c r="A70" s="238" t="s">
        <v>85</v>
      </c>
      <c r="B70" s="238" t="s">
        <v>86</v>
      </c>
      <c r="C70" s="240" t="s">
        <v>87</v>
      </c>
      <c r="D70" s="241"/>
      <c r="E70" s="241"/>
      <c r="F70" s="241"/>
      <c r="G70" s="242"/>
    </row>
    <row r="71" spans="1:10" x14ac:dyDescent="0.2">
      <c r="A71" s="239"/>
      <c r="B71" s="239"/>
      <c r="C71" s="219" t="s">
        <v>88</v>
      </c>
      <c r="D71" s="220" t="s">
        <v>89</v>
      </c>
      <c r="E71" s="221" t="s">
        <v>90</v>
      </c>
      <c r="F71" s="221" t="s">
        <v>91</v>
      </c>
      <c r="G71" s="222" t="s">
        <v>92</v>
      </c>
    </row>
    <row r="72" spans="1:10" x14ac:dyDescent="0.2">
      <c r="A72" s="223" t="s">
        <v>93</v>
      </c>
      <c r="B72" s="224">
        <f>SUM(C72:G72)</f>
        <v>0</v>
      </c>
      <c r="C72" s="65"/>
      <c r="D72" s="225"/>
      <c r="E72" s="225"/>
      <c r="F72" s="225"/>
      <c r="G72" s="126"/>
      <c r="H72" s="169"/>
    </row>
    <row r="73" spans="1:10" x14ac:dyDescent="0.2">
      <c r="A73" s="226" t="s">
        <v>67</v>
      </c>
      <c r="B73" s="227">
        <f>SUM(C73:G73)</f>
        <v>0</v>
      </c>
      <c r="C73" s="78"/>
      <c r="D73" s="80"/>
      <c r="E73" s="80"/>
      <c r="F73" s="80"/>
      <c r="G73" s="134"/>
      <c r="H73" s="169"/>
    </row>
    <row r="74" spans="1:10" x14ac:dyDescent="0.2">
      <c r="A74" s="216" t="s">
        <v>94</v>
      </c>
      <c r="B74" s="217"/>
      <c r="C74" s="217"/>
      <c r="D74" s="217"/>
      <c r="E74" s="217"/>
      <c r="F74" s="218"/>
      <c r="G74" s="218"/>
    </row>
    <row r="75" spans="1:10" x14ac:dyDescent="0.2">
      <c r="A75" s="238" t="s">
        <v>85</v>
      </c>
      <c r="B75" s="238" t="s">
        <v>95</v>
      </c>
      <c r="C75" s="240" t="s">
        <v>96</v>
      </c>
      <c r="D75" s="241"/>
      <c r="E75" s="241"/>
      <c r="F75" s="241"/>
      <c r="G75" s="242"/>
    </row>
    <row r="76" spans="1:10" x14ac:dyDescent="0.2">
      <c r="A76" s="239"/>
      <c r="B76" s="239"/>
      <c r="C76" s="219" t="s">
        <v>88</v>
      </c>
      <c r="D76" s="220" t="s">
        <v>89</v>
      </c>
      <c r="E76" s="221" t="s">
        <v>90</v>
      </c>
      <c r="F76" s="221" t="s">
        <v>91</v>
      </c>
      <c r="G76" s="222" t="s">
        <v>92</v>
      </c>
    </row>
    <row r="77" spans="1:10" ht="25.5" customHeight="1" x14ac:dyDescent="0.2">
      <c r="A77" s="228" t="s">
        <v>97</v>
      </c>
      <c r="B77" s="229">
        <f>SUM(C77:G77)</f>
        <v>0</v>
      </c>
      <c r="C77" s="230"/>
      <c r="D77" s="231"/>
      <c r="E77" s="231"/>
      <c r="F77" s="231"/>
      <c r="G77" s="232"/>
      <c r="H77" s="169"/>
    </row>
    <row r="78" spans="1:10" x14ac:dyDescent="0.2">
      <c r="A78" s="138"/>
      <c r="B78" s="233"/>
      <c r="C78" s="138"/>
      <c r="D78" s="233"/>
      <c r="E78" s="234"/>
      <c r="F78" s="233"/>
      <c r="G78" s="234"/>
    </row>
    <row r="195" spans="1:2" hidden="1" x14ac:dyDescent="0.2">
      <c r="A195" s="235">
        <f>SUM(C10:C34,C46,C50:C57,C62:C67,B72:B73,B77)</f>
        <v>1182</v>
      </c>
      <c r="B195" s="168">
        <f>SUM(CG7:CO78)</f>
        <v>0</v>
      </c>
    </row>
  </sheetData>
  <mergeCells count="61">
    <mergeCell ref="A66:B66"/>
    <mergeCell ref="A55:B55"/>
    <mergeCell ref="A56:B56"/>
    <mergeCell ref="A62:B62"/>
    <mergeCell ref="A63:B63"/>
    <mergeCell ref="A64:B64"/>
    <mergeCell ref="A65:B65"/>
    <mergeCell ref="C59:G59"/>
    <mergeCell ref="H59:I60"/>
    <mergeCell ref="C60:C61"/>
    <mergeCell ref="D60:F60"/>
    <mergeCell ref="G60:G61"/>
    <mergeCell ref="A45:B45"/>
    <mergeCell ref="A31:B31"/>
    <mergeCell ref="A32:B32"/>
    <mergeCell ref="A33:B33"/>
    <mergeCell ref="A36:B36"/>
    <mergeCell ref="A37:B37"/>
    <mergeCell ref="A38:B38"/>
    <mergeCell ref="A39:B39"/>
    <mergeCell ref="A44:B44"/>
    <mergeCell ref="A34:B34"/>
    <mergeCell ref="A40:B40"/>
    <mergeCell ref="A41:A43"/>
    <mergeCell ref="A30:B30"/>
    <mergeCell ref="A19:B19"/>
    <mergeCell ref="A20:B20"/>
    <mergeCell ref="A21:B21"/>
    <mergeCell ref="A22:B22"/>
    <mergeCell ref="A23:B23"/>
    <mergeCell ref="A24:B24"/>
    <mergeCell ref="A25:B25"/>
    <mergeCell ref="A26:B26"/>
    <mergeCell ref="A27:B27"/>
    <mergeCell ref="A28:B28"/>
    <mergeCell ref="A29:B29"/>
    <mergeCell ref="A18:B18"/>
    <mergeCell ref="A9:B9"/>
    <mergeCell ref="A10:B10"/>
    <mergeCell ref="A11:B11"/>
    <mergeCell ref="A12:B12"/>
    <mergeCell ref="A13:B13"/>
    <mergeCell ref="A14:B14"/>
    <mergeCell ref="A15:B15"/>
    <mergeCell ref="A16:B16"/>
    <mergeCell ref="A17:B17"/>
    <mergeCell ref="A46:B46"/>
    <mergeCell ref="A51:B51"/>
    <mergeCell ref="A52:A53"/>
    <mergeCell ref="A57:B57"/>
    <mergeCell ref="A59:B61"/>
    <mergeCell ref="A49:B49"/>
    <mergeCell ref="A50:B50"/>
    <mergeCell ref="A54:B54"/>
    <mergeCell ref="A67:B67"/>
    <mergeCell ref="A70:A71"/>
    <mergeCell ref="B70:B71"/>
    <mergeCell ref="C70:G70"/>
    <mergeCell ref="A75:A76"/>
    <mergeCell ref="B75:B76"/>
    <mergeCell ref="C75:G75"/>
  </mergeCells>
  <dataValidations count="1">
    <dataValidation type="whole" allowBlank="1" showInputMessage="1" showErrorMessage="1" errorTitle="ERROR" error="Por Favor Ingrese solo Números." sqref="A1:XFD1048576">
      <formula1>0</formula1>
      <formula2>100000000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workbookViewId="0">
      <selection activeCell="G12" sqref="G12"/>
    </sheetView>
  </sheetViews>
  <sheetFormatPr baseColWidth="10" defaultRowHeight="14.25" x14ac:dyDescent="0.2"/>
  <cols>
    <col min="1" max="1" width="40.42578125" style="168" customWidth="1"/>
    <col min="2" max="2" width="30.140625" style="168" customWidth="1"/>
    <col min="3" max="10" width="16" style="168" customWidth="1"/>
    <col min="11" max="11" width="18.42578125" style="168" customWidth="1"/>
    <col min="12" max="74" width="11.42578125" style="168"/>
    <col min="75" max="77" width="11.42578125" style="169"/>
    <col min="78" max="96" width="0" style="169" hidden="1" customWidth="1"/>
    <col min="97" max="102" width="11.42578125" style="169"/>
    <col min="103" max="16384" width="11.42578125" style="168"/>
  </cols>
  <sheetData>
    <row r="1" spans="1:85" x14ac:dyDescent="0.2">
      <c r="A1" s="167" t="s">
        <v>0</v>
      </c>
    </row>
    <row r="2" spans="1:85" x14ac:dyDescent="0.2">
      <c r="A2" s="167" t="str">
        <f>CONCATENATE("COMUNA: ",[3]NOMBRE!B2," - ","( ",[3]NOMBRE!C2,[3]NOMBRE!D2,[3]NOMBRE!E2,[3]NOMBRE!F2,[3]NOMBRE!G2," )")</f>
        <v>COMUNA: Linares - ( 07401 )</v>
      </c>
    </row>
    <row r="3" spans="1:85" x14ac:dyDescent="0.2">
      <c r="A3" s="167" t="str">
        <f>CONCATENATE("ESTABLECIMIENTO/ESTRATEGIA: ",[3]NOMBRE!B3," - ","( ",[3]NOMBRE!C3,[3]NOMBRE!D3,[3]NOMBRE!E3,[3]NOMBRE!F3,[3]NOMBRE!G3,[3]NOMBRE!H3," )")</f>
        <v>ESTABLECIMIENTO/ESTRATEGIA: Hospital Presidente Carlos Ibáñez del Campo - ( 116108 )</v>
      </c>
    </row>
    <row r="4" spans="1:85" x14ac:dyDescent="0.2">
      <c r="A4" s="167" t="str">
        <f>CONCATENATE("MES: ",[3]NOMBRE!B6," - ","( ",[3]NOMBRE!C6,[3]NOMBRE!D6," )")</f>
        <v>MES: FEBRERO - ( 02 )</v>
      </c>
    </row>
    <row r="5" spans="1:85" x14ac:dyDescent="0.2">
      <c r="A5" s="167" t="str">
        <f>CONCATENATE("AÑO: ",[3]NOMBRE!B7)</f>
        <v>AÑO: 2017</v>
      </c>
    </row>
    <row r="6" spans="1:85" ht="15" customHeight="1" x14ac:dyDescent="0.2">
      <c r="A6" s="170"/>
      <c r="B6" s="170"/>
      <c r="C6" s="171" t="s">
        <v>1</v>
      </c>
      <c r="D6" s="170"/>
      <c r="E6" s="170"/>
      <c r="F6" s="170"/>
      <c r="G6" s="170"/>
      <c r="H6" s="6"/>
      <c r="I6" s="7"/>
      <c r="J6" s="8"/>
      <c r="K6" s="8"/>
    </row>
    <row r="7" spans="1:85" ht="15" x14ac:dyDescent="0.2">
      <c r="A7" s="161"/>
      <c r="B7" s="161"/>
      <c r="C7" s="161"/>
      <c r="D7" s="161"/>
      <c r="E7" s="161"/>
      <c r="F7" s="161"/>
      <c r="G7" s="161"/>
      <c r="H7" s="6"/>
      <c r="I7" s="7"/>
      <c r="J7" s="8"/>
      <c r="K7" s="8"/>
    </row>
    <row r="8" spans="1:85" x14ac:dyDescent="0.2">
      <c r="A8" s="10" t="s">
        <v>2</v>
      </c>
      <c r="B8" s="11"/>
      <c r="C8" s="12"/>
      <c r="D8" s="11"/>
      <c r="E8" s="13"/>
      <c r="F8" s="13"/>
      <c r="G8" s="14"/>
      <c r="H8" s="13"/>
      <c r="I8" s="15"/>
      <c r="J8" s="8"/>
      <c r="K8" s="8"/>
    </row>
    <row r="9" spans="1:85" ht="56.25" customHeight="1" x14ac:dyDescent="0.2">
      <c r="A9" s="258" t="s">
        <v>3</v>
      </c>
      <c r="B9" s="259"/>
      <c r="C9" s="162" t="s">
        <v>4</v>
      </c>
      <c r="D9" s="16" t="s">
        <v>5</v>
      </c>
      <c r="E9" s="17" t="s">
        <v>6</v>
      </c>
      <c r="F9" s="17" t="s">
        <v>7</v>
      </c>
      <c r="G9" s="172" t="s">
        <v>33</v>
      </c>
      <c r="H9" s="142" t="s">
        <v>8</v>
      </c>
      <c r="I9" s="143" t="s">
        <v>9</v>
      </c>
      <c r="J9" s="173" t="s">
        <v>10</v>
      </c>
      <c r="K9" s="19" t="s">
        <v>34</v>
      </c>
    </row>
    <row r="10" spans="1:85" ht="17.25" customHeight="1" x14ac:dyDescent="0.2">
      <c r="A10" s="260" t="s">
        <v>35</v>
      </c>
      <c r="B10" s="261"/>
      <c r="C10" s="174">
        <f t="shared" ref="C10:C34" si="0">SUM(D10:F10)</f>
        <v>0</v>
      </c>
      <c r="D10" s="22"/>
      <c r="E10" s="23"/>
      <c r="F10" s="175"/>
      <c r="G10" s="176"/>
      <c r="H10" s="25"/>
      <c r="I10" s="26"/>
      <c r="J10" s="27"/>
      <c r="K10" s="27"/>
      <c r="L10" s="177"/>
      <c r="CA10" s="169" t="str">
        <f t="shared" ref="CA10:CA21" si="1">IF(SUM(H10:I10)&lt;&gt;C10,"El nº de visitas de primer contacto más la suma de vdi seguimiento deben ser coincidentes con el total","")</f>
        <v/>
      </c>
      <c r="CG10" s="169">
        <f t="shared" ref="CG10:CG21" si="2">IF(SUM(H10:I10)&lt;&gt;C10,1,0)</f>
        <v>0</v>
      </c>
    </row>
    <row r="11" spans="1:85" ht="17.25" customHeight="1" x14ac:dyDescent="0.2">
      <c r="A11" s="256" t="s">
        <v>36</v>
      </c>
      <c r="B11" s="262"/>
      <c r="C11" s="174">
        <f t="shared" si="0"/>
        <v>0</v>
      </c>
      <c r="D11" s="31"/>
      <c r="E11" s="32"/>
      <c r="F11" s="32"/>
      <c r="G11" s="178"/>
      <c r="H11" s="34"/>
      <c r="I11" s="35"/>
      <c r="J11" s="36"/>
      <c r="K11" s="36"/>
      <c r="L11" s="177"/>
      <c r="CA11" s="169" t="str">
        <f t="shared" si="1"/>
        <v/>
      </c>
      <c r="CG11" s="169">
        <f t="shared" si="2"/>
        <v>0</v>
      </c>
    </row>
    <row r="12" spans="1:85" ht="17.25" customHeight="1" x14ac:dyDescent="0.2">
      <c r="A12" s="256" t="s">
        <v>37</v>
      </c>
      <c r="B12" s="262"/>
      <c r="C12" s="174">
        <f t="shared" si="0"/>
        <v>0</v>
      </c>
      <c r="D12" s="31"/>
      <c r="E12" s="32"/>
      <c r="F12" s="32"/>
      <c r="G12" s="178"/>
      <c r="H12" s="34"/>
      <c r="I12" s="35"/>
      <c r="J12" s="36"/>
      <c r="K12" s="36"/>
      <c r="L12" s="177"/>
      <c r="CA12" s="169" t="str">
        <f t="shared" si="1"/>
        <v/>
      </c>
      <c r="CG12" s="169">
        <f t="shared" si="2"/>
        <v>0</v>
      </c>
    </row>
    <row r="13" spans="1:85" ht="17.25" customHeight="1" x14ac:dyDescent="0.2">
      <c r="A13" s="256" t="s">
        <v>38</v>
      </c>
      <c r="B13" s="262"/>
      <c r="C13" s="174">
        <f t="shared" si="0"/>
        <v>0</v>
      </c>
      <c r="D13" s="31"/>
      <c r="E13" s="32"/>
      <c r="F13" s="32"/>
      <c r="G13" s="178"/>
      <c r="H13" s="34"/>
      <c r="I13" s="35"/>
      <c r="J13" s="36"/>
      <c r="K13" s="36"/>
      <c r="L13" s="177"/>
      <c r="CA13" s="169" t="str">
        <f t="shared" si="1"/>
        <v/>
      </c>
      <c r="CG13" s="169">
        <f t="shared" si="2"/>
        <v>0</v>
      </c>
    </row>
    <row r="14" spans="1:85" ht="25.5" customHeight="1" x14ac:dyDescent="0.2">
      <c r="A14" s="256" t="s">
        <v>39</v>
      </c>
      <c r="B14" s="262"/>
      <c r="C14" s="174">
        <f t="shared" si="0"/>
        <v>0</v>
      </c>
      <c r="D14" s="31"/>
      <c r="E14" s="32"/>
      <c r="F14" s="32"/>
      <c r="G14" s="178"/>
      <c r="H14" s="34"/>
      <c r="I14" s="35"/>
      <c r="J14" s="36"/>
      <c r="K14" s="36"/>
      <c r="L14" s="177"/>
      <c r="CA14" s="169" t="str">
        <f t="shared" si="1"/>
        <v/>
      </c>
      <c r="CG14" s="169">
        <f t="shared" si="2"/>
        <v>0</v>
      </c>
    </row>
    <row r="15" spans="1:85" ht="27" customHeight="1" x14ac:dyDescent="0.2">
      <c r="A15" s="256" t="s">
        <v>40</v>
      </c>
      <c r="B15" s="262"/>
      <c r="C15" s="174">
        <f t="shared" si="0"/>
        <v>0</v>
      </c>
      <c r="D15" s="31"/>
      <c r="E15" s="32"/>
      <c r="F15" s="32"/>
      <c r="G15" s="178"/>
      <c r="H15" s="34"/>
      <c r="I15" s="35"/>
      <c r="J15" s="36"/>
      <c r="K15" s="36"/>
      <c r="L15" s="177"/>
      <c r="CA15" s="169" t="str">
        <f t="shared" si="1"/>
        <v/>
      </c>
      <c r="CG15" s="169">
        <f t="shared" si="2"/>
        <v>0</v>
      </c>
    </row>
    <row r="16" spans="1:85" ht="17.25" customHeight="1" x14ac:dyDescent="0.2">
      <c r="A16" s="256" t="s">
        <v>41</v>
      </c>
      <c r="B16" s="262"/>
      <c r="C16" s="174">
        <f t="shared" si="0"/>
        <v>0</v>
      </c>
      <c r="D16" s="31"/>
      <c r="E16" s="32"/>
      <c r="F16" s="32"/>
      <c r="G16" s="178"/>
      <c r="H16" s="34"/>
      <c r="I16" s="35"/>
      <c r="J16" s="36"/>
      <c r="K16" s="36"/>
      <c r="L16" s="177"/>
      <c r="CA16" s="169" t="str">
        <f t="shared" si="1"/>
        <v/>
      </c>
      <c r="CG16" s="169">
        <f t="shared" si="2"/>
        <v>0</v>
      </c>
    </row>
    <row r="17" spans="1:86" ht="17.25" customHeight="1" x14ac:dyDescent="0.2">
      <c r="A17" s="256" t="s">
        <v>42</v>
      </c>
      <c r="B17" s="262"/>
      <c r="C17" s="174">
        <f t="shared" si="0"/>
        <v>0</v>
      </c>
      <c r="D17" s="31"/>
      <c r="E17" s="32"/>
      <c r="F17" s="32"/>
      <c r="G17" s="178"/>
      <c r="H17" s="34"/>
      <c r="I17" s="35"/>
      <c r="J17" s="36"/>
      <c r="K17" s="36"/>
      <c r="L17" s="177"/>
      <c r="CA17" s="169" t="str">
        <f t="shared" si="1"/>
        <v/>
      </c>
      <c r="CG17" s="169">
        <f t="shared" si="2"/>
        <v>0</v>
      </c>
    </row>
    <row r="18" spans="1:86" ht="17.25" customHeight="1" x14ac:dyDescent="0.2">
      <c r="A18" s="256" t="s">
        <v>43</v>
      </c>
      <c r="B18" s="257"/>
      <c r="C18" s="174">
        <f t="shared" si="0"/>
        <v>0</v>
      </c>
      <c r="D18" s="31"/>
      <c r="E18" s="32"/>
      <c r="F18" s="32"/>
      <c r="G18" s="178"/>
      <c r="H18" s="34"/>
      <c r="I18" s="35"/>
      <c r="J18" s="36"/>
      <c r="K18" s="37"/>
      <c r="L18" s="177"/>
      <c r="CA18" s="169" t="str">
        <f t="shared" si="1"/>
        <v/>
      </c>
      <c r="CG18" s="169">
        <f t="shared" si="2"/>
        <v>0</v>
      </c>
    </row>
    <row r="19" spans="1:86" ht="17.25" customHeight="1" x14ac:dyDescent="0.2">
      <c r="A19" s="256" t="s">
        <v>44</v>
      </c>
      <c r="B19" s="262"/>
      <c r="C19" s="174">
        <f t="shared" si="0"/>
        <v>0</v>
      </c>
      <c r="D19" s="31"/>
      <c r="E19" s="32"/>
      <c r="F19" s="32"/>
      <c r="G19" s="178"/>
      <c r="H19" s="34"/>
      <c r="I19" s="35"/>
      <c r="J19" s="36"/>
      <c r="K19" s="37"/>
      <c r="L19" s="177"/>
      <c r="CA19" s="169" t="str">
        <f t="shared" si="1"/>
        <v/>
      </c>
      <c r="CG19" s="169">
        <f t="shared" si="2"/>
        <v>0</v>
      </c>
    </row>
    <row r="20" spans="1:86" ht="17.25" customHeight="1" x14ac:dyDescent="0.2">
      <c r="A20" s="256" t="s">
        <v>45</v>
      </c>
      <c r="B20" s="262"/>
      <c r="C20" s="174">
        <f t="shared" si="0"/>
        <v>0</v>
      </c>
      <c r="D20" s="31"/>
      <c r="E20" s="32"/>
      <c r="F20" s="32"/>
      <c r="G20" s="178"/>
      <c r="H20" s="34"/>
      <c r="I20" s="35"/>
      <c r="J20" s="36"/>
      <c r="K20" s="37"/>
      <c r="L20" s="177"/>
      <c r="CA20" s="169" t="str">
        <f t="shared" si="1"/>
        <v/>
      </c>
      <c r="CG20" s="169">
        <f t="shared" si="2"/>
        <v>0</v>
      </c>
    </row>
    <row r="21" spans="1:86" ht="17.25" customHeight="1" x14ac:dyDescent="0.2">
      <c r="A21" s="256" t="s">
        <v>46</v>
      </c>
      <c r="B21" s="262"/>
      <c r="C21" s="174">
        <f t="shared" si="0"/>
        <v>0</v>
      </c>
      <c r="D21" s="31"/>
      <c r="E21" s="32"/>
      <c r="F21" s="32"/>
      <c r="G21" s="178"/>
      <c r="H21" s="34"/>
      <c r="I21" s="35"/>
      <c r="J21" s="36"/>
      <c r="K21" s="36"/>
      <c r="L21" s="177"/>
      <c r="CA21" s="169" t="str">
        <f t="shared" si="1"/>
        <v/>
      </c>
      <c r="CG21" s="169">
        <f t="shared" si="2"/>
        <v>0</v>
      </c>
    </row>
    <row r="22" spans="1:86" ht="17.25" customHeight="1" x14ac:dyDescent="0.2">
      <c r="A22" s="256" t="s">
        <v>47</v>
      </c>
      <c r="B22" s="262"/>
      <c r="C22" s="174">
        <f t="shared" si="0"/>
        <v>0</v>
      </c>
      <c r="D22" s="31"/>
      <c r="E22" s="32"/>
      <c r="F22" s="32"/>
      <c r="G22" s="178"/>
      <c r="H22" s="34"/>
      <c r="I22" s="35"/>
      <c r="J22" s="37"/>
      <c r="K22" s="36"/>
      <c r="L22" s="177" t="s">
        <v>48</v>
      </c>
      <c r="CA22" s="169" t="str">
        <f>IF(C22=0,"",IF(J22="",IF(C22="",""," No olvide escribir la columna Programa de atención domiciliaria a personas con dependencia severa."),""))</f>
        <v/>
      </c>
      <c r="CB22" s="169" t="str">
        <f>IF(J22&lt;=C22,"","Programa de atención Domiciliaria a personas con Dependencia severa debe ser MENOR O IGUAL  al Total")</f>
        <v/>
      </c>
      <c r="CG22" s="169">
        <f>IF(J22&lt;=C22,0,1)</f>
        <v>0</v>
      </c>
    </row>
    <row r="23" spans="1:86" ht="17.25" customHeight="1" x14ac:dyDescent="0.2">
      <c r="A23" s="256" t="s">
        <v>49</v>
      </c>
      <c r="B23" s="262"/>
      <c r="C23" s="174">
        <f t="shared" si="0"/>
        <v>0</v>
      </c>
      <c r="D23" s="31"/>
      <c r="E23" s="32"/>
      <c r="F23" s="32"/>
      <c r="G23" s="178"/>
      <c r="H23" s="34"/>
      <c r="I23" s="35"/>
      <c r="J23" s="36"/>
      <c r="K23" s="36"/>
      <c r="L23" s="177"/>
      <c r="CA23" s="169" t="str">
        <f t="shared" ref="CA23:CA32" si="3">IF(SUM(H23:I23)&lt;&gt;C23,"El nº de visitas de primer contacto más la suma de vdi seguimiento deben ser coincidentes con el total","")</f>
        <v/>
      </c>
      <c r="CG23" s="169">
        <f t="shared" ref="CG23:CG32" si="4">IF(SUM(H23:I23)&lt;&gt;C23,1,0)</f>
        <v>0</v>
      </c>
    </row>
    <row r="24" spans="1:86" ht="17.25" customHeight="1" x14ac:dyDescent="0.2">
      <c r="A24" s="256" t="s">
        <v>50</v>
      </c>
      <c r="B24" s="262"/>
      <c r="C24" s="174">
        <f t="shared" si="0"/>
        <v>0</v>
      </c>
      <c r="D24" s="31"/>
      <c r="E24" s="32"/>
      <c r="F24" s="32"/>
      <c r="G24" s="178"/>
      <c r="H24" s="34"/>
      <c r="I24" s="35"/>
      <c r="J24" s="36"/>
      <c r="K24" s="37"/>
      <c r="L24" s="177"/>
      <c r="CA24" s="169" t="str">
        <f t="shared" si="3"/>
        <v/>
      </c>
      <c r="CG24" s="169">
        <f t="shared" si="4"/>
        <v>0</v>
      </c>
    </row>
    <row r="25" spans="1:86" ht="17.25" customHeight="1" x14ac:dyDescent="0.2">
      <c r="A25" s="256" t="s">
        <v>51</v>
      </c>
      <c r="B25" s="257"/>
      <c r="C25" s="174">
        <f t="shared" si="0"/>
        <v>0</v>
      </c>
      <c r="D25" s="31"/>
      <c r="E25" s="32"/>
      <c r="F25" s="32"/>
      <c r="G25" s="178"/>
      <c r="H25" s="34"/>
      <c r="I25" s="35"/>
      <c r="J25" s="36"/>
      <c r="K25" s="37"/>
      <c r="L25" s="177"/>
      <c r="CA25" s="169" t="str">
        <f t="shared" si="3"/>
        <v/>
      </c>
      <c r="CG25" s="169">
        <f t="shared" si="4"/>
        <v>0</v>
      </c>
    </row>
    <row r="26" spans="1:86" ht="17.25" customHeight="1" x14ac:dyDescent="0.2">
      <c r="A26" s="256" t="s">
        <v>52</v>
      </c>
      <c r="B26" s="257"/>
      <c r="C26" s="174">
        <f t="shared" si="0"/>
        <v>0</v>
      </c>
      <c r="D26" s="31"/>
      <c r="E26" s="32"/>
      <c r="F26" s="32"/>
      <c r="G26" s="178"/>
      <c r="H26" s="34"/>
      <c r="I26" s="35"/>
      <c r="J26" s="36"/>
      <c r="K26" s="37"/>
      <c r="L26" s="177"/>
      <c r="CA26" s="169" t="str">
        <f t="shared" si="3"/>
        <v/>
      </c>
      <c r="CG26" s="169">
        <f t="shared" si="4"/>
        <v>0</v>
      </c>
    </row>
    <row r="27" spans="1:86" ht="26.25" customHeight="1" x14ac:dyDescent="0.2">
      <c r="A27" s="256" t="s">
        <v>53</v>
      </c>
      <c r="B27" s="262"/>
      <c r="C27" s="174">
        <f t="shared" si="0"/>
        <v>0</v>
      </c>
      <c r="D27" s="31"/>
      <c r="E27" s="32"/>
      <c r="F27" s="32"/>
      <c r="G27" s="178"/>
      <c r="H27" s="34"/>
      <c r="I27" s="35"/>
      <c r="J27" s="36"/>
      <c r="K27" s="36"/>
      <c r="L27" s="177"/>
      <c r="CA27" s="169" t="str">
        <f t="shared" si="3"/>
        <v/>
      </c>
      <c r="CG27" s="169">
        <f t="shared" si="4"/>
        <v>0</v>
      </c>
    </row>
    <row r="28" spans="1:86" ht="24.75" customHeight="1" x14ac:dyDescent="0.2">
      <c r="A28" s="256" t="s">
        <v>54</v>
      </c>
      <c r="B28" s="257"/>
      <c r="C28" s="174">
        <f t="shared" si="0"/>
        <v>0</v>
      </c>
      <c r="D28" s="31"/>
      <c r="E28" s="32"/>
      <c r="F28" s="32"/>
      <c r="G28" s="178"/>
      <c r="H28" s="34"/>
      <c r="I28" s="35"/>
      <c r="J28" s="36"/>
      <c r="K28" s="36"/>
      <c r="L28" s="177"/>
      <c r="CA28" s="169" t="str">
        <f t="shared" si="3"/>
        <v/>
      </c>
      <c r="CG28" s="169">
        <f t="shared" si="4"/>
        <v>0</v>
      </c>
    </row>
    <row r="29" spans="1:86" ht="17.25" customHeight="1" x14ac:dyDescent="0.2">
      <c r="A29" s="260" t="s">
        <v>55</v>
      </c>
      <c r="B29" s="263"/>
      <c r="C29" s="174">
        <f t="shared" si="0"/>
        <v>0</v>
      </c>
      <c r="D29" s="31"/>
      <c r="E29" s="32"/>
      <c r="F29" s="32"/>
      <c r="G29" s="178"/>
      <c r="H29" s="34"/>
      <c r="I29" s="35"/>
      <c r="J29" s="36"/>
      <c r="K29" s="36"/>
      <c r="L29" s="177"/>
      <c r="CA29" s="169" t="str">
        <f t="shared" si="3"/>
        <v/>
      </c>
      <c r="CG29" s="169">
        <f t="shared" si="4"/>
        <v>0</v>
      </c>
    </row>
    <row r="30" spans="1:86" ht="17.25" customHeight="1" x14ac:dyDescent="0.2">
      <c r="A30" s="256" t="s">
        <v>56</v>
      </c>
      <c r="B30" s="262"/>
      <c r="C30" s="174">
        <f t="shared" si="0"/>
        <v>0</v>
      </c>
      <c r="D30" s="31"/>
      <c r="E30" s="32"/>
      <c r="F30" s="32"/>
      <c r="G30" s="178"/>
      <c r="H30" s="34"/>
      <c r="I30" s="35"/>
      <c r="J30" s="37"/>
      <c r="K30" s="37"/>
      <c r="L30" s="177" t="s">
        <v>48</v>
      </c>
      <c r="CA30" s="169" t="str">
        <f t="shared" si="3"/>
        <v/>
      </c>
      <c r="CB30" s="169" t="str">
        <f>IF(J30&lt;=C30,"","Programa de atención Domiciliaria a personas con Dependencia severa debe ser MENOR O IGUAL  al Total")</f>
        <v/>
      </c>
      <c r="CG30" s="169">
        <f t="shared" si="4"/>
        <v>0</v>
      </c>
      <c r="CH30" s="169">
        <f>IF(J30&lt;=C30,0,1)</f>
        <v>0</v>
      </c>
    </row>
    <row r="31" spans="1:86" ht="17.25" customHeight="1" x14ac:dyDescent="0.2">
      <c r="A31" s="256" t="s">
        <v>57</v>
      </c>
      <c r="B31" s="262"/>
      <c r="C31" s="174">
        <f t="shared" si="0"/>
        <v>0</v>
      </c>
      <c r="D31" s="43"/>
      <c r="E31" s="44"/>
      <c r="F31" s="44"/>
      <c r="G31" s="179"/>
      <c r="H31" s="46"/>
      <c r="I31" s="47"/>
      <c r="J31" s="48"/>
      <c r="K31" s="37"/>
      <c r="L31" s="177" t="s">
        <v>48</v>
      </c>
      <c r="CA31" s="169" t="str">
        <f t="shared" si="3"/>
        <v/>
      </c>
      <c r="CB31" s="169" t="str">
        <f>IF(J31&lt;=C31,"","Programa de atención Domiciliaria a personas con Dependencia severa debe ser MENOR O IGUAL  al Total")</f>
        <v/>
      </c>
      <c r="CG31" s="169">
        <f t="shared" si="4"/>
        <v>0</v>
      </c>
      <c r="CH31" s="169">
        <f>IF(J31&lt;=C31,0,1)</f>
        <v>0</v>
      </c>
    </row>
    <row r="32" spans="1:86" ht="17.25" customHeight="1" x14ac:dyDescent="0.2">
      <c r="A32" s="256" t="s">
        <v>58</v>
      </c>
      <c r="B32" s="262"/>
      <c r="C32" s="174">
        <f t="shared" si="0"/>
        <v>0</v>
      </c>
      <c r="D32" s="49"/>
      <c r="E32" s="32"/>
      <c r="F32" s="32"/>
      <c r="G32" s="178"/>
      <c r="H32" s="34"/>
      <c r="I32" s="35"/>
      <c r="J32" s="37"/>
      <c r="K32" s="37"/>
      <c r="L32" s="177" t="s">
        <v>48</v>
      </c>
      <c r="CA32" s="169" t="str">
        <f t="shared" si="3"/>
        <v/>
      </c>
      <c r="CB32" s="169" t="str">
        <f>IF(J32&lt;=C32,"","Programa de atención Domiciliaria a personas con Dependencia severa debe ser MENOR O IGUAL  al Total")</f>
        <v/>
      </c>
      <c r="CG32" s="169">
        <f t="shared" si="4"/>
        <v>0</v>
      </c>
      <c r="CH32" s="169">
        <f>IF(J32&lt;=C32,0,1)</f>
        <v>0</v>
      </c>
    </row>
    <row r="33" spans="1:12" ht="17.25" customHeight="1" x14ac:dyDescent="0.2">
      <c r="A33" s="260" t="s">
        <v>59</v>
      </c>
      <c r="B33" s="261"/>
      <c r="C33" s="174">
        <f t="shared" si="0"/>
        <v>0</v>
      </c>
      <c r="D33" s="31"/>
      <c r="E33" s="32"/>
      <c r="F33" s="32"/>
      <c r="G33" s="178"/>
      <c r="H33" s="34"/>
      <c r="I33" s="35"/>
      <c r="J33" s="36"/>
      <c r="K33" s="37"/>
      <c r="L33" s="177"/>
    </row>
    <row r="34" spans="1:12" ht="17.25" customHeight="1" x14ac:dyDescent="0.2">
      <c r="A34" s="269" t="s">
        <v>60</v>
      </c>
      <c r="B34" s="270"/>
      <c r="C34" s="174">
        <f t="shared" si="0"/>
        <v>0</v>
      </c>
      <c r="D34" s="50"/>
      <c r="E34" s="51"/>
      <c r="F34" s="51"/>
      <c r="G34" s="180"/>
      <c r="H34" s="53"/>
      <c r="I34" s="54"/>
      <c r="J34" s="55"/>
      <c r="K34" s="181"/>
      <c r="L34" s="177"/>
    </row>
    <row r="35" spans="1:12" x14ac:dyDescent="0.2">
      <c r="A35" s="56" t="s">
        <v>11</v>
      </c>
      <c r="B35" s="57"/>
      <c r="C35" s="57"/>
      <c r="D35" s="58"/>
      <c r="E35" s="59"/>
      <c r="F35" s="59"/>
      <c r="G35" s="60"/>
      <c r="H35" s="61"/>
      <c r="I35" s="15"/>
      <c r="J35" s="8"/>
      <c r="K35" s="8"/>
    </row>
    <row r="36" spans="1:12" ht="42" x14ac:dyDescent="0.2">
      <c r="A36" s="258" t="s">
        <v>3</v>
      </c>
      <c r="B36" s="266"/>
      <c r="C36" s="62" t="s">
        <v>4</v>
      </c>
      <c r="D36" s="62" t="s">
        <v>5</v>
      </c>
      <c r="E36" s="63" t="s">
        <v>12</v>
      </c>
      <c r="F36" s="17" t="s">
        <v>13</v>
      </c>
      <c r="G36" s="162" t="s">
        <v>14</v>
      </c>
      <c r="H36" s="162" t="s">
        <v>33</v>
      </c>
      <c r="I36" s="15"/>
      <c r="J36" s="8"/>
      <c r="K36" s="8"/>
    </row>
    <row r="37" spans="1:12" x14ac:dyDescent="0.2">
      <c r="A37" s="267" t="s">
        <v>61</v>
      </c>
      <c r="B37" s="268"/>
      <c r="C37" s="182">
        <f t="shared" ref="C37:C43" si="5">SUM(D37:F37)</f>
        <v>0</v>
      </c>
      <c r="D37" s="65"/>
      <c r="E37" s="66"/>
      <c r="F37" s="67"/>
      <c r="G37" s="68"/>
      <c r="H37" s="84"/>
      <c r="I37" s="183"/>
      <c r="J37" s="8"/>
      <c r="K37" s="8"/>
    </row>
    <row r="38" spans="1:12" x14ac:dyDescent="0.2">
      <c r="A38" s="256" t="s">
        <v>62</v>
      </c>
      <c r="B38" s="257"/>
      <c r="C38" s="184">
        <f t="shared" si="5"/>
        <v>0</v>
      </c>
      <c r="D38" s="49"/>
      <c r="E38" s="70"/>
      <c r="F38" s="71"/>
      <c r="G38" s="72"/>
      <c r="H38" s="84"/>
      <c r="I38" s="183"/>
      <c r="J38" s="8"/>
      <c r="K38" s="8"/>
    </row>
    <row r="39" spans="1:12" x14ac:dyDescent="0.2">
      <c r="A39" s="256" t="s">
        <v>63</v>
      </c>
      <c r="B39" s="257"/>
      <c r="C39" s="174">
        <f t="shared" si="5"/>
        <v>0</v>
      </c>
      <c r="D39" s="49"/>
      <c r="E39" s="70"/>
      <c r="F39" s="71"/>
      <c r="G39" s="72"/>
      <c r="H39" s="84"/>
      <c r="I39" s="183"/>
      <c r="J39" s="8"/>
      <c r="K39" s="8"/>
    </row>
    <row r="40" spans="1:12" x14ac:dyDescent="0.2">
      <c r="A40" s="256" t="s">
        <v>64</v>
      </c>
      <c r="B40" s="257"/>
      <c r="C40" s="174">
        <f t="shared" si="5"/>
        <v>0</v>
      </c>
      <c r="D40" s="49"/>
      <c r="E40" s="44"/>
      <c r="F40" s="71"/>
      <c r="G40" s="73"/>
      <c r="H40" s="132"/>
      <c r="I40" s="183"/>
      <c r="J40" s="8"/>
      <c r="K40" s="8"/>
    </row>
    <row r="41" spans="1:12" ht="21" x14ac:dyDescent="0.2">
      <c r="A41" s="271" t="s">
        <v>65</v>
      </c>
      <c r="B41" s="74" t="s">
        <v>66</v>
      </c>
      <c r="C41" s="185">
        <f t="shared" si="5"/>
        <v>75</v>
      </c>
      <c r="D41" s="65">
        <v>75</v>
      </c>
      <c r="E41" s="66"/>
      <c r="F41" s="67"/>
      <c r="G41" s="68"/>
      <c r="H41" s="186"/>
      <c r="I41" s="183"/>
      <c r="J41" s="8"/>
      <c r="K41" s="8"/>
    </row>
    <row r="42" spans="1:12" x14ac:dyDescent="0.2">
      <c r="A42" s="271"/>
      <c r="B42" s="163" t="s">
        <v>67</v>
      </c>
      <c r="C42" s="174">
        <f t="shared" si="5"/>
        <v>0</v>
      </c>
      <c r="D42" s="49"/>
      <c r="E42" s="70"/>
      <c r="F42" s="71"/>
      <c r="G42" s="72"/>
      <c r="H42" s="186"/>
      <c r="I42" s="183"/>
      <c r="J42" s="8"/>
      <c r="K42" s="8"/>
    </row>
    <row r="43" spans="1:12" ht="21" x14ac:dyDescent="0.2">
      <c r="A43" s="271"/>
      <c r="B43" s="76" t="s">
        <v>68</v>
      </c>
      <c r="C43" s="187">
        <f t="shared" si="5"/>
        <v>0</v>
      </c>
      <c r="D43" s="78"/>
      <c r="E43" s="79"/>
      <c r="F43" s="80"/>
      <c r="G43" s="81"/>
      <c r="H43" s="84"/>
      <c r="I43" s="183"/>
      <c r="J43" s="8"/>
      <c r="K43" s="8"/>
    </row>
    <row r="44" spans="1:12" x14ac:dyDescent="0.2">
      <c r="A44" s="260" t="s">
        <v>69</v>
      </c>
      <c r="B44" s="261"/>
      <c r="C44" s="185">
        <f>SUM(D44:G44)</f>
        <v>0</v>
      </c>
      <c r="D44" s="65"/>
      <c r="E44" s="66"/>
      <c r="F44" s="67"/>
      <c r="G44" s="82"/>
      <c r="H44" s="82"/>
      <c r="I44" s="183"/>
      <c r="J44" s="8"/>
      <c r="K44" s="8"/>
    </row>
    <row r="45" spans="1:12" x14ac:dyDescent="0.2">
      <c r="A45" s="264" t="s">
        <v>70</v>
      </c>
      <c r="B45" s="265"/>
      <c r="C45" s="174">
        <f>SUM(D45:G45)</f>
        <v>106</v>
      </c>
      <c r="D45" s="49">
        <v>52</v>
      </c>
      <c r="E45" s="70"/>
      <c r="F45" s="71"/>
      <c r="G45" s="84">
        <v>54</v>
      </c>
      <c r="H45" s="84"/>
      <c r="I45" s="183"/>
      <c r="J45" s="8"/>
      <c r="K45" s="8"/>
    </row>
    <row r="46" spans="1:12" x14ac:dyDescent="0.2">
      <c r="A46" s="243" t="s">
        <v>4</v>
      </c>
      <c r="B46" s="244"/>
      <c r="C46" s="188">
        <f>SUM(C37:C45)</f>
        <v>181</v>
      </c>
      <c r="D46" s="188">
        <f>SUM(D37:D45)</f>
        <v>127</v>
      </c>
      <c r="E46" s="189">
        <f>SUM(E37:E45)</f>
        <v>0</v>
      </c>
      <c r="F46" s="190">
        <f>SUM(F37:F45)</f>
        <v>0</v>
      </c>
      <c r="G46" s="191">
        <f>SUM(G44:G45)</f>
        <v>54</v>
      </c>
      <c r="H46" s="191">
        <f>SUM(H37:H45)</f>
        <v>0</v>
      </c>
      <c r="I46" s="183"/>
      <c r="J46" s="8"/>
      <c r="K46" s="8"/>
    </row>
    <row r="47" spans="1:12" x14ac:dyDescent="0.2">
      <c r="A47" s="89" t="s">
        <v>15</v>
      </c>
      <c r="B47" s="90"/>
      <c r="C47" s="91"/>
      <c r="D47" s="91"/>
      <c r="E47" s="91"/>
      <c r="F47" s="92"/>
      <c r="G47" s="93"/>
      <c r="H47" s="2"/>
      <c r="I47" s="15"/>
      <c r="J47" s="8"/>
      <c r="K47" s="8"/>
    </row>
    <row r="48" spans="1:12" x14ac:dyDescent="0.2">
      <c r="A48" s="192" t="s">
        <v>16</v>
      </c>
      <c r="B48" s="94"/>
      <c r="C48" s="94"/>
      <c r="D48" s="94"/>
      <c r="E48" s="94"/>
      <c r="F48" s="95"/>
      <c r="G48" s="95"/>
      <c r="H48" s="95"/>
      <c r="I48" s="15"/>
      <c r="J48" s="8"/>
      <c r="K48" s="8"/>
    </row>
    <row r="49" spans="1:80" ht="63" x14ac:dyDescent="0.2">
      <c r="A49" s="258" t="s">
        <v>3</v>
      </c>
      <c r="B49" s="266"/>
      <c r="C49" s="162" t="s">
        <v>4</v>
      </c>
      <c r="D49" s="96" t="s">
        <v>17</v>
      </c>
      <c r="E49" s="18" t="s">
        <v>18</v>
      </c>
      <c r="F49" s="19" t="s">
        <v>10</v>
      </c>
      <c r="G49" s="97"/>
      <c r="H49" s="98"/>
      <c r="I49" s="15"/>
      <c r="J49" s="8"/>
      <c r="K49" s="8"/>
    </row>
    <row r="50" spans="1:80" x14ac:dyDescent="0.2">
      <c r="A50" s="272" t="s">
        <v>19</v>
      </c>
      <c r="B50" s="273"/>
      <c r="C50" s="193">
        <f t="shared" ref="C50:C55" si="6">SUM(D50:E50)</f>
        <v>0</v>
      </c>
      <c r="D50" s="100"/>
      <c r="E50" s="101"/>
      <c r="F50" s="102"/>
      <c r="G50" s="194"/>
      <c r="H50" s="103"/>
      <c r="I50" s="15"/>
      <c r="J50" s="8"/>
      <c r="K50" s="8"/>
    </row>
    <row r="51" spans="1:80" x14ac:dyDescent="0.2">
      <c r="A51" s="245" t="s">
        <v>20</v>
      </c>
      <c r="B51" s="246"/>
      <c r="C51" s="195">
        <f t="shared" si="6"/>
        <v>0</v>
      </c>
      <c r="D51" s="105"/>
      <c r="E51" s="106"/>
      <c r="F51" s="107"/>
      <c r="G51" s="194"/>
      <c r="H51" s="103"/>
      <c r="I51" s="15"/>
      <c r="J51" s="8"/>
      <c r="K51" s="8"/>
    </row>
    <row r="52" spans="1:80" x14ac:dyDescent="0.2">
      <c r="A52" s="247" t="s">
        <v>21</v>
      </c>
      <c r="B52" s="108" t="s">
        <v>22</v>
      </c>
      <c r="C52" s="193">
        <f t="shared" si="6"/>
        <v>20</v>
      </c>
      <c r="D52" s="100">
        <v>14</v>
      </c>
      <c r="E52" s="101">
        <v>6</v>
      </c>
      <c r="F52" s="109">
        <v>4</v>
      </c>
      <c r="G52" s="196" t="s">
        <v>48</v>
      </c>
      <c r="H52" s="103"/>
      <c r="I52" s="15"/>
      <c r="J52" s="8"/>
      <c r="K52" s="8"/>
      <c r="CA52" s="169" t="str">
        <f>IF(F52&lt;=C52,"","Programa de atención Domiciliaria a personas con Dependencia severa debe ser MENOR O IGUAL  al Total")</f>
        <v/>
      </c>
      <c r="CB52" s="169">
        <f>IF(C52=0,"",IF(F52="",IF(C52="","",1),0))</f>
        <v>0</v>
      </c>
    </row>
    <row r="53" spans="1:80" x14ac:dyDescent="0.2">
      <c r="A53" s="248"/>
      <c r="B53" s="110" t="s">
        <v>23</v>
      </c>
      <c r="C53" s="197">
        <f t="shared" si="6"/>
        <v>41</v>
      </c>
      <c r="D53" s="112">
        <v>19</v>
      </c>
      <c r="E53" s="113">
        <v>22</v>
      </c>
      <c r="F53" s="114"/>
      <c r="G53" s="196" t="s">
        <v>48</v>
      </c>
      <c r="H53" s="103"/>
      <c r="I53" s="15"/>
      <c r="J53" s="8"/>
      <c r="K53" s="8"/>
      <c r="CA53" s="169" t="str">
        <f>IF(F53&lt;=C53,"","Programa de atención Domiciliaria a personas con Dependencia severa debe ser MENOR O IGUAL  al Total")</f>
        <v/>
      </c>
      <c r="CB53" s="169">
        <f>IF(C53=0,"",IF(F53="",IF(C53="","",1),0))</f>
        <v>1</v>
      </c>
    </row>
    <row r="54" spans="1:80" x14ac:dyDescent="0.2">
      <c r="A54" s="274" t="s">
        <v>24</v>
      </c>
      <c r="B54" s="274"/>
      <c r="C54" s="193">
        <f t="shared" si="6"/>
        <v>0</v>
      </c>
      <c r="D54" s="100"/>
      <c r="E54" s="115"/>
      <c r="F54" s="102"/>
      <c r="G54" s="194"/>
      <c r="H54" s="103"/>
      <c r="I54" s="15"/>
      <c r="J54" s="8"/>
      <c r="K54" s="8"/>
    </row>
    <row r="55" spans="1:80" x14ac:dyDescent="0.2">
      <c r="A55" s="283" t="s">
        <v>25</v>
      </c>
      <c r="B55" s="283"/>
      <c r="C55" s="198">
        <f t="shared" si="6"/>
        <v>0</v>
      </c>
      <c r="D55" s="117"/>
      <c r="E55" s="118"/>
      <c r="F55" s="119"/>
      <c r="G55" s="196" t="s">
        <v>48</v>
      </c>
      <c r="H55" s="103"/>
      <c r="I55" s="15"/>
      <c r="J55" s="8"/>
      <c r="K55" s="8"/>
      <c r="CA55" s="169" t="str">
        <f>IF(F55&lt;=C55,"","Programa de atención Domiciliaria a personas con Dependencia severa debe ser MENOR O IGUAL  al Total")</f>
        <v/>
      </c>
      <c r="CB55" s="169" t="str">
        <f>IF(C55=0,"",IF(F55="",IF(C55="","",1),0))</f>
        <v/>
      </c>
    </row>
    <row r="56" spans="1:80" x14ac:dyDescent="0.2">
      <c r="A56" s="284" t="s">
        <v>71</v>
      </c>
      <c r="B56" s="284"/>
      <c r="C56" s="199">
        <f>D56</f>
        <v>0</v>
      </c>
      <c r="D56" s="49"/>
      <c r="E56" s="146"/>
      <c r="F56" s="121"/>
      <c r="G56" s="196" t="s">
        <v>48</v>
      </c>
      <c r="H56" s="103"/>
      <c r="I56" s="15"/>
      <c r="J56" s="8"/>
      <c r="K56" s="8"/>
      <c r="CA56" s="169" t="str">
        <f>IF(F56&lt;=C56,"","Programa de atención Domiciliaria a personas con Dependencia severa debe ser MENOR O IGUAL  al Total")</f>
        <v/>
      </c>
      <c r="CB56" s="169" t="str">
        <f>IF(C56=0,"",IF(F56="",IF(C56="","",1),0))</f>
        <v/>
      </c>
    </row>
    <row r="57" spans="1:80" x14ac:dyDescent="0.2">
      <c r="A57" s="249" t="s">
        <v>26</v>
      </c>
      <c r="B57" s="249"/>
      <c r="C57" s="200">
        <f>D57</f>
        <v>0</v>
      </c>
      <c r="D57" s="78"/>
      <c r="E57" s="147"/>
      <c r="F57" s="148"/>
      <c r="G57" s="201"/>
      <c r="H57" s="15"/>
      <c r="I57" s="8"/>
      <c r="J57" s="8"/>
      <c r="K57" s="8"/>
    </row>
    <row r="58" spans="1:80" x14ac:dyDescent="0.2">
      <c r="A58" s="192" t="s">
        <v>27</v>
      </c>
      <c r="B58" s="94"/>
      <c r="C58" s="94"/>
      <c r="D58" s="94"/>
      <c r="E58" s="94"/>
      <c r="F58" s="94"/>
      <c r="G58" s="94"/>
      <c r="H58" s="202"/>
      <c r="I58" s="15"/>
      <c r="J58" s="8"/>
      <c r="K58" s="8"/>
    </row>
    <row r="59" spans="1:80" x14ac:dyDescent="0.2">
      <c r="A59" s="250" t="s">
        <v>72</v>
      </c>
      <c r="B59" s="251"/>
      <c r="C59" s="275" t="s">
        <v>28</v>
      </c>
      <c r="D59" s="275"/>
      <c r="E59" s="275"/>
      <c r="F59" s="275"/>
      <c r="G59" s="258"/>
      <c r="H59" s="276" t="s">
        <v>29</v>
      </c>
      <c r="I59" s="277"/>
      <c r="J59" s="8"/>
      <c r="K59" s="8"/>
    </row>
    <row r="60" spans="1:80" x14ac:dyDescent="0.2">
      <c r="A60" s="252"/>
      <c r="B60" s="253"/>
      <c r="C60" s="250" t="s">
        <v>4</v>
      </c>
      <c r="D60" s="258" t="s">
        <v>30</v>
      </c>
      <c r="E60" s="259"/>
      <c r="F60" s="266"/>
      <c r="G60" s="279" t="s">
        <v>31</v>
      </c>
      <c r="H60" s="278"/>
      <c r="I60" s="277"/>
      <c r="J60" s="8"/>
      <c r="K60" s="8"/>
    </row>
    <row r="61" spans="1:80" ht="21" x14ac:dyDescent="0.2">
      <c r="A61" s="254"/>
      <c r="B61" s="255"/>
      <c r="C61" s="254"/>
      <c r="D61" s="96" t="s">
        <v>73</v>
      </c>
      <c r="E61" s="17" t="s">
        <v>74</v>
      </c>
      <c r="F61" s="203" t="s">
        <v>75</v>
      </c>
      <c r="G61" s="280"/>
      <c r="H61" s="19" t="s">
        <v>76</v>
      </c>
      <c r="I61" s="162" t="s">
        <v>77</v>
      </c>
    </row>
    <row r="62" spans="1:80" x14ac:dyDescent="0.2">
      <c r="A62" s="285" t="s">
        <v>78</v>
      </c>
      <c r="B62" s="286"/>
      <c r="C62" s="204">
        <f t="shared" ref="C62:C67" si="7">SUM(D62:F62)+H62</f>
        <v>0</v>
      </c>
      <c r="D62" s="65"/>
      <c r="E62" s="66"/>
      <c r="F62" s="205"/>
      <c r="G62" s="206"/>
      <c r="H62" s="207"/>
      <c r="I62" s="82"/>
      <c r="J62" s="169"/>
    </row>
    <row r="63" spans="1:80" x14ac:dyDescent="0.2">
      <c r="A63" s="281" t="s">
        <v>79</v>
      </c>
      <c r="B63" s="282"/>
      <c r="C63" s="208">
        <f t="shared" si="7"/>
        <v>0</v>
      </c>
      <c r="D63" s="49"/>
      <c r="E63" s="70"/>
      <c r="F63" s="209"/>
      <c r="G63" s="210"/>
      <c r="H63" s="121"/>
      <c r="I63" s="84"/>
      <c r="J63" s="169"/>
    </row>
    <row r="64" spans="1:80" x14ac:dyDescent="0.2">
      <c r="A64" s="281" t="s">
        <v>80</v>
      </c>
      <c r="B64" s="282"/>
      <c r="C64" s="208">
        <f t="shared" si="7"/>
        <v>0</v>
      </c>
      <c r="D64" s="49"/>
      <c r="E64" s="70"/>
      <c r="F64" s="209"/>
      <c r="G64" s="210"/>
      <c r="H64" s="121"/>
      <c r="I64" s="84"/>
      <c r="J64" s="169"/>
    </row>
    <row r="65" spans="1:10" x14ac:dyDescent="0.2">
      <c r="A65" s="281" t="s">
        <v>81</v>
      </c>
      <c r="B65" s="282"/>
      <c r="C65" s="208">
        <f t="shared" si="7"/>
        <v>0</v>
      </c>
      <c r="D65" s="49"/>
      <c r="E65" s="70"/>
      <c r="F65" s="209"/>
      <c r="G65" s="210"/>
      <c r="H65" s="121"/>
      <c r="I65" s="84"/>
      <c r="J65" s="169"/>
    </row>
    <row r="66" spans="1:10" x14ac:dyDescent="0.2">
      <c r="A66" s="281" t="s">
        <v>82</v>
      </c>
      <c r="B66" s="282"/>
      <c r="C66" s="208">
        <f t="shared" si="7"/>
        <v>0</v>
      </c>
      <c r="D66" s="49"/>
      <c r="E66" s="70"/>
      <c r="F66" s="209"/>
      <c r="G66" s="210"/>
      <c r="H66" s="121"/>
      <c r="I66" s="84"/>
      <c r="J66" s="169"/>
    </row>
    <row r="67" spans="1:10" x14ac:dyDescent="0.2">
      <c r="A67" s="236" t="s">
        <v>83</v>
      </c>
      <c r="B67" s="237"/>
      <c r="C67" s="211">
        <f t="shared" si="7"/>
        <v>0</v>
      </c>
      <c r="D67" s="78"/>
      <c r="E67" s="79"/>
      <c r="F67" s="212"/>
      <c r="G67" s="213"/>
      <c r="H67" s="214"/>
      <c r="I67" s="132"/>
      <c r="J67" s="169"/>
    </row>
    <row r="68" spans="1:10" x14ac:dyDescent="0.2">
      <c r="A68" s="215" t="s">
        <v>32</v>
      </c>
      <c r="B68" s="8"/>
      <c r="C68" s="8"/>
      <c r="D68" s="8"/>
      <c r="E68" s="8"/>
      <c r="F68" s="8"/>
      <c r="G68" s="8"/>
      <c r="H68" s="8"/>
      <c r="I68" s="15"/>
    </row>
    <row r="69" spans="1:10" x14ac:dyDescent="0.2">
      <c r="A69" s="216" t="s">
        <v>84</v>
      </c>
      <c r="B69" s="217"/>
      <c r="C69" s="217"/>
      <c r="D69" s="217"/>
      <c r="E69" s="217"/>
      <c r="F69" s="218"/>
      <c r="G69" s="218"/>
    </row>
    <row r="70" spans="1:10" x14ac:dyDescent="0.2">
      <c r="A70" s="238" t="s">
        <v>85</v>
      </c>
      <c r="B70" s="238" t="s">
        <v>86</v>
      </c>
      <c r="C70" s="240" t="s">
        <v>87</v>
      </c>
      <c r="D70" s="241"/>
      <c r="E70" s="241"/>
      <c r="F70" s="241"/>
      <c r="G70" s="242"/>
    </row>
    <row r="71" spans="1:10" x14ac:dyDescent="0.2">
      <c r="A71" s="239"/>
      <c r="B71" s="239"/>
      <c r="C71" s="219" t="s">
        <v>88</v>
      </c>
      <c r="D71" s="220" t="s">
        <v>89</v>
      </c>
      <c r="E71" s="221" t="s">
        <v>90</v>
      </c>
      <c r="F71" s="221" t="s">
        <v>91</v>
      </c>
      <c r="G71" s="222" t="s">
        <v>92</v>
      </c>
    </row>
    <row r="72" spans="1:10" x14ac:dyDescent="0.2">
      <c r="A72" s="223" t="s">
        <v>93</v>
      </c>
      <c r="B72" s="224">
        <f>SUM(C72:G72)</f>
        <v>0</v>
      </c>
      <c r="C72" s="65"/>
      <c r="D72" s="225"/>
      <c r="E72" s="225"/>
      <c r="F72" s="225"/>
      <c r="G72" s="126"/>
      <c r="H72" s="169"/>
    </row>
    <row r="73" spans="1:10" x14ac:dyDescent="0.2">
      <c r="A73" s="226" t="s">
        <v>67</v>
      </c>
      <c r="B73" s="227">
        <f>SUM(C73:G73)</f>
        <v>0</v>
      </c>
      <c r="C73" s="78"/>
      <c r="D73" s="80"/>
      <c r="E73" s="80"/>
      <c r="F73" s="80"/>
      <c r="G73" s="134"/>
      <c r="H73" s="169"/>
    </row>
    <row r="74" spans="1:10" x14ac:dyDescent="0.2">
      <c r="A74" s="216" t="s">
        <v>94</v>
      </c>
      <c r="B74" s="217"/>
      <c r="C74" s="217"/>
      <c r="D74" s="217"/>
      <c r="E74" s="217"/>
      <c r="F74" s="218"/>
      <c r="G74" s="218"/>
    </row>
    <row r="75" spans="1:10" x14ac:dyDescent="0.2">
      <c r="A75" s="238" t="s">
        <v>85</v>
      </c>
      <c r="B75" s="238" t="s">
        <v>95</v>
      </c>
      <c r="C75" s="240" t="s">
        <v>96</v>
      </c>
      <c r="D75" s="241"/>
      <c r="E75" s="241"/>
      <c r="F75" s="241"/>
      <c r="G75" s="242"/>
    </row>
    <row r="76" spans="1:10" x14ac:dyDescent="0.2">
      <c r="A76" s="239"/>
      <c r="B76" s="239"/>
      <c r="C76" s="219" t="s">
        <v>88</v>
      </c>
      <c r="D76" s="220" t="s">
        <v>89</v>
      </c>
      <c r="E76" s="221" t="s">
        <v>90</v>
      </c>
      <c r="F76" s="221" t="s">
        <v>91</v>
      </c>
      <c r="G76" s="222" t="s">
        <v>92</v>
      </c>
    </row>
    <row r="77" spans="1:10" ht="25.5" customHeight="1" x14ac:dyDescent="0.2">
      <c r="A77" s="228" t="s">
        <v>97</v>
      </c>
      <c r="B77" s="229">
        <f>SUM(C77:G77)</f>
        <v>0</v>
      </c>
      <c r="C77" s="230"/>
      <c r="D77" s="231"/>
      <c r="E77" s="231"/>
      <c r="F77" s="231"/>
      <c r="G77" s="232"/>
      <c r="H77" s="169"/>
    </row>
    <row r="78" spans="1:10" x14ac:dyDescent="0.2">
      <c r="A78" s="138"/>
      <c r="B78" s="233"/>
      <c r="C78" s="138"/>
      <c r="D78" s="233"/>
      <c r="E78" s="234"/>
      <c r="F78" s="233"/>
      <c r="G78" s="234"/>
    </row>
    <row r="195" spans="1:2" hidden="1" x14ac:dyDescent="0.2">
      <c r="A195" s="235">
        <f>SUM(C10:C34,C46,C50:C57,C62:C67,B72:B73,B77)</f>
        <v>242</v>
      </c>
      <c r="B195" s="168">
        <f>SUM(CG7:CO78)</f>
        <v>0</v>
      </c>
    </row>
  </sheetData>
  <mergeCells count="61">
    <mergeCell ref="A18:B1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H59:I60"/>
    <mergeCell ref="A45:B45"/>
    <mergeCell ref="A31:B31"/>
    <mergeCell ref="A32:B32"/>
    <mergeCell ref="A33:B33"/>
    <mergeCell ref="A36:B36"/>
    <mergeCell ref="A37:B37"/>
    <mergeCell ref="A38:B38"/>
    <mergeCell ref="A39:B39"/>
    <mergeCell ref="A44:B44"/>
    <mergeCell ref="A34:B34"/>
    <mergeCell ref="A40:B40"/>
    <mergeCell ref="A41:A43"/>
    <mergeCell ref="C59:G59"/>
    <mergeCell ref="C60:C61"/>
    <mergeCell ref="D60:F60"/>
    <mergeCell ref="G60:G61"/>
    <mergeCell ref="A49:B49"/>
    <mergeCell ref="A50:B50"/>
    <mergeCell ref="A54:B54"/>
    <mergeCell ref="A66:B66"/>
    <mergeCell ref="A55:B55"/>
    <mergeCell ref="A56:B56"/>
    <mergeCell ref="A62:B62"/>
    <mergeCell ref="A63:B63"/>
    <mergeCell ref="A64:B64"/>
    <mergeCell ref="A65:B65"/>
    <mergeCell ref="A46:B46"/>
    <mergeCell ref="A51:B51"/>
    <mergeCell ref="A52:A53"/>
    <mergeCell ref="A57:B57"/>
    <mergeCell ref="A59:B61"/>
    <mergeCell ref="A67:B67"/>
    <mergeCell ref="A70:A71"/>
    <mergeCell ref="B70:B71"/>
    <mergeCell ref="C70:G70"/>
    <mergeCell ref="A75:A76"/>
    <mergeCell ref="B75:B76"/>
    <mergeCell ref="C75:G75"/>
  </mergeCells>
  <dataValidations count="1">
    <dataValidation type="whole" allowBlank="1" showInputMessage="1" showErrorMessage="1" errorTitle="ERROR" error="Por Favor Ingrese solo Números." sqref="A1:XFD1048576">
      <formula1>0</formula1>
      <formula2>100000000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8"/>
  <sheetViews>
    <sheetView workbookViewId="0">
      <selection activeCell="C14" sqref="C14"/>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85" s="3" customFormat="1" ht="12.75" customHeight="1" x14ac:dyDescent="0.2">
      <c r="A1" s="167" t="s">
        <v>0</v>
      </c>
      <c r="B1" s="168"/>
      <c r="C1" s="168"/>
      <c r="D1" s="168"/>
      <c r="E1" s="168"/>
      <c r="F1" s="168"/>
      <c r="G1" s="168"/>
      <c r="H1" s="168"/>
      <c r="I1" s="168"/>
      <c r="J1" s="168"/>
      <c r="K1" s="168"/>
    </row>
    <row r="2" spans="1:85" s="3" customFormat="1" ht="12.75" customHeight="1" x14ac:dyDescent="0.2">
      <c r="A2" s="167" t="str">
        <f>CONCATENATE("COMUNA: ",[1]NOMBRE!B2," - ","( ",[1]NOMBRE!C2,[1]NOMBRE!D2,[1]NOMBRE!E2,[1]NOMBRE!F2,[1]NOMBRE!G2," )")</f>
        <v>COMUNA: Linares - ( 07401 )</v>
      </c>
      <c r="B2" s="168"/>
      <c r="C2" s="168"/>
      <c r="D2" s="168"/>
      <c r="E2" s="168"/>
      <c r="F2" s="168"/>
      <c r="G2" s="168"/>
      <c r="H2" s="168"/>
      <c r="I2" s="168"/>
      <c r="J2" s="168"/>
      <c r="K2" s="168"/>
    </row>
    <row r="3" spans="1:85" s="3" customFormat="1" ht="12.75" customHeight="1" x14ac:dyDescent="0.2">
      <c r="A3" s="167" t="str">
        <f>CONCATENATE("ESTABLECIMIENTO/ESTRATEGIA: ",[1]NOMBRE!B3," - ","( ",[1]NOMBRE!C3,[1]NOMBRE!D3,[1]NOMBRE!E3,[1]NOMBRE!F3,[1]NOMBRE!G3,[1]NOMBRE!H3," )")</f>
        <v>ESTABLECIMIENTO/ESTRATEGIA: Hospital Presidente Carlos Ibáñez del Campo - ( 116108 )</v>
      </c>
      <c r="B3" s="168"/>
      <c r="C3" s="168"/>
      <c r="D3" s="168"/>
      <c r="E3" s="168"/>
      <c r="F3" s="168"/>
      <c r="G3" s="168"/>
      <c r="H3" s="168"/>
      <c r="I3" s="168"/>
      <c r="J3" s="168"/>
      <c r="K3" s="168"/>
    </row>
    <row r="4" spans="1:85" s="3" customFormat="1" ht="12.75" customHeight="1" x14ac:dyDescent="0.2">
      <c r="A4" s="167" t="str">
        <f>CONCATENATE("MES: ",[1]NOMBRE!B6," - ","( ",[1]NOMBRE!C6,[1]NOMBRE!D6," )")</f>
        <v>MES: MARZO - ( 03 )</v>
      </c>
      <c r="B4" s="168"/>
      <c r="C4" s="168"/>
      <c r="D4" s="168"/>
      <c r="E4" s="168"/>
      <c r="F4" s="168"/>
      <c r="G4" s="168"/>
      <c r="H4" s="168"/>
      <c r="I4" s="168"/>
      <c r="J4" s="168"/>
      <c r="K4" s="168"/>
    </row>
    <row r="5" spans="1:85" s="3" customFormat="1" ht="12.75" customHeight="1" x14ac:dyDescent="0.2">
      <c r="A5" s="167" t="str">
        <f>CONCATENATE("AÑO: ",[1]NOMBRE!B7)</f>
        <v>AÑO: 2017</v>
      </c>
      <c r="B5" s="168"/>
      <c r="C5" s="168"/>
      <c r="D5" s="168"/>
      <c r="E5" s="168"/>
      <c r="F5" s="168"/>
      <c r="G5" s="168"/>
      <c r="H5" s="168"/>
      <c r="I5" s="168"/>
      <c r="J5" s="168"/>
      <c r="K5" s="168"/>
    </row>
    <row r="6" spans="1:85" s="9" customFormat="1" ht="39.75" customHeight="1" x14ac:dyDescent="0.2">
      <c r="A6" s="170"/>
      <c r="B6" s="170"/>
      <c r="C6" s="171" t="s">
        <v>1</v>
      </c>
      <c r="D6" s="170"/>
      <c r="E6" s="170"/>
      <c r="F6" s="170"/>
      <c r="G6" s="170"/>
      <c r="H6" s="6"/>
      <c r="I6" s="7"/>
      <c r="J6" s="8"/>
      <c r="K6" s="8"/>
      <c r="L6" s="8"/>
      <c r="M6" s="8"/>
      <c r="N6" s="8"/>
      <c r="O6" s="8"/>
    </row>
    <row r="7" spans="1:85" s="9" customFormat="1" ht="30" customHeight="1" x14ac:dyDescent="0.2">
      <c r="A7" s="161"/>
      <c r="B7" s="161"/>
      <c r="C7" s="161"/>
      <c r="D7" s="161"/>
      <c r="E7" s="161"/>
      <c r="F7" s="161"/>
      <c r="G7" s="161"/>
      <c r="H7" s="6"/>
      <c r="I7" s="7"/>
      <c r="J7" s="8"/>
      <c r="K7" s="8"/>
      <c r="L7" s="8"/>
      <c r="M7" s="8"/>
      <c r="N7" s="8"/>
      <c r="O7" s="8"/>
    </row>
    <row r="8" spans="1:85" s="20" customFormat="1" ht="73.5" customHeight="1" x14ac:dyDescent="0.2">
      <c r="A8" s="10" t="s">
        <v>2</v>
      </c>
      <c r="B8" s="11"/>
      <c r="C8" s="12"/>
      <c r="D8" s="11"/>
      <c r="E8" s="13"/>
      <c r="F8" s="13"/>
      <c r="G8" s="14"/>
      <c r="H8" s="13"/>
      <c r="I8" s="15"/>
      <c r="J8" s="8"/>
      <c r="K8" s="8"/>
      <c r="L8" s="8"/>
      <c r="M8" s="8"/>
      <c r="N8" s="8"/>
      <c r="O8" s="8"/>
      <c r="P8" s="8"/>
      <c r="Q8" s="9"/>
      <c r="R8" s="9"/>
      <c r="S8" s="9"/>
      <c r="T8" s="9"/>
      <c r="U8" s="9"/>
      <c r="V8" s="9"/>
    </row>
    <row r="9" spans="1:85" s="20" customFormat="1" ht="52.5" customHeight="1" x14ac:dyDescent="0.15">
      <c r="A9" s="258" t="s">
        <v>3</v>
      </c>
      <c r="B9" s="259"/>
      <c r="C9" s="162" t="s">
        <v>4</v>
      </c>
      <c r="D9" s="16" t="s">
        <v>5</v>
      </c>
      <c r="E9" s="17" t="s">
        <v>6</v>
      </c>
      <c r="F9" s="17" t="s">
        <v>7</v>
      </c>
      <c r="G9" s="172" t="s">
        <v>98</v>
      </c>
      <c r="H9" s="142" t="s">
        <v>8</v>
      </c>
      <c r="I9" s="143" t="s">
        <v>9</v>
      </c>
      <c r="J9" s="173" t="s">
        <v>10</v>
      </c>
      <c r="K9" s="19" t="s">
        <v>34</v>
      </c>
      <c r="L9" s="30"/>
      <c r="M9" s="30"/>
      <c r="N9" s="30"/>
      <c r="O9" s="30"/>
      <c r="P9" s="30"/>
      <c r="Q9" s="30"/>
      <c r="BC9" s="40"/>
      <c r="BD9" s="40"/>
      <c r="BE9" s="40"/>
      <c r="BF9" s="42"/>
      <c r="BG9" s="42"/>
      <c r="BH9" s="42"/>
    </row>
    <row r="10" spans="1:85" s="20" customFormat="1" ht="15" customHeight="1" x14ac:dyDescent="0.15">
      <c r="A10" s="260" t="s">
        <v>35</v>
      </c>
      <c r="B10" s="261"/>
      <c r="C10" s="174">
        <f t="shared" ref="C10:C34" si="0">SUM(D10:F10)</f>
        <v>0</v>
      </c>
      <c r="D10" s="22"/>
      <c r="E10" s="23"/>
      <c r="F10" s="175"/>
      <c r="G10" s="176"/>
      <c r="H10" s="25"/>
      <c r="I10" s="26"/>
      <c r="J10" s="27"/>
      <c r="K10" s="27"/>
      <c r="L10" s="30"/>
      <c r="M10" s="30"/>
      <c r="N10" s="30"/>
      <c r="O10" s="30"/>
      <c r="P10" s="30"/>
      <c r="Q10" s="30"/>
      <c r="BC10" s="40"/>
      <c r="BD10" s="40"/>
      <c r="BE10" s="40"/>
      <c r="BF10" s="42"/>
      <c r="BG10" s="42"/>
      <c r="BH10" s="42"/>
      <c r="CA10" s="20" t="str">
        <f t="shared" ref="CA10:CA21" si="1">IF(SUM(H10:I10)&lt;&gt;C10,"El nº de visitas de primer contacto más la suma de vdi seguimiento deben ser coincidentes con el total","")</f>
        <v/>
      </c>
      <c r="CG10" s="20">
        <f t="shared" ref="CG10:CG21" si="2">IF(SUM(H10:I10)&lt;&gt;C10,1,0)</f>
        <v>0</v>
      </c>
    </row>
    <row r="11" spans="1:85" s="20" customFormat="1" ht="15" customHeight="1" x14ac:dyDescent="0.15">
      <c r="A11" s="256" t="s">
        <v>36</v>
      </c>
      <c r="B11" s="262"/>
      <c r="C11" s="174">
        <f t="shared" si="0"/>
        <v>0</v>
      </c>
      <c r="D11" s="31"/>
      <c r="E11" s="32"/>
      <c r="F11" s="32"/>
      <c r="G11" s="178"/>
      <c r="H11" s="34"/>
      <c r="I11" s="35"/>
      <c r="J11" s="36"/>
      <c r="K11" s="36"/>
      <c r="L11" s="30"/>
      <c r="M11" s="30"/>
      <c r="N11" s="30"/>
      <c r="O11" s="30"/>
      <c r="P11" s="30"/>
      <c r="Q11" s="30"/>
      <c r="BC11" s="40"/>
      <c r="BD11" s="40"/>
      <c r="BE11" s="40"/>
      <c r="BF11" s="42"/>
      <c r="BG11" s="42"/>
      <c r="BH11" s="42"/>
      <c r="CA11" s="20" t="str">
        <f t="shared" si="1"/>
        <v/>
      </c>
      <c r="CG11" s="20">
        <f t="shared" si="2"/>
        <v>0</v>
      </c>
    </row>
    <row r="12" spans="1:85" s="20" customFormat="1" ht="15" customHeight="1" x14ac:dyDescent="0.15">
      <c r="A12" s="256" t="s">
        <v>37</v>
      </c>
      <c r="B12" s="262"/>
      <c r="C12" s="174">
        <f t="shared" si="0"/>
        <v>0</v>
      </c>
      <c r="D12" s="31"/>
      <c r="E12" s="32"/>
      <c r="F12" s="32"/>
      <c r="G12" s="178"/>
      <c r="H12" s="34"/>
      <c r="I12" s="35"/>
      <c r="J12" s="36"/>
      <c r="K12" s="36"/>
      <c r="L12" s="30"/>
      <c r="M12" s="30"/>
      <c r="N12" s="30"/>
      <c r="O12" s="30"/>
      <c r="P12" s="30"/>
      <c r="Q12" s="30"/>
      <c r="BC12" s="40"/>
      <c r="BD12" s="40"/>
      <c r="BE12" s="40"/>
      <c r="BF12" s="42"/>
      <c r="BG12" s="42"/>
      <c r="BH12" s="42"/>
      <c r="CA12" s="20" t="str">
        <f t="shared" si="1"/>
        <v/>
      </c>
      <c r="CG12" s="20">
        <f t="shared" si="2"/>
        <v>0</v>
      </c>
    </row>
    <row r="13" spans="1:85" s="20" customFormat="1" ht="24.75" customHeight="1" x14ac:dyDescent="0.15">
      <c r="A13" s="256" t="s">
        <v>38</v>
      </c>
      <c r="B13" s="262"/>
      <c r="C13" s="174">
        <f t="shared" si="0"/>
        <v>0</v>
      </c>
      <c r="D13" s="31"/>
      <c r="E13" s="32"/>
      <c r="F13" s="32"/>
      <c r="G13" s="178"/>
      <c r="H13" s="34"/>
      <c r="I13" s="35"/>
      <c r="J13" s="36"/>
      <c r="K13" s="36"/>
      <c r="L13" s="30"/>
      <c r="M13" s="30"/>
      <c r="N13" s="30"/>
      <c r="O13" s="30"/>
      <c r="P13" s="30"/>
      <c r="Q13" s="30"/>
      <c r="BC13" s="40"/>
      <c r="BD13" s="40"/>
      <c r="BE13" s="40"/>
      <c r="BF13" s="42"/>
      <c r="BG13" s="42"/>
      <c r="BH13" s="42"/>
      <c r="CA13" s="20" t="str">
        <f t="shared" si="1"/>
        <v/>
      </c>
      <c r="CG13" s="20">
        <f t="shared" si="2"/>
        <v>0</v>
      </c>
    </row>
    <row r="14" spans="1:85" s="20" customFormat="1" ht="26.25" customHeight="1" x14ac:dyDescent="0.15">
      <c r="A14" s="256" t="s">
        <v>39</v>
      </c>
      <c r="B14" s="262"/>
      <c r="C14" s="174">
        <f t="shared" si="0"/>
        <v>0</v>
      </c>
      <c r="D14" s="31"/>
      <c r="E14" s="32"/>
      <c r="F14" s="32"/>
      <c r="G14" s="178"/>
      <c r="H14" s="34"/>
      <c r="I14" s="35"/>
      <c r="J14" s="36"/>
      <c r="K14" s="36"/>
      <c r="L14" s="30"/>
      <c r="M14" s="30"/>
      <c r="N14" s="30"/>
      <c r="O14" s="30"/>
      <c r="P14" s="30"/>
      <c r="Q14" s="30"/>
      <c r="BC14" s="40"/>
      <c r="BD14" s="40"/>
      <c r="BE14" s="40"/>
      <c r="BF14" s="42"/>
      <c r="BG14" s="42"/>
      <c r="BH14" s="42"/>
      <c r="CA14" s="20" t="str">
        <f t="shared" si="1"/>
        <v/>
      </c>
      <c r="CG14" s="20">
        <f t="shared" si="2"/>
        <v>0</v>
      </c>
    </row>
    <row r="15" spans="1:85" s="20" customFormat="1" ht="18.75" customHeight="1" x14ac:dyDescent="0.15">
      <c r="A15" s="256" t="s">
        <v>40</v>
      </c>
      <c r="B15" s="262"/>
      <c r="C15" s="174">
        <f t="shared" si="0"/>
        <v>0</v>
      </c>
      <c r="D15" s="31"/>
      <c r="E15" s="32"/>
      <c r="F15" s="32"/>
      <c r="G15" s="178"/>
      <c r="H15" s="34"/>
      <c r="I15" s="35"/>
      <c r="J15" s="36"/>
      <c r="K15" s="36"/>
      <c r="L15" s="30"/>
      <c r="M15" s="30"/>
      <c r="N15" s="30"/>
      <c r="O15" s="30"/>
      <c r="P15" s="30"/>
      <c r="Q15" s="30"/>
      <c r="BC15" s="40"/>
      <c r="BD15" s="40"/>
      <c r="BE15" s="40"/>
      <c r="BF15" s="42"/>
      <c r="BG15" s="42"/>
      <c r="BH15" s="42"/>
      <c r="CA15" s="20" t="str">
        <f t="shared" si="1"/>
        <v/>
      </c>
      <c r="CG15" s="20">
        <f t="shared" si="2"/>
        <v>0</v>
      </c>
    </row>
    <row r="16" spans="1:85" s="20" customFormat="1" ht="15" customHeight="1" x14ac:dyDescent="0.15">
      <c r="A16" s="256" t="s">
        <v>41</v>
      </c>
      <c r="B16" s="262"/>
      <c r="C16" s="174">
        <f t="shared" si="0"/>
        <v>0</v>
      </c>
      <c r="D16" s="31"/>
      <c r="E16" s="32"/>
      <c r="F16" s="32"/>
      <c r="G16" s="178"/>
      <c r="H16" s="34"/>
      <c r="I16" s="35"/>
      <c r="J16" s="36"/>
      <c r="K16" s="36"/>
      <c r="L16" s="30"/>
      <c r="M16" s="30"/>
      <c r="N16" s="30"/>
      <c r="O16" s="30"/>
      <c r="P16" s="30"/>
      <c r="Q16" s="30"/>
      <c r="BC16" s="40"/>
      <c r="BD16" s="40"/>
      <c r="BE16" s="40"/>
      <c r="BF16" s="42"/>
      <c r="BG16" s="42"/>
      <c r="BH16" s="42"/>
      <c r="CA16" s="20" t="str">
        <f t="shared" si="1"/>
        <v/>
      </c>
      <c r="CG16" s="20">
        <f t="shared" si="2"/>
        <v>0</v>
      </c>
    </row>
    <row r="17" spans="1:86" s="20" customFormat="1" ht="23.25" customHeight="1" x14ac:dyDescent="0.15">
      <c r="A17" s="256" t="s">
        <v>42</v>
      </c>
      <c r="B17" s="262"/>
      <c r="C17" s="174">
        <f t="shared" si="0"/>
        <v>0</v>
      </c>
      <c r="D17" s="31"/>
      <c r="E17" s="32"/>
      <c r="F17" s="32"/>
      <c r="G17" s="178"/>
      <c r="H17" s="34"/>
      <c r="I17" s="35"/>
      <c r="J17" s="36"/>
      <c r="K17" s="36"/>
      <c r="L17" s="30"/>
      <c r="M17" s="30"/>
      <c r="N17" s="30"/>
      <c r="O17" s="30"/>
      <c r="P17" s="30"/>
      <c r="Q17" s="30"/>
      <c r="BC17" s="40"/>
      <c r="BD17" s="40"/>
      <c r="BE17" s="40"/>
      <c r="BF17" s="42"/>
      <c r="BG17" s="42"/>
      <c r="BH17" s="42"/>
      <c r="CA17" s="20" t="str">
        <f t="shared" si="1"/>
        <v/>
      </c>
      <c r="CG17" s="20">
        <f t="shared" si="2"/>
        <v>0</v>
      </c>
    </row>
    <row r="18" spans="1:86" s="20" customFormat="1" ht="15" customHeight="1" x14ac:dyDescent="0.15">
      <c r="A18" s="256" t="s">
        <v>43</v>
      </c>
      <c r="B18" s="257"/>
      <c r="C18" s="174">
        <f t="shared" si="0"/>
        <v>0</v>
      </c>
      <c r="D18" s="31"/>
      <c r="E18" s="32"/>
      <c r="F18" s="32"/>
      <c r="G18" s="178"/>
      <c r="H18" s="34"/>
      <c r="I18" s="35"/>
      <c r="J18" s="36"/>
      <c r="K18" s="37"/>
      <c r="L18" s="30"/>
      <c r="M18" s="30"/>
      <c r="N18" s="30"/>
      <c r="O18" s="30"/>
      <c r="P18" s="30"/>
      <c r="Q18" s="30"/>
      <c r="BC18" s="40"/>
      <c r="BD18" s="40"/>
      <c r="BE18" s="40"/>
      <c r="BF18" s="42"/>
      <c r="BG18" s="42"/>
      <c r="BH18" s="42"/>
      <c r="CA18" s="20" t="str">
        <f t="shared" si="1"/>
        <v/>
      </c>
      <c r="CG18" s="20">
        <f t="shared" si="2"/>
        <v>0</v>
      </c>
    </row>
    <row r="19" spans="1:86" s="20" customFormat="1" ht="15" customHeight="1" x14ac:dyDescent="0.15">
      <c r="A19" s="256" t="s">
        <v>44</v>
      </c>
      <c r="B19" s="262"/>
      <c r="C19" s="174">
        <f t="shared" si="0"/>
        <v>0</v>
      </c>
      <c r="D19" s="31"/>
      <c r="E19" s="32"/>
      <c r="F19" s="32"/>
      <c r="G19" s="178"/>
      <c r="H19" s="34"/>
      <c r="I19" s="35"/>
      <c r="J19" s="36"/>
      <c r="K19" s="37"/>
      <c r="L19" s="30"/>
      <c r="M19" s="30"/>
      <c r="N19" s="30"/>
      <c r="O19" s="30"/>
      <c r="P19" s="30"/>
      <c r="Q19" s="30"/>
      <c r="BC19" s="40"/>
      <c r="BD19" s="40"/>
      <c r="BE19" s="40"/>
      <c r="BF19" s="42"/>
      <c r="BG19" s="42"/>
      <c r="BH19" s="42"/>
      <c r="CA19" s="20" t="str">
        <f t="shared" si="1"/>
        <v/>
      </c>
      <c r="CG19" s="20">
        <f t="shared" si="2"/>
        <v>0</v>
      </c>
    </row>
    <row r="20" spans="1:86" s="20" customFormat="1" ht="23.25" customHeight="1" x14ac:dyDescent="0.15">
      <c r="A20" s="256" t="s">
        <v>45</v>
      </c>
      <c r="B20" s="262"/>
      <c r="C20" s="174">
        <f t="shared" si="0"/>
        <v>0</v>
      </c>
      <c r="D20" s="31"/>
      <c r="E20" s="32"/>
      <c r="F20" s="32"/>
      <c r="G20" s="178"/>
      <c r="H20" s="34"/>
      <c r="I20" s="35"/>
      <c r="J20" s="36"/>
      <c r="K20" s="37"/>
      <c r="L20" s="30"/>
      <c r="M20" s="30"/>
      <c r="N20" s="30"/>
      <c r="O20" s="30"/>
      <c r="P20" s="30"/>
      <c r="Q20" s="30"/>
      <c r="BC20" s="28"/>
      <c r="BF20" s="28"/>
      <c r="CA20" s="20" t="str">
        <f t="shared" si="1"/>
        <v/>
      </c>
      <c r="CG20" s="20">
        <f t="shared" si="2"/>
        <v>0</v>
      </c>
    </row>
    <row r="21" spans="1:86" s="20" customFormat="1" ht="15" customHeight="1" x14ac:dyDescent="0.15">
      <c r="A21" s="256" t="s">
        <v>46</v>
      </c>
      <c r="B21" s="262"/>
      <c r="C21" s="174">
        <f t="shared" si="0"/>
        <v>0</v>
      </c>
      <c r="D21" s="31"/>
      <c r="E21" s="32"/>
      <c r="F21" s="32"/>
      <c r="G21" s="178"/>
      <c r="H21" s="34"/>
      <c r="I21" s="35"/>
      <c r="J21" s="36"/>
      <c r="K21" s="36"/>
      <c r="L21" s="8"/>
      <c r="M21" s="39"/>
      <c r="N21" s="8"/>
      <c r="O21" s="8"/>
      <c r="P21" s="8"/>
      <c r="Q21" s="8"/>
      <c r="R21" s="9"/>
      <c r="S21" s="9"/>
      <c r="T21" s="9"/>
      <c r="U21" s="9"/>
      <c r="V21" s="9"/>
      <c r="BC21" s="40"/>
      <c r="BD21" s="41"/>
      <c r="BE21" s="40"/>
      <c r="BF21" s="42"/>
      <c r="BG21" s="42"/>
      <c r="BH21" s="42"/>
      <c r="CA21" s="20" t="str">
        <f t="shared" si="1"/>
        <v/>
      </c>
      <c r="CG21" s="20">
        <f t="shared" si="2"/>
        <v>0</v>
      </c>
    </row>
    <row r="22" spans="1:86" s="20" customFormat="1" ht="15" customHeight="1" x14ac:dyDescent="0.15">
      <c r="A22" s="256" t="s">
        <v>47</v>
      </c>
      <c r="B22" s="262"/>
      <c r="C22" s="174">
        <f t="shared" si="0"/>
        <v>0</v>
      </c>
      <c r="D22" s="31"/>
      <c r="E22" s="32"/>
      <c r="F22" s="32"/>
      <c r="G22" s="178"/>
      <c r="H22" s="34"/>
      <c r="I22" s="35"/>
      <c r="J22" s="37"/>
      <c r="K22" s="36"/>
      <c r="L22" s="30" t="s">
        <v>48</v>
      </c>
      <c r="M22" s="30"/>
      <c r="N22" s="30"/>
      <c r="O22" s="30"/>
      <c r="P22" s="30"/>
      <c r="Q22" s="30"/>
      <c r="BC22" s="28"/>
      <c r="BF22" s="28"/>
      <c r="CA22" s="20" t="str">
        <f>IF(C22=0,"",IF(J22="",IF(C22="",""," No olvide escribir la columna Programa de atención domiciliaria a personas con dependencia severa."),""))</f>
        <v/>
      </c>
      <c r="CB22" s="20" t="str">
        <f>IF(J22&lt;=C22,"","Programa de atención Domiciliaria a personas con Dependencia severa debe ser MENOR O IGUAL  al Total")</f>
        <v/>
      </c>
      <c r="CG22" s="20">
        <f>IF(J22&lt;=C22,0,1)</f>
        <v>0</v>
      </c>
    </row>
    <row r="23" spans="1:86" s="20" customFormat="1" ht="15" customHeight="1" x14ac:dyDescent="0.15">
      <c r="A23" s="256" t="s">
        <v>49</v>
      </c>
      <c r="B23" s="262"/>
      <c r="C23" s="174">
        <f t="shared" si="0"/>
        <v>0</v>
      </c>
      <c r="D23" s="31"/>
      <c r="E23" s="32"/>
      <c r="F23" s="32"/>
      <c r="G23" s="178"/>
      <c r="H23" s="34"/>
      <c r="I23" s="35"/>
      <c r="J23" s="36"/>
      <c r="K23" s="36"/>
      <c r="L23" s="30"/>
      <c r="M23" s="30"/>
      <c r="N23" s="30"/>
      <c r="O23" s="30"/>
      <c r="P23" s="30"/>
      <c r="Q23" s="30"/>
      <c r="BC23" s="28"/>
      <c r="BF23" s="28"/>
      <c r="CA23" s="20" t="str">
        <f t="shared" ref="CA23:CA32" si="3">IF(SUM(H23:I23)&lt;&gt;C23,"El nº de visitas de primer contacto más la suma de vdi seguimiento deben ser coincidentes con el total","")</f>
        <v/>
      </c>
      <c r="CG23" s="20">
        <f t="shared" ref="CG23:CG32" si="4">IF(SUM(H23:I23)&lt;&gt;C23,1,0)</f>
        <v>0</v>
      </c>
    </row>
    <row r="24" spans="1:86" s="20" customFormat="1" ht="15.75" customHeight="1" x14ac:dyDescent="0.15">
      <c r="A24" s="256" t="s">
        <v>50</v>
      </c>
      <c r="B24" s="262"/>
      <c r="C24" s="174">
        <f t="shared" si="0"/>
        <v>0</v>
      </c>
      <c r="D24" s="31"/>
      <c r="E24" s="32"/>
      <c r="F24" s="32"/>
      <c r="G24" s="178"/>
      <c r="H24" s="34"/>
      <c r="I24" s="35"/>
      <c r="J24" s="36"/>
      <c r="K24" s="37"/>
      <c r="L24" s="30"/>
      <c r="M24" s="30"/>
      <c r="N24" s="30"/>
      <c r="O24" s="30"/>
      <c r="P24" s="30"/>
      <c r="Q24" s="30"/>
      <c r="BC24" s="28"/>
      <c r="BF24" s="28"/>
      <c r="CA24" s="20" t="str">
        <f t="shared" si="3"/>
        <v/>
      </c>
      <c r="CG24" s="20">
        <f t="shared" si="4"/>
        <v>0</v>
      </c>
    </row>
    <row r="25" spans="1:86" s="20" customFormat="1" ht="15" customHeight="1" x14ac:dyDescent="0.15">
      <c r="A25" s="256" t="s">
        <v>51</v>
      </c>
      <c r="B25" s="257"/>
      <c r="C25" s="174">
        <f t="shared" si="0"/>
        <v>0</v>
      </c>
      <c r="D25" s="31"/>
      <c r="E25" s="32"/>
      <c r="F25" s="32"/>
      <c r="G25" s="178"/>
      <c r="H25" s="34"/>
      <c r="I25" s="35"/>
      <c r="J25" s="36"/>
      <c r="K25" s="37"/>
      <c r="L25" s="30"/>
      <c r="M25" s="30"/>
      <c r="N25" s="30"/>
      <c r="O25" s="30"/>
      <c r="P25" s="30"/>
      <c r="Q25" s="30"/>
      <c r="BC25" s="28"/>
      <c r="BF25" s="28"/>
      <c r="CA25" s="20" t="str">
        <f t="shared" si="3"/>
        <v/>
      </c>
      <c r="CG25" s="20">
        <f t="shared" si="4"/>
        <v>0</v>
      </c>
    </row>
    <row r="26" spans="1:86" s="20" customFormat="1" ht="27" customHeight="1" x14ac:dyDescent="0.15">
      <c r="A26" s="256" t="s">
        <v>52</v>
      </c>
      <c r="B26" s="257"/>
      <c r="C26" s="174">
        <f t="shared" si="0"/>
        <v>0</v>
      </c>
      <c r="D26" s="31"/>
      <c r="E26" s="32"/>
      <c r="F26" s="32"/>
      <c r="G26" s="178"/>
      <c r="H26" s="34"/>
      <c r="I26" s="35"/>
      <c r="J26" s="36"/>
      <c r="K26" s="37"/>
      <c r="L26" s="30"/>
      <c r="M26" s="30"/>
      <c r="N26" s="30"/>
      <c r="O26" s="30"/>
      <c r="P26" s="30"/>
      <c r="Q26" s="30"/>
      <c r="BC26" s="28"/>
      <c r="BF26" s="28"/>
      <c r="CA26" s="20" t="str">
        <f t="shared" si="3"/>
        <v/>
      </c>
      <c r="CG26" s="20">
        <f t="shared" si="4"/>
        <v>0</v>
      </c>
    </row>
    <row r="27" spans="1:86" s="20" customFormat="1" ht="15.75" customHeight="1" x14ac:dyDescent="0.15">
      <c r="A27" s="256" t="s">
        <v>53</v>
      </c>
      <c r="B27" s="262"/>
      <c r="C27" s="174">
        <f t="shared" si="0"/>
        <v>0</v>
      </c>
      <c r="D27" s="31"/>
      <c r="E27" s="32"/>
      <c r="F27" s="32"/>
      <c r="G27" s="178"/>
      <c r="H27" s="34"/>
      <c r="I27" s="35"/>
      <c r="J27" s="36"/>
      <c r="K27" s="36"/>
      <c r="L27" s="30"/>
      <c r="M27" s="30"/>
      <c r="N27" s="30"/>
      <c r="O27" s="30"/>
      <c r="P27" s="30"/>
      <c r="Q27" s="30"/>
      <c r="BC27" s="28"/>
      <c r="BF27" s="28"/>
      <c r="CA27" s="20" t="str">
        <f t="shared" si="3"/>
        <v/>
      </c>
      <c r="CG27" s="20">
        <f t="shared" si="4"/>
        <v>0</v>
      </c>
    </row>
    <row r="28" spans="1:86" s="20" customFormat="1" ht="15" customHeight="1" x14ac:dyDescent="0.15">
      <c r="A28" s="256" t="s">
        <v>54</v>
      </c>
      <c r="B28" s="257"/>
      <c r="C28" s="174">
        <f t="shared" si="0"/>
        <v>0</v>
      </c>
      <c r="D28" s="31"/>
      <c r="E28" s="32"/>
      <c r="F28" s="32"/>
      <c r="G28" s="178"/>
      <c r="H28" s="34"/>
      <c r="I28" s="35"/>
      <c r="J28" s="36"/>
      <c r="K28" s="36"/>
      <c r="L28" s="30"/>
      <c r="M28" s="30"/>
      <c r="N28" s="30"/>
      <c r="O28" s="30"/>
      <c r="P28" s="30"/>
      <c r="Q28" s="30"/>
      <c r="BC28" s="28"/>
      <c r="BF28" s="28"/>
      <c r="CA28" s="20" t="str">
        <f t="shared" si="3"/>
        <v/>
      </c>
      <c r="CG28" s="20">
        <f t="shared" si="4"/>
        <v>0</v>
      </c>
    </row>
    <row r="29" spans="1:86" s="20" customFormat="1" ht="15" customHeight="1" x14ac:dyDescent="0.15">
      <c r="A29" s="260" t="s">
        <v>55</v>
      </c>
      <c r="B29" s="263"/>
      <c r="C29" s="174">
        <f t="shared" si="0"/>
        <v>0</v>
      </c>
      <c r="D29" s="31"/>
      <c r="E29" s="32"/>
      <c r="F29" s="32"/>
      <c r="G29" s="178"/>
      <c r="H29" s="34"/>
      <c r="I29" s="35"/>
      <c r="J29" s="36"/>
      <c r="K29" s="36"/>
      <c r="L29" s="8"/>
      <c r="M29" s="8"/>
      <c r="N29" s="8"/>
      <c r="O29" s="8"/>
      <c r="P29" s="8"/>
      <c r="Q29" s="8"/>
      <c r="R29" s="9"/>
      <c r="S29" s="9"/>
      <c r="T29" s="9"/>
      <c r="U29" s="9"/>
      <c r="V29" s="9"/>
      <c r="BC29" s="40"/>
      <c r="BD29" s="41"/>
      <c r="BE29" s="40"/>
      <c r="BF29" s="42"/>
      <c r="BG29" s="42"/>
      <c r="BH29" s="42"/>
      <c r="CA29" s="20" t="str">
        <f t="shared" si="3"/>
        <v/>
      </c>
      <c r="CG29" s="20">
        <f t="shared" si="4"/>
        <v>0</v>
      </c>
    </row>
    <row r="30" spans="1:86" s="20" customFormat="1" ht="15" customHeight="1" x14ac:dyDescent="0.15">
      <c r="A30" s="256" t="s">
        <v>56</v>
      </c>
      <c r="B30" s="262"/>
      <c r="C30" s="174">
        <f t="shared" si="0"/>
        <v>0</v>
      </c>
      <c r="D30" s="31"/>
      <c r="E30" s="32"/>
      <c r="F30" s="32"/>
      <c r="G30" s="178"/>
      <c r="H30" s="34"/>
      <c r="I30" s="35"/>
      <c r="J30" s="37"/>
      <c r="K30" s="37"/>
      <c r="L30" s="8" t="s">
        <v>48</v>
      </c>
      <c r="M30" s="8"/>
      <c r="N30" s="8"/>
      <c r="O30" s="8"/>
      <c r="P30" s="8"/>
      <c r="Q30" s="8"/>
      <c r="R30" s="9"/>
      <c r="S30" s="9"/>
      <c r="T30" s="9"/>
      <c r="U30" s="9"/>
      <c r="V30" s="9"/>
      <c r="BC30" s="40"/>
      <c r="BD30" s="41"/>
      <c r="BE30" s="40"/>
      <c r="BF30" s="42"/>
      <c r="BG30" s="42"/>
      <c r="BH30" s="42"/>
      <c r="CA30" s="20" t="str">
        <f t="shared" si="3"/>
        <v/>
      </c>
      <c r="CB30" s="20" t="str">
        <f>IF(J30&lt;=C30,"","Programa de atención Domiciliaria a personas con Dependencia severa debe ser MENOR O IGUAL  al Total")</f>
        <v/>
      </c>
      <c r="CG30" s="20">
        <f t="shared" si="4"/>
        <v>0</v>
      </c>
      <c r="CH30" s="20">
        <f>IF(J30&lt;=C30,0,1)</f>
        <v>0</v>
      </c>
    </row>
    <row r="31" spans="1:86" s="20" customFormat="1" ht="15" customHeight="1" x14ac:dyDescent="0.15">
      <c r="A31" s="256" t="s">
        <v>57</v>
      </c>
      <c r="B31" s="262"/>
      <c r="C31" s="174">
        <f t="shared" si="0"/>
        <v>0</v>
      </c>
      <c r="D31" s="43"/>
      <c r="E31" s="44"/>
      <c r="F31" s="44"/>
      <c r="G31" s="179"/>
      <c r="H31" s="46"/>
      <c r="I31" s="47"/>
      <c r="J31" s="48"/>
      <c r="K31" s="37"/>
      <c r="L31" s="8" t="s">
        <v>48</v>
      </c>
      <c r="M31" s="8"/>
      <c r="N31" s="8"/>
      <c r="O31" s="8"/>
      <c r="P31" s="8"/>
      <c r="Q31" s="8"/>
      <c r="R31" s="9"/>
      <c r="S31" s="9"/>
      <c r="T31" s="9"/>
      <c r="U31" s="9"/>
      <c r="V31" s="9"/>
      <c r="BC31" s="40"/>
      <c r="BD31" s="41"/>
      <c r="BE31" s="40"/>
      <c r="BF31" s="42"/>
      <c r="BG31" s="42"/>
      <c r="BH31" s="42"/>
      <c r="CA31" s="20" t="str">
        <f t="shared" si="3"/>
        <v/>
      </c>
      <c r="CB31" s="20" t="str">
        <f>IF(J31&lt;=C31,"","Programa de atención Domiciliaria a personas con Dependencia severa debe ser MENOR O IGUAL  al Total")</f>
        <v/>
      </c>
      <c r="CG31" s="20">
        <f t="shared" si="4"/>
        <v>0</v>
      </c>
      <c r="CH31" s="20">
        <f>IF(J31&lt;=C31,0,1)</f>
        <v>0</v>
      </c>
    </row>
    <row r="32" spans="1:86" s="20" customFormat="1" ht="15" customHeight="1" x14ac:dyDescent="0.15">
      <c r="A32" s="256" t="s">
        <v>58</v>
      </c>
      <c r="B32" s="262"/>
      <c r="C32" s="174">
        <f t="shared" si="0"/>
        <v>0</v>
      </c>
      <c r="D32" s="49"/>
      <c r="E32" s="32"/>
      <c r="F32" s="32"/>
      <c r="G32" s="178"/>
      <c r="H32" s="34"/>
      <c r="I32" s="35"/>
      <c r="J32" s="37"/>
      <c r="K32" s="37"/>
      <c r="L32" s="30" t="s">
        <v>48</v>
      </c>
      <c r="M32" s="30"/>
      <c r="N32" s="30"/>
      <c r="O32" s="30"/>
      <c r="P32" s="30"/>
      <c r="Q32" s="30"/>
      <c r="BC32" s="28"/>
      <c r="BF32" s="28"/>
      <c r="CA32" s="20" t="str">
        <f t="shared" si="3"/>
        <v/>
      </c>
      <c r="CB32" s="20" t="str">
        <f>IF(J32&lt;=C32,"","Programa de atención Domiciliaria a personas con Dependencia severa debe ser MENOR O IGUAL  al Total")</f>
        <v/>
      </c>
      <c r="CG32" s="20">
        <f t="shared" si="4"/>
        <v>0</v>
      </c>
      <c r="CH32" s="20">
        <f>IF(J32&lt;=C32,0,1)</f>
        <v>0</v>
      </c>
    </row>
    <row r="33" spans="1:58" s="20" customFormat="1" ht="15" customHeight="1" x14ac:dyDescent="0.15">
      <c r="A33" s="260" t="s">
        <v>59</v>
      </c>
      <c r="B33" s="261"/>
      <c r="C33" s="174">
        <f t="shared" si="0"/>
        <v>0</v>
      </c>
      <c r="D33" s="31"/>
      <c r="E33" s="32"/>
      <c r="F33" s="32"/>
      <c r="G33" s="178"/>
      <c r="H33" s="34"/>
      <c r="I33" s="35"/>
      <c r="J33" s="36"/>
      <c r="K33" s="37"/>
      <c r="L33" s="30"/>
      <c r="M33" s="30"/>
      <c r="N33" s="30"/>
      <c r="O33" s="30"/>
      <c r="P33" s="30"/>
      <c r="Q33" s="30"/>
      <c r="BC33" s="28"/>
      <c r="BF33" s="28"/>
    </row>
    <row r="34" spans="1:58" s="20" customFormat="1" ht="30" customHeight="1" x14ac:dyDescent="0.15">
      <c r="A34" s="269" t="s">
        <v>60</v>
      </c>
      <c r="B34" s="270"/>
      <c r="C34" s="174">
        <f t="shared" si="0"/>
        <v>0</v>
      </c>
      <c r="D34" s="50"/>
      <c r="E34" s="51"/>
      <c r="F34" s="51"/>
      <c r="G34" s="180"/>
      <c r="H34" s="53"/>
      <c r="I34" s="54"/>
      <c r="J34" s="55"/>
      <c r="K34" s="181"/>
      <c r="L34" s="8"/>
      <c r="M34" s="8"/>
      <c r="N34" s="8"/>
      <c r="O34" s="8"/>
      <c r="P34" s="9"/>
      <c r="Q34" s="9"/>
      <c r="R34" s="9"/>
      <c r="S34" s="9"/>
      <c r="T34" s="9"/>
    </row>
    <row r="35" spans="1:58" s="20" customFormat="1" ht="48.75" customHeight="1" x14ac:dyDescent="0.2">
      <c r="A35" s="56" t="s">
        <v>11</v>
      </c>
      <c r="B35" s="57"/>
      <c r="C35" s="57"/>
      <c r="D35" s="58"/>
      <c r="E35" s="59"/>
      <c r="F35" s="59"/>
      <c r="G35" s="60"/>
      <c r="H35" s="61"/>
      <c r="I35" s="15"/>
      <c r="J35" s="8"/>
      <c r="K35" s="8"/>
      <c r="L35" s="8"/>
      <c r="M35" s="8"/>
      <c r="N35" s="8"/>
      <c r="O35" s="8"/>
      <c r="P35" s="9"/>
      <c r="Q35" s="9"/>
      <c r="R35" s="9"/>
      <c r="S35" s="9"/>
      <c r="T35" s="9"/>
    </row>
    <row r="36" spans="1:58" s="20" customFormat="1" ht="15" customHeight="1" x14ac:dyDescent="0.15">
      <c r="A36" s="258" t="s">
        <v>3</v>
      </c>
      <c r="B36" s="266"/>
      <c r="C36" s="62" t="s">
        <v>4</v>
      </c>
      <c r="D36" s="62" t="s">
        <v>5</v>
      </c>
      <c r="E36" s="63" t="s">
        <v>12</v>
      </c>
      <c r="F36" s="17" t="s">
        <v>13</v>
      </c>
      <c r="G36" s="162" t="s">
        <v>14</v>
      </c>
      <c r="H36" s="162" t="s">
        <v>33</v>
      </c>
      <c r="I36" s="15"/>
      <c r="J36" s="8"/>
      <c r="K36" s="8"/>
      <c r="L36" s="8"/>
      <c r="M36" s="8"/>
      <c r="N36" s="8"/>
      <c r="O36" s="8"/>
      <c r="P36" s="9"/>
      <c r="Q36" s="9"/>
      <c r="R36" s="9"/>
      <c r="S36" s="9"/>
      <c r="T36" s="9"/>
    </row>
    <row r="37" spans="1:58" s="20" customFormat="1" ht="15" customHeight="1" x14ac:dyDescent="0.15">
      <c r="A37" s="267" t="s">
        <v>61</v>
      </c>
      <c r="B37" s="268"/>
      <c r="C37" s="182">
        <f t="shared" ref="C37:C43" si="5">SUM(D37:F37)</f>
        <v>0</v>
      </c>
      <c r="D37" s="65"/>
      <c r="E37" s="66"/>
      <c r="F37" s="67"/>
      <c r="G37" s="68"/>
      <c r="H37" s="84"/>
      <c r="I37" s="183"/>
      <c r="J37" s="8"/>
      <c r="K37" s="8"/>
      <c r="L37" s="8"/>
      <c r="M37" s="8"/>
      <c r="N37" s="8"/>
      <c r="O37" s="8"/>
      <c r="P37" s="9"/>
      <c r="Q37" s="9"/>
      <c r="R37" s="9"/>
      <c r="S37" s="9"/>
      <c r="T37" s="9"/>
    </row>
    <row r="38" spans="1:58" s="20" customFormat="1" ht="15" customHeight="1" x14ac:dyDescent="0.15">
      <c r="A38" s="256" t="s">
        <v>62</v>
      </c>
      <c r="B38" s="257"/>
      <c r="C38" s="184">
        <f t="shared" si="5"/>
        <v>0</v>
      </c>
      <c r="D38" s="49"/>
      <c r="E38" s="70"/>
      <c r="F38" s="71"/>
      <c r="G38" s="72"/>
      <c r="H38" s="84"/>
      <c r="I38" s="183"/>
      <c r="J38" s="8"/>
      <c r="K38" s="8"/>
      <c r="L38" s="8"/>
      <c r="M38" s="8"/>
      <c r="N38" s="8"/>
      <c r="O38" s="8"/>
      <c r="P38" s="9"/>
      <c r="Q38" s="9"/>
      <c r="R38" s="9"/>
      <c r="S38" s="9"/>
      <c r="T38" s="9"/>
    </row>
    <row r="39" spans="1:58" s="20" customFormat="1" ht="15" customHeight="1" x14ac:dyDescent="0.15">
      <c r="A39" s="256" t="s">
        <v>63</v>
      </c>
      <c r="B39" s="257"/>
      <c r="C39" s="174">
        <f t="shared" si="5"/>
        <v>0</v>
      </c>
      <c r="D39" s="49"/>
      <c r="E39" s="70"/>
      <c r="F39" s="71"/>
      <c r="G39" s="72"/>
      <c r="H39" s="84"/>
      <c r="I39" s="183"/>
      <c r="J39" s="8"/>
      <c r="K39" s="8"/>
      <c r="L39" s="8"/>
      <c r="M39" s="8"/>
      <c r="N39" s="8"/>
      <c r="O39" s="8"/>
      <c r="P39" s="9"/>
      <c r="Q39" s="9"/>
      <c r="R39" s="9"/>
      <c r="S39" s="9"/>
      <c r="T39" s="9"/>
    </row>
    <row r="40" spans="1:58" s="20" customFormat="1" ht="15" customHeight="1" x14ac:dyDescent="0.15">
      <c r="A40" s="256" t="s">
        <v>64</v>
      </c>
      <c r="B40" s="257"/>
      <c r="C40" s="174">
        <f t="shared" si="5"/>
        <v>0</v>
      </c>
      <c r="D40" s="49"/>
      <c r="E40" s="44"/>
      <c r="F40" s="71"/>
      <c r="G40" s="73"/>
      <c r="H40" s="132"/>
      <c r="I40" s="183"/>
      <c r="J40" s="8"/>
      <c r="K40" s="8"/>
      <c r="L40" s="8"/>
      <c r="M40" s="8"/>
      <c r="N40" s="8"/>
      <c r="O40" s="8"/>
      <c r="P40" s="9"/>
      <c r="Q40" s="9"/>
      <c r="R40" s="9"/>
      <c r="S40" s="9"/>
      <c r="T40" s="9"/>
    </row>
    <row r="41" spans="1:58" s="20" customFormat="1" ht="15" customHeight="1" x14ac:dyDescent="0.15">
      <c r="A41" s="271" t="s">
        <v>65</v>
      </c>
      <c r="B41" s="74" t="s">
        <v>66</v>
      </c>
      <c r="C41" s="185">
        <f t="shared" si="5"/>
        <v>60</v>
      </c>
      <c r="D41" s="65">
        <v>60</v>
      </c>
      <c r="E41" s="66"/>
      <c r="F41" s="67"/>
      <c r="G41" s="68"/>
      <c r="H41" s="186"/>
      <c r="I41" s="183"/>
      <c r="J41" s="8"/>
      <c r="K41" s="8"/>
      <c r="L41" s="8"/>
      <c r="M41" s="8"/>
      <c r="N41" s="8"/>
      <c r="O41" s="8"/>
      <c r="P41" s="9"/>
      <c r="Q41" s="9"/>
      <c r="R41" s="9"/>
      <c r="S41" s="9"/>
      <c r="T41" s="9"/>
    </row>
    <row r="42" spans="1:58" s="20" customFormat="1" ht="15" customHeight="1" x14ac:dyDescent="0.15">
      <c r="A42" s="271"/>
      <c r="B42" s="163" t="s">
        <v>67</v>
      </c>
      <c r="C42" s="174">
        <f t="shared" si="5"/>
        <v>0</v>
      </c>
      <c r="D42" s="49"/>
      <c r="E42" s="70"/>
      <c r="F42" s="71"/>
      <c r="G42" s="72"/>
      <c r="H42" s="186"/>
      <c r="I42" s="183"/>
      <c r="J42" s="8"/>
      <c r="K42" s="8"/>
      <c r="L42" s="8"/>
      <c r="M42" s="8"/>
      <c r="N42" s="8"/>
      <c r="O42" s="8"/>
      <c r="P42" s="9"/>
      <c r="Q42" s="9"/>
      <c r="R42" s="9"/>
      <c r="S42" s="9"/>
      <c r="T42" s="9"/>
    </row>
    <row r="43" spans="1:58" s="20" customFormat="1" ht="15" customHeight="1" x14ac:dyDescent="0.15">
      <c r="A43" s="271"/>
      <c r="B43" s="76" t="s">
        <v>68</v>
      </c>
      <c r="C43" s="187">
        <f t="shared" si="5"/>
        <v>0</v>
      </c>
      <c r="D43" s="78"/>
      <c r="E43" s="79"/>
      <c r="F43" s="80"/>
      <c r="G43" s="81"/>
      <c r="H43" s="84"/>
      <c r="I43" s="183"/>
      <c r="J43" s="8"/>
      <c r="K43" s="8"/>
      <c r="L43" s="8"/>
      <c r="M43" s="8"/>
      <c r="N43" s="8"/>
      <c r="O43" s="8"/>
      <c r="P43" s="9"/>
      <c r="Q43" s="9"/>
      <c r="R43" s="9"/>
      <c r="S43" s="9"/>
      <c r="T43" s="9"/>
    </row>
    <row r="44" spans="1:58" s="20" customFormat="1" ht="15.75" customHeight="1" x14ac:dyDescent="0.15">
      <c r="A44" s="260" t="s">
        <v>69</v>
      </c>
      <c r="B44" s="261"/>
      <c r="C44" s="185">
        <f>SUM(D44:G44)</f>
        <v>0</v>
      </c>
      <c r="D44" s="65"/>
      <c r="E44" s="66"/>
      <c r="F44" s="67"/>
      <c r="G44" s="82"/>
      <c r="H44" s="82"/>
      <c r="I44" s="183"/>
      <c r="J44" s="8"/>
      <c r="K44" s="8"/>
      <c r="L44" s="8"/>
      <c r="M44" s="8"/>
      <c r="N44" s="8"/>
      <c r="O44" s="8"/>
      <c r="P44" s="9"/>
      <c r="Q44" s="9"/>
      <c r="R44" s="9"/>
      <c r="S44" s="9"/>
      <c r="T44" s="9"/>
    </row>
    <row r="45" spans="1:58" s="20" customFormat="1" ht="15" customHeight="1" x14ac:dyDescent="0.15">
      <c r="A45" s="264" t="s">
        <v>70</v>
      </c>
      <c r="B45" s="265"/>
      <c r="C45" s="174">
        <f>SUM(D45:G45)</f>
        <v>677</v>
      </c>
      <c r="D45" s="49">
        <v>298</v>
      </c>
      <c r="E45" s="70"/>
      <c r="F45" s="71"/>
      <c r="G45" s="84">
        <v>379</v>
      </c>
      <c r="H45" s="84"/>
      <c r="I45" s="183"/>
      <c r="J45" s="8"/>
      <c r="K45" s="8"/>
      <c r="L45" s="8"/>
      <c r="M45" s="8"/>
      <c r="N45" s="8"/>
      <c r="O45" s="8"/>
      <c r="P45" s="9"/>
      <c r="Q45" s="9"/>
      <c r="R45" s="9"/>
      <c r="S45" s="9"/>
      <c r="T45" s="9"/>
    </row>
    <row r="46" spans="1:58" s="20" customFormat="1" ht="15" customHeight="1" x14ac:dyDescent="0.15">
      <c r="A46" s="243" t="s">
        <v>4</v>
      </c>
      <c r="B46" s="244"/>
      <c r="C46" s="188">
        <f>SUM(C37:C45)</f>
        <v>737</v>
      </c>
      <c r="D46" s="188">
        <f>SUM(D37:D45)</f>
        <v>358</v>
      </c>
      <c r="E46" s="189">
        <f>SUM(E37:E45)</f>
        <v>0</v>
      </c>
      <c r="F46" s="190">
        <f>SUM(F37:F45)</f>
        <v>0</v>
      </c>
      <c r="G46" s="191">
        <f>SUM(G44:G45)</f>
        <v>379</v>
      </c>
      <c r="H46" s="191">
        <f>SUM(H37:H45)</f>
        <v>0</v>
      </c>
      <c r="I46" s="183"/>
      <c r="J46" s="8"/>
      <c r="K46" s="8"/>
      <c r="L46" s="8"/>
      <c r="M46" s="8"/>
      <c r="N46" s="8"/>
      <c r="O46" s="8"/>
      <c r="P46" s="9"/>
      <c r="Q46" s="9"/>
      <c r="R46" s="9"/>
      <c r="S46" s="9"/>
      <c r="T46" s="9"/>
    </row>
    <row r="47" spans="1:58" s="20" customFormat="1" ht="30" customHeight="1" x14ac:dyDescent="0.15">
      <c r="A47" s="89" t="s">
        <v>15</v>
      </c>
      <c r="B47" s="90"/>
      <c r="C47" s="91"/>
      <c r="D47" s="91"/>
      <c r="E47" s="91"/>
      <c r="F47" s="92"/>
      <c r="G47" s="93"/>
      <c r="H47" s="2"/>
      <c r="I47" s="15"/>
      <c r="J47" s="8"/>
      <c r="K47" s="8"/>
      <c r="L47" s="8"/>
      <c r="M47" s="8"/>
      <c r="N47" s="8"/>
      <c r="O47" s="8"/>
      <c r="P47" s="9"/>
      <c r="Q47" s="9"/>
      <c r="R47" s="9"/>
      <c r="S47" s="9"/>
      <c r="T47" s="9"/>
    </row>
    <row r="48" spans="1:58" s="20" customFormat="1" ht="72.75" customHeight="1" x14ac:dyDescent="0.2">
      <c r="A48" s="192" t="s">
        <v>16</v>
      </c>
      <c r="B48" s="94"/>
      <c r="C48" s="94"/>
      <c r="D48" s="94"/>
      <c r="E48" s="94"/>
      <c r="F48" s="95"/>
      <c r="G48" s="95"/>
      <c r="H48" s="95"/>
      <c r="I48" s="15"/>
      <c r="J48" s="8"/>
      <c r="K48" s="8"/>
      <c r="L48" s="8"/>
      <c r="M48" s="8"/>
      <c r="N48" s="8"/>
      <c r="O48" s="8"/>
      <c r="P48" s="9"/>
      <c r="Q48" s="9"/>
      <c r="R48" s="9"/>
      <c r="S48" s="9"/>
      <c r="T48" s="9"/>
    </row>
    <row r="49" spans="1:80" s="20" customFormat="1" ht="15" customHeight="1" x14ac:dyDescent="0.2">
      <c r="A49" s="258" t="s">
        <v>3</v>
      </c>
      <c r="B49" s="266"/>
      <c r="C49" s="162" t="s">
        <v>4</v>
      </c>
      <c r="D49" s="96" t="s">
        <v>17</v>
      </c>
      <c r="E49" s="18" t="s">
        <v>18</v>
      </c>
      <c r="F49" s="19" t="s">
        <v>10</v>
      </c>
      <c r="G49" s="97"/>
      <c r="H49" s="98"/>
      <c r="I49" s="15"/>
      <c r="J49" s="8"/>
      <c r="K49" s="8"/>
      <c r="L49" s="8"/>
      <c r="M49" s="8"/>
      <c r="N49" s="8"/>
      <c r="O49" s="8"/>
      <c r="P49" s="9"/>
      <c r="Q49" s="9"/>
      <c r="R49" s="9"/>
      <c r="S49" s="9"/>
      <c r="T49" s="9"/>
      <c r="BA49" s="40"/>
      <c r="BE49" s="42"/>
    </row>
    <row r="50" spans="1:80" s="20" customFormat="1" ht="15" customHeight="1" x14ac:dyDescent="0.2">
      <c r="A50" s="272" t="s">
        <v>19</v>
      </c>
      <c r="B50" s="273"/>
      <c r="C50" s="193">
        <f t="shared" ref="C50:C55" si="6">SUM(D50:E50)</f>
        <v>14</v>
      </c>
      <c r="D50" s="100">
        <v>4</v>
      </c>
      <c r="E50" s="101">
        <v>10</v>
      </c>
      <c r="F50" s="102"/>
      <c r="G50" s="194"/>
      <c r="H50" s="103"/>
      <c r="I50" s="15"/>
      <c r="J50" s="8"/>
      <c r="K50" s="8"/>
      <c r="L50" s="8"/>
      <c r="M50" s="8"/>
      <c r="N50" s="8"/>
      <c r="O50" s="8"/>
      <c r="P50" s="9"/>
      <c r="Q50" s="9"/>
      <c r="R50" s="9"/>
      <c r="S50" s="9"/>
      <c r="T50" s="9"/>
      <c r="BA50" s="40"/>
      <c r="BE50" s="42"/>
    </row>
    <row r="51" spans="1:80" s="20" customFormat="1" ht="15" customHeight="1" x14ac:dyDescent="0.2">
      <c r="A51" s="245" t="s">
        <v>20</v>
      </c>
      <c r="B51" s="246"/>
      <c r="C51" s="195">
        <f t="shared" si="6"/>
        <v>82</v>
      </c>
      <c r="D51" s="105">
        <v>40</v>
      </c>
      <c r="E51" s="106">
        <v>42</v>
      </c>
      <c r="F51" s="107"/>
      <c r="G51" s="194"/>
      <c r="H51" s="103"/>
      <c r="I51" s="15"/>
      <c r="J51" s="8"/>
      <c r="K51" s="8"/>
      <c r="L51" s="8"/>
      <c r="M51" s="8"/>
      <c r="N51" s="8"/>
      <c r="O51" s="8"/>
      <c r="P51" s="9"/>
      <c r="Q51" s="9"/>
      <c r="R51" s="9"/>
      <c r="S51" s="9"/>
      <c r="T51" s="9"/>
      <c r="BA51" s="40"/>
      <c r="BB51" s="41"/>
      <c r="BC51" s="40"/>
      <c r="BD51" s="42"/>
      <c r="BE51" s="42"/>
      <c r="BF51" s="42"/>
    </row>
    <row r="52" spans="1:80" s="20" customFormat="1" ht="15" customHeight="1" x14ac:dyDescent="0.2">
      <c r="A52" s="247" t="s">
        <v>21</v>
      </c>
      <c r="B52" s="108" t="s">
        <v>22</v>
      </c>
      <c r="C52" s="193">
        <f t="shared" si="6"/>
        <v>0</v>
      </c>
      <c r="D52" s="100"/>
      <c r="E52" s="101"/>
      <c r="F52" s="109"/>
      <c r="G52" s="196" t="s">
        <v>48</v>
      </c>
      <c r="H52" s="103"/>
      <c r="I52" s="15"/>
      <c r="J52" s="8"/>
      <c r="K52" s="8"/>
      <c r="L52" s="8"/>
      <c r="M52" s="8"/>
      <c r="N52" s="8"/>
      <c r="O52" s="8"/>
      <c r="P52" s="9"/>
      <c r="Q52" s="9"/>
      <c r="R52" s="9"/>
      <c r="S52" s="9"/>
      <c r="T52" s="9"/>
      <c r="BA52" s="40"/>
      <c r="BB52" s="41"/>
      <c r="BC52" s="40"/>
      <c r="BD52" s="42"/>
      <c r="BE52" s="42"/>
      <c r="BF52" s="42"/>
      <c r="CA52" s="20" t="str">
        <f>IF(F52&lt;=C52,"","Programa de atención Domiciliaria a personas con Dependencia severa debe ser MENOR O IGUAL  al Total")</f>
        <v/>
      </c>
      <c r="CB52" s="20" t="str">
        <f>IF(C52=0,"",IF(F52="",IF(C52="","",1),0))</f>
        <v/>
      </c>
    </row>
    <row r="53" spans="1:80" s="20" customFormat="1" ht="18.75" customHeight="1" x14ac:dyDescent="0.2">
      <c r="A53" s="248"/>
      <c r="B53" s="110" t="s">
        <v>23</v>
      </c>
      <c r="C53" s="197">
        <f t="shared" si="6"/>
        <v>76</v>
      </c>
      <c r="D53" s="112">
        <v>29</v>
      </c>
      <c r="E53" s="113">
        <v>47</v>
      </c>
      <c r="F53" s="114">
        <v>3</v>
      </c>
      <c r="G53" s="196" t="s">
        <v>48</v>
      </c>
      <c r="H53" s="103"/>
      <c r="I53" s="15"/>
      <c r="J53" s="8"/>
      <c r="K53" s="8"/>
      <c r="L53" s="8"/>
      <c r="M53" s="8"/>
      <c r="N53" s="8"/>
      <c r="O53" s="8"/>
      <c r="P53" s="9"/>
      <c r="Q53" s="9"/>
      <c r="R53" s="9"/>
      <c r="S53" s="9"/>
      <c r="T53" s="9"/>
      <c r="BA53" s="40"/>
      <c r="BE53" s="42"/>
      <c r="CA53" s="20" t="str">
        <f>IF(F53&lt;=C53,"","Programa de atención Domiciliaria a personas con Dependencia severa debe ser MENOR O IGUAL  al Total")</f>
        <v/>
      </c>
      <c r="CB53" s="20">
        <f>IF(C53=0,"",IF(F53="",IF(C53="","",1),0))</f>
        <v>0</v>
      </c>
    </row>
    <row r="54" spans="1:80" s="20" customFormat="1" ht="21" customHeight="1" x14ac:dyDescent="0.2">
      <c r="A54" s="274" t="s">
        <v>24</v>
      </c>
      <c r="B54" s="274"/>
      <c r="C54" s="193">
        <f t="shared" si="6"/>
        <v>203</v>
      </c>
      <c r="D54" s="100">
        <v>104</v>
      </c>
      <c r="E54" s="115">
        <v>99</v>
      </c>
      <c r="F54" s="102"/>
      <c r="G54" s="194"/>
      <c r="H54" s="103"/>
      <c r="I54" s="15"/>
      <c r="J54" s="8"/>
      <c r="K54" s="8"/>
      <c r="L54" s="8"/>
      <c r="M54" s="8"/>
      <c r="N54" s="8"/>
      <c r="O54" s="8"/>
      <c r="P54" s="9"/>
      <c r="Q54" s="9"/>
      <c r="R54" s="9"/>
      <c r="S54" s="9"/>
      <c r="T54" s="9"/>
      <c r="BA54" s="40"/>
      <c r="BB54" s="41"/>
      <c r="BC54" s="40"/>
      <c r="BD54" s="42"/>
      <c r="BE54" s="42"/>
      <c r="BF54" s="42"/>
    </row>
    <row r="55" spans="1:80" s="20" customFormat="1" ht="21" customHeight="1" x14ac:dyDescent="0.2">
      <c r="A55" s="283" t="s">
        <v>25</v>
      </c>
      <c r="B55" s="283"/>
      <c r="C55" s="198">
        <f t="shared" si="6"/>
        <v>0</v>
      </c>
      <c r="D55" s="117"/>
      <c r="E55" s="118"/>
      <c r="F55" s="119"/>
      <c r="G55" s="196" t="s">
        <v>48</v>
      </c>
      <c r="H55" s="103"/>
      <c r="I55" s="15"/>
      <c r="J55" s="8"/>
      <c r="K55" s="8"/>
      <c r="L55" s="8"/>
      <c r="M55" s="8"/>
      <c r="N55" s="8"/>
      <c r="O55" s="8"/>
      <c r="P55" s="9"/>
      <c r="Q55" s="9"/>
      <c r="R55" s="9"/>
      <c r="S55" s="9"/>
      <c r="T55" s="9"/>
      <c r="BA55" s="40"/>
      <c r="BB55" s="41"/>
      <c r="BC55" s="40"/>
      <c r="BD55" s="42"/>
      <c r="BE55" s="42"/>
      <c r="BF55" s="42"/>
      <c r="CA55" s="20" t="str">
        <f>IF(F55&lt;=C55,"","Programa de atención Domiciliaria a personas con Dependencia severa debe ser MENOR O IGUAL  al Total")</f>
        <v/>
      </c>
      <c r="CB55" s="20" t="str">
        <f>IF(C55=0,"",IF(F55="",IF(C55="","",1),0))</f>
        <v/>
      </c>
    </row>
    <row r="56" spans="1:80" s="20" customFormat="1" ht="19.5" customHeight="1" x14ac:dyDescent="0.2">
      <c r="A56" s="284" t="s">
        <v>71</v>
      </c>
      <c r="B56" s="284"/>
      <c r="C56" s="199">
        <f>D56</f>
        <v>0</v>
      </c>
      <c r="D56" s="49"/>
      <c r="E56" s="146"/>
      <c r="F56" s="121"/>
      <c r="G56" s="196" t="s">
        <v>48</v>
      </c>
      <c r="H56" s="103"/>
      <c r="I56" s="15"/>
      <c r="J56" s="8"/>
      <c r="K56" s="8"/>
      <c r="L56" s="8"/>
      <c r="M56" s="8"/>
      <c r="N56" s="8"/>
      <c r="O56" s="9"/>
      <c r="P56" s="9"/>
      <c r="Q56" s="9"/>
      <c r="R56" s="9"/>
      <c r="S56" s="9"/>
      <c r="CA56" s="20" t="str">
        <f>IF(F56&lt;=C56,"","Programa de atención Domiciliaria a personas con Dependencia severa debe ser MENOR O IGUAL  al Total")</f>
        <v/>
      </c>
      <c r="CB56" s="20" t="str">
        <f>IF(C56=0,"",IF(F56="",IF(C56="","",1),0))</f>
        <v/>
      </c>
    </row>
    <row r="57" spans="1:80" s="20" customFormat="1" ht="30" customHeight="1" x14ac:dyDescent="0.15">
      <c r="A57" s="249" t="s">
        <v>26</v>
      </c>
      <c r="B57" s="249"/>
      <c r="C57" s="200">
        <f>D57</f>
        <v>0</v>
      </c>
      <c r="D57" s="78"/>
      <c r="E57" s="147"/>
      <c r="F57" s="148"/>
      <c r="G57" s="201"/>
      <c r="H57" s="15"/>
      <c r="I57" s="8"/>
      <c r="J57" s="8"/>
      <c r="K57" s="8"/>
      <c r="L57" s="8"/>
      <c r="M57" s="8"/>
      <c r="N57" s="8"/>
      <c r="O57" s="8"/>
      <c r="P57" s="9"/>
      <c r="Q57" s="9"/>
      <c r="R57" s="9"/>
      <c r="S57" s="9"/>
      <c r="T57" s="9"/>
    </row>
    <row r="58" spans="1:80" s="20" customFormat="1" ht="15" customHeight="1" x14ac:dyDescent="0.2">
      <c r="A58" s="192" t="s">
        <v>27</v>
      </c>
      <c r="B58" s="94"/>
      <c r="C58" s="94"/>
      <c r="D58" s="94"/>
      <c r="E58" s="94"/>
      <c r="F58" s="94"/>
      <c r="G58" s="94"/>
      <c r="H58" s="202"/>
      <c r="I58" s="15"/>
      <c r="J58" s="8"/>
      <c r="K58" s="8"/>
      <c r="L58" s="8"/>
      <c r="M58" s="8"/>
      <c r="N58" s="8"/>
      <c r="O58" s="8"/>
      <c r="P58" s="9"/>
      <c r="Q58" s="9"/>
      <c r="R58" s="9"/>
      <c r="S58" s="9"/>
      <c r="T58" s="9"/>
    </row>
    <row r="59" spans="1:80" s="20" customFormat="1" ht="15" customHeight="1" x14ac:dyDescent="0.15">
      <c r="A59" s="250" t="s">
        <v>72</v>
      </c>
      <c r="B59" s="251"/>
      <c r="C59" s="275" t="s">
        <v>28</v>
      </c>
      <c r="D59" s="275"/>
      <c r="E59" s="275"/>
      <c r="F59" s="275"/>
      <c r="G59" s="258"/>
      <c r="H59" s="276" t="s">
        <v>29</v>
      </c>
      <c r="I59" s="277"/>
      <c r="J59" s="8"/>
      <c r="K59" s="8"/>
      <c r="L59" s="8"/>
      <c r="M59" s="8"/>
      <c r="N59" s="8"/>
      <c r="O59" s="8"/>
      <c r="P59" s="9"/>
      <c r="Q59" s="9"/>
      <c r="R59" s="9"/>
      <c r="S59" s="9"/>
      <c r="T59" s="9"/>
    </row>
    <row r="60" spans="1:80" s="20" customFormat="1" ht="23.25" customHeight="1" x14ac:dyDescent="0.15">
      <c r="A60" s="252"/>
      <c r="B60" s="253"/>
      <c r="C60" s="250" t="s">
        <v>4</v>
      </c>
      <c r="D60" s="258" t="s">
        <v>30</v>
      </c>
      <c r="E60" s="259"/>
      <c r="F60" s="266"/>
      <c r="G60" s="279" t="s">
        <v>31</v>
      </c>
      <c r="H60" s="278"/>
      <c r="I60" s="277"/>
      <c r="J60" s="8"/>
      <c r="K60" s="8"/>
      <c r="L60" s="8"/>
      <c r="M60" s="8"/>
      <c r="N60" s="8"/>
      <c r="O60" s="8"/>
      <c r="P60" s="8"/>
      <c r="Q60" s="9"/>
      <c r="R60" s="9"/>
      <c r="S60" s="9"/>
      <c r="T60" s="9"/>
      <c r="U60" s="9"/>
    </row>
    <row r="61" spans="1:80" s="20" customFormat="1" ht="15.75" customHeight="1" x14ac:dyDescent="0.2">
      <c r="A61" s="254"/>
      <c r="B61" s="255"/>
      <c r="C61" s="254"/>
      <c r="D61" s="96" t="s">
        <v>73</v>
      </c>
      <c r="E61" s="17" t="s">
        <v>74</v>
      </c>
      <c r="F61" s="203" t="s">
        <v>75</v>
      </c>
      <c r="G61" s="280"/>
      <c r="H61" s="19" t="s">
        <v>76</v>
      </c>
      <c r="I61" s="162" t="s">
        <v>77</v>
      </c>
      <c r="J61" s="168"/>
      <c r="K61" s="168"/>
      <c r="L61" s="30"/>
      <c r="M61" s="30"/>
      <c r="N61" s="30"/>
      <c r="O61" s="30"/>
      <c r="P61" s="30"/>
      <c r="BA61" s="28"/>
      <c r="BD61" s="28"/>
    </row>
    <row r="62" spans="1:80" s="20" customFormat="1" ht="15.75" customHeight="1" x14ac:dyDescent="0.2">
      <c r="A62" s="285" t="s">
        <v>78</v>
      </c>
      <c r="B62" s="286"/>
      <c r="C62" s="204">
        <f t="shared" ref="C62:C67" si="7">SUM(D62:F62)+H62</f>
        <v>0</v>
      </c>
      <c r="D62" s="65"/>
      <c r="E62" s="66"/>
      <c r="F62" s="205"/>
      <c r="G62" s="206"/>
      <c r="H62" s="207"/>
      <c r="I62" s="82"/>
      <c r="J62" s="169"/>
      <c r="K62" s="168"/>
      <c r="L62" s="30"/>
      <c r="M62" s="30"/>
      <c r="N62" s="30"/>
      <c r="O62" s="30"/>
      <c r="P62" s="30"/>
      <c r="BA62" s="28"/>
      <c r="BD62" s="28"/>
    </row>
    <row r="63" spans="1:80" s="20" customFormat="1" ht="15.75" customHeight="1" x14ac:dyDescent="0.2">
      <c r="A63" s="281" t="s">
        <v>79</v>
      </c>
      <c r="B63" s="282"/>
      <c r="C63" s="208">
        <f t="shared" si="7"/>
        <v>0</v>
      </c>
      <c r="D63" s="49"/>
      <c r="E63" s="70"/>
      <c r="F63" s="209"/>
      <c r="G63" s="210"/>
      <c r="H63" s="121"/>
      <c r="I63" s="84"/>
      <c r="J63" s="169"/>
      <c r="K63" s="168"/>
      <c r="L63" s="30"/>
      <c r="M63" s="30"/>
      <c r="N63" s="30"/>
      <c r="O63" s="30"/>
      <c r="P63" s="30"/>
      <c r="BA63" s="28"/>
      <c r="BD63" s="28"/>
    </row>
    <row r="64" spans="1:80" s="20" customFormat="1" ht="15.75" customHeight="1" x14ac:dyDescent="0.2">
      <c r="A64" s="281" t="s">
        <v>80</v>
      </c>
      <c r="B64" s="282"/>
      <c r="C64" s="208">
        <f t="shared" si="7"/>
        <v>0</v>
      </c>
      <c r="D64" s="49"/>
      <c r="E64" s="70"/>
      <c r="F64" s="209"/>
      <c r="G64" s="210"/>
      <c r="H64" s="121"/>
      <c r="I64" s="84"/>
      <c r="J64" s="169"/>
      <c r="K64" s="168"/>
      <c r="L64" s="30"/>
      <c r="M64" s="30"/>
      <c r="N64" s="30"/>
      <c r="O64" s="30"/>
      <c r="P64" s="30"/>
      <c r="BA64" s="28"/>
      <c r="BD64" s="28"/>
    </row>
    <row r="65" spans="1:56" s="20" customFormat="1" ht="15" customHeight="1" x14ac:dyDescent="0.2">
      <c r="A65" s="281" t="s">
        <v>81</v>
      </c>
      <c r="B65" s="282"/>
      <c r="C65" s="208">
        <f t="shared" si="7"/>
        <v>0</v>
      </c>
      <c r="D65" s="49"/>
      <c r="E65" s="70"/>
      <c r="F65" s="209"/>
      <c r="G65" s="210"/>
      <c r="H65" s="121"/>
      <c r="I65" s="84"/>
      <c r="J65" s="169"/>
      <c r="K65" s="168"/>
      <c r="L65" s="30"/>
      <c r="M65" s="30"/>
      <c r="N65" s="30"/>
      <c r="O65" s="30"/>
      <c r="P65" s="30"/>
      <c r="BA65" s="28"/>
      <c r="BD65" s="28"/>
    </row>
    <row r="66" spans="1:56" s="20" customFormat="1" ht="15" customHeight="1" x14ac:dyDescent="0.2">
      <c r="A66" s="281" t="s">
        <v>82</v>
      </c>
      <c r="B66" s="282"/>
      <c r="C66" s="208">
        <f t="shared" si="7"/>
        <v>0</v>
      </c>
      <c r="D66" s="49"/>
      <c r="E66" s="70"/>
      <c r="F66" s="209"/>
      <c r="G66" s="210"/>
      <c r="H66" s="121"/>
      <c r="I66" s="84"/>
      <c r="J66" s="169"/>
      <c r="K66" s="168"/>
      <c r="L66" s="30"/>
      <c r="M66" s="30"/>
      <c r="N66" s="30"/>
      <c r="O66" s="30"/>
      <c r="P66" s="30"/>
      <c r="BA66" s="28"/>
      <c r="BD66" s="28"/>
    </row>
    <row r="67" spans="1:56" s="20" customFormat="1" ht="20.25" customHeight="1" x14ac:dyDescent="0.2">
      <c r="A67" s="236" t="s">
        <v>83</v>
      </c>
      <c r="B67" s="237"/>
      <c r="C67" s="211">
        <f t="shared" si="7"/>
        <v>0</v>
      </c>
      <c r="D67" s="78"/>
      <c r="E67" s="79"/>
      <c r="F67" s="212"/>
      <c r="G67" s="213"/>
      <c r="H67" s="214"/>
      <c r="I67" s="132"/>
      <c r="J67" s="169"/>
      <c r="K67" s="168"/>
      <c r="L67" s="8"/>
      <c r="M67" s="8"/>
      <c r="N67" s="8"/>
      <c r="O67" s="8"/>
      <c r="P67" s="9"/>
      <c r="Q67" s="9"/>
      <c r="R67" s="9"/>
      <c r="S67" s="9"/>
      <c r="T67" s="9"/>
    </row>
    <row r="68" spans="1:56" ht="15.75" customHeight="1" x14ac:dyDescent="0.2">
      <c r="A68" s="215" t="s">
        <v>32</v>
      </c>
      <c r="B68" s="8"/>
      <c r="C68" s="8"/>
      <c r="D68" s="8"/>
      <c r="E68" s="8"/>
      <c r="F68" s="8"/>
      <c r="G68" s="8"/>
      <c r="H68" s="8"/>
      <c r="I68" s="15"/>
      <c r="J68" s="168"/>
      <c r="K68" s="168"/>
    </row>
    <row r="69" spans="1:56" ht="14.25" x14ac:dyDescent="0.2">
      <c r="A69" s="216" t="s">
        <v>84</v>
      </c>
      <c r="B69" s="217"/>
      <c r="C69" s="217"/>
      <c r="D69" s="217"/>
      <c r="E69" s="217"/>
      <c r="F69" s="218"/>
      <c r="G69" s="218"/>
      <c r="H69" s="168"/>
      <c r="I69" s="168"/>
      <c r="J69" s="168"/>
      <c r="K69" s="168"/>
    </row>
    <row r="70" spans="1:56" ht="14.25" x14ac:dyDescent="0.2">
      <c r="A70" s="238" t="s">
        <v>85</v>
      </c>
      <c r="B70" s="238" t="s">
        <v>86</v>
      </c>
      <c r="C70" s="240" t="s">
        <v>87</v>
      </c>
      <c r="D70" s="241"/>
      <c r="E70" s="241"/>
      <c r="F70" s="241"/>
      <c r="G70" s="242"/>
      <c r="H70" s="168"/>
      <c r="I70" s="168"/>
      <c r="J70" s="168"/>
      <c r="K70" s="168"/>
    </row>
    <row r="71" spans="1:56" ht="14.25" x14ac:dyDescent="0.2">
      <c r="A71" s="239"/>
      <c r="B71" s="239"/>
      <c r="C71" s="219" t="s">
        <v>88</v>
      </c>
      <c r="D71" s="220" t="s">
        <v>89</v>
      </c>
      <c r="E71" s="221" t="s">
        <v>90</v>
      </c>
      <c r="F71" s="221" t="s">
        <v>91</v>
      </c>
      <c r="G71" s="222" t="s">
        <v>92</v>
      </c>
      <c r="H71" s="168"/>
      <c r="I71" s="168"/>
      <c r="J71" s="168"/>
      <c r="K71" s="168"/>
    </row>
    <row r="72" spans="1:56" ht="14.25" x14ac:dyDescent="0.2">
      <c r="A72" s="223" t="s">
        <v>93</v>
      </c>
      <c r="B72" s="224">
        <f>SUM(C72:G72)</f>
        <v>0</v>
      </c>
      <c r="C72" s="65"/>
      <c r="D72" s="225"/>
      <c r="E72" s="225"/>
      <c r="F72" s="225"/>
      <c r="G72" s="126"/>
      <c r="H72" s="169"/>
      <c r="I72" s="168"/>
      <c r="J72" s="168"/>
      <c r="K72" s="168"/>
    </row>
    <row r="73" spans="1:56" ht="14.25" x14ac:dyDescent="0.2">
      <c r="A73" s="226" t="s">
        <v>67</v>
      </c>
      <c r="B73" s="227">
        <f>SUM(C73:G73)</f>
        <v>0</v>
      </c>
      <c r="C73" s="78"/>
      <c r="D73" s="80"/>
      <c r="E73" s="80"/>
      <c r="F73" s="80"/>
      <c r="G73" s="134"/>
      <c r="H73" s="169"/>
      <c r="I73" s="168"/>
      <c r="J73" s="168"/>
      <c r="K73" s="168"/>
    </row>
    <row r="74" spans="1:56" ht="14.25" x14ac:dyDescent="0.2">
      <c r="A74" s="216" t="s">
        <v>94</v>
      </c>
      <c r="B74" s="217"/>
      <c r="C74" s="217"/>
      <c r="D74" s="217"/>
      <c r="E74" s="217"/>
      <c r="F74" s="218"/>
      <c r="G74" s="218"/>
      <c r="H74" s="168"/>
      <c r="I74" s="168"/>
      <c r="J74" s="168"/>
      <c r="K74" s="168"/>
    </row>
    <row r="75" spans="1:56" ht="14.25" x14ac:dyDescent="0.2">
      <c r="A75" s="238" t="s">
        <v>85</v>
      </c>
      <c r="B75" s="238" t="s">
        <v>95</v>
      </c>
      <c r="C75" s="240" t="s">
        <v>96</v>
      </c>
      <c r="D75" s="241"/>
      <c r="E75" s="241"/>
      <c r="F75" s="241"/>
      <c r="G75" s="242"/>
      <c r="H75" s="168"/>
      <c r="I75" s="168"/>
      <c r="J75" s="168"/>
      <c r="K75" s="168"/>
    </row>
    <row r="76" spans="1:56" ht="14.25" x14ac:dyDescent="0.2">
      <c r="A76" s="239"/>
      <c r="B76" s="239"/>
      <c r="C76" s="219" t="s">
        <v>88</v>
      </c>
      <c r="D76" s="220" t="s">
        <v>89</v>
      </c>
      <c r="E76" s="221" t="s">
        <v>90</v>
      </c>
      <c r="F76" s="221" t="s">
        <v>91</v>
      </c>
      <c r="G76" s="222" t="s">
        <v>92</v>
      </c>
      <c r="H76" s="168"/>
      <c r="I76" s="168"/>
      <c r="J76" s="168"/>
      <c r="K76" s="168"/>
    </row>
    <row r="77" spans="1:56" ht="32.25" x14ac:dyDescent="0.2">
      <c r="A77" s="228" t="s">
        <v>97</v>
      </c>
      <c r="B77" s="229">
        <f>SUM(C77:G77)</f>
        <v>0</v>
      </c>
      <c r="C77" s="230"/>
      <c r="D77" s="231"/>
      <c r="E77" s="231"/>
      <c r="F77" s="231"/>
      <c r="G77" s="232"/>
      <c r="H77" s="169"/>
      <c r="I77" s="168"/>
      <c r="J77" s="168"/>
      <c r="K77" s="168"/>
    </row>
    <row r="195" spans="1:56" x14ac:dyDescent="0.15">
      <c r="A195" s="138">
        <f>SUM(C10:C34,C46,C50:C57,C62:C67,B72:B73,B77)</f>
        <v>1112</v>
      </c>
      <c r="B195" s="138">
        <f>SUM(CG7:CO78)</f>
        <v>0</v>
      </c>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61">
    <mergeCell ref="A18:B1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H59:I60"/>
    <mergeCell ref="A45:B45"/>
    <mergeCell ref="A31:B31"/>
    <mergeCell ref="A32:B32"/>
    <mergeCell ref="A33:B33"/>
    <mergeCell ref="A36:B36"/>
    <mergeCell ref="A37:B37"/>
    <mergeCell ref="A38:B38"/>
    <mergeCell ref="A39:B39"/>
    <mergeCell ref="A44:B44"/>
    <mergeCell ref="A34:B34"/>
    <mergeCell ref="A40:B40"/>
    <mergeCell ref="A41:A43"/>
    <mergeCell ref="C59:G59"/>
    <mergeCell ref="C60:C61"/>
    <mergeCell ref="D60:F60"/>
    <mergeCell ref="G60:G61"/>
    <mergeCell ref="A49:B49"/>
    <mergeCell ref="A50:B50"/>
    <mergeCell ref="A54:B54"/>
    <mergeCell ref="A66:B66"/>
    <mergeCell ref="A55:B55"/>
    <mergeCell ref="A56:B56"/>
    <mergeCell ref="A62:B62"/>
    <mergeCell ref="A63:B63"/>
    <mergeCell ref="A64:B64"/>
    <mergeCell ref="A65:B65"/>
    <mergeCell ref="A46:B46"/>
    <mergeCell ref="A51:B51"/>
    <mergeCell ref="A52:A53"/>
    <mergeCell ref="A57:B57"/>
    <mergeCell ref="A59:B61"/>
    <mergeCell ref="A67:B67"/>
    <mergeCell ref="A70:A71"/>
    <mergeCell ref="B70:B71"/>
    <mergeCell ref="C70:G70"/>
    <mergeCell ref="A75:A76"/>
    <mergeCell ref="B75:B76"/>
    <mergeCell ref="C75:G75"/>
  </mergeCells>
  <dataValidations count="2">
    <dataValidation allowBlank="1" showInputMessage="1" showErrorMessage="1" errorTitle="ERROR" error="Por Favor Ingrese solo Números." sqref="G9"/>
    <dataValidation type="whole" allowBlank="1" showInputMessage="1" showErrorMessage="1" errorTitle="ERROR" error="Por Favor Ingrese solo Números." sqref="A1:F77 H1:K77 G1:G8 G10:G77">
      <formula1>0</formula1>
      <formula2>100000000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TBF983049:TBF983073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TLB983049:TLB983073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TUX983049:TUX983073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UET983049:UET983073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UOP983049:UOP983073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UYL983049:UYL983073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VIH983049:VIH983073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VSD983049:VSD983073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WBZ983049:WBZ983073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WLV983049:WLV983073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WVR983049:WVR983073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xm:sqref>
        </x14:dataValidation>
        <x14:dataValidation type="whole" allowBlank="1" showInputMessage="1" showErrorMessage="1" errorTitle="Error" error="Por favor ingrese números enteros">
          <x14:formula1>
            <xm:f>0</xm:f>
          </x14:formula1>
          <x14:formula2>
            <xm:f>10000000000</xm:f>
          </x14:formula2>
          <xm:sqref>QKH983074:QKH983084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QUD983074:QUD983084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RDZ983074:RDZ983084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RNV983074:RNV983084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RXR983074:RXR983084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SHN983074:SHN983084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SRJ983074:SRJ983084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TBF983074:TBF983084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TLB983074:TLB983084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TUX983074:TUX983084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UET983074:UET983084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UOP983074:UOP983084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UYL983074:UYL983084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VIH983074:VIH983084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VSD983074:VSD983084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L1:BB65536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WBZ983074:WBZ983084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WLV983074:WLV983084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WVR983074:WVR983084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A78:K65536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workbookViewId="0">
      <selection activeCell="A14" sqref="A14:B14"/>
    </sheetView>
  </sheetViews>
  <sheetFormatPr baseColWidth="10" defaultRowHeight="14.25" x14ac:dyDescent="0.2"/>
  <cols>
    <col min="1" max="1" width="40.42578125" style="168" customWidth="1"/>
    <col min="2" max="2" width="30.140625" style="168" customWidth="1"/>
    <col min="3" max="10" width="16" style="168" customWidth="1"/>
    <col min="11" max="11" width="18.42578125" style="168" customWidth="1"/>
    <col min="12" max="74" width="11.42578125" style="168"/>
    <col min="75" max="77" width="11.42578125" style="169"/>
    <col min="78" max="96" width="0" style="169" hidden="1" customWidth="1"/>
    <col min="97" max="102" width="11.42578125" style="169"/>
    <col min="103" max="16384" width="11.42578125" style="168"/>
  </cols>
  <sheetData>
    <row r="1" spans="1:85" x14ac:dyDescent="0.2">
      <c r="A1" s="167" t="s">
        <v>0</v>
      </c>
    </row>
    <row r="2" spans="1:85" x14ac:dyDescent="0.2">
      <c r="A2" s="167" t="str">
        <f>CONCATENATE("COMUNA: ",[4]NOMBRE!B2," - ","( ",[4]NOMBRE!C2,[4]NOMBRE!D2,[4]NOMBRE!E2,[4]NOMBRE!F2,[4]NOMBRE!G2," )")</f>
        <v>COMUNA: Linares - ( 07401 )</v>
      </c>
    </row>
    <row r="3" spans="1:85" x14ac:dyDescent="0.2">
      <c r="A3" s="167" t="str">
        <f>CONCATENATE("ESTABLECIMIENTO/ESTRATEGIA: ",[4]NOMBRE!B3," - ","( ",[4]NOMBRE!C3,[4]NOMBRE!D3,[4]NOMBRE!E3,[4]NOMBRE!F3,[4]NOMBRE!G3,[4]NOMBRE!H3," )")</f>
        <v>ESTABLECIMIENTO/ESTRATEGIA: Hospital Presidente Carlos Ibáñez del Campo - ( 116108 )</v>
      </c>
    </row>
    <row r="4" spans="1:85" x14ac:dyDescent="0.2">
      <c r="A4" s="167" t="str">
        <f>CONCATENATE("MES: ",[4]NOMBRE!B6," - ","( ",[4]NOMBRE!C6,[4]NOMBRE!D6," )")</f>
        <v>MES: ABRIL - ( 04 )</v>
      </c>
    </row>
    <row r="5" spans="1:85" x14ac:dyDescent="0.2">
      <c r="A5" s="167" t="str">
        <f>CONCATENATE("AÑO: ",[4]NOMBRE!B7)</f>
        <v>AÑO: 2017</v>
      </c>
    </row>
    <row r="6" spans="1:85" ht="15" customHeight="1" x14ac:dyDescent="0.2">
      <c r="A6" s="170"/>
      <c r="B6" s="170"/>
      <c r="C6" s="171" t="s">
        <v>1</v>
      </c>
      <c r="D6" s="170"/>
      <c r="E6" s="170"/>
      <c r="F6" s="170"/>
      <c r="G6" s="170"/>
      <c r="H6" s="6"/>
      <c r="I6" s="7"/>
      <c r="J6" s="8"/>
      <c r="K6" s="8"/>
    </row>
    <row r="7" spans="1:85" ht="15" x14ac:dyDescent="0.2">
      <c r="A7" s="166"/>
      <c r="B7" s="166"/>
      <c r="C7" s="166"/>
      <c r="D7" s="166"/>
      <c r="E7" s="166"/>
      <c r="F7" s="166"/>
      <c r="G7" s="166"/>
      <c r="H7" s="6"/>
      <c r="I7" s="7"/>
      <c r="J7" s="8"/>
      <c r="K7" s="8"/>
    </row>
    <row r="8" spans="1:85" x14ac:dyDescent="0.2">
      <c r="A8" s="10" t="s">
        <v>2</v>
      </c>
      <c r="B8" s="11"/>
      <c r="C8" s="12"/>
      <c r="D8" s="11"/>
      <c r="E8" s="13"/>
      <c r="F8" s="13"/>
      <c r="G8" s="14"/>
      <c r="H8" s="13"/>
      <c r="I8" s="15"/>
      <c r="J8" s="8"/>
      <c r="K8" s="8"/>
    </row>
    <row r="9" spans="1:85" ht="56.25" customHeight="1" x14ac:dyDescent="0.2">
      <c r="A9" s="258" t="s">
        <v>3</v>
      </c>
      <c r="B9" s="259"/>
      <c r="C9" s="165" t="s">
        <v>4</v>
      </c>
      <c r="D9" s="16" t="s">
        <v>5</v>
      </c>
      <c r="E9" s="17" t="s">
        <v>6</v>
      </c>
      <c r="F9" s="18" t="s">
        <v>7</v>
      </c>
      <c r="G9" s="292" t="s">
        <v>98</v>
      </c>
      <c r="H9" s="142" t="s">
        <v>8</v>
      </c>
      <c r="I9" s="143" t="s">
        <v>9</v>
      </c>
      <c r="J9" s="173" t="s">
        <v>10</v>
      </c>
      <c r="K9" s="19" t="s">
        <v>34</v>
      </c>
    </row>
    <row r="10" spans="1:85" ht="17.25" customHeight="1" x14ac:dyDescent="0.2">
      <c r="A10" s="260" t="s">
        <v>35</v>
      </c>
      <c r="B10" s="261"/>
      <c r="C10" s="21">
        <f t="shared" ref="C10:C34" si="0">SUM(D10:F10)</f>
        <v>0</v>
      </c>
      <c r="D10" s="22"/>
      <c r="E10" s="23"/>
      <c r="F10" s="293"/>
      <c r="G10" s="294"/>
      <c r="H10" s="25"/>
      <c r="I10" s="26"/>
      <c r="J10" s="27"/>
      <c r="K10" s="27"/>
      <c r="L10" s="177"/>
      <c r="CA10" s="169" t="str">
        <f t="shared" ref="CA10:CA21" si="1">IF(SUM(H10:I10)&lt;&gt;C10,"El nº de visitas de primer contacto más la suma de vdi seguimiento deben ser coincidentes con el total","")</f>
        <v/>
      </c>
      <c r="CG10" s="169">
        <f t="shared" ref="CG10:CG21" si="2">IF(SUM(H10:I10)&lt;&gt;C10,1,0)</f>
        <v>0</v>
      </c>
    </row>
    <row r="11" spans="1:85" ht="17.25" customHeight="1" x14ac:dyDescent="0.2">
      <c r="A11" s="256" t="s">
        <v>36</v>
      </c>
      <c r="B11" s="262"/>
      <c r="C11" s="21">
        <f t="shared" si="0"/>
        <v>0</v>
      </c>
      <c r="D11" s="31"/>
      <c r="E11" s="32"/>
      <c r="F11" s="33"/>
      <c r="G11" s="295"/>
      <c r="H11" s="34"/>
      <c r="I11" s="35"/>
      <c r="J11" s="36"/>
      <c r="K11" s="36"/>
      <c r="L11" s="177"/>
      <c r="CA11" s="169" t="str">
        <f t="shared" si="1"/>
        <v/>
      </c>
      <c r="CG11" s="169">
        <f t="shared" si="2"/>
        <v>0</v>
      </c>
    </row>
    <row r="12" spans="1:85" ht="17.25" customHeight="1" x14ac:dyDescent="0.2">
      <c r="A12" s="256" t="s">
        <v>37</v>
      </c>
      <c r="B12" s="262"/>
      <c r="C12" s="21">
        <f t="shared" si="0"/>
        <v>0</v>
      </c>
      <c r="D12" s="31"/>
      <c r="E12" s="32"/>
      <c r="F12" s="33"/>
      <c r="G12" s="295"/>
      <c r="H12" s="34"/>
      <c r="I12" s="35"/>
      <c r="J12" s="36"/>
      <c r="K12" s="36"/>
      <c r="L12" s="177"/>
      <c r="CA12" s="169" t="str">
        <f t="shared" si="1"/>
        <v/>
      </c>
      <c r="CG12" s="169">
        <f t="shared" si="2"/>
        <v>0</v>
      </c>
    </row>
    <row r="13" spans="1:85" ht="17.25" customHeight="1" x14ac:dyDescent="0.2">
      <c r="A13" s="256" t="s">
        <v>38</v>
      </c>
      <c r="B13" s="262"/>
      <c r="C13" s="21">
        <f t="shared" si="0"/>
        <v>0</v>
      </c>
      <c r="D13" s="31"/>
      <c r="E13" s="32"/>
      <c r="F13" s="33"/>
      <c r="G13" s="295"/>
      <c r="H13" s="34"/>
      <c r="I13" s="35"/>
      <c r="J13" s="36"/>
      <c r="K13" s="36"/>
      <c r="L13" s="177"/>
      <c r="CA13" s="169" t="str">
        <f t="shared" si="1"/>
        <v/>
      </c>
      <c r="CG13" s="169">
        <f t="shared" si="2"/>
        <v>0</v>
      </c>
    </row>
    <row r="14" spans="1:85" ht="25.5" customHeight="1" x14ac:dyDescent="0.2">
      <c r="A14" s="256" t="s">
        <v>39</v>
      </c>
      <c r="B14" s="262"/>
      <c r="C14" s="21">
        <f t="shared" si="0"/>
        <v>0</v>
      </c>
      <c r="D14" s="31"/>
      <c r="E14" s="32"/>
      <c r="F14" s="33"/>
      <c r="G14" s="295"/>
      <c r="H14" s="34"/>
      <c r="I14" s="35"/>
      <c r="J14" s="36"/>
      <c r="K14" s="36"/>
      <c r="L14" s="177"/>
      <c r="CA14" s="169" t="str">
        <f t="shared" si="1"/>
        <v/>
      </c>
      <c r="CG14" s="169">
        <f t="shared" si="2"/>
        <v>0</v>
      </c>
    </row>
    <row r="15" spans="1:85" ht="27" customHeight="1" x14ac:dyDescent="0.2">
      <c r="A15" s="256" t="s">
        <v>40</v>
      </c>
      <c r="B15" s="262"/>
      <c r="C15" s="21">
        <f t="shared" si="0"/>
        <v>0</v>
      </c>
      <c r="D15" s="31"/>
      <c r="E15" s="32"/>
      <c r="F15" s="33"/>
      <c r="G15" s="295"/>
      <c r="H15" s="34"/>
      <c r="I15" s="35"/>
      <c r="J15" s="36"/>
      <c r="K15" s="36"/>
      <c r="L15" s="177"/>
      <c r="CA15" s="169" t="str">
        <f t="shared" si="1"/>
        <v/>
      </c>
      <c r="CG15" s="169">
        <f t="shared" si="2"/>
        <v>0</v>
      </c>
    </row>
    <row r="16" spans="1:85" ht="17.25" customHeight="1" x14ac:dyDescent="0.2">
      <c r="A16" s="256" t="s">
        <v>41</v>
      </c>
      <c r="B16" s="262"/>
      <c r="C16" s="21">
        <f t="shared" si="0"/>
        <v>0</v>
      </c>
      <c r="D16" s="31"/>
      <c r="E16" s="32"/>
      <c r="F16" s="33"/>
      <c r="G16" s="295"/>
      <c r="H16" s="34"/>
      <c r="I16" s="35"/>
      <c r="J16" s="36"/>
      <c r="K16" s="36"/>
      <c r="L16" s="177"/>
      <c r="CA16" s="169" t="str">
        <f t="shared" si="1"/>
        <v/>
      </c>
      <c r="CG16" s="169">
        <f t="shared" si="2"/>
        <v>0</v>
      </c>
    </row>
    <row r="17" spans="1:86" ht="17.25" customHeight="1" x14ac:dyDescent="0.2">
      <c r="A17" s="256" t="s">
        <v>42</v>
      </c>
      <c r="B17" s="262"/>
      <c r="C17" s="21">
        <f t="shared" si="0"/>
        <v>0</v>
      </c>
      <c r="D17" s="31"/>
      <c r="E17" s="32"/>
      <c r="F17" s="33"/>
      <c r="G17" s="295"/>
      <c r="H17" s="34"/>
      <c r="I17" s="35"/>
      <c r="J17" s="36"/>
      <c r="K17" s="36"/>
      <c r="L17" s="177"/>
      <c r="CA17" s="169" t="str">
        <f t="shared" si="1"/>
        <v/>
      </c>
      <c r="CG17" s="169">
        <f t="shared" si="2"/>
        <v>0</v>
      </c>
    </row>
    <row r="18" spans="1:86" ht="17.25" customHeight="1" x14ac:dyDescent="0.2">
      <c r="A18" s="256" t="s">
        <v>43</v>
      </c>
      <c r="B18" s="257"/>
      <c r="C18" s="21">
        <f t="shared" si="0"/>
        <v>0</v>
      </c>
      <c r="D18" s="31"/>
      <c r="E18" s="32"/>
      <c r="F18" s="33"/>
      <c r="G18" s="295"/>
      <c r="H18" s="34"/>
      <c r="I18" s="35"/>
      <c r="J18" s="36"/>
      <c r="K18" s="37"/>
      <c r="L18" s="177"/>
      <c r="CA18" s="169" t="str">
        <f t="shared" si="1"/>
        <v/>
      </c>
      <c r="CG18" s="169">
        <f t="shared" si="2"/>
        <v>0</v>
      </c>
    </row>
    <row r="19" spans="1:86" ht="17.25" customHeight="1" x14ac:dyDescent="0.2">
      <c r="A19" s="256" t="s">
        <v>44</v>
      </c>
      <c r="B19" s="262"/>
      <c r="C19" s="21">
        <f t="shared" si="0"/>
        <v>0</v>
      </c>
      <c r="D19" s="31"/>
      <c r="E19" s="32"/>
      <c r="F19" s="33"/>
      <c r="G19" s="295"/>
      <c r="H19" s="34"/>
      <c r="I19" s="35"/>
      <c r="J19" s="36"/>
      <c r="K19" s="37"/>
      <c r="L19" s="177"/>
      <c r="CA19" s="169" t="str">
        <f t="shared" si="1"/>
        <v/>
      </c>
      <c r="CG19" s="169">
        <f t="shared" si="2"/>
        <v>0</v>
      </c>
    </row>
    <row r="20" spans="1:86" ht="17.25" customHeight="1" x14ac:dyDescent="0.2">
      <c r="A20" s="256" t="s">
        <v>45</v>
      </c>
      <c r="B20" s="262"/>
      <c r="C20" s="21">
        <f t="shared" si="0"/>
        <v>0</v>
      </c>
      <c r="D20" s="31"/>
      <c r="E20" s="32"/>
      <c r="F20" s="33"/>
      <c r="G20" s="295"/>
      <c r="H20" s="34"/>
      <c r="I20" s="35"/>
      <c r="J20" s="36"/>
      <c r="K20" s="37"/>
      <c r="L20" s="177"/>
      <c r="CA20" s="169" t="str">
        <f t="shared" si="1"/>
        <v/>
      </c>
      <c r="CG20" s="169">
        <f t="shared" si="2"/>
        <v>0</v>
      </c>
    </row>
    <row r="21" spans="1:86" ht="17.25" customHeight="1" x14ac:dyDescent="0.2">
      <c r="A21" s="256" t="s">
        <v>46</v>
      </c>
      <c r="B21" s="262"/>
      <c r="C21" s="21">
        <f t="shared" si="0"/>
        <v>0</v>
      </c>
      <c r="D21" s="31"/>
      <c r="E21" s="32"/>
      <c r="F21" s="33"/>
      <c r="G21" s="295"/>
      <c r="H21" s="34"/>
      <c r="I21" s="35"/>
      <c r="J21" s="36"/>
      <c r="K21" s="36"/>
      <c r="L21" s="177"/>
      <c r="CA21" s="169" t="str">
        <f t="shared" si="1"/>
        <v/>
      </c>
      <c r="CG21" s="169">
        <f t="shared" si="2"/>
        <v>0</v>
      </c>
    </row>
    <row r="22" spans="1:86" ht="17.25" customHeight="1" x14ac:dyDescent="0.2">
      <c r="A22" s="256" t="s">
        <v>47</v>
      </c>
      <c r="B22" s="262"/>
      <c r="C22" s="21">
        <f t="shared" si="0"/>
        <v>0</v>
      </c>
      <c r="D22" s="31"/>
      <c r="E22" s="32"/>
      <c r="F22" s="33"/>
      <c r="G22" s="295"/>
      <c r="H22" s="34"/>
      <c r="I22" s="35"/>
      <c r="J22" s="37"/>
      <c r="K22" s="36"/>
      <c r="L22" s="177" t="s">
        <v>48</v>
      </c>
      <c r="CA22" s="169" t="str">
        <f>IF(C22=0,"",IF(J22="",IF(C22="",""," No olvide escribir la columna Programa de atención domiciliaria a personas con dependencia severa."),""))</f>
        <v/>
      </c>
      <c r="CB22" s="169" t="str">
        <f>IF(J22&lt;=C22,"","Programa de atención Domiciliaria a personas con Dependencia severa debe ser MENOR O IGUAL  al Total")</f>
        <v/>
      </c>
      <c r="CG22" s="169">
        <f>IF(J22&lt;=C22,0,1)</f>
        <v>0</v>
      </c>
    </row>
    <row r="23" spans="1:86" ht="17.25" customHeight="1" x14ac:dyDescent="0.2">
      <c r="A23" s="256" t="s">
        <v>49</v>
      </c>
      <c r="B23" s="262"/>
      <c r="C23" s="21">
        <f t="shared" si="0"/>
        <v>0</v>
      </c>
      <c r="D23" s="31"/>
      <c r="E23" s="32"/>
      <c r="F23" s="33"/>
      <c r="G23" s="295"/>
      <c r="H23" s="34"/>
      <c r="I23" s="35"/>
      <c r="J23" s="36"/>
      <c r="K23" s="36"/>
      <c r="L23" s="177"/>
      <c r="CA23" s="169" t="str">
        <f t="shared" ref="CA23:CA32" si="3">IF(SUM(H23:I23)&lt;&gt;C23,"El nº de visitas de primer contacto más la suma de vdi seguimiento deben ser coincidentes con el total","")</f>
        <v/>
      </c>
      <c r="CG23" s="169">
        <f t="shared" ref="CG23:CG32" si="4">IF(SUM(H23:I23)&lt;&gt;C23,1,0)</f>
        <v>0</v>
      </c>
    </row>
    <row r="24" spans="1:86" ht="17.25" customHeight="1" x14ac:dyDescent="0.2">
      <c r="A24" s="256" t="s">
        <v>50</v>
      </c>
      <c r="B24" s="262"/>
      <c r="C24" s="21">
        <f t="shared" si="0"/>
        <v>0</v>
      </c>
      <c r="D24" s="31"/>
      <c r="E24" s="32"/>
      <c r="F24" s="33"/>
      <c r="G24" s="295"/>
      <c r="H24" s="34"/>
      <c r="I24" s="35"/>
      <c r="J24" s="36"/>
      <c r="K24" s="37"/>
      <c r="L24" s="177"/>
      <c r="CA24" s="169" t="str">
        <f t="shared" si="3"/>
        <v/>
      </c>
      <c r="CG24" s="169">
        <f t="shared" si="4"/>
        <v>0</v>
      </c>
    </row>
    <row r="25" spans="1:86" ht="17.25" customHeight="1" x14ac:dyDescent="0.2">
      <c r="A25" s="256" t="s">
        <v>51</v>
      </c>
      <c r="B25" s="257"/>
      <c r="C25" s="21">
        <f t="shared" si="0"/>
        <v>0</v>
      </c>
      <c r="D25" s="31"/>
      <c r="E25" s="32"/>
      <c r="F25" s="33"/>
      <c r="G25" s="295"/>
      <c r="H25" s="34"/>
      <c r="I25" s="35"/>
      <c r="J25" s="36"/>
      <c r="K25" s="37"/>
      <c r="L25" s="177"/>
      <c r="CA25" s="169" t="str">
        <f t="shared" si="3"/>
        <v/>
      </c>
      <c r="CG25" s="169">
        <f t="shared" si="4"/>
        <v>0</v>
      </c>
    </row>
    <row r="26" spans="1:86" ht="17.25" customHeight="1" x14ac:dyDescent="0.2">
      <c r="A26" s="256" t="s">
        <v>52</v>
      </c>
      <c r="B26" s="257"/>
      <c r="C26" s="21">
        <f t="shared" si="0"/>
        <v>0</v>
      </c>
      <c r="D26" s="31"/>
      <c r="E26" s="32"/>
      <c r="F26" s="33"/>
      <c r="G26" s="295"/>
      <c r="H26" s="34"/>
      <c r="I26" s="35"/>
      <c r="J26" s="36"/>
      <c r="K26" s="37"/>
      <c r="L26" s="177"/>
      <c r="CA26" s="169" t="str">
        <f t="shared" si="3"/>
        <v/>
      </c>
      <c r="CG26" s="169">
        <f t="shared" si="4"/>
        <v>0</v>
      </c>
    </row>
    <row r="27" spans="1:86" ht="26.25" customHeight="1" x14ac:dyDescent="0.2">
      <c r="A27" s="256" t="s">
        <v>53</v>
      </c>
      <c r="B27" s="262"/>
      <c r="C27" s="21">
        <f t="shared" si="0"/>
        <v>0</v>
      </c>
      <c r="D27" s="31"/>
      <c r="E27" s="32"/>
      <c r="F27" s="33"/>
      <c r="G27" s="295"/>
      <c r="H27" s="34"/>
      <c r="I27" s="35"/>
      <c r="J27" s="36"/>
      <c r="K27" s="36"/>
      <c r="L27" s="177"/>
      <c r="CA27" s="169" t="str">
        <f t="shared" si="3"/>
        <v/>
      </c>
      <c r="CG27" s="169">
        <f t="shared" si="4"/>
        <v>0</v>
      </c>
    </row>
    <row r="28" spans="1:86" ht="24.75" customHeight="1" x14ac:dyDescent="0.2">
      <c r="A28" s="256" t="s">
        <v>54</v>
      </c>
      <c r="B28" s="257"/>
      <c r="C28" s="21">
        <f t="shared" si="0"/>
        <v>0</v>
      </c>
      <c r="D28" s="31"/>
      <c r="E28" s="32"/>
      <c r="F28" s="33"/>
      <c r="G28" s="295"/>
      <c r="H28" s="34"/>
      <c r="I28" s="35"/>
      <c r="J28" s="36"/>
      <c r="K28" s="36"/>
      <c r="L28" s="177"/>
      <c r="CA28" s="169" t="str">
        <f t="shared" si="3"/>
        <v/>
      </c>
      <c r="CG28" s="169">
        <f t="shared" si="4"/>
        <v>0</v>
      </c>
    </row>
    <row r="29" spans="1:86" ht="17.25" customHeight="1" x14ac:dyDescent="0.2">
      <c r="A29" s="260" t="s">
        <v>55</v>
      </c>
      <c r="B29" s="263"/>
      <c r="C29" s="21">
        <f t="shared" si="0"/>
        <v>0</v>
      </c>
      <c r="D29" s="31"/>
      <c r="E29" s="32"/>
      <c r="F29" s="33"/>
      <c r="G29" s="295"/>
      <c r="H29" s="34"/>
      <c r="I29" s="35"/>
      <c r="J29" s="36"/>
      <c r="K29" s="36"/>
      <c r="L29" s="177"/>
      <c r="CA29" s="169" t="str">
        <f t="shared" si="3"/>
        <v/>
      </c>
      <c r="CG29" s="169">
        <f t="shared" si="4"/>
        <v>0</v>
      </c>
    </row>
    <row r="30" spans="1:86" ht="17.25" customHeight="1" x14ac:dyDescent="0.2">
      <c r="A30" s="256" t="s">
        <v>56</v>
      </c>
      <c r="B30" s="262"/>
      <c r="C30" s="21">
        <f t="shared" si="0"/>
        <v>0</v>
      </c>
      <c r="D30" s="31"/>
      <c r="E30" s="32"/>
      <c r="F30" s="33"/>
      <c r="G30" s="295"/>
      <c r="H30" s="34"/>
      <c r="I30" s="35"/>
      <c r="J30" s="37"/>
      <c r="K30" s="37"/>
      <c r="L30" s="177" t="s">
        <v>48</v>
      </c>
      <c r="CA30" s="169" t="str">
        <f t="shared" si="3"/>
        <v/>
      </c>
      <c r="CB30" s="169" t="str">
        <f>IF(J30&lt;=C30,"","Programa de atención Domiciliaria a personas con Dependencia severa debe ser MENOR O IGUAL  al Total")</f>
        <v/>
      </c>
      <c r="CG30" s="169">
        <f t="shared" si="4"/>
        <v>0</v>
      </c>
      <c r="CH30" s="169">
        <f>IF(J30&lt;=C30,0,1)</f>
        <v>0</v>
      </c>
    </row>
    <row r="31" spans="1:86" ht="17.25" customHeight="1" x14ac:dyDescent="0.2">
      <c r="A31" s="256" t="s">
        <v>57</v>
      </c>
      <c r="B31" s="262"/>
      <c r="C31" s="21">
        <f t="shared" si="0"/>
        <v>0</v>
      </c>
      <c r="D31" s="43"/>
      <c r="E31" s="44"/>
      <c r="F31" s="45"/>
      <c r="G31" s="296"/>
      <c r="H31" s="46"/>
      <c r="I31" s="47"/>
      <c r="J31" s="48"/>
      <c r="K31" s="37"/>
      <c r="L31" s="177" t="s">
        <v>48</v>
      </c>
      <c r="CA31" s="169" t="str">
        <f t="shared" si="3"/>
        <v/>
      </c>
      <c r="CB31" s="169" t="str">
        <f>IF(J31&lt;=C31,"","Programa de atención Domiciliaria a personas con Dependencia severa debe ser MENOR O IGUAL  al Total")</f>
        <v/>
      </c>
      <c r="CG31" s="169">
        <f t="shared" si="4"/>
        <v>0</v>
      </c>
      <c r="CH31" s="169">
        <f>IF(J31&lt;=C31,0,1)</f>
        <v>0</v>
      </c>
    </row>
    <row r="32" spans="1:86" ht="17.25" customHeight="1" x14ac:dyDescent="0.2">
      <c r="A32" s="256" t="s">
        <v>58</v>
      </c>
      <c r="B32" s="262"/>
      <c r="C32" s="21">
        <f t="shared" si="0"/>
        <v>0</v>
      </c>
      <c r="D32" s="49"/>
      <c r="E32" s="32"/>
      <c r="F32" s="33"/>
      <c r="G32" s="295"/>
      <c r="H32" s="34"/>
      <c r="I32" s="35"/>
      <c r="J32" s="37"/>
      <c r="K32" s="37"/>
      <c r="L32" s="177" t="s">
        <v>48</v>
      </c>
      <c r="CA32" s="169" t="str">
        <f t="shared" si="3"/>
        <v/>
      </c>
      <c r="CB32" s="169" t="str">
        <f>IF(J32&lt;=C32,"","Programa de atención Domiciliaria a personas con Dependencia severa debe ser MENOR O IGUAL  al Total")</f>
        <v/>
      </c>
      <c r="CG32" s="169">
        <f t="shared" si="4"/>
        <v>0</v>
      </c>
      <c r="CH32" s="169">
        <f>IF(J32&lt;=C32,0,1)</f>
        <v>0</v>
      </c>
    </row>
    <row r="33" spans="1:12" ht="17.25" customHeight="1" x14ac:dyDescent="0.2">
      <c r="A33" s="260" t="s">
        <v>59</v>
      </c>
      <c r="B33" s="261"/>
      <c r="C33" s="21">
        <f t="shared" si="0"/>
        <v>0</v>
      </c>
      <c r="D33" s="31"/>
      <c r="E33" s="32"/>
      <c r="F33" s="33"/>
      <c r="G33" s="295"/>
      <c r="H33" s="34"/>
      <c r="I33" s="35"/>
      <c r="J33" s="36"/>
      <c r="K33" s="37"/>
      <c r="L33" s="177"/>
    </row>
    <row r="34" spans="1:12" ht="17.25" customHeight="1" x14ac:dyDescent="0.2">
      <c r="A34" s="269" t="s">
        <v>60</v>
      </c>
      <c r="B34" s="270"/>
      <c r="C34" s="21">
        <f t="shared" si="0"/>
        <v>0</v>
      </c>
      <c r="D34" s="50"/>
      <c r="E34" s="51"/>
      <c r="F34" s="52"/>
      <c r="G34" s="297"/>
      <c r="H34" s="53"/>
      <c r="I34" s="54"/>
      <c r="J34" s="55"/>
      <c r="K34" s="181"/>
      <c r="L34" s="177"/>
    </row>
    <row r="35" spans="1:12" x14ac:dyDescent="0.2">
      <c r="A35" s="56" t="s">
        <v>11</v>
      </c>
      <c r="B35" s="57"/>
      <c r="C35" s="57"/>
      <c r="D35" s="58"/>
      <c r="E35" s="59"/>
      <c r="F35" s="59"/>
      <c r="G35" s="60"/>
      <c r="H35" s="61"/>
      <c r="I35" s="15"/>
      <c r="J35" s="8"/>
      <c r="K35" s="8"/>
    </row>
    <row r="36" spans="1:12" ht="42" x14ac:dyDescent="0.2">
      <c r="A36" s="258" t="s">
        <v>3</v>
      </c>
      <c r="B36" s="266"/>
      <c r="C36" s="62" t="s">
        <v>4</v>
      </c>
      <c r="D36" s="62" t="s">
        <v>5</v>
      </c>
      <c r="E36" s="63" t="s">
        <v>12</v>
      </c>
      <c r="F36" s="17" t="s">
        <v>13</v>
      </c>
      <c r="G36" s="16" t="s">
        <v>14</v>
      </c>
      <c r="H36" s="292" t="s">
        <v>33</v>
      </c>
      <c r="I36" s="15"/>
      <c r="J36" s="8"/>
      <c r="K36" s="8"/>
    </row>
    <row r="37" spans="1:12" x14ac:dyDescent="0.2">
      <c r="A37" s="267" t="s">
        <v>61</v>
      </c>
      <c r="B37" s="268"/>
      <c r="C37" s="298">
        <f t="shared" ref="C37:C43" si="5">SUM(D37:F37)</f>
        <v>0</v>
      </c>
      <c r="D37" s="65"/>
      <c r="E37" s="66"/>
      <c r="F37" s="67"/>
      <c r="G37" s="299"/>
      <c r="H37" s="300"/>
      <c r="I37" s="183"/>
      <c r="J37" s="8"/>
      <c r="K37" s="8"/>
    </row>
    <row r="38" spans="1:12" x14ac:dyDescent="0.2">
      <c r="A38" s="256" t="s">
        <v>62</v>
      </c>
      <c r="B38" s="257"/>
      <c r="C38" s="301">
        <f t="shared" si="5"/>
        <v>0</v>
      </c>
      <c r="D38" s="49"/>
      <c r="E38" s="70"/>
      <c r="F38" s="71"/>
      <c r="G38" s="302"/>
      <c r="H38" s="300"/>
      <c r="I38" s="183"/>
      <c r="J38" s="8"/>
      <c r="K38" s="8"/>
    </row>
    <row r="39" spans="1:12" x14ac:dyDescent="0.2">
      <c r="A39" s="256" t="s">
        <v>63</v>
      </c>
      <c r="B39" s="257"/>
      <c r="C39" s="21">
        <f t="shared" si="5"/>
        <v>0</v>
      </c>
      <c r="D39" s="49"/>
      <c r="E39" s="70"/>
      <c r="F39" s="71"/>
      <c r="G39" s="302"/>
      <c r="H39" s="300"/>
      <c r="I39" s="183"/>
      <c r="J39" s="8"/>
      <c r="K39" s="8"/>
    </row>
    <row r="40" spans="1:12" x14ac:dyDescent="0.2">
      <c r="A40" s="256" t="s">
        <v>64</v>
      </c>
      <c r="B40" s="257"/>
      <c r="C40" s="21">
        <f t="shared" si="5"/>
        <v>0</v>
      </c>
      <c r="D40" s="49"/>
      <c r="E40" s="44"/>
      <c r="F40" s="71"/>
      <c r="G40" s="303"/>
      <c r="H40" s="304"/>
      <c r="I40" s="183"/>
      <c r="J40" s="8"/>
      <c r="K40" s="8"/>
    </row>
    <row r="41" spans="1:12" ht="21" x14ac:dyDescent="0.2">
      <c r="A41" s="271" t="s">
        <v>65</v>
      </c>
      <c r="B41" s="74" t="s">
        <v>66</v>
      </c>
      <c r="C41" s="305">
        <f t="shared" si="5"/>
        <v>43</v>
      </c>
      <c r="D41" s="65">
        <v>40</v>
      </c>
      <c r="E41" s="66"/>
      <c r="F41" s="67">
        <v>3</v>
      </c>
      <c r="G41" s="299"/>
      <c r="H41" s="306"/>
      <c r="I41" s="183"/>
      <c r="J41" s="8"/>
      <c r="K41" s="8"/>
    </row>
    <row r="42" spans="1:12" x14ac:dyDescent="0.2">
      <c r="A42" s="271"/>
      <c r="B42" s="164" t="s">
        <v>67</v>
      </c>
      <c r="C42" s="21">
        <f t="shared" si="5"/>
        <v>0</v>
      </c>
      <c r="D42" s="49"/>
      <c r="E42" s="70"/>
      <c r="F42" s="71"/>
      <c r="G42" s="302"/>
      <c r="H42" s="306"/>
      <c r="I42" s="183"/>
      <c r="J42" s="8"/>
      <c r="K42" s="8"/>
    </row>
    <row r="43" spans="1:12" ht="21" x14ac:dyDescent="0.2">
      <c r="A43" s="271"/>
      <c r="B43" s="76" t="s">
        <v>68</v>
      </c>
      <c r="C43" s="307">
        <f t="shared" si="5"/>
        <v>0</v>
      </c>
      <c r="D43" s="78"/>
      <c r="E43" s="79"/>
      <c r="F43" s="80"/>
      <c r="G43" s="308"/>
      <c r="H43" s="300"/>
      <c r="I43" s="183"/>
      <c r="J43" s="8"/>
      <c r="K43" s="8"/>
    </row>
    <row r="44" spans="1:12" x14ac:dyDescent="0.2">
      <c r="A44" s="260" t="s">
        <v>69</v>
      </c>
      <c r="B44" s="261"/>
      <c r="C44" s="305">
        <f>SUM(D44:G44)</f>
        <v>0</v>
      </c>
      <c r="D44" s="65"/>
      <c r="E44" s="66"/>
      <c r="F44" s="67"/>
      <c r="G44" s="206"/>
      <c r="H44" s="309"/>
      <c r="I44" s="183"/>
      <c r="J44" s="8"/>
      <c r="K44" s="8"/>
    </row>
    <row r="45" spans="1:12" x14ac:dyDescent="0.2">
      <c r="A45" s="264" t="s">
        <v>70</v>
      </c>
      <c r="B45" s="265"/>
      <c r="C45" s="21">
        <f>SUM(D45:G45)</f>
        <v>594</v>
      </c>
      <c r="D45" s="49">
        <v>268</v>
      </c>
      <c r="E45" s="70"/>
      <c r="F45" s="71"/>
      <c r="G45" s="210">
        <v>326</v>
      </c>
      <c r="H45" s="304"/>
      <c r="I45" s="183"/>
      <c r="J45" s="8"/>
      <c r="K45" s="8"/>
    </row>
    <row r="46" spans="1:12" x14ac:dyDescent="0.2">
      <c r="A46" s="243" t="s">
        <v>4</v>
      </c>
      <c r="B46" s="244"/>
      <c r="C46" s="310">
        <f>SUM(C37:C45)</f>
        <v>637</v>
      </c>
      <c r="D46" s="310">
        <f>SUM(D37:D45)</f>
        <v>308</v>
      </c>
      <c r="E46" s="311">
        <f>SUM(E37:E45)</f>
        <v>0</v>
      </c>
      <c r="F46" s="312">
        <f>SUM(F37:F45)</f>
        <v>3</v>
      </c>
      <c r="G46" s="313">
        <f>SUM(G44:G45)</f>
        <v>326</v>
      </c>
      <c r="H46" s="313">
        <f>SUM(H37:H45)</f>
        <v>0</v>
      </c>
      <c r="I46" s="183"/>
      <c r="J46" s="8"/>
      <c r="K46" s="8"/>
    </row>
    <row r="47" spans="1:12" x14ac:dyDescent="0.2">
      <c r="A47" s="89" t="s">
        <v>15</v>
      </c>
      <c r="B47" s="90"/>
      <c r="C47" s="91"/>
      <c r="D47" s="91"/>
      <c r="E47" s="91"/>
      <c r="F47" s="92"/>
      <c r="G47" s="93"/>
      <c r="H47" s="2"/>
      <c r="I47" s="15"/>
      <c r="J47" s="8"/>
      <c r="K47" s="8"/>
    </row>
    <row r="48" spans="1:12" x14ac:dyDescent="0.2">
      <c r="A48" s="192" t="s">
        <v>16</v>
      </c>
      <c r="B48" s="94"/>
      <c r="C48" s="94"/>
      <c r="D48" s="94"/>
      <c r="E48" s="94"/>
      <c r="F48" s="95"/>
      <c r="G48" s="95"/>
      <c r="H48" s="95"/>
      <c r="I48" s="15"/>
      <c r="J48" s="8"/>
      <c r="K48" s="8"/>
    </row>
    <row r="49" spans="1:80" ht="63" x14ac:dyDescent="0.2">
      <c r="A49" s="258" t="s">
        <v>3</v>
      </c>
      <c r="B49" s="266"/>
      <c r="C49" s="165" t="s">
        <v>4</v>
      </c>
      <c r="D49" s="96" t="s">
        <v>17</v>
      </c>
      <c r="E49" s="18" t="s">
        <v>18</v>
      </c>
      <c r="F49" s="19" t="s">
        <v>10</v>
      </c>
      <c r="G49" s="97"/>
      <c r="H49" s="98"/>
      <c r="I49" s="15"/>
      <c r="J49" s="8"/>
      <c r="K49" s="8"/>
    </row>
    <row r="50" spans="1:80" x14ac:dyDescent="0.2">
      <c r="A50" s="272" t="s">
        <v>19</v>
      </c>
      <c r="B50" s="273"/>
      <c r="C50" s="99">
        <f t="shared" ref="C50:C55" si="6">SUM(D50:E50)</f>
        <v>14</v>
      </c>
      <c r="D50" s="100">
        <v>9</v>
      </c>
      <c r="E50" s="101">
        <v>5</v>
      </c>
      <c r="F50" s="102"/>
      <c r="G50" s="194"/>
      <c r="H50" s="103"/>
      <c r="I50" s="15"/>
      <c r="J50" s="8"/>
      <c r="K50" s="8"/>
    </row>
    <row r="51" spans="1:80" x14ac:dyDescent="0.2">
      <c r="A51" s="245" t="s">
        <v>20</v>
      </c>
      <c r="B51" s="246"/>
      <c r="C51" s="104">
        <f t="shared" si="6"/>
        <v>58</v>
      </c>
      <c r="D51" s="105">
        <v>25</v>
      </c>
      <c r="E51" s="106">
        <v>33</v>
      </c>
      <c r="F51" s="107"/>
      <c r="G51" s="194"/>
      <c r="H51" s="103"/>
      <c r="I51" s="15"/>
      <c r="J51" s="8"/>
      <c r="K51" s="8"/>
    </row>
    <row r="52" spans="1:80" x14ac:dyDescent="0.2">
      <c r="A52" s="247" t="s">
        <v>21</v>
      </c>
      <c r="B52" s="108" t="s">
        <v>22</v>
      </c>
      <c r="C52" s="99">
        <f t="shared" si="6"/>
        <v>18</v>
      </c>
      <c r="D52" s="100">
        <v>10</v>
      </c>
      <c r="E52" s="101">
        <v>8</v>
      </c>
      <c r="F52" s="109">
        <v>2</v>
      </c>
      <c r="G52" s="196" t="s">
        <v>48</v>
      </c>
      <c r="H52" s="103"/>
      <c r="I52" s="15"/>
      <c r="J52" s="8"/>
      <c r="K52" s="8"/>
      <c r="CA52" s="169" t="str">
        <f>IF(F52&lt;=C52,"","Programa de atención Domiciliaria a personas con Dependencia severa debe ser MENOR O IGUAL  al Total")</f>
        <v/>
      </c>
      <c r="CB52" s="169">
        <f>IF(C52=0,"",IF(F52="",IF(C52="","",1),0))</f>
        <v>0</v>
      </c>
    </row>
    <row r="53" spans="1:80" x14ac:dyDescent="0.2">
      <c r="A53" s="248"/>
      <c r="B53" s="110" t="s">
        <v>23</v>
      </c>
      <c r="C53" s="111">
        <f t="shared" si="6"/>
        <v>36</v>
      </c>
      <c r="D53" s="112">
        <v>16</v>
      </c>
      <c r="E53" s="113">
        <v>20</v>
      </c>
      <c r="F53" s="114">
        <v>5</v>
      </c>
      <c r="G53" s="196" t="s">
        <v>48</v>
      </c>
      <c r="H53" s="103"/>
      <c r="I53" s="15"/>
      <c r="J53" s="8"/>
      <c r="K53" s="8"/>
      <c r="CA53" s="169" t="str">
        <f>IF(F53&lt;=C53,"","Programa de atención Domiciliaria a personas con Dependencia severa debe ser MENOR O IGUAL  al Total")</f>
        <v/>
      </c>
      <c r="CB53" s="169">
        <f>IF(C53=0,"",IF(F53="",IF(C53="","",1),0))</f>
        <v>0</v>
      </c>
    </row>
    <row r="54" spans="1:80" x14ac:dyDescent="0.2">
      <c r="A54" s="274" t="s">
        <v>24</v>
      </c>
      <c r="B54" s="274"/>
      <c r="C54" s="99">
        <f t="shared" si="6"/>
        <v>238</v>
      </c>
      <c r="D54" s="100">
        <v>99</v>
      </c>
      <c r="E54" s="115">
        <v>139</v>
      </c>
      <c r="F54" s="102"/>
      <c r="G54" s="194"/>
      <c r="H54" s="103"/>
      <c r="I54" s="15"/>
      <c r="J54" s="8"/>
      <c r="K54" s="8"/>
    </row>
    <row r="55" spans="1:80" x14ac:dyDescent="0.2">
      <c r="A55" s="283" t="s">
        <v>25</v>
      </c>
      <c r="B55" s="283"/>
      <c r="C55" s="116">
        <f t="shared" si="6"/>
        <v>0</v>
      </c>
      <c r="D55" s="117"/>
      <c r="E55" s="118"/>
      <c r="F55" s="119"/>
      <c r="G55" s="196" t="s">
        <v>48</v>
      </c>
      <c r="H55" s="103"/>
      <c r="I55" s="15"/>
      <c r="J55" s="8"/>
      <c r="K55" s="8"/>
      <c r="CA55" s="169" t="str">
        <f>IF(F55&lt;=C55,"","Programa de atención Domiciliaria a personas con Dependencia severa debe ser MENOR O IGUAL  al Total")</f>
        <v/>
      </c>
      <c r="CB55" s="169" t="str">
        <f>IF(C55=0,"",IF(F55="",IF(C55="","",1),0))</f>
        <v/>
      </c>
    </row>
    <row r="56" spans="1:80" x14ac:dyDescent="0.2">
      <c r="A56" s="284" t="s">
        <v>71</v>
      </c>
      <c r="B56" s="284"/>
      <c r="C56" s="314">
        <f>D56</f>
        <v>0</v>
      </c>
      <c r="D56" s="49"/>
      <c r="E56" s="146"/>
      <c r="F56" s="121"/>
      <c r="G56" s="196" t="s">
        <v>48</v>
      </c>
      <c r="H56" s="103"/>
      <c r="I56" s="15"/>
      <c r="J56" s="8"/>
      <c r="K56" s="8"/>
      <c r="CA56" s="169" t="str">
        <f>IF(F56&lt;=C56,"","Programa de atención Domiciliaria a personas con Dependencia severa debe ser MENOR O IGUAL  al Total")</f>
        <v/>
      </c>
      <c r="CB56" s="169" t="str">
        <f>IF(C56=0,"",IF(F56="",IF(C56="","",1),0))</f>
        <v/>
      </c>
    </row>
    <row r="57" spans="1:80" x14ac:dyDescent="0.2">
      <c r="A57" s="249" t="s">
        <v>26</v>
      </c>
      <c r="B57" s="249"/>
      <c r="C57" s="315">
        <f>D57</f>
        <v>0</v>
      </c>
      <c r="D57" s="78"/>
      <c r="E57" s="147"/>
      <c r="F57" s="148"/>
      <c r="G57" s="201"/>
      <c r="H57" s="15"/>
      <c r="I57" s="8"/>
      <c r="J57" s="8"/>
      <c r="K57" s="8"/>
    </row>
    <row r="58" spans="1:80" x14ac:dyDescent="0.2">
      <c r="A58" s="192" t="s">
        <v>27</v>
      </c>
      <c r="B58" s="94"/>
      <c r="C58" s="94"/>
      <c r="D58" s="94"/>
      <c r="E58" s="94"/>
      <c r="F58" s="94"/>
      <c r="G58" s="94"/>
      <c r="H58" s="202"/>
      <c r="I58" s="15"/>
      <c r="J58" s="8"/>
      <c r="K58" s="8"/>
    </row>
    <row r="59" spans="1:80" x14ac:dyDescent="0.2">
      <c r="A59" s="250" t="s">
        <v>72</v>
      </c>
      <c r="B59" s="251"/>
      <c r="C59" s="275" t="s">
        <v>28</v>
      </c>
      <c r="D59" s="275"/>
      <c r="E59" s="275"/>
      <c r="F59" s="275"/>
      <c r="G59" s="258"/>
      <c r="H59" s="276" t="s">
        <v>29</v>
      </c>
      <c r="I59" s="277"/>
      <c r="J59" s="8"/>
      <c r="K59" s="8"/>
    </row>
    <row r="60" spans="1:80" x14ac:dyDescent="0.2">
      <c r="A60" s="252"/>
      <c r="B60" s="253"/>
      <c r="C60" s="250" t="s">
        <v>4</v>
      </c>
      <c r="D60" s="258" t="s">
        <v>30</v>
      </c>
      <c r="E60" s="259"/>
      <c r="F60" s="266"/>
      <c r="G60" s="279" t="s">
        <v>31</v>
      </c>
      <c r="H60" s="278"/>
      <c r="I60" s="277"/>
      <c r="J60" s="8"/>
      <c r="K60" s="8"/>
    </row>
    <row r="61" spans="1:80" ht="21" x14ac:dyDescent="0.2">
      <c r="A61" s="254"/>
      <c r="B61" s="255"/>
      <c r="C61" s="254"/>
      <c r="D61" s="96" t="s">
        <v>73</v>
      </c>
      <c r="E61" s="17" t="s">
        <v>74</v>
      </c>
      <c r="F61" s="203" t="s">
        <v>75</v>
      </c>
      <c r="G61" s="280"/>
      <c r="H61" s="19" t="s">
        <v>76</v>
      </c>
      <c r="I61" s="165" t="s">
        <v>77</v>
      </c>
    </row>
    <row r="62" spans="1:80" x14ac:dyDescent="0.2">
      <c r="A62" s="285" t="s">
        <v>78</v>
      </c>
      <c r="B62" s="286"/>
      <c r="C62" s="64">
        <f t="shared" ref="C62:C67" si="7">SUM(D62:F62)+H62</f>
        <v>0</v>
      </c>
      <c r="D62" s="65"/>
      <c r="E62" s="66"/>
      <c r="F62" s="205"/>
      <c r="G62" s="206"/>
      <c r="H62" s="207"/>
      <c r="I62" s="82"/>
      <c r="J62" s="169"/>
    </row>
    <row r="63" spans="1:80" x14ac:dyDescent="0.2">
      <c r="A63" s="281" t="s">
        <v>79</v>
      </c>
      <c r="B63" s="282"/>
      <c r="C63" s="69">
        <f t="shared" si="7"/>
        <v>0</v>
      </c>
      <c r="D63" s="49"/>
      <c r="E63" s="70"/>
      <c r="F63" s="209"/>
      <c r="G63" s="210"/>
      <c r="H63" s="121"/>
      <c r="I63" s="84"/>
      <c r="J63" s="169"/>
    </row>
    <row r="64" spans="1:80" x14ac:dyDescent="0.2">
      <c r="A64" s="281" t="s">
        <v>80</v>
      </c>
      <c r="B64" s="282"/>
      <c r="C64" s="69">
        <f t="shared" si="7"/>
        <v>0</v>
      </c>
      <c r="D64" s="49"/>
      <c r="E64" s="70"/>
      <c r="F64" s="209"/>
      <c r="G64" s="210"/>
      <c r="H64" s="121"/>
      <c r="I64" s="84"/>
      <c r="J64" s="169"/>
    </row>
    <row r="65" spans="1:10" x14ac:dyDescent="0.2">
      <c r="A65" s="281" t="s">
        <v>81</v>
      </c>
      <c r="B65" s="282"/>
      <c r="C65" s="69">
        <f t="shared" si="7"/>
        <v>0</v>
      </c>
      <c r="D65" s="49"/>
      <c r="E65" s="70"/>
      <c r="F65" s="209"/>
      <c r="G65" s="210"/>
      <c r="H65" s="121"/>
      <c r="I65" s="84"/>
      <c r="J65" s="169"/>
    </row>
    <row r="66" spans="1:10" x14ac:dyDescent="0.2">
      <c r="A66" s="281" t="s">
        <v>82</v>
      </c>
      <c r="B66" s="282"/>
      <c r="C66" s="69">
        <f t="shared" si="7"/>
        <v>0</v>
      </c>
      <c r="D66" s="49"/>
      <c r="E66" s="70"/>
      <c r="F66" s="209"/>
      <c r="G66" s="210"/>
      <c r="H66" s="121"/>
      <c r="I66" s="84"/>
      <c r="J66" s="169"/>
    </row>
    <row r="67" spans="1:10" x14ac:dyDescent="0.2">
      <c r="A67" s="236" t="s">
        <v>83</v>
      </c>
      <c r="B67" s="237"/>
      <c r="C67" s="131">
        <f t="shared" si="7"/>
        <v>0</v>
      </c>
      <c r="D67" s="78"/>
      <c r="E67" s="79"/>
      <c r="F67" s="212"/>
      <c r="G67" s="213"/>
      <c r="H67" s="214"/>
      <c r="I67" s="132"/>
      <c r="J67" s="169"/>
    </row>
    <row r="68" spans="1:10" x14ac:dyDescent="0.2">
      <c r="A68" s="215" t="s">
        <v>32</v>
      </c>
      <c r="B68" s="8"/>
      <c r="C68" s="8"/>
      <c r="D68" s="8"/>
      <c r="E68" s="8"/>
      <c r="F68" s="8"/>
      <c r="G68" s="8"/>
      <c r="H68" s="8"/>
      <c r="I68" s="15"/>
    </row>
    <row r="69" spans="1:10" x14ac:dyDescent="0.2">
      <c r="A69" s="216" t="s">
        <v>84</v>
      </c>
      <c r="B69" s="217"/>
      <c r="C69" s="217"/>
      <c r="D69" s="217"/>
      <c r="E69" s="217"/>
      <c r="F69" s="218"/>
      <c r="G69" s="218"/>
    </row>
    <row r="70" spans="1:10" x14ac:dyDescent="0.2">
      <c r="A70" s="238" t="s">
        <v>85</v>
      </c>
      <c r="B70" s="238" t="s">
        <v>86</v>
      </c>
      <c r="C70" s="240" t="s">
        <v>87</v>
      </c>
      <c r="D70" s="241"/>
      <c r="E70" s="241"/>
      <c r="F70" s="241"/>
      <c r="G70" s="242"/>
    </row>
    <row r="71" spans="1:10" x14ac:dyDescent="0.2">
      <c r="A71" s="239"/>
      <c r="B71" s="239"/>
      <c r="C71" s="219" t="s">
        <v>88</v>
      </c>
      <c r="D71" s="220" t="s">
        <v>89</v>
      </c>
      <c r="E71" s="221" t="s">
        <v>90</v>
      </c>
      <c r="F71" s="221" t="s">
        <v>91</v>
      </c>
      <c r="G71" s="222" t="s">
        <v>92</v>
      </c>
    </row>
    <row r="72" spans="1:10" x14ac:dyDescent="0.2">
      <c r="A72" s="223" t="s">
        <v>93</v>
      </c>
      <c r="B72" s="316">
        <f>SUM(C72:G72)</f>
        <v>0</v>
      </c>
      <c r="C72" s="65"/>
      <c r="D72" s="225"/>
      <c r="E72" s="225"/>
      <c r="F72" s="225"/>
      <c r="G72" s="126"/>
      <c r="H72" s="169"/>
    </row>
    <row r="73" spans="1:10" x14ac:dyDescent="0.2">
      <c r="A73" s="226" t="s">
        <v>67</v>
      </c>
      <c r="B73" s="317">
        <f>SUM(C73:G73)</f>
        <v>0</v>
      </c>
      <c r="C73" s="78"/>
      <c r="D73" s="80"/>
      <c r="E73" s="80"/>
      <c r="F73" s="80"/>
      <c r="G73" s="134"/>
      <c r="H73" s="169"/>
    </row>
    <row r="74" spans="1:10" x14ac:dyDescent="0.2">
      <c r="A74" s="216" t="s">
        <v>94</v>
      </c>
      <c r="B74" s="217"/>
      <c r="C74" s="217"/>
      <c r="D74" s="217"/>
      <c r="E74" s="217"/>
      <c r="F74" s="218"/>
      <c r="G74" s="218"/>
    </row>
    <row r="75" spans="1:10" x14ac:dyDescent="0.2">
      <c r="A75" s="238" t="s">
        <v>85</v>
      </c>
      <c r="B75" s="238" t="s">
        <v>95</v>
      </c>
      <c r="C75" s="240" t="s">
        <v>96</v>
      </c>
      <c r="D75" s="241"/>
      <c r="E75" s="241"/>
      <c r="F75" s="241"/>
      <c r="G75" s="242"/>
    </row>
    <row r="76" spans="1:10" x14ac:dyDescent="0.2">
      <c r="A76" s="239"/>
      <c r="B76" s="239"/>
      <c r="C76" s="219" t="s">
        <v>88</v>
      </c>
      <c r="D76" s="220" t="s">
        <v>89</v>
      </c>
      <c r="E76" s="221" t="s">
        <v>90</v>
      </c>
      <c r="F76" s="221" t="s">
        <v>91</v>
      </c>
      <c r="G76" s="222" t="s">
        <v>92</v>
      </c>
    </row>
    <row r="77" spans="1:10" ht="25.5" customHeight="1" x14ac:dyDescent="0.2">
      <c r="A77" s="228" t="s">
        <v>97</v>
      </c>
      <c r="B77" s="318">
        <f>SUM(C77:G77)</f>
        <v>0</v>
      </c>
      <c r="C77" s="230"/>
      <c r="D77" s="231"/>
      <c r="E77" s="231"/>
      <c r="F77" s="231"/>
      <c r="G77" s="232"/>
      <c r="H77" s="169"/>
    </row>
    <row r="78" spans="1:10" x14ac:dyDescent="0.2">
      <c r="A78" s="138"/>
      <c r="B78" s="233"/>
      <c r="C78" s="138"/>
      <c r="D78" s="233"/>
      <c r="E78" s="234"/>
      <c r="F78" s="233"/>
      <c r="G78" s="234"/>
    </row>
    <row r="195" spans="1:2" hidden="1" x14ac:dyDescent="0.2">
      <c r="A195" s="235">
        <f>SUM(C10:C34,C46,C50:C57,C62:C67,B72:B73,B77)</f>
        <v>1001</v>
      </c>
      <c r="B195" s="168">
        <f>SUM(CG7:CO78)</f>
        <v>0</v>
      </c>
    </row>
  </sheetData>
  <mergeCells count="61">
    <mergeCell ref="A67:B67"/>
    <mergeCell ref="A70:A71"/>
    <mergeCell ref="B70:B71"/>
    <mergeCell ref="C70:G70"/>
    <mergeCell ref="A75:A76"/>
    <mergeCell ref="B75:B76"/>
    <mergeCell ref="C75:G75"/>
    <mergeCell ref="A46:B46"/>
    <mergeCell ref="A51:B51"/>
    <mergeCell ref="A52:A53"/>
    <mergeCell ref="A57:B57"/>
    <mergeCell ref="A59:B61"/>
    <mergeCell ref="A18:B1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6:B36"/>
    <mergeCell ref="A37:B37"/>
    <mergeCell ref="A38:B38"/>
    <mergeCell ref="A39:B39"/>
    <mergeCell ref="A44:B44"/>
    <mergeCell ref="A34:B34"/>
    <mergeCell ref="A40:B40"/>
    <mergeCell ref="A41:A43"/>
    <mergeCell ref="A49:B49"/>
    <mergeCell ref="A50:B50"/>
    <mergeCell ref="A54:B54"/>
    <mergeCell ref="C59:G59"/>
    <mergeCell ref="H59:I60"/>
    <mergeCell ref="C60:C61"/>
    <mergeCell ref="D60:F60"/>
    <mergeCell ref="G60:G61"/>
    <mergeCell ref="A66:B66"/>
    <mergeCell ref="A55:B55"/>
    <mergeCell ref="A56:B56"/>
    <mergeCell ref="A62:B62"/>
    <mergeCell ref="A63:B63"/>
    <mergeCell ref="A64:B64"/>
    <mergeCell ref="A65:B65"/>
  </mergeCells>
  <dataValidations count="2">
    <dataValidation allowBlank="1" showInputMessage="1" showErrorMessage="1" errorTitle="ERROR" error="Por Favor Ingrese solo Números." sqref="G9"/>
    <dataValidation type="whole" allowBlank="1" showInputMessage="1" showErrorMessage="1" errorTitle="ERROR" error="Por Favor Ingrese solo Números." sqref="A1:F1048576 H1:XFD1048576 G1:G8 G10:G1048576">
      <formula1>0</formula1>
      <formula2>100000000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workbookViewId="0">
      <selection activeCell="A8" sqref="A8"/>
    </sheetView>
  </sheetViews>
  <sheetFormatPr baseColWidth="10" defaultRowHeight="14.25" x14ac:dyDescent="0.2"/>
  <cols>
    <col min="1" max="1" width="40.42578125" style="320" customWidth="1"/>
    <col min="2" max="2" width="30.140625" style="320" customWidth="1"/>
    <col min="3" max="10" width="16" style="320" customWidth="1"/>
    <col min="11" max="11" width="18.42578125" style="320" customWidth="1"/>
    <col min="12" max="74" width="11.42578125" style="320"/>
    <col min="75" max="77" width="11.42578125" style="321"/>
    <col min="78" max="96" width="0" style="321" hidden="1" customWidth="1"/>
    <col min="97" max="102" width="11.42578125" style="321"/>
    <col min="103" max="16384" width="11.42578125" style="320"/>
  </cols>
  <sheetData>
    <row r="1" spans="1:85" x14ac:dyDescent="0.2">
      <c r="A1" s="319" t="s">
        <v>0</v>
      </c>
    </row>
    <row r="2" spans="1:85" x14ac:dyDescent="0.2">
      <c r="A2" s="319" t="str">
        <f>CONCATENATE("COMUNA: ",[5]NOMBRE!B2," - ","( ",[5]NOMBRE!C2,[5]NOMBRE!D2,[5]NOMBRE!E2,[5]NOMBRE!F2,[5]NOMBRE!G2," )")</f>
        <v>COMUNA: Linares - ( 07401 )</v>
      </c>
    </row>
    <row r="3" spans="1:85" x14ac:dyDescent="0.2">
      <c r="A3" s="319" t="str">
        <f>CONCATENATE("ESTABLECIMIENTO/ESTRATEGIA: ",[5]NOMBRE!B3," - ","( ",[5]NOMBRE!C3,[5]NOMBRE!D3,[5]NOMBRE!E3,[5]NOMBRE!F3,[5]NOMBRE!G3,[5]NOMBRE!H3," )")</f>
        <v>ESTABLECIMIENTO/ESTRATEGIA: Hospital Presidente Carlos Ibáñez del Campo - ( 116108 )</v>
      </c>
    </row>
    <row r="4" spans="1:85" x14ac:dyDescent="0.2">
      <c r="A4" s="319" t="str">
        <f>CONCATENATE("MES: ",[5]NOMBRE!B6," - ","( ",[5]NOMBRE!C6,[5]NOMBRE!D6," )")</f>
        <v>MES: MAYO - ( 05 )</v>
      </c>
    </row>
    <row r="5" spans="1:85" x14ac:dyDescent="0.2">
      <c r="A5" s="319" t="str">
        <f>CONCATENATE("AÑO: ",[5]NOMBRE!B7)</f>
        <v>AÑO: 2017</v>
      </c>
    </row>
    <row r="6" spans="1:85" ht="15" customHeight="1" x14ac:dyDescent="0.2">
      <c r="A6" s="322"/>
      <c r="B6" s="322"/>
      <c r="C6" s="323" t="s">
        <v>1</v>
      </c>
      <c r="D6" s="322"/>
      <c r="E6" s="322"/>
      <c r="F6" s="322"/>
      <c r="G6" s="322"/>
      <c r="H6" s="324"/>
      <c r="I6" s="325"/>
      <c r="J6" s="326"/>
      <c r="K6" s="326"/>
    </row>
    <row r="7" spans="1:85" ht="15" x14ac:dyDescent="0.2">
      <c r="A7" s="327"/>
      <c r="B7" s="327"/>
      <c r="C7" s="327"/>
      <c r="D7" s="327"/>
      <c r="E7" s="327"/>
      <c r="F7" s="327"/>
      <c r="G7" s="327"/>
      <c r="H7" s="324"/>
      <c r="I7" s="325"/>
      <c r="J7" s="326"/>
      <c r="K7" s="326"/>
    </row>
    <row r="8" spans="1:85" x14ac:dyDescent="0.2">
      <c r="A8" s="328" t="s">
        <v>2</v>
      </c>
      <c r="B8" s="329"/>
      <c r="C8" s="330"/>
      <c r="D8" s="329"/>
      <c r="E8" s="331"/>
      <c r="F8" s="331"/>
      <c r="G8" s="332"/>
      <c r="H8" s="331"/>
      <c r="I8" s="333"/>
      <c r="J8" s="326"/>
      <c r="K8" s="326"/>
    </row>
    <row r="9" spans="1:85" ht="56.25" customHeight="1" x14ac:dyDescent="0.2">
      <c r="A9" s="334" t="s">
        <v>3</v>
      </c>
      <c r="B9" s="335"/>
      <c r="C9" s="336" t="s">
        <v>4</v>
      </c>
      <c r="D9" s="337" t="s">
        <v>5</v>
      </c>
      <c r="E9" s="338" t="s">
        <v>6</v>
      </c>
      <c r="F9" s="339" t="s">
        <v>7</v>
      </c>
      <c r="G9" s="340" t="s">
        <v>98</v>
      </c>
      <c r="H9" s="341" t="s">
        <v>8</v>
      </c>
      <c r="I9" s="342" t="s">
        <v>9</v>
      </c>
      <c r="J9" s="343" t="s">
        <v>10</v>
      </c>
      <c r="K9" s="344" t="s">
        <v>34</v>
      </c>
    </row>
    <row r="10" spans="1:85" ht="17.25" customHeight="1" x14ac:dyDescent="0.2">
      <c r="A10" s="345" t="s">
        <v>35</v>
      </c>
      <c r="B10" s="346"/>
      <c r="C10" s="347">
        <f t="shared" ref="C10:C34" si="0">SUM(D10:F10)</f>
        <v>0</v>
      </c>
      <c r="D10" s="348"/>
      <c r="E10" s="349"/>
      <c r="F10" s="350"/>
      <c r="G10" s="351"/>
      <c r="H10" s="352"/>
      <c r="I10" s="353"/>
      <c r="J10" s="354"/>
      <c r="K10" s="354"/>
      <c r="L10" s="355"/>
      <c r="CA10" s="321" t="str">
        <f t="shared" ref="CA10:CA21" si="1">IF(SUM(H10:I10)&lt;&gt;C10,"El nº de visitas de primer contacto más la suma de vdi seguimiento deben ser coincidentes con el total","")</f>
        <v/>
      </c>
      <c r="CG10" s="321">
        <f t="shared" ref="CG10:CG21" si="2">IF(SUM(H10:I10)&lt;&gt;C10,1,0)</f>
        <v>0</v>
      </c>
    </row>
    <row r="11" spans="1:85" ht="17.25" customHeight="1" x14ac:dyDescent="0.2">
      <c r="A11" s="356" t="s">
        <v>36</v>
      </c>
      <c r="B11" s="357"/>
      <c r="C11" s="347">
        <f t="shared" si="0"/>
        <v>0</v>
      </c>
      <c r="D11" s="358"/>
      <c r="E11" s="359"/>
      <c r="F11" s="360"/>
      <c r="G11" s="361"/>
      <c r="H11" s="362"/>
      <c r="I11" s="363"/>
      <c r="J11" s="364"/>
      <c r="K11" s="364"/>
      <c r="L11" s="355"/>
      <c r="CA11" s="321" t="str">
        <f t="shared" si="1"/>
        <v/>
      </c>
      <c r="CG11" s="321">
        <f t="shared" si="2"/>
        <v>0</v>
      </c>
    </row>
    <row r="12" spans="1:85" ht="17.25" customHeight="1" x14ac:dyDescent="0.2">
      <c r="A12" s="356" t="s">
        <v>37</v>
      </c>
      <c r="B12" s="357"/>
      <c r="C12" s="347">
        <f t="shared" si="0"/>
        <v>0</v>
      </c>
      <c r="D12" s="358"/>
      <c r="E12" s="359"/>
      <c r="F12" s="360"/>
      <c r="G12" s="361"/>
      <c r="H12" s="362"/>
      <c r="I12" s="363"/>
      <c r="J12" s="364"/>
      <c r="K12" s="364"/>
      <c r="L12" s="355"/>
      <c r="CA12" s="321" t="str">
        <f t="shared" si="1"/>
        <v/>
      </c>
      <c r="CG12" s="321">
        <f t="shared" si="2"/>
        <v>0</v>
      </c>
    </row>
    <row r="13" spans="1:85" ht="17.25" customHeight="1" x14ac:dyDescent="0.2">
      <c r="A13" s="356" t="s">
        <v>38</v>
      </c>
      <c r="B13" s="357"/>
      <c r="C13" s="347">
        <f t="shared" si="0"/>
        <v>0</v>
      </c>
      <c r="D13" s="358"/>
      <c r="E13" s="359"/>
      <c r="F13" s="360"/>
      <c r="G13" s="361"/>
      <c r="H13" s="362"/>
      <c r="I13" s="363"/>
      <c r="J13" s="364"/>
      <c r="K13" s="364"/>
      <c r="L13" s="355"/>
      <c r="CA13" s="321" t="str">
        <f t="shared" si="1"/>
        <v/>
      </c>
      <c r="CG13" s="321">
        <f t="shared" si="2"/>
        <v>0</v>
      </c>
    </row>
    <row r="14" spans="1:85" ht="25.5" customHeight="1" x14ac:dyDescent="0.2">
      <c r="A14" s="356" t="s">
        <v>39</v>
      </c>
      <c r="B14" s="357"/>
      <c r="C14" s="347">
        <f t="shared" si="0"/>
        <v>0</v>
      </c>
      <c r="D14" s="358"/>
      <c r="E14" s="359"/>
      <c r="F14" s="360"/>
      <c r="G14" s="361"/>
      <c r="H14" s="362"/>
      <c r="I14" s="363"/>
      <c r="J14" s="364"/>
      <c r="K14" s="364"/>
      <c r="L14" s="355"/>
      <c r="CA14" s="321" t="str">
        <f t="shared" si="1"/>
        <v/>
      </c>
      <c r="CG14" s="321">
        <f t="shared" si="2"/>
        <v>0</v>
      </c>
    </row>
    <row r="15" spans="1:85" ht="27" customHeight="1" x14ac:dyDescent="0.2">
      <c r="A15" s="356" t="s">
        <v>40</v>
      </c>
      <c r="B15" s="357"/>
      <c r="C15" s="347">
        <f t="shared" si="0"/>
        <v>0</v>
      </c>
      <c r="D15" s="358"/>
      <c r="E15" s="359"/>
      <c r="F15" s="360"/>
      <c r="G15" s="361"/>
      <c r="H15" s="362"/>
      <c r="I15" s="363"/>
      <c r="J15" s="364"/>
      <c r="K15" s="364"/>
      <c r="L15" s="355"/>
      <c r="CA15" s="321" t="str">
        <f t="shared" si="1"/>
        <v/>
      </c>
      <c r="CG15" s="321">
        <f t="shared" si="2"/>
        <v>0</v>
      </c>
    </row>
    <row r="16" spans="1:85" ht="17.25" customHeight="1" x14ac:dyDescent="0.2">
      <c r="A16" s="356" t="s">
        <v>41</v>
      </c>
      <c r="B16" s="357"/>
      <c r="C16" s="347">
        <f t="shared" si="0"/>
        <v>0</v>
      </c>
      <c r="D16" s="358"/>
      <c r="E16" s="359"/>
      <c r="F16" s="360"/>
      <c r="G16" s="361"/>
      <c r="H16" s="362"/>
      <c r="I16" s="363"/>
      <c r="J16" s="364"/>
      <c r="K16" s="364"/>
      <c r="L16" s="355"/>
      <c r="CA16" s="321" t="str">
        <f t="shared" si="1"/>
        <v/>
      </c>
      <c r="CG16" s="321">
        <f t="shared" si="2"/>
        <v>0</v>
      </c>
    </row>
    <row r="17" spans="1:86" ht="17.25" customHeight="1" x14ac:dyDescent="0.2">
      <c r="A17" s="356" t="s">
        <v>42</v>
      </c>
      <c r="B17" s="357"/>
      <c r="C17" s="347">
        <f t="shared" si="0"/>
        <v>0</v>
      </c>
      <c r="D17" s="358"/>
      <c r="E17" s="359"/>
      <c r="F17" s="360"/>
      <c r="G17" s="361"/>
      <c r="H17" s="362"/>
      <c r="I17" s="363"/>
      <c r="J17" s="364"/>
      <c r="K17" s="364"/>
      <c r="L17" s="355"/>
      <c r="CA17" s="321" t="str">
        <f t="shared" si="1"/>
        <v/>
      </c>
      <c r="CG17" s="321">
        <f t="shared" si="2"/>
        <v>0</v>
      </c>
    </row>
    <row r="18" spans="1:86" ht="17.25" customHeight="1" x14ac:dyDescent="0.2">
      <c r="A18" s="356" t="s">
        <v>43</v>
      </c>
      <c r="B18" s="365"/>
      <c r="C18" s="347">
        <f t="shared" si="0"/>
        <v>0</v>
      </c>
      <c r="D18" s="358"/>
      <c r="E18" s="359"/>
      <c r="F18" s="360"/>
      <c r="G18" s="361"/>
      <c r="H18" s="362"/>
      <c r="I18" s="363"/>
      <c r="J18" s="364"/>
      <c r="K18" s="366"/>
      <c r="L18" s="355"/>
      <c r="CA18" s="321" t="str">
        <f t="shared" si="1"/>
        <v/>
      </c>
      <c r="CG18" s="321">
        <f t="shared" si="2"/>
        <v>0</v>
      </c>
    </row>
    <row r="19" spans="1:86" ht="17.25" customHeight="1" x14ac:dyDescent="0.2">
      <c r="A19" s="356" t="s">
        <v>44</v>
      </c>
      <c r="B19" s="357"/>
      <c r="C19" s="347">
        <f t="shared" si="0"/>
        <v>0</v>
      </c>
      <c r="D19" s="358"/>
      <c r="E19" s="359"/>
      <c r="F19" s="360"/>
      <c r="G19" s="361"/>
      <c r="H19" s="362"/>
      <c r="I19" s="363"/>
      <c r="J19" s="364"/>
      <c r="K19" s="366"/>
      <c r="L19" s="355"/>
      <c r="CA19" s="321" t="str">
        <f t="shared" si="1"/>
        <v/>
      </c>
      <c r="CG19" s="321">
        <f t="shared" si="2"/>
        <v>0</v>
      </c>
    </row>
    <row r="20" spans="1:86" ht="17.25" customHeight="1" x14ac:dyDescent="0.2">
      <c r="A20" s="356" t="s">
        <v>45</v>
      </c>
      <c r="B20" s="357"/>
      <c r="C20" s="347">
        <f t="shared" si="0"/>
        <v>0</v>
      </c>
      <c r="D20" s="358"/>
      <c r="E20" s="359"/>
      <c r="F20" s="360"/>
      <c r="G20" s="361"/>
      <c r="H20" s="362"/>
      <c r="I20" s="363"/>
      <c r="J20" s="364"/>
      <c r="K20" s="366"/>
      <c r="L20" s="355"/>
      <c r="CA20" s="321" t="str">
        <f t="shared" si="1"/>
        <v/>
      </c>
      <c r="CG20" s="321">
        <f t="shared" si="2"/>
        <v>0</v>
      </c>
    </row>
    <row r="21" spans="1:86" ht="17.25" customHeight="1" x14ac:dyDescent="0.2">
      <c r="A21" s="356" t="s">
        <v>46</v>
      </c>
      <c r="B21" s="357"/>
      <c r="C21" s="347">
        <f t="shared" si="0"/>
        <v>0</v>
      </c>
      <c r="D21" s="358"/>
      <c r="E21" s="359"/>
      <c r="F21" s="360"/>
      <c r="G21" s="361"/>
      <c r="H21" s="362"/>
      <c r="I21" s="363"/>
      <c r="J21" s="364"/>
      <c r="K21" s="364"/>
      <c r="L21" s="355"/>
      <c r="CA21" s="321" t="str">
        <f t="shared" si="1"/>
        <v/>
      </c>
      <c r="CG21" s="321">
        <f t="shared" si="2"/>
        <v>0</v>
      </c>
    </row>
    <row r="22" spans="1:86" ht="17.25" customHeight="1" x14ac:dyDescent="0.2">
      <c r="A22" s="356" t="s">
        <v>47</v>
      </c>
      <c r="B22" s="357"/>
      <c r="C22" s="347">
        <f t="shared" si="0"/>
        <v>0</v>
      </c>
      <c r="D22" s="358"/>
      <c r="E22" s="359"/>
      <c r="F22" s="360"/>
      <c r="G22" s="361"/>
      <c r="H22" s="362"/>
      <c r="I22" s="363"/>
      <c r="J22" s="366"/>
      <c r="K22" s="364"/>
      <c r="L22" s="355" t="s">
        <v>48</v>
      </c>
      <c r="CA22" s="321" t="str">
        <f>IF(C22=0,"",IF(J22="",IF(C22="",""," No olvide escribir la columna Programa de atención domiciliaria a personas con dependencia severa."),""))</f>
        <v/>
      </c>
      <c r="CB22" s="321" t="str">
        <f>IF(J22&lt;=C22,"","Programa de atención Domiciliaria a personas con Dependencia severa debe ser MENOR O IGUAL  al Total")</f>
        <v/>
      </c>
      <c r="CG22" s="321">
        <f>IF(J22&lt;=C22,0,1)</f>
        <v>0</v>
      </c>
    </row>
    <row r="23" spans="1:86" ht="17.25" customHeight="1" x14ac:dyDescent="0.2">
      <c r="A23" s="356" t="s">
        <v>49</v>
      </c>
      <c r="B23" s="357"/>
      <c r="C23" s="347">
        <f t="shared" si="0"/>
        <v>0</v>
      </c>
      <c r="D23" s="358"/>
      <c r="E23" s="359"/>
      <c r="F23" s="360"/>
      <c r="G23" s="361"/>
      <c r="H23" s="362"/>
      <c r="I23" s="363"/>
      <c r="J23" s="364"/>
      <c r="K23" s="364"/>
      <c r="L23" s="355"/>
      <c r="CA23" s="321" t="str">
        <f t="shared" ref="CA23:CA32" si="3">IF(SUM(H23:I23)&lt;&gt;C23,"El nº de visitas de primer contacto más la suma de vdi seguimiento deben ser coincidentes con el total","")</f>
        <v/>
      </c>
      <c r="CG23" s="321">
        <f t="shared" ref="CG23:CG32" si="4">IF(SUM(H23:I23)&lt;&gt;C23,1,0)</f>
        <v>0</v>
      </c>
    </row>
    <row r="24" spans="1:86" ht="17.25" customHeight="1" x14ac:dyDescent="0.2">
      <c r="A24" s="356" t="s">
        <v>50</v>
      </c>
      <c r="B24" s="357"/>
      <c r="C24" s="347">
        <f t="shared" si="0"/>
        <v>0</v>
      </c>
      <c r="D24" s="358"/>
      <c r="E24" s="359"/>
      <c r="F24" s="360"/>
      <c r="G24" s="361"/>
      <c r="H24" s="362"/>
      <c r="I24" s="363"/>
      <c r="J24" s="364"/>
      <c r="K24" s="366"/>
      <c r="L24" s="355"/>
      <c r="CA24" s="321" t="str">
        <f t="shared" si="3"/>
        <v/>
      </c>
      <c r="CG24" s="321">
        <f t="shared" si="4"/>
        <v>0</v>
      </c>
    </row>
    <row r="25" spans="1:86" ht="17.25" customHeight="1" x14ac:dyDescent="0.2">
      <c r="A25" s="356" t="s">
        <v>51</v>
      </c>
      <c r="B25" s="365"/>
      <c r="C25" s="347">
        <f t="shared" si="0"/>
        <v>0</v>
      </c>
      <c r="D25" s="358"/>
      <c r="E25" s="359"/>
      <c r="F25" s="360"/>
      <c r="G25" s="361"/>
      <c r="H25" s="362"/>
      <c r="I25" s="363"/>
      <c r="J25" s="364"/>
      <c r="K25" s="366"/>
      <c r="L25" s="355"/>
      <c r="CA25" s="321" t="str">
        <f t="shared" si="3"/>
        <v/>
      </c>
      <c r="CG25" s="321">
        <f t="shared" si="4"/>
        <v>0</v>
      </c>
    </row>
    <row r="26" spans="1:86" ht="17.25" customHeight="1" x14ac:dyDescent="0.2">
      <c r="A26" s="356" t="s">
        <v>52</v>
      </c>
      <c r="B26" s="365"/>
      <c r="C26" s="347">
        <f t="shared" si="0"/>
        <v>0</v>
      </c>
      <c r="D26" s="358"/>
      <c r="E26" s="359"/>
      <c r="F26" s="360"/>
      <c r="G26" s="361"/>
      <c r="H26" s="362"/>
      <c r="I26" s="363"/>
      <c r="J26" s="364"/>
      <c r="K26" s="366"/>
      <c r="L26" s="355"/>
      <c r="CA26" s="321" t="str">
        <f t="shared" si="3"/>
        <v/>
      </c>
      <c r="CG26" s="321">
        <f t="shared" si="4"/>
        <v>0</v>
      </c>
    </row>
    <row r="27" spans="1:86" ht="26.25" customHeight="1" x14ac:dyDescent="0.2">
      <c r="A27" s="356" t="s">
        <v>53</v>
      </c>
      <c r="B27" s="357"/>
      <c r="C27" s="347">
        <f t="shared" si="0"/>
        <v>0</v>
      </c>
      <c r="D27" s="358"/>
      <c r="E27" s="359"/>
      <c r="F27" s="360"/>
      <c r="G27" s="361"/>
      <c r="H27" s="362"/>
      <c r="I27" s="363"/>
      <c r="J27" s="364"/>
      <c r="K27" s="364"/>
      <c r="L27" s="355"/>
      <c r="CA27" s="321" t="str">
        <f t="shared" si="3"/>
        <v/>
      </c>
      <c r="CG27" s="321">
        <f t="shared" si="4"/>
        <v>0</v>
      </c>
    </row>
    <row r="28" spans="1:86" ht="24.75" customHeight="1" x14ac:dyDescent="0.2">
      <c r="A28" s="356" t="s">
        <v>54</v>
      </c>
      <c r="B28" s="365"/>
      <c r="C28" s="347">
        <f t="shared" si="0"/>
        <v>0</v>
      </c>
      <c r="D28" s="358"/>
      <c r="E28" s="359"/>
      <c r="F28" s="360"/>
      <c r="G28" s="361"/>
      <c r="H28" s="362"/>
      <c r="I28" s="363"/>
      <c r="J28" s="364"/>
      <c r="K28" s="364"/>
      <c r="L28" s="355"/>
      <c r="CA28" s="321" t="str">
        <f t="shared" si="3"/>
        <v/>
      </c>
      <c r="CG28" s="321">
        <f t="shared" si="4"/>
        <v>0</v>
      </c>
    </row>
    <row r="29" spans="1:86" ht="17.25" customHeight="1" x14ac:dyDescent="0.2">
      <c r="A29" s="345" t="s">
        <v>55</v>
      </c>
      <c r="B29" s="367"/>
      <c r="C29" s="347">
        <f t="shared" si="0"/>
        <v>0</v>
      </c>
      <c r="D29" s="358"/>
      <c r="E29" s="359"/>
      <c r="F29" s="360"/>
      <c r="G29" s="361"/>
      <c r="H29" s="362"/>
      <c r="I29" s="363"/>
      <c r="J29" s="364"/>
      <c r="K29" s="364"/>
      <c r="L29" s="355"/>
      <c r="CA29" s="321" t="str">
        <f t="shared" si="3"/>
        <v/>
      </c>
      <c r="CG29" s="321">
        <f t="shared" si="4"/>
        <v>0</v>
      </c>
    </row>
    <row r="30" spans="1:86" ht="17.25" customHeight="1" x14ac:dyDescent="0.2">
      <c r="A30" s="356" t="s">
        <v>56</v>
      </c>
      <c r="B30" s="357"/>
      <c r="C30" s="347">
        <f t="shared" si="0"/>
        <v>0</v>
      </c>
      <c r="D30" s="358"/>
      <c r="E30" s="359"/>
      <c r="F30" s="360"/>
      <c r="G30" s="361"/>
      <c r="H30" s="362"/>
      <c r="I30" s="363"/>
      <c r="J30" s="366"/>
      <c r="K30" s="366"/>
      <c r="L30" s="355" t="s">
        <v>48</v>
      </c>
      <c r="CA30" s="321" t="str">
        <f t="shared" si="3"/>
        <v/>
      </c>
      <c r="CB30" s="321" t="str">
        <f>IF(J30&lt;=C30,"","Programa de atención Domiciliaria a personas con Dependencia severa debe ser MENOR O IGUAL  al Total")</f>
        <v/>
      </c>
      <c r="CG30" s="321">
        <f t="shared" si="4"/>
        <v>0</v>
      </c>
      <c r="CH30" s="321">
        <f>IF(J30&lt;=C30,0,1)</f>
        <v>0</v>
      </c>
    </row>
    <row r="31" spans="1:86" ht="17.25" customHeight="1" x14ac:dyDescent="0.2">
      <c r="A31" s="356" t="s">
        <v>57</v>
      </c>
      <c r="B31" s="357"/>
      <c r="C31" s="347">
        <f t="shared" si="0"/>
        <v>0</v>
      </c>
      <c r="D31" s="368"/>
      <c r="E31" s="369"/>
      <c r="F31" s="370"/>
      <c r="G31" s="371"/>
      <c r="H31" s="372"/>
      <c r="I31" s="373"/>
      <c r="J31" s="374"/>
      <c r="K31" s="366"/>
      <c r="L31" s="355" t="s">
        <v>48</v>
      </c>
      <c r="CA31" s="321" t="str">
        <f t="shared" si="3"/>
        <v/>
      </c>
      <c r="CB31" s="321" t="str">
        <f>IF(J31&lt;=C31,"","Programa de atención Domiciliaria a personas con Dependencia severa debe ser MENOR O IGUAL  al Total")</f>
        <v/>
      </c>
      <c r="CG31" s="321">
        <f t="shared" si="4"/>
        <v>0</v>
      </c>
      <c r="CH31" s="321">
        <f>IF(J31&lt;=C31,0,1)</f>
        <v>0</v>
      </c>
    </row>
    <row r="32" spans="1:86" ht="17.25" customHeight="1" x14ac:dyDescent="0.2">
      <c r="A32" s="356" t="s">
        <v>58</v>
      </c>
      <c r="B32" s="357"/>
      <c r="C32" s="347">
        <f t="shared" si="0"/>
        <v>0</v>
      </c>
      <c r="D32" s="375"/>
      <c r="E32" s="359"/>
      <c r="F32" s="360"/>
      <c r="G32" s="361"/>
      <c r="H32" s="362"/>
      <c r="I32" s="363"/>
      <c r="J32" s="366"/>
      <c r="K32" s="366"/>
      <c r="L32" s="355" t="s">
        <v>48</v>
      </c>
      <c r="CA32" s="321" t="str">
        <f t="shared" si="3"/>
        <v/>
      </c>
      <c r="CB32" s="321" t="str">
        <f>IF(J32&lt;=C32,"","Programa de atención Domiciliaria a personas con Dependencia severa debe ser MENOR O IGUAL  al Total")</f>
        <v/>
      </c>
      <c r="CG32" s="321">
        <f t="shared" si="4"/>
        <v>0</v>
      </c>
      <c r="CH32" s="321">
        <f>IF(J32&lt;=C32,0,1)</f>
        <v>0</v>
      </c>
    </row>
    <row r="33" spans="1:12" ht="17.25" customHeight="1" x14ac:dyDescent="0.2">
      <c r="A33" s="345" t="s">
        <v>59</v>
      </c>
      <c r="B33" s="346"/>
      <c r="C33" s="347">
        <f t="shared" si="0"/>
        <v>0</v>
      </c>
      <c r="D33" s="358"/>
      <c r="E33" s="359"/>
      <c r="F33" s="360"/>
      <c r="G33" s="361"/>
      <c r="H33" s="362"/>
      <c r="I33" s="363"/>
      <c r="J33" s="364"/>
      <c r="K33" s="366"/>
      <c r="L33" s="355"/>
    </row>
    <row r="34" spans="1:12" ht="17.25" customHeight="1" x14ac:dyDescent="0.2">
      <c r="A34" s="376" t="s">
        <v>60</v>
      </c>
      <c r="B34" s="377"/>
      <c r="C34" s="347">
        <f t="shared" si="0"/>
        <v>0</v>
      </c>
      <c r="D34" s="378"/>
      <c r="E34" s="379"/>
      <c r="F34" s="380"/>
      <c r="G34" s="381"/>
      <c r="H34" s="382"/>
      <c r="I34" s="383"/>
      <c r="J34" s="384"/>
      <c r="K34" s="385"/>
      <c r="L34" s="355"/>
    </row>
    <row r="35" spans="1:12" x14ac:dyDescent="0.2">
      <c r="A35" s="386" t="s">
        <v>11</v>
      </c>
      <c r="B35" s="387"/>
      <c r="C35" s="387"/>
      <c r="D35" s="388"/>
      <c r="E35" s="388"/>
      <c r="F35" s="388"/>
      <c r="G35" s="389"/>
      <c r="H35" s="390"/>
      <c r="I35" s="333"/>
      <c r="J35" s="326"/>
      <c r="K35" s="326"/>
    </row>
    <row r="36" spans="1:12" ht="42" x14ac:dyDescent="0.2">
      <c r="A36" s="334" t="s">
        <v>3</v>
      </c>
      <c r="B36" s="391"/>
      <c r="C36" s="392" t="s">
        <v>4</v>
      </c>
      <c r="D36" s="392" t="s">
        <v>5</v>
      </c>
      <c r="E36" s="393" t="s">
        <v>12</v>
      </c>
      <c r="F36" s="338" t="s">
        <v>13</v>
      </c>
      <c r="G36" s="337" t="s">
        <v>14</v>
      </c>
      <c r="H36" s="340" t="s">
        <v>33</v>
      </c>
      <c r="I36" s="333"/>
      <c r="J36" s="326"/>
      <c r="K36" s="326"/>
    </row>
    <row r="37" spans="1:12" x14ac:dyDescent="0.2">
      <c r="A37" s="394" t="s">
        <v>61</v>
      </c>
      <c r="B37" s="395"/>
      <c r="C37" s="396">
        <f t="shared" ref="C37:C43" si="5">SUM(D37:F37)</f>
        <v>0</v>
      </c>
      <c r="D37" s="397"/>
      <c r="E37" s="398"/>
      <c r="F37" s="399"/>
      <c r="G37" s="400"/>
      <c r="H37" s="401"/>
      <c r="I37" s="402"/>
      <c r="J37" s="326"/>
      <c r="K37" s="326"/>
    </row>
    <row r="38" spans="1:12" x14ac:dyDescent="0.2">
      <c r="A38" s="356" t="s">
        <v>62</v>
      </c>
      <c r="B38" s="365"/>
      <c r="C38" s="403">
        <f t="shared" si="5"/>
        <v>0</v>
      </c>
      <c r="D38" s="375"/>
      <c r="E38" s="404"/>
      <c r="F38" s="405"/>
      <c r="G38" s="406"/>
      <c r="H38" s="401"/>
      <c r="I38" s="402"/>
      <c r="J38" s="326"/>
      <c r="K38" s="326"/>
    </row>
    <row r="39" spans="1:12" x14ac:dyDescent="0.2">
      <c r="A39" s="356" t="s">
        <v>63</v>
      </c>
      <c r="B39" s="365"/>
      <c r="C39" s="347">
        <f t="shared" si="5"/>
        <v>0</v>
      </c>
      <c r="D39" s="375"/>
      <c r="E39" s="404"/>
      <c r="F39" s="405"/>
      <c r="G39" s="406"/>
      <c r="H39" s="401"/>
      <c r="I39" s="402"/>
      <c r="J39" s="326"/>
      <c r="K39" s="326"/>
    </row>
    <row r="40" spans="1:12" x14ac:dyDescent="0.2">
      <c r="A40" s="356" t="s">
        <v>64</v>
      </c>
      <c r="B40" s="365"/>
      <c r="C40" s="347">
        <f t="shared" si="5"/>
        <v>0</v>
      </c>
      <c r="D40" s="375"/>
      <c r="E40" s="369"/>
      <c r="F40" s="405"/>
      <c r="G40" s="407"/>
      <c r="H40" s="408"/>
      <c r="I40" s="402"/>
      <c r="J40" s="326"/>
      <c r="K40" s="326"/>
    </row>
    <row r="41" spans="1:12" ht="21" x14ac:dyDescent="0.2">
      <c r="A41" s="409" t="s">
        <v>65</v>
      </c>
      <c r="B41" s="410" t="s">
        <v>66</v>
      </c>
      <c r="C41" s="411">
        <f t="shared" si="5"/>
        <v>49</v>
      </c>
      <c r="D41" s="397">
        <v>49</v>
      </c>
      <c r="E41" s="398"/>
      <c r="F41" s="399"/>
      <c r="G41" s="400"/>
      <c r="H41" s="412"/>
      <c r="I41" s="402"/>
      <c r="J41" s="326"/>
      <c r="K41" s="326"/>
    </row>
    <row r="42" spans="1:12" x14ac:dyDescent="0.2">
      <c r="A42" s="409"/>
      <c r="B42" s="413" t="s">
        <v>67</v>
      </c>
      <c r="C42" s="347">
        <f t="shared" si="5"/>
        <v>0</v>
      </c>
      <c r="D42" s="375"/>
      <c r="E42" s="404"/>
      <c r="F42" s="405"/>
      <c r="G42" s="406"/>
      <c r="H42" s="412"/>
      <c r="I42" s="402"/>
      <c r="J42" s="326"/>
      <c r="K42" s="326"/>
    </row>
    <row r="43" spans="1:12" ht="21" x14ac:dyDescent="0.2">
      <c r="A43" s="409"/>
      <c r="B43" s="414" t="s">
        <v>68</v>
      </c>
      <c r="C43" s="415">
        <f t="shared" si="5"/>
        <v>0</v>
      </c>
      <c r="D43" s="416"/>
      <c r="E43" s="417"/>
      <c r="F43" s="418"/>
      <c r="G43" s="419"/>
      <c r="H43" s="401"/>
      <c r="I43" s="402"/>
      <c r="J43" s="326"/>
      <c r="K43" s="326"/>
    </row>
    <row r="44" spans="1:12" x14ac:dyDescent="0.2">
      <c r="A44" s="345" t="s">
        <v>69</v>
      </c>
      <c r="B44" s="346"/>
      <c r="C44" s="411">
        <f>SUM(D44:G44)</f>
        <v>0</v>
      </c>
      <c r="D44" s="397"/>
      <c r="E44" s="398"/>
      <c r="F44" s="399"/>
      <c r="G44" s="420"/>
      <c r="H44" s="421"/>
      <c r="I44" s="402"/>
      <c r="J44" s="326"/>
      <c r="K44" s="326"/>
    </row>
    <row r="45" spans="1:12" x14ac:dyDescent="0.2">
      <c r="A45" s="422" t="s">
        <v>70</v>
      </c>
      <c r="B45" s="423"/>
      <c r="C45" s="347">
        <f>SUM(D45:G45)</f>
        <v>289</v>
      </c>
      <c r="D45" s="375">
        <v>6</v>
      </c>
      <c r="E45" s="404">
        <v>103</v>
      </c>
      <c r="F45" s="405">
        <v>57</v>
      </c>
      <c r="G45" s="424">
        <v>123</v>
      </c>
      <c r="H45" s="408"/>
      <c r="I45" s="402"/>
      <c r="J45" s="326"/>
      <c r="K45" s="326"/>
    </row>
    <row r="46" spans="1:12" x14ac:dyDescent="0.2">
      <c r="A46" s="425" t="s">
        <v>4</v>
      </c>
      <c r="B46" s="426"/>
      <c r="C46" s="427">
        <f>SUM(C37:C45)</f>
        <v>338</v>
      </c>
      <c r="D46" s="427">
        <f>SUM(D37:D45)</f>
        <v>55</v>
      </c>
      <c r="E46" s="428">
        <f>SUM(E37:E45)</f>
        <v>103</v>
      </c>
      <c r="F46" s="429">
        <f>SUM(F37:F45)</f>
        <v>57</v>
      </c>
      <c r="G46" s="430">
        <f>SUM(G44:G45)</f>
        <v>123</v>
      </c>
      <c r="H46" s="430">
        <f>SUM(H37:H45)</f>
        <v>0</v>
      </c>
      <c r="I46" s="402"/>
      <c r="J46" s="326"/>
      <c r="K46" s="326"/>
    </row>
    <row r="47" spans="1:12" x14ac:dyDescent="0.2">
      <c r="A47" s="431" t="s">
        <v>15</v>
      </c>
      <c r="B47" s="432"/>
      <c r="C47" s="433"/>
      <c r="D47" s="433"/>
      <c r="E47" s="433"/>
      <c r="F47" s="434"/>
      <c r="G47" s="434"/>
      <c r="H47" s="435"/>
      <c r="I47" s="333"/>
      <c r="J47" s="326"/>
      <c r="K47" s="326"/>
    </row>
    <row r="48" spans="1:12" x14ac:dyDescent="0.2">
      <c r="A48" s="436" t="s">
        <v>16</v>
      </c>
      <c r="B48" s="437"/>
      <c r="C48" s="437"/>
      <c r="D48" s="437"/>
      <c r="E48" s="437"/>
      <c r="F48" s="438"/>
      <c r="G48" s="438"/>
      <c r="H48" s="438"/>
      <c r="I48" s="333"/>
      <c r="J48" s="326"/>
      <c r="K48" s="326"/>
    </row>
    <row r="49" spans="1:80" ht="63" x14ac:dyDescent="0.2">
      <c r="A49" s="334" t="s">
        <v>3</v>
      </c>
      <c r="B49" s="391"/>
      <c r="C49" s="336" t="s">
        <v>4</v>
      </c>
      <c r="D49" s="439" t="s">
        <v>17</v>
      </c>
      <c r="E49" s="339" t="s">
        <v>18</v>
      </c>
      <c r="F49" s="344" t="s">
        <v>10</v>
      </c>
      <c r="G49" s="440"/>
      <c r="H49" s="441"/>
      <c r="I49" s="333"/>
      <c r="J49" s="326"/>
      <c r="K49" s="326"/>
    </row>
    <row r="50" spans="1:80" x14ac:dyDescent="0.2">
      <c r="A50" s="442" t="s">
        <v>19</v>
      </c>
      <c r="B50" s="443"/>
      <c r="C50" s="444">
        <f t="shared" ref="C50:C55" si="6">SUM(D50:E50)</f>
        <v>30</v>
      </c>
      <c r="D50" s="445">
        <v>10</v>
      </c>
      <c r="E50" s="446">
        <v>20</v>
      </c>
      <c r="F50" s="447"/>
      <c r="G50" s="448"/>
      <c r="H50" s="449"/>
      <c r="I50" s="333"/>
      <c r="J50" s="326"/>
      <c r="K50" s="326"/>
    </row>
    <row r="51" spans="1:80" x14ac:dyDescent="0.2">
      <c r="A51" s="450" t="s">
        <v>20</v>
      </c>
      <c r="B51" s="451"/>
      <c r="C51" s="452">
        <f t="shared" si="6"/>
        <v>105</v>
      </c>
      <c r="D51" s="453">
        <v>49</v>
      </c>
      <c r="E51" s="454">
        <v>56</v>
      </c>
      <c r="F51" s="455"/>
      <c r="G51" s="448"/>
      <c r="H51" s="449"/>
      <c r="I51" s="333"/>
      <c r="J51" s="326"/>
      <c r="K51" s="326"/>
    </row>
    <row r="52" spans="1:80" x14ac:dyDescent="0.2">
      <c r="A52" s="456" t="s">
        <v>21</v>
      </c>
      <c r="B52" s="457" t="s">
        <v>22</v>
      </c>
      <c r="C52" s="444">
        <f t="shared" si="6"/>
        <v>0</v>
      </c>
      <c r="D52" s="445"/>
      <c r="E52" s="446"/>
      <c r="F52" s="458"/>
      <c r="G52" s="459" t="s">
        <v>48</v>
      </c>
      <c r="H52" s="449"/>
      <c r="I52" s="333"/>
      <c r="J52" s="326"/>
      <c r="K52" s="326"/>
      <c r="CA52" s="321" t="str">
        <f>IF(F52&lt;=C52,"","Programa de atención Domiciliaria a personas con Dependencia severa debe ser MENOR O IGUAL  al Total")</f>
        <v/>
      </c>
      <c r="CB52" s="321" t="str">
        <f>IF(C52=0,"",IF(F52="",IF(C52="","",1),0))</f>
        <v/>
      </c>
    </row>
    <row r="53" spans="1:80" x14ac:dyDescent="0.2">
      <c r="A53" s="460"/>
      <c r="B53" s="461" t="s">
        <v>23</v>
      </c>
      <c r="C53" s="462">
        <f t="shared" si="6"/>
        <v>110</v>
      </c>
      <c r="D53" s="463">
        <v>45</v>
      </c>
      <c r="E53" s="464">
        <v>65</v>
      </c>
      <c r="F53" s="465">
        <v>5</v>
      </c>
      <c r="G53" s="459" t="s">
        <v>48</v>
      </c>
      <c r="H53" s="449"/>
      <c r="I53" s="333"/>
      <c r="J53" s="326"/>
      <c r="K53" s="326"/>
      <c r="CA53" s="321" t="str">
        <f>IF(F53&lt;=C53,"","Programa de atención Domiciliaria a personas con Dependencia severa debe ser MENOR O IGUAL  al Total")</f>
        <v/>
      </c>
      <c r="CB53" s="321">
        <f>IF(C53=0,"",IF(F53="",IF(C53="","",1),0))</f>
        <v>0</v>
      </c>
    </row>
    <row r="54" spans="1:80" x14ac:dyDescent="0.2">
      <c r="A54" s="466" t="s">
        <v>24</v>
      </c>
      <c r="B54" s="466"/>
      <c r="C54" s="444">
        <f t="shared" si="6"/>
        <v>161</v>
      </c>
      <c r="D54" s="445">
        <v>74</v>
      </c>
      <c r="E54" s="467">
        <v>87</v>
      </c>
      <c r="F54" s="447"/>
      <c r="G54" s="448"/>
      <c r="H54" s="449"/>
      <c r="I54" s="333"/>
      <c r="J54" s="326"/>
      <c r="K54" s="326"/>
    </row>
    <row r="55" spans="1:80" x14ac:dyDescent="0.2">
      <c r="A55" s="468" t="s">
        <v>25</v>
      </c>
      <c r="B55" s="468"/>
      <c r="C55" s="469">
        <f t="shared" si="6"/>
        <v>0</v>
      </c>
      <c r="D55" s="470"/>
      <c r="E55" s="471"/>
      <c r="F55" s="472"/>
      <c r="G55" s="459" t="s">
        <v>48</v>
      </c>
      <c r="H55" s="449"/>
      <c r="I55" s="333"/>
      <c r="J55" s="326"/>
      <c r="K55" s="326"/>
      <c r="CA55" s="321" t="str">
        <f>IF(F55&lt;=C55,"","Programa de atención Domiciliaria a personas con Dependencia severa debe ser MENOR O IGUAL  al Total")</f>
        <v/>
      </c>
      <c r="CB55" s="321" t="str">
        <f>IF(C55=0,"",IF(F55="",IF(C55="","",1),0))</f>
        <v/>
      </c>
    </row>
    <row r="56" spans="1:80" x14ac:dyDescent="0.2">
      <c r="A56" s="473" t="s">
        <v>71</v>
      </c>
      <c r="B56" s="473"/>
      <c r="C56" s="474">
        <f>D56</f>
        <v>0</v>
      </c>
      <c r="D56" s="375"/>
      <c r="E56" s="475"/>
      <c r="F56" s="476"/>
      <c r="G56" s="459" t="s">
        <v>48</v>
      </c>
      <c r="H56" s="449"/>
      <c r="I56" s="333"/>
      <c r="J56" s="326"/>
      <c r="K56" s="326"/>
      <c r="CA56" s="321" t="str">
        <f>IF(F56&lt;=C56,"","Programa de atención Domiciliaria a personas con Dependencia severa debe ser MENOR O IGUAL  al Total")</f>
        <v/>
      </c>
      <c r="CB56" s="321" t="str">
        <f>IF(C56=0,"",IF(F56="",IF(C56="","",1),0))</f>
        <v/>
      </c>
    </row>
    <row r="57" spans="1:80" x14ac:dyDescent="0.2">
      <c r="A57" s="477" t="s">
        <v>26</v>
      </c>
      <c r="B57" s="477"/>
      <c r="C57" s="478">
        <f>D57</f>
        <v>0</v>
      </c>
      <c r="D57" s="416"/>
      <c r="E57" s="479"/>
      <c r="F57" s="480"/>
      <c r="G57" s="481"/>
      <c r="H57" s="333"/>
      <c r="I57" s="326"/>
      <c r="J57" s="326"/>
      <c r="K57" s="326"/>
    </row>
    <row r="58" spans="1:80" x14ac:dyDescent="0.2">
      <c r="A58" s="436" t="s">
        <v>27</v>
      </c>
      <c r="B58" s="437"/>
      <c r="C58" s="437"/>
      <c r="D58" s="437"/>
      <c r="E58" s="437"/>
      <c r="F58" s="437"/>
      <c r="G58" s="437"/>
      <c r="H58" s="482"/>
      <c r="I58" s="333"/>
      <c r="J58" s="326"/>
      <c r="K58" s="326"/>
    </row>
    <row r="59" spans="1:80" x14ac:dyDescent="0.2">
      <c r="A59" s="483" t="s">
        <v>72</v>
      </c>
      <c r="B59" s="484"/>
      <c r="C59" s="485" t="s">
        <v>28</v>
      </c>
      <c r="D59" s="485"/>
      <c r="E59" s="485"/>
      <c r="F59" s="485"/>
      <c r="G59" s="334"/>
      <c r="H59" s="486" t="s">
        <v>29</v>
      </c>
      <c r="I59" s="487"/>
      <c r="J59" s="326"/>
      <c r="K59" s="326"/>
    </row>
    <row r="60" spans="1:80" x14ac:dyDescent="0.2">
      <c r="A60" s="488"/>
      <c r="B60" s="489"/>
      <c r="C60" s="483" t="s">
        <v>4</v>
      </c>
      <c r="D60" s="334" t="s">
        <v>30</v>
      </c>
      <c r="E60" s="335"/>
      <c r="F60" s="391"/>
      <c r="G60" s="490" t="s">
        <v>31</v>
      </c>
      <c r="H60" s="491"/>
      <c r="I60" s="487"/>
      <c r="J60" s="326"/>
      <c r="K60" s="326"/>
    </row>
    <row r="61" spans="1:80" ht="21" x14ac:dyDescent="0.2">
      <c r="A61" s="492"/>
      <c r="B61" s="493"/>
      <c r="C61" s="492"/>
      <c r="D61" s="439" t="s">
        <v>73</v>
      </c>
      <c r="E61" s="338" t="s">
        <v>74</v>
      </c>
      <c r="F61" s="494" t="s">
        <v>75</v>
      </c>
      <c r="G61" s="495"/>
      <c r="H61" s="344" t="s">
        <v>76</v>
      </c>
      <c r="I61" s="336" t="s">
        <v>77</v>
      </c>
    </row>
    <row r="62" spans="1:80" x14ac:dyDescent="0.2">
      <c r="A62" s="496" t="s">
        <v>78</v>
      </c>
      <c r="B62" s="497"/>
      <c r="C62" s="498">
        <f t="shared" ref="C62:C67" si="7">SUM(D62:F62)+H62</f>
        <v>0</v>
      </c>
      <c r="D62" s="397"/>
      <c r="E62" s="398"/>
      <c r="F62" s="499"/>
      <c r="G62" s="420"/>
      <c r="H62" s="500"/>
      <c r="I62" s="501"/>
      <c r="J62" s="321"/>
    </row>
    <row r="63" spans="1:80" x14ac:dyDescent="0.2">
      <c r="A63" s="502" t="s">
        <v>79</v>
      </c>
      <c r="B63" s="503"/>
      <c r="C63" s="504">
        <f t="shared" si="7"/>
        <v>0</v>
      </c>
      <c r="D63" s="375"/>
      <c r="E63" s="404"/>
      <c r="F63" s="505"/>
      <c r="G63" s="424"/>
      <c r="H63" s="476"/>
      <c r="I63" s="506"/>
      <c r="J63" s="321"/>
    </row>
    <row r="64" spans="1:80" x14ac:dyDescent="0.2">
      <c r="A64" s="502" t="s">
        <v>80</v>
      </c>
      <c r="B64" s="503"/>
      <c r="C64" s="504">
        <f t="shared" si="7"/>
        <v>0</v>
      </c>
      <c r="D64" s="375"/>
      <c r="E64" s="404"/>
      <c r="F64" s="505"/>
      <c r="G64" s="424"/>
      <c r="H64" s="476"/>
      <c r="I64" s="506"/>
      <c r="J64" s="321"/>
    </row>
    <row r="65" spans="1:10" x14ac:dyDescent="0.2">
      <c r="A65" s="502" t="s">
        <v>81</v>
      </c>
      <c r="B65" s="503"/>
      <c r="C65" s="504">
        <f t="shared" si="7"/>
        <v>0</v>
      </c>
      <c r="D65" s="375"/>
      <c r="E65" s="404"/>
      <c r="F65" s="505"/>
      <c r="G65" s="424"/>
      <c r="H65" s="476"/>
      <c r="I65" s="506"/>
      <c r="J65" s="321"/>
    </row>
    <row r="66" spans="1:10" x14ac:dyDescent="0.2">
      <c r="A66" s="502" t="s">
        <v>82</v>
      </c>
      <c r="B66" s="503"/>
      <c r="C66" s="504">
        <f t="shared" si="7"/>
        <v>0</v>
      </c>
      <c r="D66" s="375"/>
      <c r="E66" s="404"/>
      <c r="F66" s="505"/>
      <c r="G66" s="424"/>
      <c r="H66" s="476"/>
      <c r="I66" s="506"/>
      <c r="J66" s="321"/>
    </row>
    <row r="67" spans="1:10" x14ac:dyDescent="0.2">
      <c r="A67" s="507" t="s">
        <v>83</v>
      </c>
      <c r="B67" s="508"/>
      <c r="C67" s="509">
        <f t="shared" si="7"/>
        <v>0</v>
      </c>
      <c r="D67" s="416"/>
      <c r="E67" s="417"/>
      <c r="F67" s="510"/>
      <c r="G67" s="511"/>
      <c r="H67" s="512"/>
      <c r="I67" s="513"/>
      <c r="J67" s="321"/>
    </row>
    <row r="68" spans="1:10" x14ac:dyDescent="0.2">
      <c r="A68" s="514" t="s">
        <v>32</v>
      </c>
      <c r="B68" s="326"/>
      <c r="C68" s="326"/>
      <c r="D68" s="326"/>
      <c r="E68" s="326"/>
      <c r="F68" s="326"/>
      <c r="G68" s="326"/>
      <c r="H68" s="326"/>
      <c r="I68" s="333"/>
    </row>
    <row r="69" spans="1:10" x14ac:dyDescent="0.2">
      <c r="A69" s="515" t="s">
        <v>84</v>
      </c>
      <c r="B69" s="516"/>
      <c r="C69" s="516"/>
      <c r="D69" s="516"/>
      <c r="E69" s="516"/>
      <c r="F69" s="517"/>
      <c r="G69" s="517"/>
    </row>
    <row r="70" spans="1:10" x14ac:dyDescent="0.2">
      <c r="A70" s="518" t="s">
        <v>85</v>
      </c>
      <c r="B70" s="518" t="s">
        <v>86</v>
      </c>
      <c r="C70" s="519" t="s">
        <v>87</v>
      </c>
      <c r="D70" s="520"/>
      <c r="E70" s="520"/>
      <c r="F70" s="520"/>
      <c r="G70" s="521"/>
    </row>
    <row r="71" spans="1:10" x14ac:dyDescent="0.2">
      <c r="A71" s="522"/>
      <c r="B71" s="522"/>
      <c r="C71" s="439" t="s">
        <v>88</v>
      </c>
      <c r="D71" s="523" t="s">
        <v>89</v>
      </c>
      <c r="E71" s="338" t="s">
        <v>90</v>
      </c>
      <c r="F71" s="338" t="s">
        <v>91</v>
      </c>
      <c r="G71" s="494" t="s">
        <v>92</v>
      </c>
    </row>
    <row r="72" spans="1:10" x14ac:dyDescent="0.2">
      <c r="A72" s="524" t="s">
        <v>93</v>
      </c>
      <c r="B72" s="525">
        <f>SUM(C72:G72)</f>
        <v>0</v>
      </c>
      <c r="C72" s="397"/>
      <c r="D72" s="526"/>
      <c r="E72" s="526"/>
      <c r="F72" s="526"/>
      <c r="G72" s="527"/>
      <c r="H72" s="321"/>
    </row>
    <row r="73" spans="1:10" x14ac:dyDescent="0.2">
      <c r="A73" s="528" t="s">
        <v>67</v>
      </c>
      <c r="B73" s="529">
        <f>SUM(C73:G73)</f>
        <v>0</v>
      </c>
      <c r="C73" s="416"/>
      <c r="D73" s="418"/>
      <c r="E73" s="418"/>
      <c r="F73" s="418"/>
      <c r="G73" s="530"/>
      <c r="H73" s="321"/>
    </row>
    <row r="74" spans="1:10" x14ac:dyDescent="0.2">
      <c r="A74" s="515" t="s">
        <v>94</v>
      </c>
      <c r="B74" s="516"/>
      <c r="C74" s="516"/>
      <c r="D74" s="516"/>
      <c r="E74" s="516"/>
      <c r="F74" s="517"/>
      <c r="G74" s="517"/>
    </row>
    <row r="75" spans="1:10" x14ac:dyDescent="0.2">
      <c r="A75" s="518" t="s">
        <v>85</v>
      </c>
      <c r="B75" s="518" t="s">
        <v>95</v>
      </c>
      <c r="C75" s="519" t="s">
        <v>96</v>
      </c>
      <c r="D75" s="520"/>
      <c r="E75" s="520"/>
      <c r="F75" s="520"/>
      <c r="G75" s="521"/>
    </row>
    <row r="76" spans="1:10" x14ac:dyDescent="0.2">
      <c r="A76" s="522"/>
      <c r="B76" s="522"/>
      <c r="C76" s="439" t="s">
        <v>88</v>
      </c>
      <c r="D76" s="523" t="s">
        <v>89</v>
      </c>
      <c r="E76" s="338" t="s">
        <v>90</v>
      </c>
      <c r="F76" s="338" t="s">
        <v>91</v>
      </c>
      <c r="G76" s="494" t="s">
        <v>92</v>
      </c>
    </row>
    <row r="77" spans="1:10" ht="25.5" customHeight="1" x14ac:dyDescent="0.2">
      <c r="A77" s="531" t="s">
        <v>97</v>
      </c>
      <c r="B77" s="532">
        <f>SUM(C77:G77)</f>
        <v>0</v>
      </c>
      <c r="C77" s="533"/>
      <c r="D77" s="534"/>
      <c r="E77" s="534"/>
      <c r="F77" s="534"/>
      <c r="G77" s="535"/>
      <c r="H77" s="321"/>
    </row>
    <row r="78" spans="1:10" x14ac:dyDescent="0.2">
      <c r="A78" s="536"/>
      <c r="B78" s="537"/>
      <c r="C78" s="536"/>
      <c r="D78" s="537"/>
      <c r="E78" s="538"/>
      <c r="F78" s="537"/>
      <c r="G78" s="538"/>
    </row>
    <row r="195" spans="1:2" hidden="1" x14ac:dyDescent="0.2">
      <c r="A195" s="320">
        <f>SUM(C10:C34,C46,C50:C57,C62:C67,B72:B73,B77)</f>
        <v>744</v>
      </c>
      <c r="B195" s="320">
        <f>SUM(CG7:CO78)</f>
        <v>0</v>
      </c>
    </row>
  </sheetData>
  <mergeCells count="61">
    <mergeCell ref="A67:B67"/>
    <mergeCell ref="A70:A71"/>
    <mergeCell ref="B70:B71"/>
    <mergeCell ref="C70:G70"/>
    <mergeCell ref="A75:A76"/>
    <mergeCell ref="B75:B76"/>
    <mergeCell ref="C75:G75"/>
    <mergeCell ref="A46:B46"/>
    <mergeCell ref="A51:B51"/>
    <mergeCell ref="A52:A53"/>
    <mergeCell ref="A57:B57"/>
    <mergeCell ref="A59:B61"/>
    <mergeCell ref="A18:B1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6:B36"/>
    <mergeCell ref="A37:B37"/>
    <mergeCell ref="A38:B38"/>
    <mergeCell ref="A39:B39"/>
    <mergeCell ref="A44:B44"/>
    <mergeCell ref="A34:B34"/>
    <mergeCell ref="A40:B40"/>
    <mergeCell ref="A41:A43"/>
    <mergeCell ref="A49:B49"/>
    <mergeCell ref="A50:B50"/>
    <mergeCell ref="A54:B54"/>
    <mergeCell ref="C59:G59"/>
    <mergeCell ref="H59:I60"/>
    <mergeCell ref="C60:C61"/>
    <mergeCell ref="D60:F60"/>
    <mergeCell ref="G60:G61"/>
    <mergeCell ref="A66:B66"/>
    <mergeCell ref="A55:B55"/>
    <mergeCell ref="A56:B56"/>
    <mergeCell ref="A62:B62"/>
    <mergeCell ref="A63:B63"/>
    <mergeCell ref="A64:B64"/>
    <mergeCell ref="A65:B65"/>
  </mergeCells>
  <dataValidations count="2">
    <dataValidation allowBlank="1" showInputMessage="1" showErrorMessage="1" errorTitle="ERROR" error="Por Favor Ingrese solo Números." sqref="G9"/>
    <dataValidation type="whole" allowBlank="1" showInputMessage="1" showErrorMessage="1" errorTitle="ERROR" error="Por Favor Ingrese solo Números." sqref="A1:F1048576 H1:XFD1048576 G1:G8 G10:G1048576">
      <formula1>0</formula1>
      <formula2>100000000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5"/>
  <sheetViews>
    <sheetView tabSelected="1" workbookViewId="0">
      <selection activeCell="A7" sqref="A7"/>
    </sheetView>
  </sheetViews>
  <sheetFormatPr baseColWidth="10" defaultRowHeight="14.25" x14ac:dyDescent="0.2"/>
  <cols>
    <col min="1" max="1" width="40.42578125" style="320" customWidth="1"/>
    <col min="2" max="2" width="30.140625" style="320" customWidth="1"/>
    <col min="3" max="10" width="16" style="320" customWidth="1"/>
    <col min="11" max="11" width="18.42578125" style="320" customWidth="1"/>
    <col min="12" max="74" width="11.42578125" style="320"/>
    <col min="75" max="77" width="11.42578125" style="321"/>
    <col min="78" max="96" width="0" style="321" hidden="1" customWidth="1"/>
    <col min="97" max="102" width="11.42578125" style="321"/>
    <col min="103" max="16384" width="11.42578125" style="320"/>
  </cols>
  <sheetData>
    <row r="1" spans="1:85" x14ac:dyDescent="0.2">
      <c r="A1" s="319" t="s">
        <v>0</v>
      </c>
    </row>
    <row r="2" spans="1:85" x14ac:dyDescent="0.2">
      <c r="A2" s="319" t="str">
        <f>CONCATENATE("COMUNA: ",[6]NOMBRE!B2," - ","( ",[6]NOMBRE!C2,[6]NOMBRE!D2,[6]NOMBRE!E2,[6]NOMBRE!F2,[6]NOMBRE!G2," )")</f>
        <v>COMUNA: Linares - ( 07401 )</v>
      </c>
    </row>
    <row r="3" spans="1:85" x14ac:dyDescent="0.2">
      <c r="A3" s="319" t="str">
        <f>CONCATENATE("ESTABLECIMIENTO/ESTRATEGIA: ",[6]NOMBRE!B3," - ","( ",[6]NOMBRE!C3,[6]NOMBRE!D3,[6]NOMBRE!E3,[6]NOMBRE!F3,[6]NOMBRE!G3,[6]NOMBRE!H3," )")</f>
        <v>ESTABLECIMIENTO/ESTRATEGIA: Hospital Presidente Carlos Ibáñez del Campo - ( 116108 )</v>
      </c>
    </row>
    <row r="4" spans="1:85" x14ac:dyDescent="0.2">
      <c r="A4" s="319" t="str">
        <f>CONCATENATE("MES: ",[6]NOMBRE!B6," - ","( ",[6]NOMBRE!C6,[6]NOMBRE!D6," )")</f>
        <v>MES: JUNIO - ( 06 )</v>
      </c>
    </row>
    <row r="5" spans="1:85" x14ac:dyDescent="0.2">
      <c r="A5" s="319" t="str">
        <f>CONCATENATE("AÑO: ",[6]NOMBRE!B7)</f>
        <v>AÑO: 2017</v>
      </c>
    </row>
    <row r="6" spans="1:85" ht="15" customHeight="1" x14ac:dyDescent="0.2">
      <c r="A6" s="322"/>
      <c r="B6" s="322"/>
      <c r="C6" s="323" t="s">
        <v>1</v>
      </c>
      <c r="D6" s="322"/>
      <c r="E6" s="322"/>
      <c r="F6" s="322"/>
      <c r="G6" s="322"/>
      <c r="H6" s="324"/>
      <c r="I6" s="325"/>
      <c r="J6" s="326"/>
      <c r="K6" s="326"/>
    </row>
    <row r="7" spans="1:85" ht="15" x14ac:dyDescent="0.2">
      <c r="A7" s="327"/>
      <c r="B7" s="327"/>
      <c r="C7" s="327"/>
      <c r="D7" s="327"/>
      <c r="E7" s="327"/>
      <c r="F7" s="327"/>
      <c r="G7" s="327"/>
      <c r="H7" s="324"/>
      <c r="I7" s="325"/>
      <c r="J7" s="326"/>
      <c r="K7" s="326"/>
    </row>
    <row r="8" spans="1:85" x14ac:dyDescent="0.2">
      <c r="A8" s="328" t="s">
        <v>2</v>
      </c>
      <c r="B8" s="329"/>
      <c r="C8" s="330"/>
      <c r="D8" s="329"/>
      <c r="E8" s="331"/>
      <c r="F8" s="331"/>
      <c r="G8" s="332"/>
      <c r="H8" s="331"/>
      <c r="I8" s="333"/>
      <c r="J8" s="326"/>
      <c r="K8" s="326"/>
    </row>
    <row r="9" spans="1:85" ht="56.25" customHeight="1" x14ac:dyDescent="0.2">
      <c r="A9" s="334" t="s">
        <v>3</v>
      </c>
      <c r="B9" s="335"/>
      <c r="C9" s="336" t="s">
        <v>4</v>
      </c>
      <c r="D9" s="337" t="s">
        <v>5</v>
      </c>
      <c r="E9" s="338" t="s">
        <v>6</v>
      </c>
      <c r="F9" s="339" t="s">
        <v>7</v>
      </c>
      <c r="G9" s="340" t="s">
        <v>98</v>
      </c>
      <c r="H9" s="341" t="s">
        <v>8</v>
      </c>
      <c r="I9" s="342" t="s">
        <v>9</v>
      </c>
      <c r="J9" s="343" t="s">
        <v>10</v>
      </c>
      <c r="K9" s="344" t="s">
        <v>34</v>
      </c>
    </row>
    <row r="10" spans="1:85" ht="17.25" customHeight="1" x14ac:dyDescent="0.2">
      <c r="A10" s="345" t="s">
        <v>35</v>
      </c>
      <c r="B10" s="346"/>
      <c r="C10" s="347">
        <f t="shared" ref="C10:C34" si="0">SUM(D10:F10)</f>
        <v>0</v>
      </c>
      <c r="D10" s="348"/>
      <c r="E10" s="349"/>
      <c r="F10" s="350"/>
      <c r="G10" s="351"/>
      <c r="H10" s="352"/>
      <c r="I10" s="353"/>
      <c r="J10" s="354"/>
      <c r="K10" s="354"/>
      <c r="L10" s="355"/>
      <c r="CA10" s="321" t="str">
        <f t="shared" ref="CA10:CA21" si="1">IF(SUM(H10:I10)&lt;&gt;C10,"El nº de visitas de primer contacto más la suma de vdi seguimiento deben ser coincidentes con el total","")</f>
        <v/>
      </c>
      <c r="CG10" s="321">
        <f t="shared" ref="CG10:CG21" si="2">IF(SUM(H10:I10)&lt;&gt;C10,1,0)</f>
        <v>0</v>
      </c>
    </row>
    <row r="11" spans="1:85" ht="17.25" customHeight="1" x14ac:dyDescent="0.2">
      <c r="A11" s="356" t="s">
        <v>36</v>
      </c>
      <c r="B11" s="357"/>
      <c r="C11" s="347">
        <f t="shared" si="0"/>
        <v>0</v>
      </c>
      <c r="D11" s="358"/>
      <c r="E11" s="359"/>
      <c r="F11" s="360"/>
      <c r="G11" s="361"/>
      <c r="H11" s="362"/>
      <c r="I11" s="363"/>
      <c r="J11" s="364"/>
      <c r="K11" s="364"/>
      <c r="L11" s="355"/>
      <c r="CA11" s="321" t="str">
        <f t="shared" si="1"/>
        <v/>
      </c>
      <c r="CG11" s="321">
        <f t="shared" si="2"/>
        <v>0</v>
      </c>
    </row>
    <row r="12" spans="1:85" ht="17.25" customHeight="1" x14ac:dyDescent="0.2">
      <c r="A12" s="356" t="s">
        <v>37</v>
      </c>
      <c r="B12" s="357"/>
      <c r="C12" s="347">
        <f t="shared" si="0"/>
        <v>0</v>
      </c>
      <c r="D12" s="358"/>
      <c r="E12" s="359"/>
      <c r="F12" s="360"/>
      <c r="G12" s="361"/>
      <c r="H12" s="362"/>
      <c r="I12" s="363"/>
      <c r="J12" s="364"/>
      <c r="K12" s="364"/>
      <c r="L12" s="355"/>
      <c r="CA12" s="321" t="str">
        <f t="shared" si="1"/>
        <v/>
      </c>
      <c r="CG12" s="321">
        <f t="shared" si="2"/>
        <v>0</v>
      </c>
    </row>
    <row r="13" spans="1:85" ht="17.25" customHeight="1" x14ac:dyDescent="0.2">
      <c r="A13" s="356" t="s">
        <v>38</v>
      </c>
      <c r="B13" s="357"/>
      <c r="C13" s="347">
        <f t="shared" si="0"/>
        <v>0</v>
      </c>
      <c r="D13" s="358"/>
      <c r="E13" s="359"/>
      <c r="F13" s="360"/>
      <c r="G13" s="361"/>
      <c r="H13" s="362"/>
      <c r="I13" s="363"/>
      <c r="J13" s="364"/>
      <c r="K13" s="364"/>
      <c r="L13" s="355"/>
      <c r="CA13" s="321" t="str">
        <f t="shared" si="1"/>
        <v/>
      </c>
      <c r="CG13" s="321">
        <f t="shared" si="2"/>
        <v>0</v>
      </c>
    </row>
    <row r="14" spans="1:85" ht="25.5" customHeight="1" x14ac:dyDescent="0.2">
      <c r="A14" s="356" t="s">
        <v>39</v>
      </c>
      <c r="B14" s="357"/>
      <c r="C14" s="347">
        <f t="shared" si="0"/>
        <v>0</v>
      </c>
      <c r="D14" s="358"/>
      <c r="E14" s="359"/>
      <c r="F14" s="360"/>
      <c r="G14" s="361"/>
      <c r="H14" s="362"/>
      <c r="I14" s="363"/>
      <c r="J14" s="364"/>
      <c r="K14" s="364"/>
      <c r="L14" s="355"/>
      <c r="CA14" s="321" t="str">
        <f t="shared" si="1"/>
        <v/>
      </c>
      <c r="CG14" s="321">
        <f t="shared" si="2"/>
        <v>0</v>
      </c>
    </row>
    <row r="15" spans="1:85" ht="27" customHeight="1" x14ac:dyDescent="0.2">
      <c r="A15" s="356" t="s">
        <v>40</v>
      </c>
      <c r="B15" s="357"/>
      <c r="C15" s="347">
        <f t="shared" si="0"/>
        <v>0</v>
      </c>
      <c r="D15" s="358"/>
      <c r="E15" s="359"/>
      <c r="F15" s="360"/>
      <c r="G15" s="361"/>
      <c r="H15" s="362"/>
      <c r="I15" s="363"/>
      <c r="J15" s="364"/>
      <c r="K15" s="364"/>
      <c r="L15" s="355"/>
      <c r="CA15" s="321" t="str">
        <f t="shared" si="1"/>
        <v/>
      </c>
      <c r="CG15" s="321">
        <f t="shared" si="2"/>
        <v>0</v>
      </c>
    </row>
    <row r="16" spans="1:85" ht="17.25" customHeight="1" x14ac:dyDescent="0.2">
      <c r="A16" s="356" t="s">
        <v>41</v>
      </c>
      <c r="B16" s="357"/>
      <c r="C16" s="347">
        <f t="shared" si="0"/>
        <v>0</v>
      </c>
      <c r="D16" s="358"/>
      <c r="E16" s="359"/>
      <c r="F16" s="360"/>
      <c r="G16" s="361"/>
      <c r="H16" s="362"/>
      <c r="I16" s="363"/>
      <c r="J16" s="364"/>
      <c r="K16" s="364"/>
      <c r="L16" s="355"/>
      <c r="CA16" s="321" t="str">
        <f t="shared" si="1"/>
        <v/>
      </c>
      <c r="CG16" s="321">
        <f t="shared" si="2"/>
        <v>0</v>
      </c>
    </row>
    <row r="17" spans="1:86" ht="17.25" customHeight="1" x14ac:dyDescent="0.2">
      <c r="A17" s="356" t="s">
        <v>42</v>
      </c>
      <c r="B17" s="357"/>
      <c r="C17" s="347">
        <f t="shared" si="0"/>
        <v>0</v>
      </c>
      <c r="D17" s="358"/>
      <c r="E17" s="359"/>
      <c r="F17" s="360"/>
      <c r="G17" s="361"/>
      <c r="H17" s="362"/>
      <c r="I17" s="363"/>
      <c r="J17" s="364"/>
      <c r="K17" s="364"/>
      <c r="L17" s="355"/>
      <c r="CA17" s="321" t="str">
        <f t="shared" si="1"/>
        <v/>
      </c>
      <c r="CG17" s="321">
        <f t="shared" si="2"/>
        <v>0</v>
      </c>
    </row>
    <row r="18" spans="1:86" ht="17.25" customHeight="1" x14ac:dyDescent="0.2">
      <c r="A18" s="356" t="s">
        <v>43</v>
      </c>
      <c r="B18" s="365"/>
      <c r="C18" s="347">
        <f t="shared" si="0"/>
        <v>0</v>
      </c>
      <c r="D18" s="358"/>
      <c r="E18" s="359"/>
      <c r="F18" s="360"/>
      <c r="G18" s="361"/>
      <c r="H18" s="362"/>
      <c r="I18" s="363"/>
      <c r="J18" s="364"/>
      <c r="K18" s="366"/>
      <c r="L18" s="355"/>
      <c r="CA18" s="321" t="str">
        <f t="shared" si="1"/>
        <v/>
      </c>
      <c r="CG18" s="321">
        <f t="shared" si="2"/>
        <v>0</v>
      </c>
    </row>
    <row r="19" spans="1:86" ht="17.25" customHeight="1" x14ac:dyDescent="0.2">
      <c r="A19" s="356" t="s">
        <v>44</v>
      </c>
      <c r="B19" s="357"/>
      <c r="C19" s="347">
        <f t="shared" si="0"/>
        <v>0</v>
      </c>
      <c r="D19" s="358"/>
      <c r="E19" s="359"/>
      <c r="F19" s="360"/>
      <c r="G19" s="361"/>
      <c r="H19" s="362"/>
      <c r="I19" s="363"/>
      <c r="J19" s="364"/>
      <c r="K19" s="366"/>
      <c r="L19" s="355"/>
      <c r="CA19" s="321" t="str">
        <f t="shared" si="1"/>
        <v/>
      </c>
      <c r="CG19" s="321">
        <f t="shared" si="2"/>
        <v>0</v>
      </c>
    </row>
    <row r="20" spans="1:86" ht="17.25" customHeight="1" x14ac:dyDescent="0.2">
      <c r="A20" s="356" t="s">
        <v>45</v>
      </c>
      <c r="B20" s="357"/>
      <c r="C20" s="347">
        <f t="shared" si="0"/>
        <v>0</v>
      </c>
      <c r="D20" s="358"/>
      <c r="E20" s="359"/>
      <c r="F20" s="360"/>
      <c r="G20" s="361"/>
      <c r="H20" s="362"/>
      <c r="I20" s="363"/>
      <c r="J20" s="364"/>
      <c r="K20" s="366"/>
      <c r="L20" s="355"/>
      <c r="CA20" s="321" t="str">
        <f t="shared" si="1"/>
        <v/>
      </c>
      <c r="CG20" s="321">
        <f t="shared" si="2"/>
        <v>0</v>
      </c>
    </row>
    <row r="21" spans="1:86" ht="17.25" customHeight="1" x14ac:dyDescent="0.2">
      <c r="A21" s="356" t="s">
        <v>46</v>
      </c>
      <c r="B21" s="357"/>
      <c r="C21" s="347">
        <f t="shared" si="0"/>
        <v>0</v>
      </c>
      <c r="D21" s="358"/>
      <c r="E21" s="359"/>
      <c r="F21" s="360"/>
      <c r="G21" s="361"/>
      <c r="H21" s="362"/>
      <c r="I21" s="363"/>
      <c r="J21" s="364"/>
      <c r="K21" s="364"/>
      <c r="L21" s="355"/>
      <c r="CA21" s="321" t="str">
        <f t="shared" si="1"/>
        <v/>
      </c>
      <c r="CG21" s="321">
        <f t="shared" si="2"/>
        <v>0</v>
      </c>
    </row>
    <row r="22" spans="1:86" ht="17.25" customHeight="1" x14ac:dyDescent="0.2">
      <c r="A22" s="356" t="s">
        <v>47</v>
      </c>
      <c r="B22" s="357"/>
      <c r="C22" s="347">
        <f t="shared" si="0"/>
        <v>0</v>
      </c>
      <c r="D22" s="358"/>
      <c r="E22" s="359"/>
      <c r="F22" s="360"/>
      <c r="G22" s="361"/>
      <c r="H22" s="362"/>
      <c r="I22" s="363"/>
      <c r="J22" s="366"/>
      <c r="K22" s="364"/>
      <c r="L22" s="355" t="s">
        <v>48</v>
      </c>
      <c r="CA22" s="321" t="str">
        <f>IF(C22=0,"",IF(J22="",IF(C22="",""," No olvide escribir la columna Programa de atención domiciliaria a personas con dependencia severa."),""))</f>
        <v/>
      </c>
      <c r="CB22" s="321" t="str">
        <f>IF(J22&lt;=C22,"","Programa de atención Domiciliaria a personas con Dependencia severa debe ser MENOR O IGUAL  al Total")</f>
        <v/>
      </c>
      <c r="CG22" s="321">
        <f>IF(J22&lt;=C22,0,1)</f>
        <v>0</v>
      </c>
    </row>
    <row r="23" spans="1:86" ht="17.25" customHeight="1" x14ac:dyDescent="0.2">
      <c r="A23" s="356" t="s">
        <v>49</v>
      </c>
      <c r="B23" s="357"/>
      <c r="C23" s="347">
        <f t="shared" si="0"/>
        <v>0</v>
      </c>
      <c r="D23" s="358"/>
      <c r="E23" s="359"/>
      <c r="F23" s="360"/>
      <c r="G23" s="361"/>
      <c r="H23" s="362"/>
      <c r="I23" s="363"/>
      <c r="J23" s="364"/>
      <c r="K23" s="364"/>
      <c r="L23" s="355"/>
      <c r="CA23" s="321" t="str">
        <f t="shared" ref="CA23:CA32" si="3">IF(SUM(H23:I23)&lt;&gt;C23,"El nº de visitas de primer contacto más la suma de vdi seguimiento deben ser coincidentes con el total","")</f>
        <v/>
      </c>
      <c r="CG23" s="321">
        <f t="shared" ref="CG23:CG32" si="4">IF(SUM(H23:I23)&lt;&gt;C23,1,0)</f>
        <v>0</v>
      </c>
    </row>
    <row r="24" spans="1:86" ht="17.25" customHeight="1" x14ac:dyDescent="0.2">
      <c r="A24" s="356" t="s">
        <v>50</v>
      </c>
      <c r="B24" s="357"/>
      <c r="C24" s="347">
        <f t="shared" si="0"/>
        <v>0</v>
      </c>
      <c r="D24" s="358"/>
      <c r="E24" s="359"/>
      <c r="F24" s="360"/>
      <c r="G24" s="361"/>
      <c r="H24" s="362"/>
      <c r="I24" s="363"/>
      <c r="J24" s="364"/>
      <c r="K24" s="366"/>
      <c r="L24" s="355"/>
      <c r="CA24" s="321" t="str">
        <f t="shared" si="3"/>
        <v/>
      </c>
      <c r="CG24" s="321">
        <f t="shared" si="4"/>
        <v>0</v>
      </c>
    </row>
    <row r="25" spans="1:86" ht="17.25" customHeight="1" x14ac:dyDescent="0.2">
      <c r="A25" s="356" t="s">
        <v>51</v>
      </c>
      <c r="B25" s="365"/>
      <c r="C25" s="347">
        <f t="shared" si="0"/>
        <v>0</v>
      </c>
      <c r="D25" s="358"/>
      <c r="E25" s="359"/>
      <c r="F25" s="360"/>
      <c r="G25" s="361"/>
      <c r="H25" s="362"/>
      <c r="I25" s="363"/>
      <c r="J25" s="364"/>
      <c r="K25" s="366"/>
      <c r="L25" s="355"/>
      <c r="CA25" s="321" t="str">
        <f t="shared" si="3"/>
        <v/>
      </c>
      <c r="CG25" s="321">
        <f t="shared" si="4"/>
        <v>0</v>
      </c>
    </row>
    <row r="26" spans="1:86" ht="17.25" customHeight="1" x14ac:dyDescent="0.2">
      <c r="A26" s="356" t="s">
        <v>52</v>
      </c>
      <c r="B26" s="365"/>
      <c r="C26" s="347">
        <f t="shared" si="0"/>
        <v>0</v>
      </c>
      <c r="D26" s="358"/>
      <c r="E26" s="359"/>
      <c r="F26" s="360"/>
      <c r="G26" s="361"/>
      <c r="H26" s="362"/>
      <c r="I26" s="363"/>
      <c r="J26" s="364"/>
      <c r="K26" s="366"/>
      <c r="L26" s="355"/>
      <c r="CA26" s="321" t="str">
        <f t="shared" si="3"/>
        <v/>
      </c>
      <c r="CG26" s="321">
        <f t="shared" si="4"/>
        <v>0</v>
      </c>
    </row>
    <row r="27" spans="1:86" ht="26.25" customHeight="1" x14ac:dyDescent="0.2">
      <c r="A27" s="356" t="s">
        <v>53</v>
      </c>
      <c r="B27" s="357"/>
      <c r="C27" s="347">
        <f t="shared" si="0"/>
        <v>0</v>
      </c>
      <c r="D27" s="358"/>
      <c r="E27" s="359"/>
      <c r="F27" s="360"/>
      <c r="G27" s="361"/>
      <c r="H27" s="362"/>
      <c r="I27" s="363"/>
      <c r="J27" s="364"/>
      <c r="K27" s="364"/>
      <c r="L27" s="355"/>
      <c r="CA27" s="321" t="str">
        <f t="shared" si="3"/>
        <v/>
      </c>
      <c r="CG27" s="321">
        <f t="shared" si="4"/>
        <v>0</v>
      </c>
    </row>
    <row r="28" spans="1:86" ht="24.75" customHeight="1" x14ac:dyDescent="0.2">
      <c r="A28" s="356" t="s">
        <v>54</v>
      </c>
      <c r="B28" s="365"/>
      <c r="C28" s="347">
        <f t="shared" si="0"/>
        <v>0</v>
      </c>
      <c r="D28" s="358"/>
      <c r="E28" s="359"/>
      <c r="F28" s="360"/>
      <c r="G28" s="361"/>
      <c r="H28" s="362"/>
      <c r="I28" s="363"/>
      <c r="J28" s="364"/>
      <c r="K28" s="364"/>
      <c r="L28" s="355"/>
      <c r="CA28" s="321" t="str">
        <f t="shared" si="3"/>
        <v/>
      </c>
      <c r="CG28" s="321">
        <f t="shared" si="4"/>
        <v>0</v>
      </c>
    </row>
    <row r="29" spans="1:86" ht="17.25" customHeight="1" x14ac:dyDescent="0.2">
      <c r="A29" s="345" t="s">
        <v>55</v>
      </c>
      <c r="B29" s="367"/>
      <c r="C29" s="347">
        <f t="shared" si="0"/>
        <v>0</v>
      </c>
      <c r="D29" s="358"/>
      <c r="E29" s="359"/>
      <c r="F29" s="360"/>
      <c r="G29" s="361"/>
      <c r="H29" s="362"/>
      <c r="I29" s="363"/>
      <c r="J29" s="364"/>
      <c r="K29" s="364"/>
      <c r="L29" s="355"/>
      <c r="CA29" s="321" t="str">
        <f t="shared" si="3"/>
        <v/>
      </c>
      <c r="CG29" s="321">
        <f t="shared" si="4"/>
        <v>0</v>
      </c>
    </row>
    <row r="30" spans="1:86" ht="17.25" customHeight="1" x14ac:dyDescent="0.2">
      <c r="A30" s="356" t="s">
        <v>56</v>
      </c>
      <c r="B30" s="357"/>
      <c r="C30" s="347">
        <f t="shared" si="0"/>
        <v>0</v>
      </c>
      <c r="D30" s="358"/>
      <c r="E30" s="359"/>
      <c r="F30" s="360"/>
      <c r="G30" s="361"/>
      <c r="H30" s="362"/>
      <c r="I30" s="363"/>
      <c r="J30" s="366"/>
      <c r="K30" s="366"/>
      <c r="L30" s="355" t="s">
        <v>48</v>
      </c>
      <c r="CA30" s="321" t="str">
        <f t="shared" si="3"/>
        <v/>
      </c>
      <c r="CB30" s="321" t="str">
        <f>IF(J30&lt;=C30,"","Programa de atención Domiciliaria a personas con Dependencia severa debe ser MENOR O IGUAL  al Total")</f>
        <v/>
      </c>
      <c r="CG30" s="321">
        <f t="shared" si="4"/>
        <v>0</v>
      </c>
      <c r="CH30" s="321">
        <f>IF(J30&lt;=C30,0,1)</f>
        <v>0</v>
      </c>
    </row>
    <row r="31" spans="1:86" ht="17.25" customHeight="1" x14ac:dyDescent="0.2">
      <c r="A31" s="356" t="s">
        <v>57</v>
      </c>
      <c r="B31" s="357"/>
      <c r="C31" s="347">
        <f t="shared" si="0"/>
        <v>0</v>
      </c>
      <c r="D31" s="368"/>
      <c r="E31" s="369"/>
      <c r="F31" s="370"/>
      <c r="G31" s="371"/>
      <c r="H31" s="372"/>
      <c r="I31" s="373"/>
      <c r="J31" s="374"/>
      <c r="K31" s="366"/>
      <c r="L31" s="355" t="s">
        <v>48</v>
      </c>
      <c r="CA31" s="321" t="str">
        <f t="shared" si="3"/>
        <v/>
      </c>
      <c r="CB31" s="321" t="str">
        <f>IF(J31&lt;=C31,"","Programa de atención Domiciliaria a personas con Dependencia severa debe ser MENOR O IGUAL  al Total")</f>
        <v/>
      </c>
      <c r="CG31" s="321">
        <f t="shared" si="4"/>
        <v>0</v>
      </c>
      <c r="CH31" s="321">
        <f>IF(J31&lt;=C31,0,1)</f>
        <v>0</v>
      </c>
    </row>
    <row r="32" spans="1:86" ht="17.25" customHeight="1" x14ac:dyDescent="0.2">
      <c r="A32" s="356" t="s">
        <v>58</v>
      </c>
      <c r="B32" s="357"/>
      <c r="C32" s="347">
        <f t="shared" si="0"/>
        <v>0</v>
      </c>
      <c r="D32" s="375"/>
      <c r="E32" s="359"/>
      <c r="F32" s="360"/>
      <c r="G32" s="361"/>
      <c r="H32" s="362"/>
      <c r="I32" s="363"/>
      <c r="J32" s="366"/>
      <c r="K32" s="366"/>
      <c r="L32" s="355" t="s">
        <v>48</v>
      </c>
      <c r="CA32" s="321" t="str">
        <f t="shared" si="3"/>
        <v/>
      </c>
      <c r="CB32" s="321" t="str">
        <f>IF(J32&lt;=C32,"","Programa de atención Domiciliaria a personas con Dependencia severa debe ser MENOR O IGUAL  al Total")</f>
        <v/>
      </c>
      <c r="CG32" s="321">
        <f t="shared" si="4"/>
        <v>0</v>
      </c>
      <c r="CH32" s="321">
        <f>IF(J32&lt;=C32,0,1)</f>
        <v>0</v>
      </c>
    </row>
    <row r="33" spans="1:12" ht="17.25" customHeight="1" x14ac:dyDescent="0.2">
      <c r="A33" s="345" t="s">
        <v>59</v>
      </c>
      <c r="B33" s="346"/>
      <c r="C33" s="347">
        <f t="shared" si="0"/>
        <v>0</v>
      </c>
      <c r="D33" s="358"/>
      <c r="E33" s="359"/>
      <c r="F33" s="360"/>
      <c r="G33" s="361"/>
      <c r="H33" s="362"/>
      <c r="I33" s="363"/>
      <c r="J33" s="364"/>
      <c r="K33" s="366"/>
      <c r="L33" s="355"/>
    </row>
    <row r="34" spans="1:12" ht="17.25" customHeight="1" x14ac:dyDescent="0.2">
      <c r="A34" s="376" t="s">
        <v>60</v>
      </c>
      <c r="B34" s="377"/>
      <c r="C34" s="347">
        <f t="shared" si="0"/>
        <v>0</v>
      </c>
      <c r="D34" s="378"/>
      <c r="E34" s="379"/>
      <c r="F34" s="380"/>
      <c r="G34" s="381"/>
      <c r="H34" s="382"/>
      <c r="I34" s="383"/>
      <c r="J34" s="384"/>
      <c r="K34" s="385"/>
      <c r="L34" s="355"/>
    </row>
    <row r="35" spans="1:12" x14ac:dyDescent="0.2">
      <c r="A35" s="386" t="s">
        <v>11</v>
      </c>
      <c r="B35" s="387"/>
      <c r="C35" s="387"/>
      <c r="D35" s="388"/>
      <c r="E35" s="388"/>
      <c r="F35" s="388"/>
      <c r="G35" s="389"/>
      <c r="H35" s="390"/>
      <c r="I35" s="333"/>
      <c r="J35" s="326"/>
      <c r="K35" s="326"/>
    </row>
    <row r="36" spans="1:12" ht="42" x14ac:dyDescent="0.2">
      <c r="A36" s="334" t="s">
        <v>3</v>
      </c>
      <c r="B36" s="391"/>
      <c r="C36" s="392" t="s">
        <v>4</v>
      </c>
      <c r="D36" s="392" t="s">
        <v>5</v>
      </c>
      <c r="E36" s="393" t="s">
        <v>12</v>
      </c>
      <c r="F36" s="338" t="s">
        <v>13</v>
      </c>
      <c r="G36" s="337" t="s">
        <v>14</v>
      </c>
      <c r="H36" s="340" t="s">
        <v>33</v>
      </c>
      <c r="I36" s="333"/>
      <c r="J36" s="326"/>
      <c r="K36" s="326"/>
    </row>
    <row r="37" spans="1:12" x14ac:dyDescent="0.2">
      <c r="A37" s="394" t="s">
        <v>61</v>
      </c>
      <c r="B37" s="395"/>
      <c r="C37" s="396">
        <f t="shared" ref="C37:C43" si="5">SUM(D37:F37)</f>
        <v>0</v>
      </c>
      <c r="D37" s="397"/>
      <c r="E37" s="398"/>
      <c r="F37" s="399"/>
      <c r="G37" s="400"/>
      <c r="H37" s="401"/>
      <c r="I37" s="402"/>
      <c r="J37" s="326"/>
      <c r="K37" s="326"/>
    </row>
    <row r="38" spans="1:12" x14ac:dyDescent="0.2">
      <c r="A38" s="356" t="s">
        <v>62</v>
      </c>
      <c r="B38" s="365"/>
      <c r="C38" s="403">
        <f t="shared" si="5"/>
        <v>0</v>
      </c>
      <c r="D38" s="375"/>
      <c r="E38" s="404"/>
      <c r="F38" s="405"/>
      <c r="G38" s="406"/>
      <c r="H38" s="401"/>
      <c r="I38" s="402"/>
      <c r="J38" s="326"/>
      <c r="K38" s="326"/>
    </row>
    <row r="39" spans="1:12" x14ac:dyDescent="0.2">
      <c r="A39" s="356" t="s">
        <v>63</v>
      </c>
      <c r="B39" s="365"/>
      <c r="C39" s="347">
        <f t="shared" si="5"/>
        <v>0</v>
      </c>
      <c r="D39" s="375"/>
      <c r="E39" s="404"/>
      <c r="F39" s="405"/>
      <c r="G39" s="406"/>
      <c r="H39" s="401"/>
      <c r="I39" s="402"/>
      <c r="J39" s="326"/>
      <c r="K39" s="326"/>
    </row>
    <row r="40" spans="1:12" x14ac:dyDescent="0.2">
      <c r="A40" s="356" t="s">
        <v>64</v>
      </c>
      <c r="B40" s="365"/>
      <c r="C40" s="347">
        <f t="shared" si="5"/>
        <v>0</v>
      </c>
      <c r="D40" s="375"/>
      <c r="E40" s="369"/>
      <c r="F40" s="405"/>
      <c r="G40" s="407"/>
      <c r="H40" s="408"/>
      <c r="I40" s="402"/>
      <c r="J40" s="326"/>
      <c r="K40" s="326"/>
    </row>
    <row r="41" spans="1:12" ht="21" x14ac:dyDescent="0.2">
      <c r="A41" s="409" t="s">
        <v>65</v>
      </c>
      <c r="B41" s="410" t="s">
        <v>66</v>
      </c>
      <c r="C41" s="411">
        <f t="shared" si="5"/>
        <v>64</v>
      </c>
      <c r="D41" s="397">
        <v>64</v>
      </c>
      <c r="E41" s="398"/>
      <c r="F41" s="399"/>
      <c r="G41" s="400"/>
      <c r="H41" s="412"/>
      <c r="I41" s="402"/>
      <c r="J41" s="326"/>
      <c r="K41" s="326"/>
    </row>
    <row r="42" spans="1:12" x14ac:dyDescent="0.2">
      <c r="A42" s="409"/>
      <c r="B42" s="413" t="s">
        <v>67</v>
      </c>
      <c r="C42" s="347">
        <f t="shared" si="5"/>
        <v>0</v>
      </c>
      <c r="D42" s="375"/>
      <c r="E42" s="404"/>
      <c r="F42" s="405"/>
      <c r="G42" s="406"/>
      <c r="H42" s="412"/>
      <c r="I42" s="402"/>
      <c r="J42" s="326"/>
      <c r="K42" s="326"/>
    </row>
    <row r="43" spans="1:12" ht="21" x14ac:dyDescent="0.2">
      <c r="A43" s="409"/>
      <c r="B43" s="414" t="s">
        <v>68</v>
      </c>
      <c r="C43" s="415">
        <f t="shared" si="5"/>
        <v>0</v>
      </c>
      <c r="D43" s="416"/>
      <c r="E43" s="417"/>
      <c r="F43" s="418"/>
      <c r="G43" s="419"/>
      <c r="H43" s="401"/>
      <c r="I43" s="402"/>
      <c r="J43" s="326"/>
      <c r="K43" s="326"/>
    </row>
    <row r="44" spans="1:12" x14ac:dyDescent="0.2">
      <c r="A44" s="345" t="s">
        <v>69</v>
      </c>
      <c r="B44" s="346"/>
      <c r="C44" s="411">
        <f>SUM(D44:G44)</f>
        <v>0</v>
      </c>
      <c r="D44" s="397"/>
      <c r="E44" s="398"/>
      <c r="F44" s="399"/>
      <c r="G44" s="420"/>
      <c r="H44" s="421"/>
      <c r="I44" s="402"/>
      <c r="J44" s="326"/>
      <c r="K44" s="326"/>
    </row>
    <row r="45" spans="1:12" x14ac:dyDescent="0.2">
      <c r="A45" s="422" t="s">
        <v>70</v>
      </c>
      <c r="B45" s="423"/>
      <c r="C45" s="347">
        <f>SUM(D45:G45)</f>
        <v>431</v>
      </c>
      <c r="D45" s="375">
        <v>26</v>
      </c>
      <c r="E45" s="404">
        <v>141</v>
      </c>
      <c r="F45" s="405">
        <v>86</v>
      </c>
      <c r="G45" s="424">
        <v>178</v>
      </c>
      <c r="H45" s="408"/>
      <c r="I45" s="402"/>
      <c r="J45" s="326"/>
      <c r="K45" s="326"/>
    </row>
    <row r="46" spans="1:12" x14ac:dyDescent="0.2">
      <c r="A46" s="425" t="s">
        <v>4</v>
      </c>
      <c r="B46" s="426"/>
      <c r="C46" s="427">
        <f>SUM(C37:C45)</f>
        <v>495</v>
      </c>
      <c r="D46" s="427">
        <f>SUM(D37:D45)</f>
        <v>90</v>
      </c>
      <c r="E46" s="428">
        <f>SUM(E37:E45)</f>
        <v>141</v>
      </c>
      <c r="F46" s="429">
        <f>SUM(F37:F45)</f>
        <v>86</v>
      </c>
      <c r="G46" s="430">
        <f>SUM(G44:G45)</f>
        <v>178</v>
      </c>
      <c r="H46" s="430">
        <f>SUM(H37:H45)</f>
        <v>0</v>
      </c>
      <c r="I46" s="402"/>
      <c r="J46" s="326"/>
      <c r="K46" s="326"/>
    </row>
    <row r="47" spans="1:12" x14ac:dyDescent="0.2">
      <c r="A47" s="431" t="s">
        <v>15</v>
      </c>
      <c r="B47" s="432"/>
      <c r="C47" s="433"/>
      <c r="D47" s="433"/>
      <c r="E47" s="433"/>
      <c r="F47" s="434"/>
      <c r="G47" s="434"/>
      <c r="H47" s="435"/>
      <c r="I47" s="333"/>
      <c r="J47" s="326"/>
      <c r="K47" s="326"/>
    </row>
    <row r="48" spans="1:12" x14ac:dyDescent="0.2">
      <c r="A48" s="436" t="s">
        <v>16</v>
      </c>
      <c r="B48" s="437"/>
      <c r="C48" s="437"/>
      <c r="D48" s="437"/>
      <c r="E48" s="437"/>
      <c r="F48" s="438"/>
      <c r="G48" s="438"/>
      <c r="H48" s="438"/>
      <c r="I48" s="333"/>
      <c r="J48" s="326"/>
      <c r="K48" s="326"/>
    </row>
    <row r="49" spans="1:80" ht="63" x14ac:dyDescent="0.2">
      <c r="A49" s="334" t="s">
        <v>3</v>
      </c>
      <c r="B49" s="391"/>
      <c r="C49" s="336" t="s">
        <v>4</v>
      </c>
      <c r="D49" s="439" t="s">
        <v>17</v>
      </c>
      <c r="E49" s="339" t="s">
        <v>18</v>
      </c>
      <c r="F49" s="344" t="s">
        <v>10</v>
      </c>
      <c r="G49" s="440"/>
      <c r="H49" s="441"/>
      <c r="I49" s="333"/>
      <c r="J49" s="326"/>
      <c r="K49" s="326"/>
    </row>
    <row r="50" spans="1:80" x14ac:dyDescent="0.2">
      <c r="A50" s="442" t="s">
        <v>19</v>
      </c>
      <c r="B50" s="443"/>
      <c r="C50" s="444">
        <f t="shared" ref="C50:C55" si="6">SUM(D50:E50)</f>
        <v>15</v>
      </c>
      <c r="D50" s="445">
        <v>6</v>
      </c>
      <c r="E50" s="446">
        <v>9</v>
      </c>
      <c r="F50" s="447"/>
      <c r="G50" s="448"/>
      <c r="H50" s="449"/>
      <c r="I50" s="333"/>
      <c r="J50" s="326"/>
      <c r="K50" s="326"/>
    </row>
    <row r="51" spans="1:80" x14ac:dyDescent="0.2">
      <c r="A51" s="450" t="s">
        <v>20</v>
      </c>
      <c r="B51" s="451"/>
      <c r="C51" s="452">
        <f t="shared" si="6"/>
        <v>66</v>
      </c>
      <c r="D51" s="453">
        <v>35</v>
      </c>
      <c r="E51" s="454">
        <v>31</v>
      </c>
      <c r="F51" s="455"/>
      <c r="G51" s="448"/>
      <c r="H51" s="449"/>
      <c r="I51" s="333"/>
      <c r="J51" s="326"/>
      <c r="K51" s="326"/>
    </row>
    <row r="52" spans="1:80" x14ac:dyDescent="0.2">
      <c r="A52" s="456" t="s">
        <v>21</v>
      </c>
      <c r="B52" s="457" t="s">
        <v>22</v>
      </c>
      <c r="C52" s="444">
        <f t="shared" si="6"/>
        <v>0</v>
      </c>
      <c r="D52" s="445"/>
      <c r="E52" s="446"/>
      <c r="F52" s="458"/>
      <c r="G52" s="459" t="s">
        <v>48</v>
      </c>
      <c r="H52" s="449"/>
      <c r="I52" s="333"/>
      <c r="J52" s="326"/>
      <c r="K52" s="326"/>
      <c r="CA52" s="321" t="str">
        <f>IF(F52&lt;=C52,"","Programa de atención Domiciliaria a personas con Dependencia severa debe ser MENOR O IGUAL  al Total")</f>
        <v/>
      </c>
      <c r="CB52" s="321" t="str">
        <f>IF(C52=0,"",IF(F52="",IF(C52="","",1),0))</f>
        <v/>
      </c>
    </row>
    <row r="53" spans="1:80" x14ac:dyDescent="0.2">
      <c r="A53" s="460"/>
      <c r="B53" s="461" t="s">
        <v>23</v>
      </c>
      <c r="C53" s="462">
        <f t="shared" si="6"/>
        <v>198</v>
      </c>
      <c r="D53" s="463">
        <v>127</v>
      </c>
      <c r="E53" s="464">
        <v>71</v>
      </c>
      <c r="F53" s="465">
        <v>17</v>
      </c>
      <c r="G53" s="459" t="s">
        <v>48</v>
      </c>
      <c r="H53" s="449"/>
      <c r="I53" s="333"/>
      <c r="J53" s="326"/>
      <c r="K53" s="326"/>
      <c r="CA53" s="321" t="str">
        <f>IF(F53&lt;=C53,"","Programa de atención Domiciliaria a personas con Dependencia severa debe ser MENOR O IGUAL  al Total")</f>
        <v/>
      </c>
      <c r="CB53" s="321">
        <f>IF(C53=0,"",IF(F53="",IF(C53="","",1),0))</f>
        <v>0</v>
      </c>
    </row>
    <row r="54" spans="1:80" x14ac:dyDescent="0.2">
      <c r="A54" s="466" t="s">
        <v>24</v>
      </c>
      <c r="B54" s="466"/>
      <c r="C54" s="444">
        <f t="shared" si="6"/>
        <v>152</v>
      </c>
      <c r="D54" s="445">
        <v>85</v>
      </c>
      <c r="E54" s="467">
        <v>67</v>
      </c>
      <c r="F54" s="447"/>
      <c r="G54" s="448"/>
      <c r="H54" s="449"/>
      <c r="I54" s="333"/>
      <c r="J54" s="326"/>
      <c r="K54" s="326"/>
    </row>
    <row r="55" spans="1:80" x14ac:dyDescent="0.2">
      <c r="A55" s="468" t="s">
        <v>25</v>
      </c>
      <c r="B55" s="468"/>
      <c r="C55" s="469">
        <f t="shared" si="6"/>
        <v>0</v>
      </c>
      <c r="D55" s="470"/>
      <c r="E55" s="471"/>
      <c r="F55" s="472"/>
      <c r="G55" s="459" t="s">
        <v>48</v>
      </c>
      <c r="H55" s="449"/>
      <c r="I55" s="333"/>
      <c r="J55" s="326"/>
      <c r="K55" s="326"/>
      <c r="CA55" s="321" t="str">
        <f>IF(F55&lt;=C55,"","Programa de atención Domiciliaria a personas con Dependencia severa debe ser MENOR O IGUAL  al Total")</f>
        <v/>
      </c>
      <c r="CB55" s="321" t="str">
        <f>IF(C55=0,"",IF(F55="",IF(C55="","",1),0))</f>
        <v/>
      </c>
    </row>
    <row r="56" spans="1:80" x14ac:dyDescent="0.2">
      <c r="A56" s="473" t="s">
        <v>71</v>
      </c>
      <c r="B56" s="473"/>
      <c r="C56" s="474">
        <f>D56</f>
        <v>0</v>
      </c>
      <c r="D56" s="375"/>
      <c r="E56" s="475"/>
      <c r="F56" s="476"/>
      <c r="G56" s="459" t="s">
        <v>48</v>
      </c>
      <c r="H56" s="449"/>
      <c r="I56" s="333"/>
      <c r="J56" s="326"/>
      <c r="K56" s="326"/>
      <c r="CA56" s="321" t="str">
        <f>IF(F56&lt;=C56,"","Programa de atención Domiciliaria a personas con Dependencia severa debe ser MENOR O IGUAL  al Total")</f>
        <v/>
      </c>
      <c r="CB56" s="321" t="str">
        <f>IF(C56=0,"",IF(F56="",IF(C56="","",1),0))</f>
        <v/>
      </c>
    </row>
    <row r="57" spans="1:80" x14ac:dyDescent="0.2">
      <c r="A57" s="477" t="s">
        <v>26</v>
      </c>
      <c r="B57" s="477"/>
      <c r="C57" s="478">
        <f>D57</f>
        <v>0</v>
      </c>
      <c r="D57" s="416"/>
      <c r="E57" s="479"/>
      <c r="F57" s="480"/>
      <c r="G57" s="481"/>
      <c r="H57" s="333"/>
      <c r="I57" s="326"/>
      <c r="J57" s="326"/>
      <c r="K57" s="326"/>
    </row>
    <row r="58" spans="1:80" x14ac:dyDescent="0.2">
      <c r="A58" s="436" t="s">
        <v>27</v>
      </c>
      <c r="B58" s="437"/>
      <c r="C58" s="437"/>
      <c r="D58" s="437"/>
      <c r="E58" s="437"/>
      <c r="F58" s="437"/>
      <c r="G58" s="437"/>
      <c r="H58" s="482"/>
      <c r="I58" s="333"/>
      <c r="J58" s="326"/>
      <c r="K58" s="326"/>
    </row>
    <row r="59" spans="1:80" x14ac:dyDescent="0.2">
      <c r="A59" s="483" t="s">
        <v>72</v>
      </c>
      <c r="B59" s="484"/>
      <c r="C59" s="485" t="s">
        <v>28</v>
      </c>
      <c r="D59" s="485"/>
      <c r="E59" s="485"/>
      <c r="F59" s="485"/>
      <c r="G59" s="334"/>
      <c r="H59" s="486" t="s">
        <v>29</v>
      </c>
      <c r="I59" s="487"/>
      <c r="J59" s="326"/>
      <c r="K59" s="326"/>
    </row>
    <row r="60" spans="1:80" x14ac:dyDescent="0.2">
      <c r="A60" s="488"/>
      <c r="B60" s="489"/>
      <c r="C60" s="483" t="s">
        <v>4</v>
      </c>
      <c r="D60" s="334" t="s">
        <v>30</v>
      </c>
      <c r="E60" s="335"/>
      <c r="F60" s="391"/>
      <c r="G60" s="490" t="s">
        <v>31</v>
      </c>
      <c r="H60" s="491"/>
      <c r="I60" s="487"/>
      <c r="J60" s="326"/>
      <c r="K60" s="326"/>
    </row>
    <row r="61" spans="1:80" ht="21" x14ac:dyDescent="0.2">
      <c r="A61" s="492"/>
      <c r="B61" s="493"/>
      <c r="C61" s="492"/>
      <c r="D61" s="439" t="s">
        <v>73</v>
      </c>
      <c r="E61" s="338" t="s">
        <v>74</v>
      </c>
      <c r="F61" s="494" t="s">
        <v>75</v>
      </c>
      <c r="G61" s="495"/>
      <c r="H61" s="344" t="s">
        <v>76</v>
      </c>
      <c r="I61" s="336" t="s">
        <v>77</v>
      </c>
    </row>
    <row r="62" spans="1:80" x14ac:dyDescent="0.2">
      <c r="A62" s="496" t="s">
        <v>78</v>
      </c>
      <c r="B62" s="497"/>
      <c r="C62" s="498">
        <f t="shared" ref="C62:C67" si="7">SUM(D62:F62)+H62</f>
        <v>0</v>
      </c>
      <c r="D62" s="397"/>
      <c r="E62" s="398"/>
      <c r="F62" s="499"/>
      <c r="G62" s="420"/>
      <c r="H62" s="500"/>
      <c r="I62" s="501"/>
      <c r="J62" s="321"/>
    </row>
    <row r="63" spans="1:80" x14ac:dyDescent="0.2">
      <c r="A63" s="502" t="s">
        <v>79</v>
      </c>
      <c r="B63" s="503"/>
      <c r="C63" s="504">
        <f t="shared" si="7"/>
        <v>0</v>
      </c>
      <c r="D63" s="375"/>
      <c r="E63" s="404"/>
      <c r="F63" s="505"/>
      <c r="G63" s="424"/>
      <c r="H63" s="476"/>
      <c r="I63" s="506"/>
      <c r="J63" s="321"/>
    </row>
    <row r="64" spans="1:80" x14ac:dyDescent="0.2">
      <c r="A64" s="502" t="s">
        <v>80</v>
      </c>
      <c r="B64" s="503"/>
      <c r="C64" s="504">
        <f t="shared" si="7"/>
        <v>0</v>
      </c>
      <c r="D64" s="375"/>
      <c r="E64" s="404"/>
      <c r="F64" s="505"/>
      <c r="G64" s="424"/>
      <c r="H64" s="476"/>
      <c r="I64" s="506"/>
      <c r="J64" s="321"/>
    </row>
    <row r="65" spans="1:10" x14ac:dyDescent="0.2">
      <c r="A65" s="502" t="s">
        <v>81</v>
      </c>
      <c r="B65" s="503"/>
      <c r="C65" s="504">
        <f t="shared" si="7"/>
        <v>0</v>
      </c>
      <c r="D65" s="375"/>
      <c r="E65" s="404"/>
      <c r="F65" s="505"/>
      <c r="G65" s="424"/>
      <c r="H65" s="476"/>
      <c r="I65" s="506"/>
      <c r="J65" s="321"/>
    </row>
    <row r="66" spans="1:10" x14ac:dyDescent="0.2">
      <c r="A66" s="502" t="s">
        <v>82</v>
      </c>
      <c r="B66" s="503"/>
      <c r="C66" s="504">
        <f t="shared" si="7"/>
        <v>0</v>
      </c>
      <c r="D66" s="375"/>
      <c r="E66" s="404"/>
      <c r="F66" s="505"/>
      <c r="G66" s="424"/>
      <c r="H66" s="476"/>
      <c r="I66" s="506"/>
      <c r="J66" s="321"/>
    </row>
    <row r="67" spans="1:10" x14ac:dyDescent="0.2">
      <c r="A67" s="507" t="s">
        <v>83</v>
      </c>
      <c r="B67" s="508"/>
      <c r="C67" s="509">
        <f t="shared" si="7"/>
        <v>0</v>
      </c>
      <c r="D67" s="416"/>
      <c r="E67" s="417"/>
      <c r="F67" s="510"/>
      <c r="G67" s="511"/>
      <c r="H67" s="512"/>
      <c r="I67" s="513"/>
      <c r="J67" s="321"/>
    </row>
    <row r="68" spans="1:10" x14ac:dyDescent="0.2">
      <c r="A68" s="514" t="s">
        <v>32</v>
      </c>
      <c r="B68" s="326"/>
      <c r="C68" s="326"/>
      <c r="D68" s="326"/>
      <c r="E68" s="326"/>
      <c r="F68" s="326"/>
      <c r="G68" s="326"/>
      <c r="H68" s="326"/>
      <c r="I68" s="333"/>
    </row>
    <row r="69" spans="1:10" x14ac:dyDescent="0.2">
      <c r="A69" s="515" t="s">
        <v>84</v>
      </c>
      <c r="B69" s="516"/>
      <c r="C69" s="516"/>
      <c r="D69" s="516"/>
      <c r="E69" s="516"/>
      <c r="F69" s="517"/>
      <c r="G69" s="517"/>
    </row>
    <row r="70" spans="1:10" x14ac:dyDescent="0.2">
      <c r="A70" s="518" t="s">
        <v>85</v>
      </c>
      <c r="B70" s="518" t="s">
        <v>86</v>
      </c>
      <c r="C70" s="519" t="s">
        <v>87</v>
      </c>
      <c r="D70" s="520"/>
      <c r="E70" s="520"/>
      <c r="F70" s="520"/>
      <c r="G70" s="521"/>
    </row>
    <row r="71" spans="1:10" x14ac:dyDescent="0.2">
      <c r="A71" s="522"/>
      <c r="B71" s="522"/>
      <c r="C71" s="439" t="s">
        <v>88</v>
      </c>
      <c r="D71" s="523" t="s">
        <v>89</v>
      </c>
      <c r="E71" s="338" t="s">
        <v>90</v>
      </c>
      <c r="F71" s="338" t="s">
        <v>91</v>
      </c>
      <c r="G71" s="494" t="s">
        <v>92</v>
      </c>
    </row>
    <row r="72" spans="1:10" x14ac:dyDescent="0.2">
      <c r="A72" s="524" t="s">
        <v>93</v>
      </c>
      <c r="B72" s="525">
        <f>SUM(C72:G72)</f>
        <v>0</v>
      </c>
      <c r="C72" s="397"/>
      <c r="D72" s="526"/>
      <c r="E72" s="526"/>
      <c r="F72" s="526"/>
      <c r="G72" s="527"/>
      <c r="H72" s="321"/>
    </row>
    <row r="73" spans="1:10" x14ac:dyDescent="0.2">
      <c r="A73" s="528" t="s">
        <v>67</v>
      </c>
      <c r="B73" s="529">
        <f>SUM(C73:G73)</f>
        <v>0</v>
      </c>
      <c r="C73" s="416"/>
      <c r="D73" s="418"/>
      <c r="E73" s="418"/>
      <c r="F73" s="418"/>
      <c r="G73" s="530"/>
      <c r="H73" s="321"/>
    </row>
    <row r="74" spans="1:10" x14ac:dyDescent="0.2">
      <c r="A74" s="515" t="s">
        <v>94</v>
      </c>
      <c r="B74" s="516"/>
      <c r="C74" s="516"/>
      <c r="D74" s="516"/>
      <c r="E74" s="516"/>
      <c r="F74" s="517"/>
      <c r="G74" s="517"/>
    </row>
    <row r="75" spans="1:10" x14ac:dyDescent="0.2">
      <c r="A75" s="518" t="s">
        <v>85</v>
      </c>
      <c r="B75" s="518" t="s">
        <v>95</v>
      </c>
      <c r="C75" s="519" t="s">
        <v>96</v>
      </c>
      <c r="D75" s="520"/>
      <c r="E75" s="520"/>
      <c r="F75" s="520"/>
      <c r="G75" s="521"/>
    </row>
    <row r="76" spans="1:10" x14ac:dyDescent="0.2">
      <c r="A76" s="522"/>
      <c r="B76" s="522"/>
      <c r="C76" s="439" t="s">
        <v>88</v>
      </c>
      <c r="D76" s="523" t="s">
        <v>89</v>
      </c>
      <c r="E76" s="338" t="s">
        <v>90</v>
      </c>
      <c r="F76" s="338" t="s">
        <v>91</v>
      </c>
      <c r="G76" s="494" t="s">
        <v>92</v>
      </c>
    </row>
    <row r="77" spans="1:10" ht="25.5" customHeight="1" x14ac:dyDescent="0.2">
      <c r="A77" s="531" t="s">
        <v>97</v>
      </c>
      <c r="B77" s="532">
        <f>SUM(C77:G77)</f>
        <v>0</v>
      </c>
      <c r="C77" s="533"/>
      <c r="D77" s="534"/>
      <c r="E77" s="534"/>
      <c r="F77" s="534"/>
      <c r="G77" s="535"/>
      <c r="H77" s="321"/>
    </row>
    <row r="78" spans="1:10" x14ac:dyDescent="0.2">
      <c r="A78" s="536"/>
      <c r="B78" s="537"/>
      <c r="C78" s="536"/>
      <c r="D78" s="537"/>
      <c r="E78" s="538"/>
      <c r="F78" s="537"/>
      <c r="G78" s="538"/>
    </row>
    <row r="195" spans="1:2" hidden="1" x14ac:dyDescent="0.2">
      <c r="A195" s="320">
        <f>SUM(C10:C34,C46,C50:C57,C62:C67,B72:B73,B77)</f>
        <v>926</v>
      </c>
      <c r="B195" s="320">
        <f>SUM(CG7:CO78)</f>
        <v>0</v>
      </c>
    </row>
  </sheetData>
  <mergeCells count="61">
    <mergeCell ref="A67:B67"/>
    <mergeCell ref="A70:A71"/>
    <mergeCell ref="B70:B71"/>
    <mergeCell ref="C70:G70"/>
    <mergeCell ref="A75:A76"/>
    <mergeCell ref="B75:B76"/>
    <mergeCell ref="C75:G75"/>
    <mergeCell ref="A46:B46"/>
    <mergeCell ref="A51:B51"/>
    <mergeCell ref="A52:A53"/>
    <mergeCell ref="A57:B57"/>
    <mergeCell ref="A59:B61"/>
    <mergeCell ref="A18:B1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6:B36"/>
    <mergeCell ref="A37:B37"/>
    <mergeCell ref="A38:B38"/>
    <mergeCell ref="A39:B39"/>
    <mergeCell ref="A44:B44"/>
    <mergeCell ref="A34:B34"/>
    <mergeCell ref="A40:B40"/>
    <mergeCell ref="A41:A43"/>
    <mergeCell ref="A49:B49"/>
    <mergeCell ref="A50:B50"/>
    <mergeCell ref="A54:B54"/>
    <mergeCell ref="C59:G59"/>
    <mergeCell ref="H59:I60"/>
    <mergeCell ref="C60:C61"/>
    <mergeCell ref="D60:F60"/>
    <mergeCell ref="G60:G61"/>
    <mergeCell ref="A66:B66"/>
    <mergeCell ref="A55:B55"/>
    <mergeCell ref="A56:B56"/>
    <mergeCell ref="A62:B62"/>
    <mergeCell ref="A63:B63"/>
    <mergeCell ref="A64:B64"/>
    <mergeCell ref="A65:B65"/>
  </mergeCells>
  <dataValidations count="2">
    <dataValidation allowBlank="1" showInputMessage="1" showErrorMessage="1" errorTitle="ERROR" error="Por Favor Ingrese solo Números." sqref="G9"/>
    <dataValidation type="whole" allowBlank="1" showInputMessage="1" showErrorMessage="1" errorTitle="ERROR" error="Por Favor Ingrese solo Números." sqref="A1:F1048576 H1:XFD1048576 G1:G8 G10:G1048576">
      <formula1>0</formula1>
      <formula2>100000000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0"/>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0"/>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49"/>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0"/>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0"/>
      <c r="E60" s="150"/>
      <c r="F60" s="150"/>
      <c r="G60" s="290"/>
      <c r="H60" s="124"/>
      <c r="I60" s="150"/>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28"/>
  <sheetViews>
    <sheetView workbookViewId="0">
      <selection sqref="A1:XFD1048576"/>
    </sheetView>
  </sheetViews>
  <sheetFormatPr baseColWidth="10" defaultRowHeight="11.25" x14ac:dyDescent="0.15"/>
  <cols>
    <col min="1" max="1" width="22.42578125" style="138" customWidth="1"/>
    <col min="2" max="2" width="30.42578125" style="138" customWidth="1"/>
    <col min="3" max="3" width="15.42578125" style="138" customWidth="1"/>
    <col min="4" max="5" width="15.7109375" style="138" customWidth="1"/>
    <col min="6" max="6" width="18.140625" style="138" customWidth="1"/>
    <col min="7" max="7" width="15.7109375" style="138" customWidth="1"/>
    <col min="8" max="8" width="16.7109375" style="138" customWidth="1"/>
    <col min="9" max="9" width="17.28515625" style="138" customWidth="1"/>
    <col min="10" max="15" width="9.7109375" style="137" customWidth="1"/>
    <col min="16" max="43" width="9.7109375" style="139" customWidth="1"/>
    <col min="44" max="46" width="10.85546875" style="139" customWidth="1"/>
    <col min="47" max="54" width="12" style="139" customWidth="1"/>
    <col min="55" max="60" width="12" style="139" hidden="1" customWidth="1"/>
    <col min="61" max="90" width="12" style="139" customWidth="1"/>
    <col min="91" max="91" width="10.85546875" style="139" customWidth="1"/>
    <col min="92" max="256" width="11.42578125" style="139"/>
    <col min="257" max="257" width="22.42578125" style="139" customWidth="1"/>
    <col min="258" max="258" width="30.42578125" style="139" customWidth="1"/>
    <col min="259" max="259" width="15.42578125" style="139" customWidth="1"/>
    <col min="260" max="261" width="15.7109375" style="139" customWidth="1"/>
    <col min="262" max="262" width="18.140625" style="139" customWidth="1"/>
    <col min="263" max="263" width="15.7109375" style="139" customWidth="1"/>
    <col min="264" max="264" width="16.7109375" style="139" customWidth="1"/>
    <col min="265" max="265" width="17.28515625" style="139" customWidth="1"/>
    <col min="266" max="299" width="9.7109375" style="139" customWidth="1"/>
    <col min="300" max="302" width="10.85546875" style="139" customWidth="1"/>
    <col min="303" max="310" width="12" style="139" customWidth="1"/>
    <col min="311" max="316" width="0" style="139" hidden="1" customWidth="1"/>
    <col min="317" max="346" width="12" style="139" customWidth="1"/>
    <col min="347" max="347" width="10.85546875" style="139" customWidth="1"/>
    <col min="348" max="512" width="11.42578125" style="139"/>
    <col min="513" max="513" width="22.42578125" style="139" customWidth="1"/>
    <col min="514" max="514" width="30.42578125" style="139" customWidth="1"/>
    <col min="515" max="515" width="15.42578125" style="139" customWidth="1"/>
    <col min="516" max="517" width="15.7109375" style="139" customWidth="1"/>
    <col min="518" max="518" width="18.140625" style="139" customWidth="1"/>
    <col min="519" max="519" width="15.7109375" style="139" customWidth="1"/>
    <col min="520" max="520" width="16.7109375" style="139" customWidth="1"/>
    <col min="521" max="521" width="17.28515625" style="139" customWidth="1"/>
    <col min="522" max="555" width="9.7109375" style="139" customWidth="1"/>
    <col min="556" max="558" width="10.85546875" style="139" customWidth="1"/>
    <col min="559" max="566" width="12" style="139" customWidth="1"/>
    <col min="567" max="572" width="0" style="139" hidden="1" customWidth="1"/>
    <col min="573" max="602" width="12" style="139" customWidth="1"/>
    <col min="603" max="603" width="10.85546875" style="139" customWidth="1"/>
    <col min="604" max="768" width="11.42578125" style="139"/>
    <col min="769" max="769" width="22.42578125" style="139" customWidth="1"/>
    <col min="770" max="770" width="30.42578125" style="139" customWidth="1"/>
    <col min="771" max="771" width="15.42578125" style="139" customWidth="1"/>
    <col min="772" max="773" width="15.7109375" style="139" customWidth="1"/>
    <col min="774" max="774" width="18.140625" style="139" customWidth="1"/>
    <col min="775" max="775" width="15.7109375" style="139" customWidth="1"/>
    <col min="776" max="776" width="16.7109375" style="139" customWidth="1"/>
    <col min="777" max="777" width="17.28515625" style="139" customWidth="1"/>
    <col min="778" max="811" width="9.7109375" style="139" customWidth="1"/>
    <col min="812" max="814" width="10.85546875" style="139" customWidth="1"/>
    <col min="815" max="822" width="12" style="139" customWidth="1"/>
    <col min="823" max="828" width="0" style="139" hidden="1" customWidth="1"/>
    <col min="829" max="858" width="12" style="139" customWidth="1"/>
    <col min="859" max="859" width="10.85546875" style="139" customWidth="1"/>
    <col min="860" max="1024" width="11.42578125" style="139"/>
    <col min="1025" max="1025" width="22.42578125" style="139" customWidth="1"/>
    <col min="1026" max="1026" width="30.42578125" style="139" customWidth="1"/>
    <col min="1027" max="1027" width="15.42578125" style="139" customWidth="1"/>
    <col min="1028" max="1029" width="15.7109375" style="139" customWidth="1"/>
    <col min="1030" max="1030" width="18.140625" style="139" customWidth="1"/>
    <col min="1031" max="1031" width="15.7109375" style="139" customWidth="1"/>
    <col min="1032" max="1032" width="16.7109375" style="139" customWidth="1"/>
    <col min="1033" max="1033" width="17.28515625" style="139" customWidth="1"/>
    <col min="1034" max="1067" width="9.7109375" style="139" customWidth="1"/>
    <col min="1068" max="1070" width="10.85546875" style="139" customWidth="1"/>
    <col min="1071" max="1078" width="12" style="139" customWidth="1"/>
    <col min="1079" max="1084" width="0" style="139" hidden="1" customWidth="1"/>
    <col min="1085" max="1114" width="12" style="139" customWidth="1"/>
    <col min="1115" max="1115" width="10.85546875" style="139" customWidth="1"/>
    <col min="1116" max="1280" width="11.42578125" style="139"/>
    <col min="1281" max="1281" width="22.42578125" style="139" customWidth="1"/>
    <col min="1282" max="1282" width="30.42578125" style="139" customWidth="1"/>
    <col min="1283" max="1283" width="15.42578125" style="139" customWidth="1"/>
    <col min="1284" max="1285" width="15.7109375" style="139" customWidth="1"/>
    <col min="1286" max="1286" width="18.140625" style="139" customWidth="1"/>
    <col min="1287" max="1287" width="15.7109375" style="139" customWidth="1"/>
    <col min="1288" max="1288" width="16.7109375" style="139" customWidth="1"/>
    <col min="1289" max="1289" width="17.28515625" style="139" customWidth="1"/>
    <col min="1290" max="1323" width="9.7109375" style="139" customWidth="1"/>
    <col min="1324" max="1326" width="10.85546875" style="139" customWidth="1"/>
    <col min="1327" max="1334" width="12" style="139" customWidth="1"/>
    <col min="1335" max="1340" width="0" style="139" hidden="1" customWidth="1"/>
    <col min="1341" max="1370" width="12" style="139" customWidth="1"/>
    <col min="1371" max="1371" width="10.85546875" style="139" customWidth="1"/>
    <col min="1372" max="1536" width="11.42578125" style="139"/>
    <col min="1537" max="1537" width="22.42578125" style="139" customWidth="1"/>
    <col min="1538" max="1538" width="30.42578125" style="139" customWidth="1"/>
    <col min="1539" max="1539" width="15.42578125" style="139" customWidth="1"/>
    <col min="1540" max="1541" width="15.7109375" style="139" customWidth="1"/>
    <col min="1542" max="1542" width="18.140625" style="139" customWidth="1"/>
    <col min="1543" max="1543" width="15.7109375" style="139" customWidth="1"/>
    <col min="1544" max="1544" width="16.7109375" style="139" customWidth="1"/>
    <col min="1545" max="1545" width="17.28515625" style="139" customWidth="1"/>
    <col min="1546" max="1579" width="9.7109375" style="139" customWidth="1"/>
    <col min="1580" max="1582" width="10.85546875" style="139" customWidth="1"/>
    <col min="1583" max="1590" width="12" style="139" customWidth="1"/>
    <col min="1591" max="1596" width="0" style="139" hidden="1" customWidth="1"/>
    <col min="1597" max="1626" width="12" style="139" customWidth="1"/>
    <col min="1627" max="1627" width="10.85546875" style="139" customWidth="1"/>
    <col min="1628" max="1792" width="11.42578125" style="139"/>
    <col min="1793" max="1793" width="22.42578125" style="139" customWidth="1"/>
    <col min="1794" max="1794" width="30.42578125" style="139" customWidth="1"/>
    <col min="1795" max="1795" width="15.42578125" style="139" customWidth="1"/>
    <col min="1796" max="1797" width="15.7109375" style="139" customWidth="1"/>
    <col min="1798" max="1798" width="18.140625" style="139" customWidth="1"/>
    <col min="1799" max="1799" width="15.7109375" style="139" customWidth="1"/>
    <col min="1800" max="1800" width="16.7109375" style="139" customWidth="1"/>
    <col min="1801" max="1801" width="17.28515625" style="139" customWidth="1"/>
    <col min="1802" max="1835" width="9.7109375" style="139" customWidth="1"/>
    <col min="1836" max="1838" width="10.85546875" style="139" customWidth="1"/>
    <col min="1839" max="1846" width="12" style="139" customWidth="1"/>
    <col min="1847" max="1852" width="0" style="139" hidden="1" customWidth="1"/>
    <col min="1853" max="1882" width="12" style="139" customWidth="1"/>
    <col min="1883" max="1883" width="10.85546875" style="139" customWidth="1"/>
    <col min="1884" max="2048" width="11.42578125" style="139"/>
    <col min="2049" max="2049" width="22.42578125" style="139" customWidth="1"/>
    <col min="2050" max="2050" width="30.42578125" style="139" customWidth="1"/>
    <col min="2051" max="2051" width="15.42578125" style="139" customWidth="1"/>
    <col min="2052" max="2053" width="15.7109375" style="139" customWidth="1"/>
    <col min="2054" max="2054" width="18.140625" style="139" customWidth="1"/>
    <col min="2055" max="2055" width="15.7109375" style="139" customWidth="1"/>
    <col min="2056" max="2056" width="16.7109375" style="139" customWidth="1"/>
    <col min="2057" max="2057" width="17.28515625" style="139" customWidth="1"/>
    <col min="2058" max="2091" width="9.7109375" style="139" customWidth="1"/>
    <col min="2092" max="2094" width="10.85546875" style="139" customWidth="1"/>
    <col min="2095" max="2102" width="12" style="139" customWidth="1"/>
    <col min="2103" max="2108" width="0" style="139" hidden="1" customWidth="1"/>
    <col min="2109" max="2138" width="12" style="139" customWidth="1"/>
    <col min="2139" max="2139" width="10.85546875" style="139" customWidth="1"/>
    <col min="2140" max="2304" width="11.42578125" style="139"/>
    <col min="2305" max="2305" width="22.42578125" style="139" customWidth="1"/>
    <col min="2306" max="2306" width="30.42578125" style="139" customWidth="1"/>
    <col min="2307" max="2307" width="15.42578125" style="139" customWidth="1"/>
    <col min="2308" max="2309" width="15.7109375" style="139" customWidth="1"/>
    <col min="2310" max="2310" width="18.140625" style="139" customWidth="1"/>
    <col min="2311" max="2311" width="15.7109375" style="139" customWidth="1"/>
    <col min="2312" max="2312" width="16.7109375" style="139" customWidth="1"/>
    <col min="2313" max="2313" width="17.28515625" style="139" customWidth="1"/>
    <col min="2314" max="2347" width="9.7109375" style="139" customWidth="1"/>
    <col min="2348" max="2350" width="10.85546875" style="139" customWidth="1"/>
    <col min="2351" max="2358" width="12" style="139" customWidth="1"/>
    <col min="2359" max="2364" width="0" style="139" hidden="1" customWidth="1"/>
    <col min="2365" max="2394" width="12" style="139" customWidth="1"/>
    <col min="2395" max="2395" width="10.85546875" style="139" customWidth="1"/>
    <col min="2396" max="2560" width="11.42578125" style="139"/>
    <col min="2561" max="2561" width="22.42578125" style="139" customWidth="1"/>
    <col min="2562" max="2562" width="30.42578125" style="139" customWidth="1"/>
    <col min="2563" max="2563" width="15.42578125" style="139" customWidth="1"/>
    <col min="2564" max="2565" width="15.7109375" style="139" customWidth="1"/>
    <col min="2566" max="2566" width="18.140625" style="139" customWidth="1"/>
    <col min="2567" max="2567" width="15.7109375" style="139" customWidth="1"/>
    <col min="2568" max="2568" width="16.7109375" style="139" customWidth="1"/>
    <col min="2569" max="2569" width="17.28515625" style="139" customWidth="1"/>
    <col min="2570" max="2603" width="9.7109375" style="139" customWidth="1"/>
    <col min="2604" max="2606" width="10.85546875" style="139" customWidth="1"/>
    <col min="2607" max="2614" width="12" style="139" customWidth="1"/>
    <col min="2615" max="2620" width="0" style="139" hidden="1" customWidth="1"/>
    <col min="2621" max="2650" width="12" style="139" customWidth="1"/>
    <col min="2651" max="2651" width="10.85546875" style="139" customWidth="1"/>
    <col min="2652" max="2816" width="11.42578125" style="139"/>
    <col min="2817" max="2817" width="22.42578125" style="139" customWidth="1"/>
    <col min="2818" max="2818" width="30.42578125" style="139" customWidth="1"/>
    <col min="2819" max="2819" width="15.42578125" style="139" customWidth="1"/>
    <col min="2820" max="2821" width="15.7109375" style="139" customWidth="1"/>
    <col min="2822" max="2822" width="18.140625" style="139" customWidth="1"/>
    <col min="2823" max="2823" width="15.7109375" style="139" customWidth="1"/>
    <col min="2824" max="2824" width="16.7109375" style="139" customWidth="1"/>
    <col min="2825" max="2825" width="17.28515625" style="139" customWidth="1"/>
    <col min="2826" max="2859" width="9.7109375" style="139" customWidth="1"/>
    <col min="2860" max="2862" width="10.85546875" style="139" customWidth="1"/>
    <col min="2863" max="2870" width="12" style="139" customWidth="1"/>
    <col min="2871" max="2876" width="0" style="139" hidden="1" customWidth="1"/>
    <col min="2877" max="2906" width="12" style="139" customWidth="1"/>
    <col min="2907" max="2907" width="10.85546875" style="139" customWidth="1"/>
    <col min="2908" max="3072" width="11.42578125" style="139"/>
    <col min="3073" max="3073" width="22.42578125" style="139" customWidth="1"/>
    <col min="3074" max="3074" width="30.42578125" style="139" customWidth="1"/>
    <col min="3075" max="3075" width="15.42578125" style="139" customWidth="1"/>
    <col min="3076" max="3077" width="15.7109375" style="139" customWidth="1"/>
    <col min="3078" max="3078" width="18.140625" style="139" customWidth="1"/>
    <col min="3079" max="3079" width="15.7109375" style="139" customWidth="1"/>
    <col min="3080" max="3080" width="16.7109375" style="139" customWidth="1"/>
    <col min="3081" max="3081" width="17.28515625" style="139" customWidth="1"/>
    <col min="3082" max="3115" width="9.7109375" style="139" customWidth="1"/>
    <col min="3116" max="3118" width="10.85546875" style="139" customWidth="1"/>
    <col min="3119" max="3126" width="12" style="139" customWidth="1"/>
    <col min="3127" max="3132" width="0" style="139" hidden="1" customWidth="1"/>
    <col min="3133" max="3162" width="12" style="139" customWidth="1"/>
    <col min="3163" max="3163" width="10.85546875" style="139" customWidth="1"/>
    <col min="3164" max="3328" width="11.42578125" style="139"/>
    <col min="3329" max="3329" width="22.42578125" style="139" customWidth="1"/>
    <col min="3330" max="3330" width="30.42578125" style="139" customWidth="1"/>
    <col min="3331" max="3331" width="15.42578125" style="139" customWidth="1"/>
    <col min="3332" max="3333" width="15.7109375" style="139" customWidth="1"/>
    <col min="3334" max="3334" width="18.140625" style="139" customWidth="1"/>
    <col min="3335" max="3335" width="15.7109375" style="139" customWidth="1"/>
    <col min="3336" max="3336" width="16.7109375" style="139" customWidth="1"/>
    <col min="3337" max="3337" width="17.28515625" style="139" customWidth="1"/>
    <col min="3338" max="3371" width="9.7109375" style="139" customWidth="1"/>
    <col min="3372" max="3374" width="10.85546875" style="139" customWidth="1"/>
    <col min="3375" max="3382" width="12" style="139" customWidth="1"/>
    <col min="3383" max="3388" width="0" style="139" hidden="1" customWidth="1"/>
    <col min="3389" max="3418" width="12" style="139" customWidth="1"/>
    <col min="3419" max="3419" width="10.85546875" style="139" customWidth="1"/>
    <col min="3420" max="3584" width="11.42578125" style="139"/>
    <col min="3585" max="3585" width="22.42578125" style="139" customWidth="1"/>
    <col min="3586" max="3586" width="30.42578125" style="139" customWidth="1"/>
    <col min="3587" max="3587" width="15.42578125" style="139" customWidth="1"/>
    <col min="3588" max="3589" width="15.7109375" style="139" customWidth="1"/>
    <col min="3590" max="3590" width="18.140625" style="139" customWidth="1"/>
    <col min="3591" max="3591" width="15.7109375" style="139" customWidth="1"/>
    <col min="3592" max="3592" width="16.7109375" style="139" customWidth="1"/>
    <col min="3593" max="3593" width="17.28515625" style="139" customWidth="1"/>
    <col min="3594" max="3627" width="9.7109375" style="139" customWidth="1"/>
    <col min="3628" max="3630" width="10.85546875" style="139" customWidth="1"/>
    <col min="3631" max="3638" width="12" style="139" customWidth="1"/>
    <col min="3639" max="3644" width="0" style="139" hidden="1" customWidth="1"/>
    <col min="3645" max="3674" width="12" style="139" customWidth="1"/>
    <col min="3675" max="3675" width="10.85546875" style="139" customWidth="1"/>
    <col min="3676" max="3840" width="11.42578125" style="139"/>
    <col min="3841" max="3841" width="22.42578125" style="139" customWidth="1"/>
    <col min="3842" max="3842" width="30.42578125" style="139" customWidth="1"/>
    <col min="3843" max="3843" width="15.42578125" style="139" customWidth="1"/>
    <col min="3844" max="3845" width="15.7109375" style="139" customWidth="1"/>
    <col min="3846" max="3846" width="18.140625" style="139" customWidth="1"/>
    <col min="3847" max="3847" width="15.7109375" style="139" customWidth="1"/>
    <col min="3848" max="3848" width="16.7109375" style="139" customWidth="1"/>
    <col min="3849" max="3849" width="17.28515625" style="139" customWidth="1"/>
    <col min="3850" max="3883" width="9.7109375" style="139" customWidth="1"/>
    <col min="3884" max="3886" width="10.85546875" style="139" customWidth="1"/>
    <col min="3887" max="3894" width="12" style="139" customWidth="1"/>
    <col min="3895" max="3900" width="0" style="139" hidden="1" customWidth="1"/>
    <col min="3901" max="3930" width="12" style="139" customWidth="1"/>
    <col min="3931" max="3931" width="10.85546875" style="139" customWidth="1"/>
    <col min="3932" max="4096" width="11.42578125" style="139"/>
    <col min="4097" max="4097" width="22.42578125" style="139" customWidth="1"/>
    <col min="4098" max="4098" width="30.42578125" style="139" customWidth="1"/>
    <col min="4099" max="4099" width="15.42578125" style="139" customWidth="1"/>
    <col min="4100" max="4101" width="15.7109375" style="139" customWidth="1"/>
    <col min="4102" max="4102" width="18.140625" style="139" customWidth="1"/>
    <col min="4103" max="4103" width="15.7109375" style="139" customWidth="1"/>
    <col min="4104" max="4104" width="16.7109375" style="139" customWidth="1"/>
    <col min="4105" max="4105" width="17.28515625" style="139" customWidth="1"/>
    <col min="4106" max="4139" width="9.7109375" style="139" customWidth="1"/>
    <col min="4140" max="4142" width="10.85546875" style="139" customWidth="1"/>
    <col min="4143" max="4150" width="12" style="139" customWidth="1"/>
    <col min="4151" max="4156" width="0" style="139" hidden="1" customWidth="1"/>
    <col min="4157" max="4186" width="12" style="139" customWidth="1"/>
    <col min="4187" max="4187" width="10.85546875" style="139" customWidth="1"/>
    <col min="4188" max="4352" width="11.42578125" style="139"/>
    <col min="4353" max="4353" width="22.42578125" style="139" customWidth="1"/>
    <col min="4354" max="4354" width="30.42578125" style="139" customWidth="1"/>
    <col min="4355" max="4355" width="15.42578125" style="139" customWidth="1"/>
    <col min="4356" max="4357" width="15.7109375" style="139" customWidth="1"/>
    <col min="4358" max="4358" width="18.140625" style="139" customWidth="1"/>
    <col min="4359" max="4359" width="15.7109375" style="139" customWidth="1"/>
    <col min="4360" max="4360" width="16.7109375" style="139" customWidth="1"/>
    <col min="4361" max="4361" width="17.28515625" style="139" customWidth="1"/>
    <col min="4362" max="4395" width="9.7109375" style="139" customWidth="1"/>
    <col min="4396" max="4398" width="10.85546875" style="139" customWidth="1"/>
    <col min="4399" max="4406" width="12" style="139" customWidth="1"/>
    <col min="4407" max="4412" width="0" style="139" hidden="1" customWidth="1"/>
    <col min="4413" max="4442" width="12" style="139" customWidth="1"/>
    <col min="4443" max="4443" width="10.85546875" style="139" customWidth="1"/>
    <col min="4444" max="4608" width="11.42578125" style="139"/>
    <col min="4609" max="4609" width="22.42578125" style="139" customWidth="1"/>
    <col min="4610" max="4610" width="30.42578125" style="139" customWidth="1"/>
    <col min="4611" max="4611" width="15.42578125" style="139" customWidth="1"/>
    <col min="4612" max="4613" width="15.7109375" style="139" customWidth="1"/>
    <col min="4614" max="4614" width="18.140625" style="139" customWidth="1"/>
    <col min="4615" max="4615" width="15.7109375" style="139" customWidth="1"/>
    <col min="4616" max="4616" width="16.7109375" style="139" customWidth="1"/>
    <col min="4617" max="4617" width="17.28515625" style="139" customWidth="1"/>
    <col min="4618" max="4651" width="9.7109375" style="139" customWidth="1"/>
    <col min="4652" max="4654" width="10.85546875" style="139" customWidth="1"/>
    <col min="4655" max="4662" width="12" style="139" customWidth="1"/>
    <col min="4663" max="4668" width="0" style="139" hidden="1" customWidth="1"/>
    <col min="4669" max="4698" width="12" style="139" customWidth="1"/>
    <col min="4699" max="4699" width="10.85546875" style="139" customWidth="1"/>
    <col min="4700" max="4864" width="11.42578125" style="139"/>
    <col min="4865" max="4865" width="22.42578125" style="139" customWidth="1"/>
    <col min="4866" max="4866" width="30.42578125" style="139" customWidth="1"/>
    <col min="4867" max="4867" width="15.42578125" style="139" customWidth="1"/>
    <col min="4868" max="4869" width="15.7109375" style="139" customWidth="1"/>
    <col min="4870" max="4870" width="18.140625" style="139" customWidth="1"/>
    <col min="4871" max="4871" width="15.7109375" style="139" customWidth="1"/>
    <col min="4872" max="4872" width="16.7109375" style="139" customWidth="1"/>
    <col min="4873" max="4873" width="17.28515625" style="139" customWidth="1"/>
    <col min="4874" max="4907" width="9.7109375" style="139" customWidth="1"/>
    <col min="4908" max="4910" width="10.85546875" style="139" customWidth="1"/>
    <col min="4911" max="4918" width="12" style="139" customWidth="1"/>
    <col min="4919" max="4924" width="0" style="139" hidden="1" customWidth="1"/>
    <col min="4925" max="4954" width="12" style="139" customWidth="1"/>
    <col min="4955" max="4955" width="10.85546875" style="139" customWidth="1"/>
    <col min="4956" max="5120" width="11.42578125" style="139"/>
    <col min="5121" max="5121" width="22.42578125" style="139" customWidth="1"/>
    <col min="5122" max="5122" width="30.42578125" style="139" customWidth="1"/>
    <col min="5123" max="5123" width="15.42578125" style="139" customWidth="1"/>
    <col min="5124" max="5125" width="15.7109375" style="139" customWidth="1"/>
    <col min="5126" max="5126" width="18.140625" style="139" customWidth="1"/>
    <col min="5127" max="5127" width="15.7109375" style="139" customWidth="1"/>
    <col min="5128" max="5128" width="16.7109375" style="139" customWidth="1"/>
    <col min="5129" max="5129" width="17.28515625" style="139" customWidth="1"/>
    <col min="5130" max="5163" width="9.7109375" style="139" customWidth="1"/>
    <col min="5164" max="5166" width="10.85546875" style="139" customWidth="1"/>
    <col min="5167" max="5174" width="12" style="139" customWidth="1"/>
    <col min="5175" max="5180" width="0" style="139" hidden="1" customWidth="1"/>
    <col min="5181" max="5210" width="12" style="139" customWidth="1"/>
    <col min="5211" max="5211" width="10.85546875" style="139" customWidth="1"/>
    <col min="5212" max="5376" width="11.42578125" style="139"/>
    <col min="5377" max="5377" width="22.42578125" style="139" customWidth="1"/>
    <col min="5378" max="5378" width="30.42578125" style="139" customWidth="1"/>
    <col min="5379" max="5379" width="15.42578125" style="139" customWidth="1"/>
    <col min="5380" max="5381" width="15.7109375" style="139" customWidth="1"/>
    <col min="5382" max="5382" width="18.140625" style="139" customWidth="1"/>
    <col min="5383" max="5383" width="15.7109375" style="139" customWidth="1"/>
    <col min="5384" max="5384" width="16.7109375" style="139" customWidth="1"/>
    <col min="5385" max="5385" width="17.28515625" style="139" customWidth="1"/>
    <col min="5386" max="5419" width="9.7109375" style="139" customWidth="1"/>
    <col min="5420" max="5422" width="10.85546875" style="139" customWidth="1"/>
    <col min="5423" max="5430" width="12" style="139" customWidth="1"/>
    <col min="5431" max="5436" width="0" style="139" hidden="1" customWidth="1"/>
    <col min="5437" max="5466" width="12" style="139" customWidth="1"/>
    <col min="5467" max="5467" width="10.85546875" style="139" customWidth="1"/>
    <col min="5468" max="5632" width="11.42578125" style="139"/>
    <col min="5633" max="5633" width="22.42578125" style="139" customWidth="1"/>
    <col min="5634" max="5634" width="30.42578125" style="139" customWidth="1"/>
    <col min="5635" max="5635" width="15.42578125" style="139" customWidth="1"/>
    <col min="5636" max="5637" width="15.7109375" style="139" customWidth="1"/>
    <col min="5638" max="5638" width="18.140625" style="139" customWidth="1"/>
    <col min="5639" max="5639" width="15.7109375" style="139" customWidth="1"/>
    <col min="5640" max="5640" width="16.7109375" style="139" customWidth="1"/>
    <col min="5641" max="5641" width="17.28515625" style="139" customWidth="1"/>
    <col min="5642" max="5675" width="9.7109375" style="139" customWidth="1"/>
    <col min="5676" max="5678" width="10.85546875" style="139" customWidth="1"/>
    <col min="5679" max="5686" width="12" style="139" customWidth="1"/>
    <col min="5687" max="5692" width="0" style="139" hidden="1" customWidth="1"/>
    <col min="5693" max="5722" width="12" style="139" customWidth="1"/>
    <col min="5723" max="5723" width="10.85546875" style="139" customWidth="1"/>
    <col min="5724" max="5888" width="11.42578125" style="139"/>
    <col min="5889" max="5889" width="22.42578125" style="139" customWidth="1"/>
    <col min="5890" max="5890" width="30.42578125" style="139" customWidth="1"/>
    <col min="5891" max="5891" width="15.42578125" style="139" customWidth="1"/>
    <col min="5892" max="5893" width="15.7109375" style="139" customWidth="1"/>
    <col min="5894" max="5894" width="18.140625" style="139" customWidth="1"/>
    <col min="5895" max="5895" width="15.7109375" style="139" customWidth="1"/>
    <col min="5896" max="5896" width="16.7109375" style="139" customWidth="1"/>
    <col min="5897" max="5897" width="17.28515625" style="139" customWidth="1"/>
    <col min="5898" max="5931" width="9.7109375" style="139" customWidth="1"/>
    <col min="5932" max="5934" width="10.85546875" style="139" customWidth="1"/>
    <col min="5935" max="5942" width="12" style="139" customWidth="1"/>
    <col min="5943" max="5948" width="0" style="139" hidden="1" customWidth="1"/>
    <col min="5949" max="5978" width="12" style="139" customWidth="1"/>
    <col min="5979" max="5979" width="10.85546875" style="139" customWidth="1"/>
    <col min="5980" max="6144" width="11.42578125" style="139"/>
    <col min="6145" max="6145" width="22.42578125" style="139" customWidth="1"/>
    <col min="6146" max="6146" width="30.42578125" style="139" customWidth="1"/>
    <col min="6147" max="6147" width="15.42578125" style="139" customWidth="1"/>
    <col min="6148" max="6149" width="15.7109375" style="139" customWidth="1"/>
    <col min="6150" max="6150" width="18.140625" style="139" customWidth="1"/>
    <col min="6151" max="6151" width="15.7109375" style="139" customWidth="1"/>
    <col min="6152" max="6152" width="16.7109375" style="139" customWidth="1"/>
    <col min="6153" max="6153" width="17.28515625" style="139" customWidth="1"/>
    <col min="6154" max="6187" width="9.7109375" style="139" customWidth="1"/>
    <col min="6188" max="6190" width="10.85546875" style="139" customWidth="1"/>
    <col min="6191" max="6198" width="12" style="139" customWidth="1"/>
    <col min="6199" max="6204" width="0" style="139" hidden="1" customWidth="1"/>
    <col min="6205" max="6234" width="12" style="139" customWidth="1"/>
    <col min="6235" max="6235" width="10.85546875" style="139" customWidth="1"/>
    <col min="6236" max="6400" width="11.42578125" style="139"/>
    <col min="6401" max="6401" width="22.42578125" style="139" customWidth="1"/>
    <col min="6402" max="6402" width="30.42578125" style="139" customWidth="1"/>
    <col min="6403" max="6403" width="15.42578125" style="139" customWidth="1"/>
    <col min="6404" max="6405" width="15.7109375" style="139" customWidth="1"/>
    <col min="6406" max="6406" width="18.140625" style="139" customWidth="1"/>
    <col min="6407" max="6407" width="15.7109375" style="139" customWidth="1"/>
    <col min="6408" max="6408" width="16.7109375" style="139" customWidth="1"/>
    <col min="6409" max="6409" width="17.28515625" style="139" customWidth="1"/>
    <col min="6410" max="6443" width="9.7109375" style="139" customWidth="1"/>
    <col min="6444" max="6446" width="10.85546875" style="139" customWidth="1"/>
    <col min="6447" max="6454" width="12" style="139" customWidth="1"/>
    <col min="6455" max="6460" width="0" style="139" hidden="1" customWidth="1"/>
    <col min="6461" max="6490" width="12" style="139" customWidth="1"/>
    <col min="6491" max="6491" width="10.85546875" style="139" customWidth="1"/>
    <col min="6492" max="6656" width="11.42578125" style="139"/>
    <col min="6657" max="6657" width="22.42578125" style="139" customWidth="1"/>
    <col min="6658" max="6658" width="30.42578125" style="139" customWidth="1"/>
    <col min="6659" max="6659" width="15.42578125" style="139" customWidth="1"/>
    <col min="6660" max="6661" width="15.7109375" style="139" customWidth="1"/>
    <col min="6662" max="6662" width="18.140625" style="139" customWidth="1"/>
    <col min="6663" max="6663" width="15.7109375" style="139" customWidth="1"/>
    <col min="6664" max="6664" width="16.7109375" style="139" customWidth="1"/>
    <col min="6665" max="6665" width="17.28515625" style="139" customWidth="1"/>
    <col min="6666" max="6699" width="9.7109375" style="139" customWidth="1"/>
    <col min="6700" max="6702" width="10.85546875" style="139" customWidth="1"/>
    <col min="6703" max="6710" width="12" style="139" customWidth="1"/>
    <col min="6711" max="6716" width="0" style="139" hidden="1" customWidth="1"/>
    <col min="6717" max="6746" width="12" style="139" customWidth="1"/>
    <col min="6747" max="6747" width="10.85546875" style="139" customWidth="1"/>
    <col min="6748" max="6912" width="11.42578125" style="139"/>
    <col min="6913" max="6913" width="22.42578125" style="139" customWidth="1"/>
    <col min="6914" max="6914" width="30.42578125" style="139" customWidth="1"/>
    <col min="6915" max="6915" width="15.42578125" style="139" customWidth="1"/>
    <col min="6916" max="6917" width="15.7109375" style="139" customWidth="1"/>
    <col min="6918" max="6918" width="18.140625" style="139" customWidth="1"/>
    <col min="6919" max="6919" width="15.7109375" style="139" customWidth="1"/>
    <col min="6920" max="6920" width="16.7109375" style="139" customWidth="1"/>
    <col min="6921" max="6921" width="17.28515625" style="139" customWidth="1"/>
    <col min="6922" max="6955" width="9.7109375" style="139" customWidth="1"/>
    <col min="6956" max="6958" width="10.85546875" style="139" customWidth="1"/>
    <col min="6959" max="6966" width="12" style="139" customWidth="1"/>
    <col min="6967" max="6972" width="0" style="139" hidden="1" customWidth="1"/>
    <col min="6973" max="7002" width="12" style="139" customWidth="1"/>
    <col min="7003" max="7003" width="10.85546875" style="139" customWidth="1"/>
    <col min="7004" max="7168" width="11.42578125" style="139"/>
    <col min="7169" max="7169" width="22.42578125" style="139" customWidth="1"/>
    <col min="7170" max="7170" width="30.42578125" style="139" customWidth="1"/>
    <col min="7171" max="7171" width="15.42578125" style="139" customWidth="1"/>
    <col min="7172" max="7173" width="15.7109375" style="139" customWidth="1"/>
    <col min="7174" max="7174" width="18.140625" style="139" customWidth="1"/>
    <col min="7175" max="7175" width="15.7109375" style="139" customWidth="1"/>
    <col min="7176" max="7176" width="16.7109375" style="139" customWidth="1"/>
    <col min="7177" max="7177" width="17.28515625" style="139" customWidth="1"/>
    <col min="7178" max="7211" width="9.7109375" style="139" customWidth="1"/>
    <col min="7212" max="7214" width="10.85546875" style="139" customWidth="1"/>
    <col min="7215" max="7222" width="12" style="139" customWidth="1"/>
    <col min="7223" max="7228" width="0" style="139" hidden="1" customWidth="1"/>
    <col min="7229" max="7258" width="12" style="139" customWidth="1"/>
    <col min="7259" max="7259" width="10.85546875" style="139" customWidth="1"/>
    <col min="7260" max="7424" width="11.42578125" style="139"/>
    <col min="7425" max="7425" width="22.42578125" style="139" customWidth="1"/>
    <col min="7426" max="7426" width="30.42578125" style="139" customWidth="1"/>
    <col min="7427" max="7427" width="15.42578125" style="139" customWidth="1"/>
    <col min="7428" max="7429" width="15.7109375" style="139" customWidth="1"/>
    <col min="7430" max="7430" width="18.140625" style="139" customWidth="1"/>
    <col min="7431" max="7431" width="15.7109375" style="139" customWidth="1"/>
    <col min="7432" max="7432" width="16.7109375" style="139" customWidth="1"/>
    <col min="7433" max="7433" width="17.28515625" style="139" customWidth="1"/>
    <col min="7434" max="7467" width="9.7109375" style="139" customWidth="1"/>
    <col min="7468" max="7470" width="10.85546875" style="139" customWidth="1"/>
    <col min="7471" max="7478" width="12" style="139" customWidth="1"/>
    <col min="7479" max="7484" width="0" style="139" hidden="1" customWidth="1"/>
    <col min="7485" max="7514" width="12" style="139" customWidth="1"/>
    <col min="7515" max="7515" width="10.85546875" style="139" customWidth="1"/>
    <col min="7516" max="7680" width="11.42578125" style="139"/>
    <col min="7681" max="7681" width="22.42578125" style="139" customWidth="1"/>
    <col min="7682" max="7682" width="30.42578125" style="139" customWidth="1"/>
    <col min="7683" max="7683" width="15.42578125" style="139" customWidth="1"/>
    <col min="7684" max="7685" width="15.7109375" style="139" customWidth="1"/>
    <col min="7686" max="7686" width="18.140625" style="139" customWidth="1"/>
    <col min="7687" max="7687" width="15.7109375" style="139" customWidth="1"/>
    <col min="7688" max="7688" width="16.7109375" style="139" customWidth="1"/>
    <col min="7689" max="7689" width="17.28515625" style="139" customWidth="1"/>
    <col min="7690" max="7723" width="9.7109375" style="139" customWidth="1"/>
    <col min="7724" max="7726" width="10.85546875" style="139" customWidth="1"/>
    <col min="7727" max="7734" width="12" style="139" customWidth="1"/>
    <col min="7735" max="7740" width="0" style="139" hidden="1" customWidth="1"/>
    <col min="7741" max="7770" width="12" style="139" customWidth="1"/>
    <col min="7771" max="7771" width="10.85546875" style="139" customWidth="1"/>
    <col min="7772" max="7936" width="11.42578125" style="139"/>
    <col min="7937" max="7937" width="22.42578125" style="139" customWidth="1"/>
    <col min="7938" max="7938" width="30.42578125" style="139" customWidth="1"/>
    <col min="7939" max="7939" width="15.42578125" style="139" customWidth="1"/>
    <col min="7940" max="7941" width="15.7109375" style="139" customWidth="1"/>
    <col min="7942" max="7942" width="18.140625" style="139" customWidth="1"/>
    <col min="7943" max="7943" width="15.7109375" style="139" customWidth="1"/>
    <col min="7944" max="7944" width="16.7109375" style="139" customWidth="1"/>
    <col min="7945" max="7945" width="17.28515625" style="139" customWidth="1"/>
    <col min="7946" max="7979" width="9.7109375" style="139" customWidth="1"/>
    <col min="7980" max="7982" width="10.85546875" style="139" customWidth="1"/>
    <col min="7983" max="7990" width="12" style="139" customWidth="1"/>
    <col min="7991" max="7996" width="0" style="139" hidden="1" customWidth="1"/>
    <col min="7997" max="8026" width="12" style="139" customWidth="1"/>
    <col min="8027" max="8027" width="10.85546875" style="139" customWidth="1"/>
    <col min="8028" max="8192" width="11.42578125" style="139"/>
    <col min="8193" max="8193" width="22.42578125" style="139" customWidth="1"/>
    <col min="8194" max="8194" width="30.42578125" style="139" customWidth="1"/>
    <col min="8195" max="8195" width="15.42578125" style="139" customWidth="1"/>
    <col min="8196" max="8197" width="15.7109375" style="139" customWidth="1"/>
    <col min="8198" max="8198" width="18.140625" style="139" customWidth="1"/>
    <col min="8199" max="8199" width="15.7109375" style="139" customWidth="1"/>
    <col min="8200" max="8200" width="16.7109375" style="139" customWidth="1"/>
    <col min="8201" max="8201" width="17.28515625" style="139" customWidth="1"/>
    <col min="8202" max="8235" width="9.7109375" style="139" customWidth="1"/>
    <col min="8236" max="8238" width="10.85546875" style="139" customWidth="1"/>
    <col min="8239" max="8246" width="12" style="139" customWidth="1"/>
    <col min="8247" max="8252" width="0" style="139" hidden="1" customWidth="1"/>
    <col min="8253" max="8282" width="12" style="139" customWidth="1"/>
    <col min="8283" max="8283" width="10.85546875" style="139" customWidth="1"/>
    <col min="8284" max="8448" width="11.42578125" style="139"/>
    <col min="8449" max="8449" width="22.42578125" style="139" customWidth="1"/>
    <col min="8450" max="8450" width="30.42578125" style="139" customWidth="1"/>
    <col min="8451" max="8451" width="15.42578125" style="139" customWidth="1"/>
    <col min="8452" max="8453" width="15.7109375" style="139" customWidth="1"/>
    <col min="8454" max="8454" width="18.140625" style="139" customWidth="1"/>
    <col min="8455" max="8455" width="15.7109375" style="139" customWidth="1"/>
    <col min="8456" max="8456" width="16.7109375" style="139" customWidth="1"/>
    <col min="8457" max="8457" width="17.28515625" style="139" customWidth="1"/>
    <col min="8458" max="8491" width="9.7109375" style="139" customWidth="1"/>
    <col min="8492" max="8494" width="10.85546875" style="139" customWidth="1"/>
    <col min="8495" max="8502" width="12" style="139" customWidth="1"/>
    <col min="8503" max="8508" width="0" style="139" hidden="1" customWidth="1"/>
    <col min="8509" max="8538" width="12" style="139" customWidth="1"/>
    <col min="8539" max="8539" width="10.85546875" style="139" customWidth="1"/>
    <col min="8540" max="8704" width="11.42578125" style="139"/>
    <col min="8705" max="8705" width="22.42578125" style="139" customWidth="1"/>
    <col min="8706" max="8706" width="30.42578125" style="139" customWidth="1"/>
    <col min="8707" max="8707" width="15.42578125" style="139" customWidth="1"/>
    <col min="8708" max="8709" width="15.7109375" style="139" customWidth="1"/>
    <col min="8710" max="8710" width="18.140625" style="139" customWidth="1"/>
    <col min="8711" max="8711" width="15.7109375" style="139" customWidth="1"/>
    <col min="8712" max="8712" width="16.7109375" style="139" customWidth="1"/>
    <col min="8713" max="8713" width="17.28515625" style="139" customWidth="1"/>
    <col min="8714" max="8747" width="9.7109375" style="139" customWidth="1"/>
    <col min="8748" max="8750" width="10.85546875" style="139" customWidth="1"/>
    <col min="8751" max="8758" width="12" style="139" customWidth="1"/>
    <col min="8759" max="8764" width="0" style="139" hidden="1" customWidth="1"/>
    <col min="8765" max="8794" width="12" style="139" customWidth="1"/>
    <col min="8795" max="8795" width="10.85546875" style="139" customWidth="1"/>
    <col min="8796" max="8960" width="11.42578125" style="139"/>
    <col min="8961" max="8961" width="22.42578125" style="139" customWidth="1"/>
    <col min="8962" max="8962" width="30.42578125" style="139" customWidth="1"/>
    <col min="8963" max="8963" width="15.42578125" style="139" customWidth="1"/>
    <col min="8964" max="8965" width="15.7109375" style="139" customWidth="1"/>
    <col min="8966" max="8966" width="18.140625" style="139" customWidth="1"/>
    <col min="8967" max="8967" width="15.7109375" style="139" customWidth="1"/>
    <col min="8968" max="8968" width="16.7109375" style="139" customWidth="1"/>
    <col min="8969" max="8969" width="17.28515625" style="139" customWidth="1"/>
    <col min="8970" max="9003" width="9.7109375" style="139" customWidth="1"/>
    <col min="9004" max="9006" width="10.85546875" style="139" customWidth="1"/>
    <col min="9007" max="9014" width="12" style="139" customWidth="1"/>
    <col min="9015" max="9020" width="0" style="139" hidden="1" customWidth="1"/>
    <col min="9021" max="9050" width="12" style="139" customWidth="1"/>
    <col min="9051" max="9051" width="10.85546875" style="139" customWidth="1"/>
    <col min="9052" max="9216" width="11.42578125" style="139"/>
    <col min="9217" max="9217" width="22.42578125" style="139" customWidth="1"/>
    <col min="9218" max="9218" width="30.42578125" style="139" customWidth="1"/>
    <col min="9219" max="9219" width="15.42578125" style="139" customWidth="1"/>
    <col min="9220" max="9221" width="15.7109375" style="139" customWidth="1"/>
    <col min="9222" max="9222" width="18.140625" style="139" customWidth="1"/>
    <col min="9223" max="9223" width="15.7109375" style="139" customWidth="1"/>
    <col min="9224" max="9224" width="16.7109375" style="139" customWidth="1"/>
    <col min="9225" max="9225" width="17.28515625" style="139" customWidth="1"/>
    <col min="9226" max="9259" width="9.7109375" style="139" customWidth="1"/>
    <col min="9260" max="9262" width="10.85546875" style="139" customWidth="1"/>
    <col min="9263" max="9270" width="12" style="139" customWidth="1"/>
    <col min="9271" max="9276" width="0" style="139" hidden="1" customWidth="1"/>
    <col min="9277" max="9306" width="12" style="139" customWidth="1"/>
    <col min="9307" max="9307" width="10.85546875" style="139" customWidth="1"/>
    <col min="9308" max="9472" width="11.42578125" style="139"/>
    <col min="9473" max="9473" width="22.42578125" style="139" customWidth="1"/>
    <col min="9474" max="9474" width="30.42578125" style="139" customWidth="1"/>
    <col min="9475" max="9475" width="15.42578125" style="139" customWidth="1"/>
    <col min="9476" max="9477" width="15.7109375" style="139" customWidth="1"/>
    <col min="9478" max="9478" width="18.140625" style="139" customWidth="1"/>
    <col min="9479" max="9479" width="15.7109375" style="139" customWidth="1"/>
    <col min="9480" max="9480" width="16.7109375" style="139" customWidth="1"/>
    <col min="9481" max="9481" width="17.28515625" style="139" customWidth="1"/>
    <col min="9482" max="9515" width="9.7109375" style="139" customWidth="1"/>
    <col min="9516" max="9518" width="10.85546875" style="139" customWidth="1"/>
    <col min="9519" max="9526" width="12" style="139" customWidth="1"/>
    <col min="9527" max="9532" width="0" style="139" hidden="1" customWidth="1"/>
    <col min="9533" max="9562" width="12" style="139" customWidth="1"/>
    <col min="9563" max="9563" width="10.85546875" style="139" customWidth="1"/>
    <col min="9564" max="9728" width="11.42578125" style="139"/>
    <col min="9729" max="9729" width="22.42578125" style="139" customWidth="1"/>
    <col min="9730" max="9730" width="30.42578125" style="139" customWidth="1"/>
    <col min="9731" max="9731" width="15.42578125" style="139" customWidth="1"/>
    <col min="9732" max="9733" width="15.7109375" style="139" customWidth="1"/>
    <col min="9734" max="9734" width="18.140625" style="139" customWidth="1"/>
    <col min="9735" max="9735" width="15.7109375" style="139" customWidth="1"/>
    <col min="9736" max="9736" width="16.7109375" style="139" customWidth="1"/>
    <col min="9737" max="9737" width="17.28515625" style="139" customWidth="1"/>
    <col min="9738" max="9771" width="9.7109375" style="139" customWidth="1"/>
    <col min="9772" max="9774" width="10.85546875" style="139" customWidth="1"/>
    <col min="9775" max="9782" width="12" style="139" customWidth="1"/>
    <col min="9783" max="9788" width="0" style="139" hidden="1" customWidth="1"/>
    <col min="9789" max="9818" width="12" style="139" customWidth="1"/>
    <col min="9819" max="9819" width="10.85546875" style="139" customWidth="1"/>
    <col min="9820" max="9984" width="11.42578125" style="139"/>
    <col min="9985" max="9985" width="22.42578125" style="139" customWidth="1"/>
    <col min="9986" max="9986" width="30.42578125" style="139" customWidth="1"/>
    <col min="9987" max="9987" width="15.42578125" style="139" customWidth="1"/>
    <col min="9988" max="9989" width="15.7109375" style="139" customWidth="1"/>
    <col min="9990" max="9990" width="18.140625" style="139" customWidth="1"/>
    <col min="9991" max="9991" width="15.7109375" style="139" customWidth="1"/>
    <col min="9992" max="9992" width="16.7109375" style="139" customWidth="1"/>
    <col min="9993" max="9993" width="17.28515625" style="139" customWidth="1"/>
    <col min="9994" max="10027" width="9.7109375" style="139" customWidth="1"/>
    <col min="10028" max="10030" width="10.85546875" style="139" customWidth="1"/>
    <col min="10031" max="10038" width="12" style="139" customWidth="1"/>
    <col min="10039" max="10044" width="0" style="139" hidden="1" customWidth="1"/>
    <col min="10045" max="10074" width="12" style="139" customWidth="1"/>
    <col min="10075" max="10075" width="10.85546875" style="139" customWidth="1"/>
    <col min="10076" max="10240" width="11.42578125" style="139"/>
    <col min="10241" max="10241" width="22.42578125" style="139" customWidth="1"/>
    <col min="10242" max="10242" width="30.42578125" style="139" customWidth="1"/>
    <col min="10243" max="10243" width="15.42578125" style="139" customWidth="1"/>
    <col min="10244" max="10245" width="15.7109375" style="139" customWidth="1"/>
    <col min="10246" max="10246" width="18.140625" style="139" customWidth="1"/>
    <col min="10247" max="10247" width="15.7109375" style="139" customWidth="1"/>
    <col min="10248" max="10248" width="16.7109375" style="139" customWidth="1"/>
    <col min="10249" max="10249" width="17.28515625" style="139" customWidth="1"/>
    <col min="10250" max="10283" width="9.7109375" style="139" customWidth="1"/>
    <col min="10284" max="10286" width="10.85546875" style="139" customWidth="1"/>
    <col min="10287" max="10294" width="12" style="139" customWidth="1"/>
    <col min="10295" max="10300" width="0" style="139" hidden="1" customWidth="1"/>
    <col min="10301" max="10330" width="12" style="139" customWidth="1"/>
    <col min="10331" max="10331" width="10.85546875" style="139" customWidth="1"/>
    <col min="10332" max="10496" width="11.42578125" style="139"/>
    <col min="10497" max="10497" width="22.42578125" style="139" customWidth="1"/>
    <col min="10498" max="10498" width="30.42578125" style="139" customWidth="1"/>
    <col min="10499" max="10499" width="15.42578125" style="139" customWidth="1"/>
    <col min="10500" max="10501" width="15.7109375" style="139" customWidth="1"/>
    <col min="10502" max="10502" width="18.140625" style="139" customWidth="1"/>
    <col min="10503" max="10503" width="15.7109375" style="139" customWidth="1"/>
    <col min="10504" max="10504" width="16.7109375" style="139" customWidth="1"/>
    <col min="10505" max="10505" width="17.28515625" style="139" customWidth="1"/>
    <col min="10506" max="10539" width="9.7109375" style="139" customWidth="1"/>
    <col min="10540" max="10542" width="10.85546875" style="139" customWidth="1"/>
    <col min="10543" max="10550" width="12" style="139" customWidth="1"/>
    <col min="10551" max="10556" width="0" style="139" hidden="1" customWidth="1"/>
    <col min="10557" max="10586" width="12" style="139" customWidth="1"/>
    <col min="10587" max="10587" width="10.85546875" style="139" customWidth="1"/>
    <col min="10588" max="10752" width="11.42578125" style="139"/>
    <col min="10753" max="10753" width="22.42578125" style="139" customWidth="1"/>
    <col min="10754" max="10754" width="30.42578125" style="139" customWidth="1"/>
    <col min="10755" max="10755" width="15.42578125" style="139" customWidth="1"/>
    <col min="10756" max="10757" width="15.7109375" style="139" customWidth="1"/>
    <col min="10758" max="10758" width="18.140625" style="139" customWidth="1"/>
    <col min="10759" max="10759" width="15.7109375" style="139" customWidth="1"/>
    <col min="10760" max="10760" width="16.7109375" style="139" customWidth="1"/>
    <col min="10761" max="10761" width="17.28515625" style="139" customWidth="1"/>
    <col min="10762" max="10795" width="9.7109375" style="139" customWidth="1"/>
    <col min="10796" max="10798" width="10.85546875" style="139" customWidth="1"/>
    <col min="10799" max="10806" width="12" style="139" customWidth="1"/>
    <col min="10807" max="10812" width="0" style="139" hidden="1" customWidth="1"/>
    <col min="10813" max="10842" width="12" style="139" customWidth="1"/>
    <col min="10843" max="10843" width="10.85546875" style="139" customWidth="1"/>
    <col min="10844" max="11008" width="11.42578125" style="139"/>
    <col min="11009" max="11009" width="22.42578125" style="139" customWidth="1"/>
    <col min="11010" max="11010" width="30.42578125" style="139" customWidth="1"/>
    <col min="11011" max="11011" width="15.42578125" style="139" customWidth="1"/>
    <col min="11012" max="11013" width="15.7109375" style="139" customWidth="1"/>
    <col min="11014" max="11014" width="18.140625" style="139" customWidth="1"/>
    <col min="11015" max="11015" width="15.7109375" style="139" customWidth="1"/>
    <col min="11016" max="11016" width="16.7109375" style="139" customWidth="1"/>
    <col min="11017" max="11017" width="17.28515625" style="139" customWidth="1"/>
    <col min="11018" max="11051" width="9.7109375" style="139" customWidth="1"/>
    <col min="11052" max="11054" width="10.85546875" style="139" customWidth="1"/>
    <col min="11055" max="11062" width="12" style="139" customWidth="1"/>
    <col min="11063" max="11068" width="0" style="139" hidden="1" customWidth="1"/>
    <col min="11069" max="11098" width="12" style="139" customWidth="1"/>
    <col min="11099" max="11099" width="10.85546875" style="139" customWidth="1"/>
    <col min="11100" max="11264" width="11.42578125" style="139"/>
    <col min="11265" max="11265" width="22.42578125" style="139" customWidth="1"/>
    <col min="11266" max="11266" width="30.42578125" style="139" customWidth="1"/>
    <col min="11267" max="11267" width="15.42578125" style="139" customWidth="1"/>
    <col min="11268" max="11269" width="15.7109375" style="139" customWidth="1"/>
    <col min="11270" max="11270" width="18.140625" style="139" customWidth="1"/>
    <col min="11271" max="11271" width="15.7109375" style="139" customWidth="1"/>
    <col min="11272" max="11272" width="16.7109375" style="139" customWidth="1"/>
    <col min="11273" max="11273" width="17.28515625" style="139" customWidth="1"/>
    <col min="11274" max="11307" width="9.7109375" style="139" customWidth="1"/>
    <col min="11308" max="11310" width="10.85546875" style="139" customWidth="1"/>
    <col min="11311" max="11318" width="12" style="139" customWidth="1"/>
    <col min="11319" max="11324" width="0" style="139" hidden="1" customWidth="1"/>
    <col min="11325" max="11354" width="12" style="139" customWidth="1"/>
    <col min="11355" max="11355" width="10.85546875" style="139" customWidth="1"/>
    <col min="11356" max="11520" width="11.42578125" style="139"/>
    <col min="11521" max="11521" width="22.42578125" style="139" customWidth="1"/>
    <col min="11522" max="11522" width="30.42578125" style="139" customWidth="1"/>
    <col min="11523" max="11523" width="15.42578125" style="139" customWidth="1"/>
    <col min="11524" max="11525" width="15.7109375" style="139" customWidth="1"/>
    <col min="11526" max="11526" width="18.140625" style="139" customWidth="1"/>
    <col min="11527" max="11527" width="15.7109375" style="139" customWidth="1"/>
    <col min="11528" max="11528" width="16.7109375" style="139" customWidth="1"/>
    <col min="11529" max="11529" width="17.28515625" style="139" customWidth="1"/>
    <col min="11530" max="11563" width="9.7109375" style="139" customWidth="1"/>
    <col min="11564" max="11566" width="10.85546875" style="139" customWidth="1"/>
    <col min="11567" max="11574" width="12" style="139" customWidth="1"/>
    <col min="11575" max="11580" width="0" style="139" hidden="1" customWidth="1"/>
    <col min="11581" max="11610" width="12" style="139" customWidth="1"/>
    <col min="11611" max="11611" width="10.85546875" style="139" customWidth="1"/>
    <col min="11612" max="11776" width="11.42578125" style="139"/>
    <col min="11777" max="11777" width="22.42578125" style="139" customWidth="1"/>
    <col min="11778" max="11778" width="30.42578125" style="139" customWidth="1"/>
    <col min="11779" max="11779" width="15.42578125" style="139" customWidth="1"/>
    <col min="11780" max="11781" width="15.7109375" style="139" customWidth="1"/>
    <col min="11782" max="11782" width="18.140625" style="139" customWidth="1"/>
    <col min="11783" max="11783" width="15.7109375" style="139" customWidth="1"/>
    <col min="11784" max="11784" width="16.7109375" style="139" customWidth="1"/>
    <col min="11785" max="11785" width="17.28515625" style="139" customWidth="1"/>
    <col min="11786" max="11819" width="9.7109375" style="139" customWidth="1"/>
    <col min="11820" max="11822" width="10.85546875" style="139" customWidth="1"/>
    <col min="11823" max="11830" width="12" style="139" customWidth="1"/>
    <col min="11831" max="11836" width="0" style="139" hidden="1" customWidth="1"/>
    <col min="11837" max="11866" width="12" style="139" customWidth="1"/>
    <col min="11867" max="11867" width="10.85546875" style="139" customWidth="1"/>
    <col min="11868" max="12032" width="11.42578125" style="139"/>
    <col min="12033" max="12033" width="22.42578125" style="139" customWidth="1"/>
    <col min="12034" max="12034" width="30.42578125" style="139" customWidth="1"/>
    <col min="12035" max="12035" width="15.42578125" style="139" customWidth="1"/>
    <col min="12036" max="12037" width="15.7109375" style="139" customWidth="1"/>
    <col min="12038" max="12038" width="18.140625" style="139" customWidth="1"/>
    <col min="12039" max="12039" width="15.7109375" style="139" customWidth="1"/>
    <col min="12040" max="12040" width="16.7109375" style="139" customWidth="1"/>
    <col min="12041" max="12041" width="17.28515625" style="139" customWidth="1"/>
    <col min="12042" max="12075" width="9.7109375" style="139" customWidth="1"/>
    <col min="12076" max="12078" width="10.85546875" style="139" customWidth="1"/>
    <col min="12079" max="12086" width="12" style="139" customWidth="1"/>
    <col min="12087" max="12092" width="0" style="139" hidden="1" customWidth="1"/>
    <col min="12093" max="12122" width="12" style="139" customWidth="1"/>
    <col min="12123" max="12123" width="10.85546875" style="139" customWidth="1"/>
    <col min="12124" max="12288" width="11.42578125" style="139"/>
    <col min="12289" max="12289" width="22.42578125" style="139" customWidth="1"/>
    <col min="12290" max="12290" width="30.42578125" style="139" customWidth="1"/>
    <col min="12291" max="12291" width="15.42578125" style="139" customWidth="1"/>
    <col min="12292" max="12293" width="15.7109375" style="139" customWidth="1"/>
    <col min="12294" max="12294" width="18.140625" style="139" customWidth="1"/>
    <col min="12295" max="12295" width="15.7109375" style="139" customWidth="1"/>
    <col min="12296" max="12296" width="16.7109375" style="139" customWidth="1"/>
    <col min="12297" max="12297" width="17.28515625" style="139" customWidth="1"/>
    <col min="12298" max="12331" width="9.7109375" style="139" customWidth="1"/>
    <col min="12332" max="12334" width="10.85546875" style="139" customWidth="1"/>
    <col min="12335" max="12342" width="12" style="139" customWidth="1"/>
    <col min="12343" max="12348" width="0" style="139" hidden="1" customWidth="1"/>
    <col min="12349" max="12378" width="12" style="139" customWidth="1"/>
    <col min="12379" max="12379" width="10.85546875" style="139" customWidth="1"/>
    <col min="12380" max="12544" width="11.42578125" style="139"/>
    <col min="12545" max="12545" width="22.42578125" style="139" customWidth="1"/>
    <col min="12546" max="12546" width="30.42578125" style="139" customWidth="1"/>
    <col min="12547" max="12547" width="15.42578125" style="139" customWidth="1"/>
    <col min="12548" max="12549" width="15.7109375" style="139" customWidth="1"/>
    <col min="12550" max="12550" width="18.140625" style="139" customWidth="1"/>
    <col min="12551" max="12551" width="15.7109375" style="139" customWidth="1"/>
    <col min="12552" max="12552" width="16.7109375" style="139" customWidth="1"/>
    <col min="12553" max="12553" width="17.28515625" style="139" customWidth="1"/>
    <col min="12554" max="12587" width="9.7109375" style="139" customWidth="1"/>
    <col min="12588" max="12590" width="10.85546875" style="139" customWidth="1"/>
    <col min="12591" max="12598" width="12" style="139" customWidth="1"/>
    <col min="12599" max="12604" width="0" style="139" hidden="1" customWidth="1"/>
    <col min="12605" max="12634" width="12" style="139" customWidth="1"/>
    <col min="12635" max="12635" width="10.85546875" style="139" customWidth="1"/>
    <col min="12636" max="12800" width="11.42578125" style="139"/>
    <col min="12801" max="12801" width="22.42578125" style="139" customWidth="1"/>
    <col min="12802" max="12802" width="30.42578125" style="139" customWidth="1"/>
    <col min="12803" max="12803" width="15.42578125" style="139" customWidth="1"/>
    <col min="12804" max="12805" width="15.7109375" style="139" customWidth="1"/>
    <col min="12806" max="12806" width="18.140625" style="139" customWidth="1"/>
    <col min="12807" max="12807" width="15.7109375" style="139" customWidth="1"/>
    <col min="12808" max="12808" width="16.7109375" style="139" customWidth="1"/>
    <col min="12809" max="12809" width="17.28515625" style="139" customWidth="1"/>
    <col min="12810" max="12843" width="9.7109375" style="139" customWidth="1"/>
    <col min="12844" max="12846" width="10.85546875" style="139" customWidth="1"/>
    <col min="12847" max="12854" width="12" style="139" customWidth="1"/>
    <col min="12855" max="12860" width="0" style="139" hidden="1" customWidth="1"/>
    <col min="12861" max="12890" width="12" style="139" customWidth="1"/>
    <col min="12891" max="12891" width="10.85546875" style="139" customWidth="1"/>
    <col min="12892" max="13056" width="11.42578125" style="139"/>
    <col min="13057" max="13057" width="22.42578125" style="139" customWidth="1"/>
    <col min="13058" max="13058" width="30.42578125" style="139" customWidth="1"/>
    <col min="13059" max="13059" width="15.42578125" style="139" customWidth="1"/>
    <col min="13060" max="13061" width="15.7109375" style="139" customWidth="1"/>
    <col min="13062" max="13062" width="18.140625" style="139" customWidth="1"/>
    <col min="13063" max="13063" width="15.7109375" style="139" customWidth="1"/>
    <col min="13064" max="13064" width="16.7109375" style="139" customWidth="1"/>
    <col min="13065" max="13065" width="17.28515625" style="139" customWidth="1"/>
    <col min="13066" max="13099" width="9.7109375" style="139" customWidth="1"/>
    <col min="13100" max="13102" width="10.85546875" style="139" customWidth="1"/>
    <col min="13103" max="13110" width="12" style="139" customWidth="1"/>
    <col min="13111" max="13116" width="0" style="139" hidden="1" customWidth="1"/>
    <col min="13117" max="13146" width="12" style="139" customWidth="1"/>
    <col min="13147" max="13147" width="10.85546875" style="139" customWidth="1"/>
    <col min="13148" max="13312" width="11.42578125" style="139"/>
    <col min="13313" max="13313" width="22.42578125" style="139" customWidth="1"/>
    <col min="13314" max="13314" width="30.42578125" style="139" customWidth="1"/>
    <col min="13315" max="13315" width="15.42578125" style="139" customWidth="1"/>
    <col min="13316" max="13317" width="15.7109375" style="139" customWidth="1"/>
    <col min="13318" max="13318" width="18.140625" style="139" customWidth="1"/>
    <col min="13319" max="13319" width="15.7109375" style="139" customWidth="1"/>
    <col min="13320" max="13320" width="16.7109375" style="139" customWidth="1"/>
    <col min="13321" max="13321" width="17.28515625" style="139" customWidth="1"/>
    <col min="13322" max="13355" width="9.7109375" style="139" customWidth="1"/>
    <col min="13356" max="13358" width="10.85546875" style="139" customWidth="1"/>
    <col min="13359" max="13366" width="12" style="139" customWidth="1"/>
    <col min="13367" max="13372" width="0" style="139" hidden="1" customWidth="1"/>
    <col min="13373" max="13402" width="12" style="139" customWidth="1"/>
    <col min="13403" max="13403" width="10.85546875" style="139" customWidth="1"/>
    <col min="13404" max="13568" width="11.42578125" style="139"/>
    <col min="13569" max="13569" width="22.42578125" style="139" customWidth="1"/>
    <col min="13570" max="13570" width="30.42578125" style="139" customWidth="1"/>
    <col min="13571" max="13571" width="15.42578125" style="139" customWidth="1"/>
    <col min="13572" max="13573" width="15.7109375" style="139" customWidth="1"/>
    <col min="13574" max="13574" width="18.140625" style="139" customWidth="1"/>
    <col min="13575" max="13575" width="15.7109375" style="139" customWidth="1"/>
    <col min="13576" max="13576" width="16.7109375" style="139" customWidth="1"/>
    <col min="13577" max="13577" width="17.28515625" style="139" customWidth="1"/>
    <col min="13578" max="13611" width="9.7109375" style="139" customWidth="1"/>
    <col min="13612" max="13614" width="10.85546875" style="139" customWidth="1"/>
    <col min="13615" max="13622" width="12" style="139" customWidth="1"/>
    <col min="13623" max="13628" width="0" style="139" hidden="1" customWidth="1"/>
    <col min="13629" max="13658" width="12" style="139" customWidth="1"/>
    <col min="13659" max="13659" width="10.85546875" style="139" customWidth="1"/>
    <col min="13660" max="13824" width="11.42578125" style="139"/>
    <col min="13825" max="13825" width="22.42578125" style="139" customWidth="1"/>
    <col min="13826" max="13826" width="30.42578125" style="139" customWidth="1"/>
    <col min="13827" max="13827" width="15.42578125" style="139" customWidth="1"/>
    <col min="13828" max="13829" width="15.7109375" style="139" customWidth="1"/>
    <col min="13830" max="13830" width="18.140625" style="139" customWidth="1"/>
    <col min="13831" max="13831" width="15.7109375" style="139" customWidth="1"/>
    <col min="13832" max="13832" width="16.7109375" style="139" customWidth="1"/>
    <col min="13833" max="13833" width="17.28515625" style="139" customWidth="1"/>
    <col min="13834" max="13867" width="9.7109375" style="139" customWidth="1"/>
    <col min="13868" max="13870" width="10.85546875" style="139" customWidth="1"/>
    <col min="13871" max="13878" width="12" style="139" customWidth="1"/>
    <col min="13879" max="13884" width="0" style="139" hidden="1" customWidth="1"/>
    <col min="13885" max="13914" width="12" style="139" customWidth="1"/>
    <col min="13915" max="13915" width="10.85546875" style="139" customWidth="1"/>
    <col min="13916" max="14080" width="11.42578125" style="139"/>
    <col min="14081" max="14081" width="22.42578125" style="139" customWidth="1"/>
    <col min="14082" max="14082" width="30.42578125" style="139" customWidth="1"/>
    <col min="14083" max="14083" width="15.42578125" style="139" customWidth="1"/>
    <col min="14084" max="14085" width="15.7109375" style="139" customWidth="1"/>
    <col min="14086" max="14086" width="18.140625" style="139" customWidth="1"/>
    <col min="14087" max="14087" width="15.7109375" style="139" customWidth="1"/>
    <col min="14088" max="14088" width="16.7109375" style="139" customWidth="1"/>
    <col min="14089" max="14089" width="17.28515625" style="139" customWidth="1"/>
    <col min="14090" max="14123" width="9.7109375" style="139" customWidth="1"/>
    <col min="14124" max="14126" width="10.85546875" style="139" customWidth="1"/>
    <col min="14127" max="14134" width="12" style="139" customWidth="1"/>
    <col min="14135" max="14140" width="0" style="139" hidden="1" customWidth="1"/>
    <col min="14141" max="14170" width="12" style="139" customWidth="1"/>
    <col min="14171" max="14171" width="10.85546875" style="139" customWidth="1"/>
    <col min="14172" max="14336" width="11.42578125" style="139"/>
    <col min="14337" max="14337" width="22.42578125" style="139" customWidth="1"/>
    <col min="14338" max="14338" width="30.42578125" style="139" customWidth="1"/>
    <col min="14339" max="14339" width="15.42578125" style="139" customWidth="1"/>
    <col min="14340" max="14341" width="15.7109375" style="139" customWidth="1"/>
    <col min="14342" max="14342" width="18.140625" style="139" customWidth="1"/>
    <col min="14343" max="14343" width="15.7109375" style="139" customWidth="1"/>
    <col min="14344" max="14344" width="16.7109375" style="139" customWidth="1"/>
    <col min="14345" max="14345" width="17.28515625" style="139" customWidth="1"/>
    <col min="14346" max="14379" width="9.7109375" style="139" customWidth="1"/>
    <col min="14380" max="14382" width="10.85546875" style="139" customWidth="1"/>
    <col min="14383" max="14390" width="12" style="139" customWidth="1"/>
    <col min="14391" max="14396" width="0" style="139" hidden="1" customWidth="1"/>
    <col min="14397" max="14426" width="12" style="139" customWidth="1"/>
    <col min="14427" max="14427" width="10.85546875" style="139" customWidth="1"/>
    <col min="14428" max="14592" width="11.42578125" style="139"/>
    <col min="14593" max="14593" width="22.42578125" style="139" customWidth="1"/>
    <col min="14594" max="14594" width="30.42578125" style="139" customWidth="1"/>
    <col min="14595" max="14595" width="15.42578125" style="139" customWidth="1"/>
    <col min="14596" max="14597" width="15.7109375" style="139" customWidth="1"/>
    <col min="14598" max="14598" width="18.140625" style="139" customWidth="1"/>
    <col min="14599" max="14599" width="15.7109375" style="139" customWidth="1"/>
    <col min="14600" max="14600" width="16.7109375" style="139" customWidth="1"/>
    <col min="14601" max="14601" width="17.28515625" style="139" customWidth="1"/>
    <col min="14602" max="14635" width="9.7109375" style="139" customWidth="1"/>
    <col min="14636" max="14638" width="10.85546875" style="139" customWidth="1"/>
    <col min="14639" max="14646" width="12" style="139" customWidth="1"/>
    <col min="14647" max="14652" width="0" style="139" hidden="1" customWidth="1"/>
    <col min="14653" max="14682" width="12" style="139" customWidth="1"/>
    <col min="14683" max="14683" width="10.85546875" style="139" customWidth="1"/>
    <col min="14684" max="14848" width="11.42578125" style="139"/>
    <col min="14849" max="14849" width="22.42578125" style="139" customWidth="1"/>
    <col min="14850" max="14850" width="30.42578125" style="139" customWidth="1"/>
    <col min="14851" max="14851" width="15.42578125" style="139" customWidth="1"/>
    <col min="14852" max="14853" width="15.7109375" style="139" customWidth="1"/>
    <col min="14854" max="14854" width="18.140625" style="139" customWidth="1"/>
    <col min="14855" max="14855" width="15.7109375" style="139" customWidth="1"/>
    <col min="14856" max="14856" width="16.7109375" style="139" customWidth="1"/>
    <col min="14857" max="14857" width="17.28515625" style="139" customWidth="1"/>
    <col min="14858" max="14891" width="9.7109375" style="139" customWidth="1"/>
    <col min="14892" max="14894" width="10.85546875" style="139" customWidth="1"/>
    <col min="14895" max="14902" width="12" style="139" customWidth="1"/>
    <col min="14903" max="14908" width="0" style="139" hidden="1" customWidth="1"/>
    <col min="14909" max="14938" width="12" style="139" customWidth="1"/>
    <col min="14939" max="14939" width="10.85546875" style="139" customWidth="1"/>
    <col min="14940" max="15104" width="11.42578125" style="139"/>
    <col min="15105" max="15105" width="22.42578125" style="139" customWidth="1"/>
    <col min="15106" max="15106" width="30.42578125" style="139" customWidth="1"/>
    <col min="15107" max="15107" width="15.42578125" style="139" customWidth="1"/>
    <col min="15108" max="15109" width="15.7109375" style="139" customWidth="1"/>
    <col min="15110" max="15110" width="18.140625" style="139" customWidth="1"/>
    <col min="15111" max="15111" width="15.7109375" style="139" customWidth="1"/>
    <col min="15112" max="15112" width="16.7109375" style="139" customWidth="1"/>
    <col min="15113" max="15113" width="17.28515625" style="139" customWidth="1"/>
    <col min="15114" max="15147" width="9.7109375" style="139" customWidth="1"/>
    <col min="15148" max="15150" width="10.85546875" style="139" customWidth="1"/>
    <col min="15151" max="15158" width="12" style="139" customWidth="1"/>
    <col min="15159" max="15164" width="0" style="139" hidden="1" customWidth="1"/>
    <col min="15165" max="15194" width="12" style="139" customWidth="1"/>
    <col min="15195" max="15195" width="10.85546875" style="139" customWidth="1"/>
    <col min="15196" max="15360" width="11.42578125" style="139"/>
    <col min="15361" max="15361" width="22.42578125" style="139" customWidth="1"/>
    <col min="15362" max="15362" width="30.42578125" style="139" customWidth="1"/>
    <col min="15363" max="15363" width="15.42578125" style="139" customWidth="1"/>
    <col min="15364" max="15365" width="15.7109375" style="139" customWidth="1"/>
    <col min="15366" max="15366" width="18.140625" style="139" customWidth="1"/>
    <col min="15367" max="15367" width="15.7109375" style="139" customWidth="1"/>
    <col min="15368" max="15368" width="16.7109375" style="139" customWidth="1"/>
    <col min="15369" max="15369" width="17.28515625" style="139" customWidth="1"/>
    <col min="15370" max="15403" width="9.7109375" style="139" customWidth="1"/>
    <col min="15404" max="15406" width="10.85546875" style="139" customWidth="1"/>
    <col min="15407" max="15414" width="12" style="139" customWidth="1"/>
    <col min="15415" max="15420" width="0" style="139" hidden="1" customWidth="1"/>
    <col min="15421" max="15450" width="12" style="139" customWidth="1"/>
    <col min="15451" max="15451" width="10.85546875" style="139" customWidth="1"/>
    <col min="15452" max="15616" width="11.42578125" style="139"/>
    <col min="15617" max="15617" width="22.42578125" style="139" customWidth="1"/>
    <col min="15618" max="15618" width="30.42578125" style="139" customWidth="1"/>
    <col min="15619" max="15619" width="15.42578125" style="139" customWidth="1"/>
    <col min="15620" max="15621" width="15.7109375" style="139" customWidth="1"/>
    <col min="15622" max="15622" width="18.140625" style="139" customWidth="1"/>
    <col min="15623" max="15623" width="15.7109375" style="139" customWidth="1"/>
    <col min="15624" max="15624" width="16.7109375" style="139" customWidth="1"/>
    <col min="15625" max="15625" width="17.28515625" style="139" customWidth="1"/>
    <col min="15626" max="15659" width="9.7109375" style="139" customWidth="1"/>
    <col min="15660" max="15662" width="10.85546875" style="139" customWidth="1"/>
    <col min="15663" max="15670" width="12" style="139" customWidth="1"/>
    <col min="15671" max="15676" width="0" style="139" hidden="1" customWidth="1"/>
    <col min="15677" max="15706" width="12" style="139" customWidth="1"/>
    <col min="15707" max="15707" width="10.85546875" style="139" customWidth="1"/>
    <col min="15708" max="15872" width="11.42578125" style="139"/>
    <col min="15873" max="15873" width="22.42578125" style="139" customWidth="1"/>
    <col min="15874" max="15874" width="30.42578125" style="139" customWidth="1"/>
    <col min="15875" max="15875" width="15.42578125" style="139" customWidth="1"/>
    <col min="15876" max="15877" width="15.7109375" style="139" customWidth="1"/>
    <col min="15878" max="15878" width="18.140625" style="139" customWidth="1"/>
    <col min="15879" max="15879" width="15.7109375" style="139" customWidth="1"/>
    <col min="15880" max="15880" width="16.7109375" style="139" customWidth="1"/>
    <col min="15881" max="15881" width="17.28515625" style="139" customWidth="1"/>
    <col min="15882" max="15915" width="9.7109375" style="139" customWidth="1"/>
    <col min="15916" max="15918" width="10.85546875" style="139" customWidth="1"/>
    <col min="15919" max="15926" width="12" style="139" customWidth="1"/>
    <col min="15927" max="15932" width="0" style="139" hidden="1" customWidth="1"/>
    <col min="15933" max="15962" width="12" style="139" customWidth="1"/>
    <col min="15963" max="15963" width="10.85546875" style="139" customWidth="1"/>
    <col min="15964" max="16128" width="11.42578125" style="139"/>
    <col min="16129" max="16129" width="22.42578125" style="139" customWidth="1"/>
    <col min="16130" max="16130" width="30.42578125" style="139" customWidth="1"/>
    <col min="16131" max="16131" width="15.42578125" style="139" customWidth="1"/>
    <col min="16132" max="16133" width="15.7109375" style="139" customWidth="1"/>
    <col min="16134" max="16134" width="18.140625" style="139" customWidth="1"/>
    <col min="16135" max="16135" width="15.7109375" style="139" customWidth="1"/>
    <col min="16136" max="16136" width="16.7109375" style="139" customWidth="1"/>
    <col min="16137" max="16137" width="17.28515625" style="139" customWidth="1"/>
    <col min="16138" max="16171" width="9.7109375" style="139" customWidth="1"/>
    <col min="16172" max="16174" width="10.85546875" style="139" customWidth="1"/>
    <col min="16175" max="16182" width="12" style="139" customWidth="1"/>
    <col min="16183" max="16188" width="0" style="139" hidden="1" customWidth="1"/>
    <col min="16189" max="16218" width="12" style="139" customWidth="1"/>
    <col min="16219" max="16219" width="10.85546875" style="139" customWidth="1"/>
    <col min="16220" max="16384" width="11.42578125" style="139"/>
  </cols>
  <sheetData>
    <row r="1" spans="1:60" s="3" customFormat="1" ht="12.75" customHeight="1" x14ac:dyDescent="0.15">
      <c r="A1" s="1"/>
      <c r="B1" s="2"/>
      <c r="C1" s="2"/>
      <c r="D1" s="2"/>
      <c r="E1" s="2"/>
      <c r="F1" s="2"/>
      <c r="G1" s="2"/>
      <c r="H1" s="2"/>
      <c r="I1" s="2"/>
      <c r="J1" s="2"/>
      <c r="K1" s="2"/>
    </row>
    <row r="2" spans="1:60" s="3" customFormat="1" ht="12.75" customHeight="1" x14ac:dyDescent="0.15">
      <c r="A2" s="1"/>
      <c r="B2" s="2"/>
      <c r="C2" s="2"/>
      <c r="D2" s="2"/>
      <c r="E2" s="2"/>
      <c r="F2" s="2"/>
      <c r="G2" s="2"/>
      <c r="H2" s="2"/>
      <c r="I2" s="2"/>
      <c r="J2" s="2"/>
      <c r="K2" s="2"/>
    </row>
    <row r="3" spans="1:60" s="3" customFormat="1" ht="12.75" customHeight="1" x14ac:dyDescent="0.2">
      <c r="A3" s="1"/>
      <c r="B3" s="2"/>
      <c r="C3" s="2"/>
      <c r="D3" s="4"/>
      <c r="E3" s="2"/>
      <c r="F3" s="2"/>
      <c r="G3" s="2"/>
      <c r="H3" s="2"/>
      <c r="I3" s="2"/>
      <c r="J3" s="2"/>
      <c r="K3" s="2"/>
    </row>
    <row r="4" spans="1:60" s="3" customFormat="1" ht="12.75" customHeight="1" x14ac:dyDescent="0.15">
      <c r="A4" s="1"/>
      <c r="B4" s="2"/>
      <c r="C4" s="2"/>
      <c r="D4" s="2"/>
      <c r="E4" s="2"/>
      <c r="F4" s="2"/>
      <c r="G4" s="2"/>
      <c r="H4" s="2"/>
      <c r="I4" s="2"/>
      <c r="J4" s="2"/>
      <c r="K4" s="2"/>
    </row>
    <row r="5" spans="1:60" s="3" customFormat="1" ht="12.75" customHeight="1" x14ac:dyDescent="0.15">
      <c r="A5" s="5"/>
      <c r="B5" s="2"/>
      <c r="C5" s="2"/>
      <c r="D5" s="2"/>
      <c r="E5" s="2"/>
      <c r="F5" s="2"/>
      <c r="G5" s="2"/>
      <c r="H5" s="2"/>
      <c r="I5" s="2"/>
      <c r="J5" s="2"/>
      <c r="K5" s="2"/>
    </row>
    <row r="6" spans="1:60" s="9" customFormat="1" ht="39.75" customHeight="1" x14ac:dyDescent="0.2">
      <c r="A6" s="291"/>
      <c r="B6" s="291"/>
      <c r="C6" s="291"/>
      <c r="D6" s="291"/>
      <c r="E6" s="291"/>
      <c r="F6" s="291"/>
      <c r="G6" s="291"/>
      <c r="H6" s="6"/>
      <c r="I6" s="7"/>
      <c r="J6" s="8"/>
      <c r="K6" s="8"/>
      <c r="L6" s="8"/>
      <c r="M6" s="8"/>
      <c r="N6" s="8"/>
      <c r="O6" s="8"/>
    </row>
    <row r="7" spans="1:60" s="9" customFormat="1" ht="30" customHeight="1" x14ac:dyDescent="0.2">
      <c r="A7" s="10"/>
      <c r="B7" s="11"/>
      <c r="C7" s="12"/>
      <c r="D7" s="11"/>
      <c r="E7" s="13"/>
      <c r="F7" s="13"/>
      <c r="G7" s="14"/>
      <c r="H7" s="13"/>
      <c r="I7" s="15"/>
      <c r="J7" s="8"/>
      <c r="K7" s="8"/>
      <c r="L7" s="8"/>
      <c r="M7" s="8"/>
      <c r="N7" s="8"/>
      <c r="O7" s="8"/>
    </row>
    <row r="8" spans="1:60" s="20" customFormat="1" ht="73.5" customHeight="1" x14ac:dyDescent="0.15">
      <c r="A8" s="258"/>
      <c r="B8" s="259"/>
      <c r="C8" s="151"/>
      <c r="D8" s="16"/>
      <c r="E8" s="17"/>
      <c r="F8" s="18"/>
      <c r="G8" s="142"/>
      <c r="H8" s="143"/>
      <c r="I8" s="19"/>
      <c r="J8" s="15"/>
      <c r="K8" s="15"/>
      <c r="L8" s="8"/>
      <c r="M8" s="8"/>
      <c r="N8" s="8"/>
      <c r="O8" s="8"/>
      <c r="P8" s="8"/>
      <c r="Q8" s="9"/>
      <c r="R8" s="9"/>
      <c r="S8" s="9"/>
      <c r="T8" s="9"/>
      <c r="U8" s="9"/>
      <c r="V8" s="9"/>
    </row>
    <row r="9" spans="1:60" s="20" customFormat="1" ht="15" customHeight="1" x14ac:dyDescent="0.15">
      <c r="A9" s="260"/>
      <c r="B9" s="261"/>
      <c r="C9" s="21"/>
      <c r="D9" s="22"/>
      <c r="E9" s="23"/>
      <c r="F9" s="24"/>
      <c r="G9" s="25"/>
      <c r="H9" s="26"/>
      <c r="I9" s="27"/>
      <c r="J9" s="144"/>
      <c r="K9" s="29"/>
      <c r="L9" s="30"/>
      <c r="M9" s="30"/>
      <c r="N9" s="30"/>
      <c r="O9" s="30"/>
      <c r="P9" s="30"/>
      <c r="Q9" s="30"/>
      <c r="BC9" s="40"/>
      <c r="BD9" s="40"/>
      <c r="BE9" s="40"/>
      <c r="BF9" s="42"/>
      <c r="BG9" s="42"/>
      <c r="BH9" s="42"/>
    </row>
    <row r="10" spans="1:60" s="20" customFormat="1" ht="15" customHeight="1" x14ac:dyDescent="0.15">
      <c r="A10" s="256"/>
      <c r="B10" s="262"/>
      <c r="C10" s="21"/>
      <c r="D10" s="31"/>
      <c r="E10" s="32"/>
      <c r="F10" s="33"/>
      <c r="G10" s="34"/>
      <c r="H10" s="35"/>
      <c r="I10" s="36"/>
      <c r="J10" s="144"/>
      <c r="K10" s="29"/>
      <c r="L10" s="30"/>
      <c r="M10" s="30"/>
      <c r="N10" s="30"/>
      <c r="O10" s="30"/>
      <c r="P10" s="30"/>
      <c r="Q10" s="30"/>
      <c r="BC10" s="40"/>
      <c r="BD10" s="40"/>
      <c r="BE10" s="40"/>
      <c r="BF10" s="42"/>
      <c r="BG10" s="42"/>
      <c r="BH10" s="42"/>
    </row>
    <row r="11" spans="1:60" s="20" customFormat="1" ht="15" customHeight="1" x14ac:dyDescent="0.15">
      <c r="A11" s="256"/>
      <c r="B11" s="262"/>
      <c r="C11" s="21"/>
      <c r="D11" s="31"/>
      <c r="E11" s="32"/>
      <c r="F11" s="33"/>
      <c r="G11" s="34"/>
      <c r="H11" s="35"/>
      <c r="I11" s="36"/>
      <c r="J11" s="144"/>
      <c r="K11" s="29"/>
      <c r="L11" s="30"/>
      <c r="M11" s="30"/>
      <c r="N11" s="30"/>
      <c r="O11" s="30"/>
      <c r="P11" s="30"/>
      <c r="Q11" s="30"/>
      <c r="BC11" s="40"/>
      <c r="BD11" s="40"/>
      <c r="BE11" s="40"/>
      <c r="BF11" s="42"/>
      <c r="BG11" s="42"/>
      <c r="BH11" s="42"/>
    </row>
    <row r="12" spans="1:60" s="20" customFormat="1" ht="15" customHeight="1" x14ac:dyDescent="0.15">
      <c r="A12" s="256"/>
      <c r="B12" s="262"/>
      <c r="C12" s="21"/>
      <c r="D12" s="31"/>
      <c r="E12" s="32"/>
      <c r="F12" s="33"/>
      <c r="G12" s="34"/>
      <c r="H12" s="35"/>
      <c r="I12" s="36"/>
      <c r="J12" s="144"/>
      <c r="K12" s="29"/>
      <c r="L12" s="30"/>
      <c r="M12" s="30"/>
      <c r="N12" s="30"/>
      <c r="O12" s="30"/>
      <c r="P12" s="30"/>
      <c r="Q12" s="30"/>
      <c r="BC12" s="40"/>
      <c r="BD12" s="40"/>
      <c r="BE12" s="40"/>
      <c r="BF12" s="42"/>
      <c r="BG12" s="42"/>
      <c r="BH12" s="42"/>
    </row>
    <row r="13" spans="1:60" s="20" customFormat="1" ht="24.75" customHeight="1" x14ac:dyDescent="0.15">
      <c r="A13" s="256"/>
      <c r="B13" s="262"/>
      <c r="C13" s="21"/>
      <c r="D13" s="31"/>
      <c r="E13" s="32"/>
      <c r="F13" s="33"/>
      <c r="G13" s="34"/>
      <c r="H13" s="35"/>
      <c r="I13" s="36"/>
      <c r="J13" s="144"/>
      <c r="K13" s="29"/>
      <c r="L13" s="30"/>
      <c r="M13" s="30"/>
      <c r="N13" s="30"/>
      <c r="O13" s="30"/>
      <c r="P13" s="30"/>
      <c r="Q13" s="30"/>
      <c r="BC13" s="40"/>
      <c r="BD13" s="40"/>
      <c r="BE13" s="40"/>
      <c r="BF13" s="42"/>
      <c r="BG13" s="42"/>
      <c r="BH13" s="42"/>
    </row>
    <row r="14" spans="1:60" s="20" customFormat="1" ht="26.25" customHeight="1" x14ac:dyDescent="0.15">
      <c r="A14" s="256"/>
      <c r="B14" s="262"/>
      <c r="C14" s="21"/>
      <c r="D14" s="31"/>
      <c r="E14" s="32"/>
      <c r="F14" s="33"/>
      <c r="G14" s="34"/>
      <c r="H14" s="35"/>
      <c r="I14" s="36"/>
      <c r="J14" s="144"/>
      <c r="K14" s="29"/>
      <c r="L14" s="30"/>
      <c r="M14" s="30"/>
      <c r="N14" s="30"/>
      <c r="O14" s="30"/>
      <c r="P14" s="30"/>
      <c r="Q14" s="30"/>
      <c r="BC14" s="40"/>
      <c r="BD14" s="40"/>
      <c r="BE14" s="40"/>
      <c r="BF14" s="42"/>
      <c r="BG14" s="42"/>
      <c r="BH14" s="42"/>
    </row>
    <row r="15" spans="1:60" s="20" customFormat="1" ht="18.75" customHeight="1" x14ac:dyDescent="0.15">
      <c r="A15" s="256"/>
      <c r="B15" s="262"/>
      <c r="C15" s="21"/>
      <c r="D15" s="31"/>
      <c r="E15" s="32"/>
      <c r="F15" s="33"/>
      <c r="G15" s="34"/>
      <c r="H15" s="35"/>
      <c r="I15" s="36"/>
      <c r="J15" s="144"/>
      <c r="K15" s="29"/>
      <c r="L15" s="30"/>
      <c r="M15" s="30"/>
      <c r="N15" s="30"/>
      <c r="O15" s="30"/>
      <c r="P15" s="30"/>
      <c r="Q15" s="30"/>
      <c r="BC15" s="40"/>
      <c r="BD15" s="40"/>
      <c r="BE15" s="40"/>
      <c r="BF15" s="42"/>
      <c r="BG15" s="42"/>
      <c r="BH15" s="42"/>
    </row>
    <row r="16" spans="1:60" s="20" customFormat="1" ht="15" customHeight="1" x14ac:dyDescent="0.15">
      <c r="A16" s="256"/>
      <c r="B16" s="262"/>
      <c r="C16" s="21"/>
      <c r="D16" s="31"/>
      <c r="E16" s="32"/>
      <c r="F16" s="33"/>
      <c r="G16" s="34"/>
      <c r="H16" s="35"/>
      <c r="I16" s="36"/>
      <c r="J16" s="144"/>
      <c r="K16" s="29"/>
      <c r="L16" s="30"/>
      <c r="M16" s="30"/>
      <c r="N16" s="30"/>
      <c r="O16" s="30"/>
      <c r="P16" s="30"/>
      <c r="Q16" s="30"/>
      <c r="BC16" s="40"/>
      <c r="BD16" s="40"/>
      <c r="BE16" s="40"/>
      <c r="BF16" s="42"/>
      <c r="BG16" s="42"/>
      <c r="BH16" s="42"/>
    </row>
    <row r="17" spans="1:60" s="20" customFormat="1" ht="23.25" customHeight="1" x14ac:dyDescent="0.15">
      <c r="A17" s="256"/>
      <c r="B17" s="257"/>
      <c r="C17" s="21"/>
      <c r="D17" s="31"/>
      <c r="E17" s="32"/>
      <c r="F17" s="33"/>
      <c r="G17" s="34"/>
      <c r="H17" s="35"/>
      <c r="I17" s="36"/>
      <c r="J17" s="144"/>
      <c r="K17" s="29"/>
      <c r="L17" s="30"/>
      <c r="M17" s="30"/>
      <c r="N17" s="30"/>
      <c r="O17" s="30"/>
      <c r="P17" s="30"/>
      <c r="Q17" s="30"/>
      <c r="BC17" s="40"/>
      <c r="BD17" s="40"/>
      <c r="BE17" s="40"/>
      <c r="BF17" s="42"/>
      <c r="BG17" s="42"/>
      <c r="BH17" s="42"/>
    </row>
    <row r="18" spans="1:60" s="20" customFormat="1" ht="15" customHeight="1" x14ac:dyDescent="0.15">
      <c r="A18" s="256"/>
      <c r="B18" s="262"/>
      <c r="C18" s="21"/>
      <c r="D18" s="31"/>
      <c r="E18" s="32"/>
      <c r="F18" s="33"/>
      <c r="G18" s="34"/>
      <c r="H18" s="35"/>
      <c r="I18" s="36"/>
      <c r="J18" s="144"/>
      <c r="K18" s="29"/>
      <c r="L18" s="30"/>
      <c r="M18" s="30"/>
      <c r="N18" s="30"/>
      <c r="O18" s="30"/>
      <c r="P18" s="30"/>
      <c r="Q18" s="30"/>
      <c r="BC18" s="40"/>
      <c r="BD18" s="40"/>
      <c r="BE18" s="40"/>
      <c r="BF18" s="42"/>
      <c r="BG18" s="42"/>
      <c r="BH18" s="42"/>
    </row>
    <row r="19" spans="1:60" s="20" customFormat="1" ht="15" customHeight="1" x14ac:dyDescent="0.15">
      <c r="A19" s="256"/>
      <c r="B19" s="262"/>
      <c r="C19" s="21"/>
      <c r="D19" s="31"/>
      <c r="E19" s="32"/>
      <c r="F19" s="33"/>
      <c r="G19" s="34"/>
      <c r="H19" s="35"/>
      <c r="I19" s="36"/>
      <c r="J19" s="144"/>
      <c r="K19" s="29"/>
      <c r="L19" s="30"/>
      <c r="M19" s="30"/>
      <c r="N19" s="30"/>
      <c r="O19" s="30"/>
      <c r="P19" s="30"/>
      <c r="Q19" s="30"/>
      <c r="BC19" s="40"/>
      <c r="BD19" s="40"/>
      <c r="BE19" s="40"/>
      <c r="BF19" s="42"/>
      <c r="BG19" s="42"/>
      <c r="BH19" s="42"/>
    </row>
    <row r="20" spans="1:60" s="20" customFormat="1" ht="23.25" customHeight="1" x14ac:dyDescent="0.15">
      <c r="A20" s="256"/>
      <c r="B20" s="262"/>
      <c r="C20" s="21"/>
      <c r="D20" s="31"/>
      <c r="E20" s="32"/>
      <c r="F20" s="33"/>
      <c r="G20" s="34"/>
      <c r="H20" s="35"/>
      <c r="I20" s="36"/>
      <c r="J20" s="144"/>
      <c r="K20" s="29"/>
      <c r="L20" s="30"/>
      <c r="M20" s="30"/>
      <c r="N20" s="30"/>
      <c r="O20" s="30"/>
      <c r="P20" s="30"/>
      <c r="Q20" s="30"/>
      <c r="BC20" s="28"/>
      <c r="BF20" s="28"/>
    </row>
    <row r="21" spans="1:60" s="20" customFormat="1" ht="15" customHeight="1" x14ac:dyDescent="0.15">
      <c r="A21" s="256"/>
      <c r="B21" s="262"/>
      <c r="C21" s="21"/>
      <c r="D21" s="31"/>
      <c r="E21" s="32"/>
      <c r="F21" s="33"/>
      <c r="G21" s="34"/>
      <c r="H21" s="35"/>
      <c r="I21" s="37"/>
      <c r="J21" s="145"/>
      <c r="K21" s="15"/>
      <c r="L21" s="8"/>
      <c r="M21" s="39"/>
      <c r="N21" s="8"/>
      <c r="O21" s="8"/>
      <c r="P21" s="8"/>
      <c r="Q21" s="8"/>
      <c r="R21" s="9"/>
      <c r="S21" s="9"/>
      <c r="T21" s="9"/>
      <c r="U21" s="9"/>
      <c r="V21" s="9"/>
      <c r="BC21" s="40"/>
      <c r="BD21" s="41"/>
      <c r="BE21" s="40"/>
      <c r="BF21" s="42"/>
      <c r="BG21" s="42"/>
      <c r="BH21" s="42"/>
    </row>
    <row r="22" spans="1:60" s="20" customFormat="1" ht="15" customHeight="1" x14ac:dyDescent="0.15">
      <c r="A22" s="256"/>
      <c r="B22" s="262"/>
      <c r="C22" s="21"/>
      <c r="D22" s="31"/>
      <c r="E22" s="32"/>
      <c r="F22" s="33"/>
      <c r="G22" s="34"/>
      <c r="H22" s="35"/>
      <c r="I22" s="36"/>
      <c r="J22" s="144"/>
      <c r="K22" s="29"/>
      <c r="L22" s="30"/>
      <c r="M22" s="30"/>
      <c r="N22" s="30"/>
      <c r="O22" s="30"/>
      <c r="P22" s="30"/>
      <c r="Q22" s="30"/>
      <c r="BC22" s="28"/>
      <c r="BF22" s="28"/>
    </row>
    <row r="23" spans="1:60" s="20" customFormat="1" ht="15" customHeight="1" x14ac:dyDescent="0.15">
      <c r="A23" s="256"/>
      <c r="B23" s="262"/>
      <c r="C23" s="21"/>
      <c r="D23" s="31"/>
      <c r="E23" s="32"/>
      <c r="F23" s="33"/>
      <c r="G23" s="34"/>
      <c r="H23" s="35"/>
      <c r="I23" s="36"/>
      <c r="J23" s="144"/>
      <c r="K23" s="29"/>
      <c r="L23" s="30"/>
      <c r="M23" s="30"/>
      <c r="N23" s="30"/>
      <c r="O23" s="30"/>
      <c r="P23" s="30"/>
      <c r="Q23" s="30"/>
      <c r="BC23" s="28"/>
      <c r="BF23" s="28"/>
    </row>
    <row r="24" spans="1:60" s="20" customFormat="1" ht="15.75" customHeight="1" x14ac:dyDescent="0.15">
      <c r="A24" s="256"/>
      <c r="B24" s="257"/>
      <c r="C24" s="21"/>
      <c r="D24" s="31"/>
      <c r="E24" s="32"/>
      <c r="F24" s="33"/>
      <c r="G24" s="34"/>
      <c r="H24" s="35"/>
      <c r="I24" s="36"/>
      <c r="J24" s="144"/>
      <c r="K24" s="29"/>
      <c r="L24" s="30"/>
      <c r="M24" s="30"/>
      <c r="N24" s="30"/>
      <c r="O24" s="30"/>
      <c r="P24" s="30"/>
      <c r="Q24" s="30"/>
      <c r="BC24" s="28"/>
      <c r="BF24" s="28"/>
    </row>
    <row r="25" spans="1:60" s="20" customFormat="1" ht="15" customHeight="1" x14ac:dyDescent="0.15">
      <c r="A25" s="256"/>
      <c r="B25" s="257"/>
      <c r="C25" s="21"/>
      <c r="D25" s="31"/>
      <c r="E25" s="32"/>
      <c r="F25" s="33"/>
      <c r="G25" s="34"/>
      <c r="H25" s="35"/>
      <c r="I25" s="36"/>
      <c r="J25" s="144"/>
      <c r="K25" s="29"/>
      <c r="L25" s="30"/>
      <c r="M25" s="30"/>
      <c r="N25" s="30"/>
      <c r="O25" s="30"/>
      <c r="P25" s="30"/>
      <c r="Q25" s="30"/>
      <c r="BC25" s="28"/>
      <c r="BF25" s="28"/>
    </row>
    <row r="26" spans="1:60" s="20" customFormat="1" ht="27" customHeight="1" x14ac:dyDescent="0.15">
      <c r="A26" s="256"/>
      <c r="B26" s="262"/>
      <c r="C26" s="21"/>
      <c r="D26" s="31"/>
      <c r="E26" s="32"/>
      <c r="F26" s="33"/>
      <c r="G26" s="34"/>
      <c r="H26" s="35"/>
      <c r="I26" s="36"/>
      <c r="J26" s="144"/>
      <c r="K26" s="29"/>
      <c r="L26" s="30"/>
      <c r="M26" s="30"/>
      <c r="N26" s="30"/>
      <c r="O26" s="30"/>
      <c r="P26" s="30"/>
      <c r="Q26" s="30"/>
      <c r="BC26" s="28"/>
      <c r="BF26" s="28"/>
    </row>
    <row r="27" spans="1:60" s="20" customFormat="1" ht="15.75" customHeight="1" x14ac:dyDescent="0.15">
      <c r="A27" s="256"/>
      <c r="B27" s="257"/>
      <c r="C27" s="21"/>
      <c r="D27" s="31"/>
      <c r="E27" s="32"/>
      <c r="F27" s="33"/>
      <c r="G27" s="34"/>
      <c r="H27" s="35"/>
      <c r="I27" s="36"/>
      <c r="J27" s="144"/>
      <c r="K27" s="29"/>
      <c r="L27" s="30"/>
      <c r="M27" s="30"/>
      <c r="N27" s="30"/>
      <c r="O27" s="30"/>
      <c r="P27" s="30"/>
      <c r="Q27" s="30"/>
      <c r="BC27" s="28"/>
      <c r="BF27" s="28"/>
    </row>
    <row r="28" spans="1:60" s="20" customFormat="1" ht="15" customHeight="1" x14ac:dyDescent="0.15">
      <c r="A28" s="260"/>
      <c r="B28" s="263"/>
      <c r="C28" s="21"/>
      <c r="D28" s="31"/>
      <c r="E28" s="32"/>
      <c r="F28" s="33"/>
      <c r="G28" s="34"/>
      <c r="H28" s="35"/>
      <c r="I28" s="36"/>
      <c r="J28" s="144"/>
      <c r="K28" s="29"/>
      <c r="L28" s="30"/>
      <c r="M28" s="30"/>
      <c r="N28" s="30"/>
      <c r="O28" s="30"/>
      <c r="P28" s="30"/>
      <c r="Q28" s="30"/>
      <c r="BC28" s="28"/>
      <c r="BF28" s="28"/>
    </row>
    <row r="29" spans="1:60" s="20" customFormat="1" ht="15" customHeight="1" x14ac:dyDescent="0.15">
      <c r="A29" s="256"/>
      <c r="B29" s="262"/>
      <c r="C29" s="21"/>
      <c r="D29" s="31"/>
      <c r="E29" s="32"/>
      <c r="F29" s="33"/>
      <c r="G29" s="34"/>
      <c r="H29" s="35"/>
      <c r="I29" s="37"/>
      <c r="J29" s="145"/>
      <c r="K29" s="15"/>
      <c r="L29" s="8"/>
      <c r="M29" s="8"/>
      <c r="N29" s="8"/>
      <c r="O29" s="8"/>
      <c r="P29" s="8"/>
      <c r="Q29" s="8"/>
      <c r="R29" s="9"/>
      <c r="S29" s="9"/>
      <c r="T29" s="9"/>
      <c r="U29" s="9"/>
      <c r="V29" s="9"/>
      <c r="BC29" s="40"/>
      <c r="BD29" s="41"/>
      <c r="BE29" s="40"/>
      <c r="BF29" s="42"/>
      <c r="BG29" s="42"/>
      <c r="BH29" s="42"/>
    </row>
    <row r="30" spans="1:60" s="20" customFormat="1" ht="15" customHeight="1" x14ac:dyDescent="0.15">
      <c r="A30" s="256"/>
      <c r="B30" s="262"/>
      <c r="C30" s="21"/>
      <c r="D30" s="43"/>
      <c r="E30" s="44"/>
      <c r="F30" s="45"/>
      <c r="G30" s="46"/>
      <c r="H30" s="47"/>
      <c r="I30" s="48"/>
      <c r="J30" s="145"/>
      <c r="K30" s="15"/>
      <c r="L30" s="8"/>
      <c r="M30" s="8"/>
      <c r="N30" s="8"/>
      <c r="O30" s="8"/>
      <c r="P30" s="8"/>
      <c r="Q30" s="8"/>
      <c r="R30" s="9"/>
      <c r="S30" s="9"/>
      <c r="T30" s="9"/>
      <c r="U30" s="9"/>
      <c r="V30" s="9"/>
      <c r="BC30" s="40"/>
      <c r="BD30" s="41"/>
      <c r="BE30" s="40"/>
      <c r="BF30" s="42"/>
      <c r="BG30" s="42"/>
      <c r="BH30" s="42"/>
    </row>
    <row r="31" spans="1:60" s="20" customFormat="1" ht="15" customHeight="1" x14ac:dyDescent="0.15">
      <c r="A31" s="256"/>
      <c r="B31" s="262"/>
      <c r="C31" s="21"/>
      <c r="D31" s="49"/>
      <c r="E31" s="32"/>
      <c r="F31" s="33"/>
      <c r="G31" s="34"/>
      <c r="H31" s="35"/>
      <c r="I31" s="37"/>
      <c r="J31" s="145"/>
      <c r="K31" s="15"/>
      <c r="L31" s="8"/>
      <c r="M31" s="8"/>
      <c r="N31" s="8"/>
      <c r="O31" s="8"/>
      <c r="P31" s="8"/>
      <c r="Q31" s="8"/>
      <c r="R31" s="9"/>
      <c r="S31" s="9"/>
      <c r="T31" s="9"/>
      <c r="U31" s="9"/>
      <c r="V31" s="9"/>
      <c r="BC31" s="40"/>
      <c r="BD31" s="41"/>
      <c r="BE31" s="40"/>
      <c r="BF31" s="42"/>
      <c r="BG31" s="42"/>
      <c r="BH31" s="42"/>
    </row>
    <row r="32" spans="1:60" s="20" customFormat="1" ht="15" customHeight="1" x14ac:dyDescent="0.15">
      <c r="A32" s="260"/>
      <c r="B32" s="261"/>
      <c r="C32" s="21"/>
      <c r="D32" s="31"/>
      <c r="E32" s="32"/>
      <c r="F32" s="33"/>
      <c r="G32" s="34"/>
      <c r="H32" s="35"/>
      <c r="I32" s="36"/>
      <c r="J32" s="144"/>
      <c r="K32" s="29"/>
      <c r="L32" s="30"/>
      <c r="M32" s="30"/>
      <c r="N32" s="30"/>
      <c r="O32" s="30"/>
      <c r="P32" s="30"/>
      <c r="Q32" s="30"/>
      <c r="BC32" s="28"/>
      <c r="BF32" s="28"/>
    </row>
    <row r="33" spans="1:58" s="20" customFormat="1" ht="15" customHeight="1" x14ac:dyDescent="0.15">
      <c r="A33" s="269"/>
      <c r="B33" s="270"/>
      <c r="C33" s="21"/>
      <c r="D33" s="50"/>
      <c r="E33" s="51"/>
      <c r="F33" s="52"/>
      <c r="G33" s="53"/>
      <c r="H33" s="54"/>
      <c r="I33" s="55"/>
      <c r="J33" s="144"/>
      <c r="K33" s="29"/>
      <c r="L33" s="30"/>
      <c r="M33" s="30"/>
      <c r="N33" s="30"/>
      <c r="O33" s="30"/>
      <c r="P33" s="30"/>
      <c r="Q33" s="30"/>
      <c r="BC33" s="28"/>
      <c r="BF33" s="28"/>
    </row>
    <row r="34" spans="1:58" s="20" customFormat="1" ht="30" customHeight="1" x14ac:dyDescent="0.2">
      <c r="A34" s="56"/>
      <c r="B34" s="57"/>
      <c r="C34" s="57"/>
      <c r="D34" s="58"/>
      <c r="E34" s="59"/>
      <c r="F34" s="59"/>
      <c r="G34" s="60"/>
      <c r="H34" s="61"/>
      <c r="I34" s="15"/>
      <c r="J34" s="8"/>
      <c r="K34" s="8"/>
      <c r="L34" s="8"/>
      <c r="M34" s="8"/>
      <c r="N34" s="8"/>
      <c r="O34" s="8"/>
      <c r="P34" s="9"/>
      <c r="Q34" s="9"/>
      <c r="R34" s="9"/>
      <c r="S34" s="9"/>
      <c r="T34" s="9"/>
    </row>
    <row r="35" spans="1:58" s="20" customFormat="1" ht="48.75" customHeight="1" x14ac:dyDescent="0.15">
      <c r="A35" s="258"/>
      <c r="B35" s="266"/>
      <c r="C35" s="62"/>
      <c r="D35" s="62"/>
      <c r="E35" s="63"/>
      <c r="F35" s="17"/>
      <c r="G35" s="151"/>
      <c r="H35" s="8"/>
      <c r="I35" s="15"/>
      <c r="J35" s="8"/>
      <c r="K35" s="8"/>
      <c r="L35" s="8"/>
      <c r="M35" s="8"/>
      <c r="N35" s="8"/>
      <c r="O35" s="8"/>
      <c r="P35" s="9"/>
      <c r="Q35" s="9"/>
      <c r="R35" s="9"/>
      <c r="S35" s="9"/>
      <c r="T35" s="9"/>
    </row>
    <row r="36" spans="1:58" s="20" customFormat="1" ht="15" customHeight="1" x14ac:dyDescent="0.15">
      <c r="A36" s="267"/>
      <c r="B36" s="268"/>
      <c r="C36" s="64"/>
      <c r="D36" s="65"/>
      <c r="E36" s="66"/>
      <c r="F36" s="67"/>
      <c r="G36" s="68"/>
      <c r="H36" s="3"/>
      <c r="I36" s="15"/>
      <c r="J36" s="8"/>
      <c r="K36" s="8"/>
      <c r="L36" s="8"/>
      <c r="M36" s="8"/>
      <c r="N36" s="8"/>
      <c r="O36" s="8"/>
      <c r="P36" s="9"/>
      <c r="Q36" s="9"/>
      <c r="R36" s="9"/>
      <c r="S36" s="9"/>
      <c r="T36" s="9"/>
    </row>
    <row r="37" spans="1:58" s="20" customFormat="1" ht="15" customHeight="1" x14ac:dyDescent="0.15">
      <c r="A37" s="256"/>
      <c r="B37" s="257"/>
      <c r="C37" s="69"/>
      <c r="D37" s="49"/>
      <c r="E37" s="70"/>
      <c r="F37" s="71"/>
      <c r="G37" s="72"/>
      <c r="H37" s="3"/>
      <c r="I37" s="15"/>
      <c r="J37" s="8"/>
      <c r="K37" s="8"/>
      <c r="L37" s="8"/>
      <c r="M37" s="8"/>
      <c r="N37" s="8"/>
      <c r="O37" s="8"/>
      <c r="P37" s="9"/>
      <c r="Q37" s="9"/>
      <c r="R37" s="9"/>
      <c r="S37" s="9"/>
      <c r="T37" s="9"/>
    </row>
    <row r="38" spans="1:58" s="20" customFormat="1" ht="15" customHeight="1" x14ac:dyDescent="0.15">
      <c r="A38" s="256"/>
      <c r="B38" s="257"/>
      <c r="C38" s="21"/>
      <c r="D38" s="49"/>
      <c r="E38" s="70"/>
      <c r="F38" s="71"/>
      <c r="G38" s="72"/>
      <c r="H38" s="3"/>
      <c r="I38" s="15"/>
      <c r="J38" s="8"/>
      <c r="K38" s="8"/>
      <c r="L38" s="8"/>
      <c r="M38" s="8"/>
      <c r="N38" s="8"/>
      <c r="O38" s="8"/>
      <c r="P38" s="9"/>
      <c r="Q38" s="9"/>
      <c r="R38" s="9"/>
      <c r="S38" s="9"/>
      <c r="T38" s="9"/>
    </row>
    <row r="39" spans="1:58" s="20" customFormat="1" ht="15" customHeight="1" x14ac:dyDescent="0.15">
      <c r="A39" s="256"/>
      <c r="B39" s="257"/>
      <c r="C39" s="21"/>
      <c r="D39" s="49"/>
      <c r="E39" s="44"/>
      <c r="F39" s="71"/>
      <c r="G39" s="73"/>
      <c r="H39" s="3"/>
      <c r="I39" s="15"/>
      <c r="J39" s="8"/>
      <c r="K39" s="8"/>
      <c r="L39" s="8"/>
      <c r="M39" s="8"/>
      <c r="N39" s="8"/>
      <c r="O39" s="8"/>
      <c r="P39" s="9"/>
      <c r="Q39" s="9"/>
      <c r="R39" s="9"/>
      <c r="S39" s="9"/>
      <c r="T39" s="9"/>
    </row>
    <row r="40" spans="1:58" s="20" customFormat="1" ht="15" customHeight="1" x14ac:dyDescent="0.15">
      <c r="A40" s="271"/>
      <c r="B40" s="74"/>
      <c r="C40" s="75"/>
      <c r="D40" s="65"/>
      <c r="E40" s="66"/>
      <c r="F40" s="67"/>
      <c r="G40" s="68"/>
      <c r="H40" s="3"/>
      <c r="I40" s="15"/>
      <c r="J40" s="8"/>
      <c r="K40" s="8"/>
      <c r="L40" s="8"/>
      <c r="M40" s="8"/>
      <c r="N40" s="8"/>
      <c r="O40" s="8"/>
      <c r="P40" s="9"/>
      <c r="Q40" s="9"/>
      <c r="R40" s="9"/>
      <c r="S40" s="9"/>
      <c r="T40" s="9"/>
    </row>
    <row r="41" spans="1:58" s="20" customFormat="1" ht="15" customHeight="1" x14ac:dyDescent="0.15">
      <c r="A41" s="271"/>
      <c r="B41" s="152"/>
      <c r="C41" s="21"/>
      <c r="D41" s="49"/>
      <c r="E41" s="70"/>
      <c r="F41" s="71"/>
      <c r="G41" s="72"/>
      <c r="H41" s="3"/>
      <c r="I41" s="15"/>
      <c r="J41" s="8"/>
      <c r="K41" s="8"/>
      <c r="L41" s="8"/>
      <c r="M41" s="8"/>
      <c r="N41" s="8"/>
      <c r="O41" s="8"/>
      <c r="P41" s="9"/>
      <c r="Q41" s="9"/>
      <c r="R41" s="9"/>
      <c r="S41" s="9"/>
      <c r="T41" s="9"/>
    </row>
    <row r="42" spans="1:58" s="20" customFormat="1" ht="15" customHeight="1" x14ac:dyDescent="0.15">
      <c r="A42" s="271"/>
      <c r="B42" s="76"/>
      <c r="C42" s="77"/>
      <c r="D42" s="78"/>
      <c r="E42" s="79"/>
      <c r="F42" s="80"/>
      <c r="G42" s="81"/>
      <c r="H42" s="3"/>
      <c r="I42" s="15"/>
      <c r="J42" s="8"/>
      <c r="K42" s="8"/>
      <c r="L42" s="8"/>
      <c r="M42" s="8"/>
      <c r="N42" s="8"/>
      <c r="O42" s="8"/>
      <c r="P42" s="9"/>
      <c r="Q42" s="9"/>
      <c r="R42" s="9"/>
      <c r="S42" s="9"/>
      <c r="T42" s="9"/>
    </row>
    <row r="43" spans="1:58" s="20" customFormat="1" ht="15" customHeight="1" x14ac:dyDescent="0.15">
      <c r="A43" s="260"/>
      <c r="B43" s="261"/>
      <c r="C43" s="75"/>
      <c r="D43" s="65"/>
      <c r="E43" s="66"/>
      <c r="F43" s="67"/>
      <c r="G43" s="82"/>
      <c r="H43" s="3"/>
      <c r="I43" s="15"/>
      <c r="J43" s="8"/>
      <c r="K43" s="8"/>
      <c r="L43" s="8"/>
      <c r="M43" s="8"/>
      <c r="N43" s="8"/>
      <c r="O43" s="8"/>
      <c r="P43" s="9"/>
      <c r="Q43" s="9"/>
      <c r="R43" s="9"/>
      <c r="S43" s="9"/>
      <c r="T43" s="9"/>
    </row>
    <row r="44" spans="1:58" s="20" customFormat="1" ht="15.75" customHeight="1" x14ac:dyDescent="0.15">
      <c r="A44" s="264"/>
      <c r="B44" s="265"/>
      <c r="C44" s="83"/>
      <c r="D44" s="49"/>
      <c r="E44" s="70"/>
      <c r="F44" s="71"/>
      <c r="G44" s="84"/>
      <c r="H44" s="3"/>
      <c r="I44" s="15"/>
      <c r="J44" s="8"/>
      <c r="K44" s="8"/>
      <c r="L44" s="8"/>
      <c r="M44" s="8"/>
      <c r="N44" s="8"/>
      <c r="O44" s="8"/>
      <c r="P44" s="9"/>
      <c r="Q44" s="9"/>
      <c r="R44" s="9"/>
      <c r="S44" s="9"/>
      <c r="T44" s="9"/>
    </row>
    <row r="45" spans="1:58" s="20" customFormat="1" ht="15" customHeight="1" x14ac:dyDescent="0.15">
      <c r="A45" s="243"/>
      <c r="B45" s="244"/>
      <c r="C45" s="85"/>
      <c r="D45" s="85"/>
      <c r="E45" s="86"/>
      <c r="F45" s="87"/>
      <c r="G45" s="88"/>
      <c r="H45" s="3"/>
      <c r="I45" s="15"/>
      <c r="J45" s="8"/>
      <c r="K45" s="8"/>
      <c r="L45" s="8"/>
      <c r="M45" s="8"/>
      <c r="N45" s="8"/>
      <c r="O45" s="8"/>
      <c r="P45" s="9"/>
      <c r="Q45" s="9"/>
      <c r="R45" s="9"/>
      <c r="S45" s="9"/>
      <c r="T45" s="9"/>
    </row>
    <row r="46" spans="1:58" s="20" customFormat="1" ht="15" customHeight="1" x14ac:dyDescent="0.15">
      <c r="A46" s="89"/>
      <c r="B46" s="90"/>
      <c r="C46" s="91"/>
      <c r="D46" s="91"/>
      <c r="E46" s="91"/>
      <c r="F46" s="92"/>
      <c r="G46" s="93"/>
      <c r="H46" s="2"/>
      <c r="I46" s="15"/>
      <c r="J46" s="8"/>
      <c r="K46" s="8"/>
      <c r="L46" s="8"/>
      <c r="M46" s="8"/>
      <c r="N46" s="8"/>
      <c r="O46" s="8"/>
      <c r="P46" s="9"/>
      <c r="Q46" s="9"/>
      <c r="R46" s="9"/>
      <c r="S46" s="9"/>
      <c r="T46" s="9"/>
    </row>
    <row r="47" spans="1:58" s="20" customFormat="1" ht="30" customHeight="1" x14ac:dyDescent="0.2">
      <c r="A47" s="94"/>
      <c r="B47" s="94"/>
      <c r="C47" s="94"/>
      <c r="D47" s="94"/>
      <c r="E47" s="94"/>
      <c r="F47" s="95"/>
      <c r="G47" s="95"/>
      <c r="H47" s="95"/>
      <c r="I47" s="15"/>
      <c r="J47" s="8"/>
      <c r="K47" s="8"/>
      <c r="L47" s="8"/>
      <c r="M47" s="8"/>
      <c r="N47" s="8"/>
      <c r="O47" s="8"/>
      <c r="P47" s="9"/>
      <c r="Q47" s="9"/>
      <c r="R47" s="9"/>
      <c r="S47" s="9"/>
      <c r="T47" s="9"/>
    </row>
    <row r="48" spans="1:58" s="20" customFormat="1" ht="72.75" customHeight="1" x14ac:dyDescent="0.2">
      <c r="A48" s="258"/>
      <c r="B48" s="266"/>
      <c r="C48" s="151"/>
      <c r="D48" s="96"/>
      <c r="E48" s="18"/>
      <c r="F48" s="19"/>
      <c r="G48" s="97"/>
      <c r="H48" s="98"/>
      <c r="I48" s="15"/>
      <c r="J48" s="8"/>
      <c r="K48" s="8"/>
      <c r="L48" s="8"/>
      <c r="M48" s="8"/>
      <c r="N48" s="8"/>
      <c r="O48" s="8"/>
      <c r="P48" s="9"/>
      <c r="Q48" s="9"/>
      <c r="R48" s="9"/>
      <c r="S48" s="9"/>
      <c r="T48" s="9"/>
    </row>
    <row r="49" spans="1:58" s="20" customFormat="1" ht="15" customHeight="1" x14ac:dyDescent="0.2">
      <c r="A49" s="272"/>
      <c r="B49" s="273"/>
      <c r="C49" s="99"/>
      <c r="D49" s="100"/>
      <c r="E49" s="101"/>
      <c r="F49" s="102"/>
      <c r="G49" s="2"/>
      <c r="H49" s="103"/>
      <c r="I49" s="15"/>
      <c r="J49" s="8"/>
      <c r="K49" s="8"/>
      <c r="L49" s="8"/>
      <c r="M49" s="8"/>
      <c r="N49" s="8"/>
      <c r="O49" s="8"/>
      <c r="P49" s="9"/>
      <c r="Q49" s="9"/>
      <c r="R49" s="9"/>
      <c r="S49" s="9"/>
      <c r="T49" s="9"/>
      <c r="BA49" s="40"/>
      <c r="BE49" s="42"/>
    </row>
    <row r="50" spans="1:58" s="20" customFormat="1" ht="15" customHeight="1" x14ac:dyDescent="0.2">
      <c r="A50" s="245"/>
      <c r="B50" s="246"/>
      <c r="C50" s="104"/>
      <c r="D50" s="105"/>
      <c r="E50" s="106"/>
      <c r="F50" s="107"/>
      <c r="G50" s="2"/>
      <c r="H50" s="103"/>
      <c r="I50" s="15"/>
      <c r="J50" s="8"/>
      <c r="K50" s="8"/>
      <c r="L50" s="8"/>
      <c r="M50" s="8"/>
      <c r="N50" s="8"/>
      <c r="O50" s="8"/>
      <c r="P50" s="9"/>
      <c r="Q50" s="9"/>
      <c r="R50" s="9"/>
      <c r="S50" s="9"/>
      <c r="T50" s="9"/>
      <c r="BA50" s="40"/>
      <c r="BE50" s="42"/>
    </row>
    <row r="51" spans="1:58" s="20" customFormat="1" ht="15" customHeight="1" x14ac:dyDescent="0.2">
      <c r="A51" s="247"/>
      <c r="B51" s="108"/>
      <c r="C51" s="99"/>
      <c r="D51" s="100"/>
      <c r="E51" s="101"/>
      <c r="F51" s="109"/>
      <c r="G51" s="38"/>
      <c r="H51" s="103"/>
      <c r="I51" s="15"/>
      <c r="J51" s="8"/>
      <c r="K51" s="8"/>
      <c r="L51" s="8"/>
      <c r="M51" s="8"/>
      <c r="N51" s="8"/>
      <c r="O51" s="8"/>
      <c r="P51" s="9"/>
      <c r="Q51" s="9"/>
      <c r="R51" s="9"/>
      <c r="S51" s="9"/>
      <c r="T51" s="9"/>
      <c r="BA51" s="40"/>
      <c r="BB51" s="41"/>
      <c r="BC51" s="40"/>
      <c r="BD51" s="42"/>
      <c r="BE51" s="42"/>
      <c r="BF51" s="42"/>
    </row>
    <row r="52" spans="1:58" s="20" customFormat="1" ht="15" customHeight="1" x14ac:dyDescent="0.2">
      <c r="A52" s="248"/>
      <c r="B52" s="110"/>
      <c r="C52" s="111"/>
      <c r="D52" s="112"/>
      <c r="E52" s="113"/>
      <c r="F52" s="114"/>
      <c r="G52" s="38"/>
      <c r="H52" s="103"/>
      <c r="I52" s="15"/>
      <c r="J52" s="8"/>
      <c r="K52" s="8"/>
      <c r="L52" s="8"/>
      <c r="M52" s="8"/>
      <c r="N52" s="8"/>
      <c r="O52" s="8"/>
      <c r="P52" s="9"/>
      <c r="Q52" s="9"/>
      <c r="R52" s="9"/>
      <c r="S52" s="9"/>
      <c r="T52" s="9"/>
      <c r="BA52" s="40"/>
      <c r="BB52" s="41"/>
      <c r="BC52" s="40"/>
      <c r="BD52" s="42"/>
      <c r="BE52" s="42"/>
      <c r="BF52" s="42"/>
    </row>
    <row r="53" spans="1:58" s="20" customFormat="1" ht="18.75" customHeight="1" x14ac:dyDescent="0.2">
      <c r="A53" s="274"/>
      <c r="B53" s="274"/>
      <c r="C53" s="99"/>
      <c r="D53" s="100"/>
      <c r="E53" s="115"/>
      <c r="F53" s="102"/>
      <c r="G53" s="2"/>
      <c r="H53" s="103"/>
      <c r="I53" s="15"/>
      <c r="J53" s="8"/>
      <c r="K53" s="8"/>
      <c r="L53" s="8"/>
      <c r="M53" s="8"/>
      <c r="N53" s="8"/>
      <c r="O53" s="8"/>
      <c r="P53" s="9"/>
      <c r="Q53" s="9"/>
      <c r="R53" s="9"/>
      <c r="S53" s="9"/>
      <c r="T53" s="9"/>
      <c r="BA53" s="40"/>
      <c r="BE53" s="42"/>
    </row>
    <row r="54" spans="1:58" s="20" customFormat="1" ht="21" customHeight="1" x14ac:dyDescent="0.2">
      <c r="A54" s="283"/>
      <c r="B54" s="283"/>
      <c r="C54" s="116"/>
      <c r="D54" s="117"/>
      <c r="E54" s="118"/>
      <c r="F54" s="119"/>
      <c r="G54" s="38"/>
      <c r="H54" s="103"/>
      <c r="I54" s="15"/>
      <c r="J54" s="8"/>
      <c r="K54" s="8"/>
      <c r="L54" s="8"/>
      <c r="M54" s="8"/>
      <c r="N54" s="8"/>
      <c r="O54" s="8"/>
      <c r="P54" s="9"/>
      <c r="Q54" s="9"/>
      <c r="R54" s="9"/>
      <c r="S54" s="9"/>
      <c r="T54" s="9"/>
      <c r="BA54" s="40"/>
      <c r="BB54" s="41"/>
      <c r="BC54" s="40"/>
      <c r="BD54" s="42"/>
      <c r="BE54" s="42"/>
      <c r="BF54" s="42"/>
    </row>
    <row r="55" spans="1:58" s="20" customFormat="1" ht="21" customHeight="1" x14ac:dyDescent="0.2">
      <c r="A55" s="284"/>
      <c r="B55" s="284"/>
      <c r="C55" s="120"/>
      <c r="D55" s="49"/>
      <c r="E55" s="146"/>
      <c r="F55" s="121"/>
      <c r="G55" s="38"/>
      <c r="H55" s="103"/>
      <c r="I55" s="15"/>
      <c r="J55" s="8"/>
      <c r="K55" s="8"/>
      <c r="L55" s="8"/>
      <c r="M55" s="8"/>
      <c r="N55" s="8"/>
      <c r="O55" s="8"/>
      <c r="P55" s="9"/>
      <c r="Q55" s="9"/>
      <c r="R55" s="9"/>
      <c r="S55" s="9"/>
      <c r="T55" s="9"/>
      <c r="BA55" s="40"/>
      <c r="BB55" s="41"/>
      <c r="BC55" s="40"/>
      <c r="BD55" s="42"/>
      <c r="BE55" s="42"/>
      <c r="BF55" s="42"/>
    </row>
    <row r="56" spans="1:58" s="20" customFormat="1" ht="19.5" customHeight="1" x14ac:dyDescent="0.15">
      <c r="A56" s="249"/>
      <c r="B56" s="249"/>
      <c r="C56" s="122"/>
      <c r="D56" s="78"/>
      <c r="E56" s="147"/>
      <c r="F56" s="148"/>
      <c r="G56" s="3"/>
      <c r="H56" s="15"/>
      <c r="I56" s="8"/>
      <c r="J56" s="8"/>
      <c r="K56" s="8"/>
      <c r="L56" s="8"/>
      <c r="M56" s="8"/>
      <c r="N56" s="8"/>
      <c r="O56" s="9"/>
      <c r="P56" s="9"/>
      <c r="Q56" s="9"/>
      <c r="R56" s="9"/>
      <c r="S56" s="9"/>
    </row>
    <row r="57" spans="1:58" s="20" customFormat="1" ht="30" customHeight="1" x14ac:dyDescent="0.2">
      <c r="A57" s="94"/>
      <c r="B57" s="94"/>
      <c r="C57" s="94"/>
      <c r="D57" s="94"/>
      <c r="E57" s="94"/>
      <c r="F57" s="94"/>
      <c r="G57" s="94"/>
      <c r="H57" s="123"/>
      <c r="I57" s="15"/>
      <c r="J57" s="8"/>
      <c r="K57" s="8"/>
      <c r="L57" s="8"/>
      <c r="M57" s="8"/>
      <c r="N57" s="8"/>
      <c r="O57" s="8"/>
      <c r="P57" s="9"/>
      <c r="Q57" s="9"/>
      <c r="R57" s="9"/>
      <c r="S57" s="9"/>
      <c r="T57" s="9"/>
    </row>
    <row r="58" spans="1:58" s="20" customFormat="1" ht="15" customHeight="1" x14ac:dyDescent="0.15">
      <c r="A58" s="250"/>
      <c r="B58" s="251"/>
      <c r="C58" s="275"/>
      <c r="D58" s="275"/>
      <c r="E58" s="275"/>
      <c r="F58" s="275"/>
      <c r="G58" s="287"/>
      <c r="H58" s="288"/>
      <c r="I58" s="277"/>
      <c r="J58" s="8"/>
      <c r="K58" s="8"/>
      <c r="L58" s="8"/>
      <c r="M58" s="8"/>
      <c r="N58" s="8"/>
      <c r="O58" s="8"/>
      <c r="P58" s="9"/>
      <c r="Q58" s="9"/>
      <c r="R58" s="9"/>
      <c r="S58" s="9"/>
      <c r="T58" s="9"/>
    </row>
    <row r="59" spans="1:58" s="20" customFormat="1" ht="15" customHeight="1" x14ac:dyDescent="0.15">
      <c r="A59" s="252"/>
      <c r="B59" s="253"/>
      <c r="C59" s="250"/>
      <c r="D59" s="258"/>
      <c r="E59" s="259"/>
      <c r="F59" s="266"/>
      <c r="G59" s="289"/>
      <c r="H59" s="288"/>
      <c r="I59" s="277"/>
      <c r="J59" s="8"/>
      <c r="K59" s="8"/>
      <c r="L59" s="8"/>
      <c r="M59" s="8"/>
      <c r="N59" s="8"/>
      <c r="O59" s="8"/>
      <c r="P59" s="9"/>
      <c r="Q59" s="9"/>
      <c r="R59" s="9"/>
      <c r="S59" s="9"/>
      <c r="T59" s="9"/>
    </row>
    <row r="60" spans="1:58" s="20" customFormat="1" ht="23.25" customHeight="1" x14ac:dyDescent="0.15">
      <c r="A60" s="254"/>
      <c r="B60" s="255"/>
      <c r="C60" s="254"/>
      <c r="D60" s="151"/>
      <c r="E60" s="151"/>
      <c r="F60" s="151"/>
      <c r="G60" s="290"/>
      <c r="H60" s="124"/>
      <c r="I60" s="151"/>
      <c r="J60" s="8"/>
      <c r="K60" s="8"/>
      <c r="L60" s="8"/>
      <c r="M60" s="8"/>
      <c r="N60" s="8"/>
      <c r="O60" s="8"/>
      <c r="P60" s="8"/>
      <c r="Q60" s="9"/>
      <c r="R60" s="9"/>
      <c r="S60" s="9"/>
      <c r="T60" s="9"/>
      <c r="U60" s="9"/>
    </row>
    <row r="61" spans="1:58" s="20" customFormat="1" ht="15.75" customHeight="1" x14ac:dyDescent="0.15">
      <c r="A61" s="285"/>
      <c r="B61" s="286"/>
      <c r="C61" s="64"/>
      <c r="D61" s="82"/>
      <c r="E61" s="82"/>
      <c r="F61" s="82"/>
      <c r="G61" s="125"/>
      <c r="H61" s="126"/>
      <c r="I61" s="127"/>
      <c r="J61" s="30"/>
      <c r="K61" s="30"/>
      <c r="L61" s="30"/>
      <c r="M61" s="30"/>
      <c r="N61" s="30"/>
      <c r="O61" s="30"/>
      <c r="P61" s="30"/>
      <c r="BA61" s="28"/>
      <c r="BD61" s="28"/>
    </row>
    <row r="62" spans="1:58" s="20" customFormat="1" ht="15.75" customHeight="1" x14ac:dyDescent="0.15">
      <c r="A62" s="281"/>
      <c r="B62" s="282"/>
      <c r="C62" s="69"/>
      <c r="D62" s="84"/>
      <c r="E62" s="84"/>
      <c r="F62" s="84"/>
      <c r="G62" s="128"/>
      <c r="H62" s="129"/>
      <c r="I62" s="130"/>
      <c r="J62" s="30"/>
      <c r="K62" s="30"/>
      <c r="L62" s="30"/>
      <c r="M62" s="30"/>
      <c r="N62" s="30"/>
      <c r="O62" s="30"/>
      <c r="P62" s="30"/>
      <c r="BA62" s="28"/>
      <c r="BD62" s="28"/>
    </row>
    <row r="63" spans="1:58" s="20" customFormat="1" ht="15.75" customHeight="1" x14ac:dyDescent="0.15">
      <c r="A63" s="281"/>
      <c r="B63" s="282"/>
      <c r="C63" s="69"/>
      <c r="D63" s="84"/>
      <c r="E63" s="84"/>
      <c r="F63" s="84"/>
      <c r="G63" s="128"/>
      <c r="H63" s="129"/>
      <c r="I63" s="130"/>
      <c r="J63" s="30"/>
      <c r="K63" s="30"/>
      <c r="L63" s="30"/>
      <c r="M63" s="30"/>
      <c r="N63" s="30"/>
      <c r="O63" s="30"/>
      <c r="P63" s="30"/>
      <c r="BA63" s="28"/>
      <c r="BD63" s="28"/>
    </row>
    <row r="64" spans="1:58" s="20" customFormat="1" ht="15.75" customHeight="1" x14ac:dyDescent="0.15">
      <c r="A64" s="281"/>
      <c r="B64" s="282"/>
      <c r="C64" s="69"/>
      <c r="D64" s="84"/>
      <c r="E64" s="84"/>
      <c r="F64" s="84"/>
      <c r="G64" s="128"/>
      <c r="H64" s="129"/>
      <c r="I64" s="130"/>
      <c r="J64" s="30"/>
      <c r="K64" s="30"/>
      <c r="L64" s="30"/>
      <c r="M64" s="30"/>
      <c r="N64" s="30"/>
      <c r="O64" s="30"/>
      <c r="P64" s="30"/>
      <c r="BA64" s="28"/>
      <c r="BD64" s="28"/>
    </row>
    <row r="65" spans="1:56" s="20" customFormat="1" ht="15" customHeight="1" x14ac:dyDescent="0.15">
      <c r="A65" s="281"/>
      <c r="B65" s="282"/>
      <c r="C65" s="69"/>
      <c r="D65" s="84"/>
      <c r="E65" s="84"/>
      <c r="F65" s="84"/>
      <c r="G65" s="128"/>
      <c r="H65" s="129"/>
      <c r="I65" s="130"/>
      <c r="J65" s="30"/>
      <c r="K65" s="30"/>
      <c r="L65" s="30"/>
      <c r="M65" s="30"/>
      <c r="N65" s="30"/>
      <c r="O65" s="30"/>
      <c r="P65" s="30"/>
      <c r="BA65" s="28"/>
      <c r="BD65" s="28"/>
    </row>
    <row r="66" spans="1:56" s="20" customFormat="1" ht="15" customHeight="1" x14ac:dyDescent="0.15">
      <c r="A66" s="236"/>
      <c r="B66" s="237"/>
      <c r="C66" s="131"/>
      <c r="D66" s="132"/>
      <c r="E66" s="132"/>
      <c r="F66" s="132"/>
      <c r="G66" s="133"/>
      <c r="H66" s="134"/>
      <c r="I66" s="135"/>
      <c r="J66" s="30"/>
      <c r="K66" s="30"/>
      <c r="L66" s="30"/>
      <c r="M66" s="30"/>
      <c r="N66" s="30"/>
      <c r="O66" s="30"/>
      <c r="P66" s="30"/>
      <c r="BA66" s="28"/>
      <c r="BD66" s="28"/>
    </row>
    <row r="67" spans="1:56" s="20" customFormat="1" ht="20.25" customHeight="1" x14ac:dyDescent="0.15">
      <c r="A67" s="136"/>
      <c r="B67" s="8"/>
      <c r="C67" s="8"/>
      <c r="D67" s="8"/>
      <c r="E67" s="8"/>
      <c r="F67" s="8"/>
      <c r="G67" s="8"/>
      <c r="H67" s="8"/>
      <c r="I67" s="15"/>
      <c r="J67" s="8"/>
      <c r="K67" s="8"/>
      <c r="L67" s="8"/>
      <c r="M67" s="8"/>
      <c r="N67" s="8"/>
      <c r="O67" s="8"/>
      <c r="P67" s="9"/>
      <c r="Q67" s="9"/>
      <c r="R67" s="9"/>
      <c r="S67" s="9"/>
      <c r="T67" s="9"/>
    </row>
    <row r="68" spans="1:56" ht="15.75" customHeight="1" x14ac:dyDescent="0.15">
      <c r="A68" s="137"/>
      <c r="B68" s="137"/>
      <c r="C68" s="137"/>
      <c r="D68" s="137"/>
      <c r="E68" s="137"/>
      <c r="F68" s="137"/>
      <c r="G68" s="137"/>
      <c r="H68" s="137"/>
    </row>
    <row r="200" spans="1:56" hidden="1" x14ac:dyDescent="0.15"/>
    <row r="201" spans="1:56" hidden="1" x14ac:dyDescent="0.15"/>
    <row r="202" spans="1:56" hidden="1" x14ac:dyDescent="0.15">
      <c r="A202" s="140"/>
      <c r="BD202" s="141"/>
    </row>
    <row r="203" spans="1:56" hidden="1" x14ac:dyDescent="0.15"/>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BC1:BH1048576 KY1:LD1048576 UU1:UZ1048576 AEQ1:AEV1048576 AOM1:AOR1048576 AYI1:AYN1048576 BIE1:BIJ1048576 BSA1:BSF1048576 CBW1:CCB1048576 CLS1:CLX1048576 CVO1:CVT1048576 DFK1:DFP1048576 DPG1:DPL1048576 DZC1:DZH1048576 EIY1:EJD1048576 ESU1:ESZ1048576 FCQ1:FCV1048576 FMM1:FMR1048576 FWI1:FWN1048576 GGE1:GGJ1048576 GQA1:GQF1048576 GZW1:HAB1048576 HJS1:HJX1048576 HTO1:HTT1048576 IDK1:IDP1048576 ING1:INL1048576 IXC1:IXH1048576 JGY1:JHD1048576 JQU1:JQZ1048576 KAQ1:KAV1048576 KKM1:KKR1048576 KUI1:KUN1048576 LEE1:LEJ1048576 LOA1:LOF1048576 LXW1:LYB1048576 MHS1:MHX1048576 MRO1:MRT1048576 NBK1:NBP1048576 NLG1:NLL1048576 NVC1:NVH1048576 OEY1:OFD1048576 OOU1:OOZ1048576 OYQ1:OYV1048576 PIM1:PIR1048576 PSI1:PSN1048576 QCE1:QCJ1048576 QMA1:QMF1048576 QVW1:QWB1048576 RFS1:RFX1048576 RPO1:RPT1048576 RZK1:RZP1048576 SJG1:SJL1048576 STC1:STH1048576 TCY1:TDD1048576 TMU1:TMZ1048576 TWQ1:TWV1048576 UGM1:UGR1048576 UQI1:UQN1048576 VAE1:VAJ1048576 VKA1:VKF1048576 VTW1:VUB1048576 WDS1:WDX1048576 WNO1:WNT1048576 WXK1:WXP1048576 J9:J33 JF9:JF33 TB9:TB33 ACX9:ACX33 AMT9:AMT33 AWP9:AWP33 BGL9:BGL33 BQH9:BQH33 CAD9:CAD33 CJZ9:CJZ33 CTV9:CTV33 DDR9:DDR33 DNN9:DNN33 DXJ9:DXJ33 EHF9:EHF33 ERB9:ERB33 FAX9:FAX33 FKT9:FKT33 FUP9:FUP33 GEL9:GEL33 GOH9:GOH33 GYD9:GYD33 HHZ9:HHZ33 HRV9:HRV33 IBR9:IBR33 ILN9:ILN33 IVJ9:IVJ33 JFF9:JFF33 JPB9:JPB33 JYX9:JYX33 KIT9:KIT33 KSP9:KSP33 LCL9:LCL33 LMH9:LMH33 LWD9:LWD33 MFZ9:MFZ33 MPV9:MPV33 MZR9:MZR33 NJN9:NJN33 NTJ9:NTJ33 ODF9:ODF33 ONB9:ONB33 OWX9:OWX33 PGT9:PGT33 PQP9:PQP33 QAL9:QAL33 QKH9:QKH33 QUD9:QUD33 RDZ9:RDZ33 RNV9:RNV33 RXR9:RXR33 SHN9:SHN33 SRJ9:SRJ33 TBF9:TBF33 TLB9:TLB33 TUX9:TUX33 UET9:UET33 UOP9:UOP33 UYL9:UYL33 VIH9:VIH33 VSD9:VSD33 WBZ9:WBZ33 WLV9:WLV33 WVR9:WVR33 J65545:J65569 JF65545:JF65569 TB65545:TB65569 ACX65545:ACX65569 AMT65545:AMT65569 AWP65545:AWP65569 BGL65545:BGL65569 BQH65545:BQH65569 CAD65545:CAD65569 CJZ65545:CJZ65569 CTV65545:CTV65569 DDR65545:DDR65569 DNN65545:DNN65569 DXJ65545:DXJ65569 EHF65545:EHF65569 ERB65545:ERB65569 FAX65545:FAX65569 FKT65545:FKT65569 FUP65545:FUP65569 GEL65545:GEL65569 GOH65545:GOH65569 GYD65545:GYD65569 HHZ65545:HHZ65569 HRV65545:HRV65569 IBR65545:IBR65569 ILN65545:ILN65569 IVJ65545:IVJ65569 JFF65545:JFF65569 JPB65545:JPB65569 JYX65545:JYX65569 KIT65545:KIT65569 KSP65545:KSP65569 LCL65545:LCL65569 LMH65545:LMH65569 LWD65545:LWD65569 MFZ65545:MFZ65569 MPV65545:MPV65569 MZR65545:MZR65569 NJN65545:NJN65569 NTJ65545:NTJ65569 ODF65545:ODF65569 ONB65545:ONB65569 OWX65545:OWX65569 PGT65545:PGT65569 PQP65545:PQP65569 QAL65545:QAL65569 QKH65545:QKH65569 QUD65545:QUD65569 RDZ65545:RDZ65569 RNV65545:RNV65569 RXR65545:RXR65569 SHN65545:SHN65569 SRJ65545:SRJ65569 TBF65545:TBF65569 TLB65545:TLB65569 TUX65545:TUX65569 UET65545:UET65569 UOP65545:UOP65569 UYL65545:UYL65569 VIH65545:VIH65569 VSD65545:VSD65569 WBZ65545:WBZ65569 WLV65545:WLV65569 WVR65545:WVR65569 J131081:J131105 JF131081:JF131105 TB131081:TB131105 ACX131081:ACX131105 AMT131081:AMT131105 AWP131081:AWP131105 BGL131081:BGL131105 BQH131081:BQH131105 CAD131081:CAD131105 CJZ131081:CJZ131105 CTV131081:CTV131105 DDR131081:DDR131105 DNN131081:DNN131105 DXJ131081:DXJ131105 EHF131081:EHF131105 ERB131081:ERB131105 FAX131081:FAX131105 FKT131081:FKT131105 FUP131081:FUP131105 GEL131081:GEL131105 GOH131081:GOH131105 GYD131081:GYD131105 HHZ131081:HHZ131105 HRV131081:HRV131105 IBR131081:IBR131105 ILN131081:ILN131105 IVJ131081:IVJ131105 JFF131081:JFF131105 JPB131081:JPB131105 JYX131081:JYX131105 KIT131081:KIT131105 KSP131081:KSP131105 LCL131081:LCL131105 LMH131081:LMH131105 LWD131081:LWD131105 MFZ131081:MFZ131105 MPV131081:MPV131105 MZR131081:MZR131105 NJN131081:NJN131105 NTJ131081:NTJ131105 ODF131081:ODF131105 ONB131081:ONB131105 OWX131081:OWX131105 PGT131081:PGT131105 PQP131081:PQP131105 QAL131081:QAL131105 QKH131081:QKH131105 QUD131081:QUD131105 RDZ131081:RDZ131105 RNV131081:RNV131105 RXR131081:RXR131105 SHN131081:SHN131105 SRJ131081:SRJ131105 TBF131081:TBF131105 TLB131081:TLB131105 TUX131081:TUX131105 UET131081:UET131105 UOP131081:UOP131105 UYL131081:UYL131105 VIH131081:VIH131105 VSD131081:VSD131105 WBZ131081:WBZ131105 WLV131081:WLV131105 WVR131081:WVR131105 J196617:J196641 JF196617:JF196641 TB196617:TB196641 ACX196617:ACX196641 AMT196617:AMT196641 AWP196617:AWP196641 BGL196617:BGL196641 BQH196617:BQH196641 CAD196617:CAD196641 CJZ196617:CJZ196641 CTV196617:CTV196641 DDR196617:DDR196641 DNN196617:DNN196641 DXJ196617:DXJ196641 EHF196617:EHF196641 ERB196617:ERB196641 FAX196617:FAX196641 FKT196617:FKT196641 FUP196617:FUP196641 GEL196617:GEL196641 GOH196617:GOH196641 GYD196617:GYD196641 HHZ196617:HHZ196641 HRV196617:HRV196641 IBR196617:IBR196641 ILN196617:ILN196641 IVJ196617:IVJ196641 JFF196617:JFF196641 JPB196617:JPB196641 JYX196617:JYX196641 KIT196617:KIT196641 KSP196617:KSP196641 LCL196617:LCL196641 LMH196617:LMH196641 LWD196617:LWD196641 MFZ196617:MFZ196641 MPV196617:MPV196641 MZR196617:MZR196641 NJN196617:NJN196641 NTJ196617:NTJ196641 ODF196617:ODF196641 ONB196617:ONB196641 OWX196617:OWX196641 PGT196617:PGT196641 PQP196617:PQP196641 QAL196617:QAL196641 QKH196617:QKH196641 QUD196617:QUD196641 RDZ196617:RDZ196641 RNV196617:RNV196641 RXR196617:RXR196641 SHN196617:SHN196641 SRJ196617:SRJ196641 TBF196617:TBF196641 TLB196617:TLB196641 TUX196617:TUX196641 UET196617:UET196641 UOP196617:UOP196641 UYL196617:UYL196641 VIH196617:VIH196641 VSD196617:VSD196641 WBZ196617:WBZ196641 WLV196617:WLV196641 WVR196617:WVR196641 J262153:J262177 JF262153:JF262177 TB262153:TB262177 ACX262153:ACX262177 AMT262153:AMT262177 AWP262153:AWP262177 BGL262153:BGL262177 BQH262153:BQH262177 CAD262153:CAD262177 CJZ262153:CJZ262177 CTV262153:CTV262177 DDR262153:DDR262177 DNN262153:DNN262177 DXJ262153:DXJ262177 EHF262153:EHF262177 ERB262153:ERB262177 FAX262153:FAX262177 FKT262153:FKT262177 FUP262153:FUP262177 GEL262153:GEL262177 GOH262153:GOH262177 GYD262153:GYD262177 HHZ262153:HHZ262177 HRV262153:HRV262177 IBR262153:IBR262177 ILN262153:ILN262177 IVJ262153:IVJ262177 JFF262153:JFF262177 JPB262153:JPB262177 JYX262153:JYX262177 KIT262153:KIT262177 KSP262153:KSP262177 LCL262153:LCL262177 LMH262153:LMH262177 LWD262153:LWD262177 MFZ262153:MFZ262177 MPV262153:MPV262177 MZR262153:MZR262177 NJN262153:NJN262177 NTJ262153:NTJ262177 ODF262153:ODF262177 ONB262153:ONB262177 OWX262153:OWX262177 PGT262153:PGT262177 PQP262153:PQP262177 QAL262153:QAL262177 QKH262153:QKH262177 QUD262153:QUD262177 RDZ262153:RDZ262177 RNV262153:RNV262177 RXR262153:RXR262177 SHN262153:SHN262177 SRJ262153:SRJ262177 TBF262153:TBF262177 TLB262153:TLB262177 TUX262153:TUX262177 UET262153:UET262177 UOP262153:UOP262177 UYL262153:UYL262177 VIH262153:VIH262177 VSD262153:VSD262177 WBZ262153:WBZ262177 WLV262153:WLV262177 WVR262153:WVR262177 J327689:J327713 JF327689:JF327713 TB327689:TB327713 ACX327689:ACX327713 AMT327689:AMT327713 AWP327689:AWP327713 BGL327689:BGL327713 BQH327689:BQH327713 CAD327689:CAD327713 CJZ327689:CJZ327713 CTV327689:CTV327713 DDR327689:DDR327713 DNN327689:DNN327713 DXJ327689:DXJ327713 EHF327689:EHF327713 ERB327689:ERB327713 FAX327689:FAX327713 FKT327689:FKT327713 FUP327689:FUP327713 GEL327689:GEL327713 GOH327689:GOH327713 GYD327689:GYD327713 HHZ327689:HHZ327713 HRV327689:HRV327713 IBR327689:IBR327713 ILN327689:ILN327713 IVJ327689:IVJ327713 JFF327689:JFF327713 JPB327689:JPB327713 JYX327689:JYX327713 KIT327689:KIT327713 KSP327689:KSP327713 LCL327689:LCL327713 LMH327689:LMH327713 LWD327689:LWD327713 MFZ327689:MFZ327713 MPV327689:MPV327713 MZR327689:MZR327713 NJN327689:NJN327713 NTJ327689:NTJ327713 ODF327689:ODF327713 ONB327689:ONB327713 OWX327689:OWX327713 PGT327689:PGT327713 PQP327689:PQP327713 QAL327689:QAL327713 QKH327689:QKH327713 QUD327689:QUD327713 RDZ327689:RDZ327713 RNV327689:RNV327713 RXR327689:RXR327713 SHN327689:SHN327713 SRJ327689:SRJ327713 TBF327689:TBF327713 TLB327689:TLB327713 TUX327689:TUX327713 UET327689:UET327713 UOP327689:UOP327713 UYL327689:UYL327713 VIH327689:VIH327713 VSD327689:VSD327713 WBZ327689:WBZ327713 WLV327689:WLV327713 WVR327689:WVR327713 J393225:J393249 JF393225:JF393249 TB393225:TB393249 ACX393225:ACX393249 AMT393225:AMT393249 AWP393225:AWP393249 BGL393225:BGL393249 BQH393225:BQH393249 CAD393225:CAD393249 CJZ393225:CJZ393249 CTV393225:CTV393249 DDR393225:DDR393249 DNN393225:DNN393249 DXJ393225:DXJ393249 EHF393225:EHF393249 ERB393225:ERB393249 FAX393225:FAX393249 FKT393225:FKT393249 FUP393225:FUP393249 GEL393225:GEL393249 GOH393225:GOH393249 GYD393225:GYD393249 HHZ393225:HHZ393249 HRV393225:HRV393249 IBR393225:IBR393249 ILN393225:ILN393249 IVJ393225:IVJ393249 JFF393225:JFF393249 JPB393225:JPB393249 JYX393225:JYX393249 KIT393225:KIT393249 KSP393225:KSP393249 LCL393225:LCL393249 LMH393225:LMH393249 LWD393225:LWD393249 MFZ393225:MFZ393249 MPV393225:MPV393249 MZR393225:MZR393249 NJN393225:NJN393249 NTJ393225:NTJ393249 ODF393225:ODF393249 ONB393225:ONB393249 OWX393225:OWX393249 PGT393225:PGT393249 PQP393225:PQP393249 QAL393225:QAL393249 QKH393225:QKH393249 QUD393225:QUD393249 RDZ393225:RDZ393249 RNV393225:RNV393249 RXR393225:RXR393249 SHN393225:SHN393249 SRJ393225:SRJ393249 TBF393225:TBF393249 TLB393225:TLB393249 TUX393225:TUX393249 UET393225:UET393249 UOP393225:UOP393249 UYL393225:UYL393249 VIH393225:VIH393249 VSD393225:VSD393249 WBZ393225:WBZ393249 WLV393225:WLV393249 WVR393225:WVR393249 J458761:J458785 JF458761:JF458785 TB458761:TB458785 ACX458761:ACX458785 AMT458761:AMT458785 AWP458761:AWP458785 BGL458761:BGL458785 BQH458761:BQH458785 CAD458761:CAD458785 CJZ458761:CJZ458785 CTV458761:CTV458785 DDR458761:DDR458785 DNN458761:DNN458785 DXJ458761:DXJ458785 EHF458761:EHF458785 ERB458761:ERB458785 FAX458761:FAX458785 FKT458761:FKT458785 FUP458761:FUP458785 GEL458761:GEL458785 GOH458761:GOH458785 GYD458761:GYD458785 HHZ458761:HHZ458785 HRV458761:HRV458785 IBR458761:IBR458785 ILN458761:ILN458785 IVJ458761:IVJ458785 JFF458761:JFF458785 JPB458761:JPB458785 JYX458761:JYX458785 KIT458761:KIT458785 KSP458761:KSP458785 LCL458761:LCL458785 LMH458761:LMH458785 LWD458761:LWD458785 MFZ458761:MFZ458785 MPV458761:MPV458785 MZR458761:MZR458785 NJN458761:NJN458785 NTJ458761:NTJ458785 ODF458761:ODF458785 ONB458761:ONB458785 OWX458761:OWX458785 PGT458761:PGT458785 PQP458761:PQP458785 QAL458761:QAL458785 QKH458761:QKH458785 QUD458761:QUD458785 RDZ458761:RDZ458785 RNV458761:RNV458785 RXR458761:RXR458785 SHN458761:SHN458785 SRJ458761:SRJ458785 TBF458761:TBF458785 TLB458761:TLB458785 TUX458761:TUX458785 UET458761:UET458785 UOP458761:UOP458785 UYL458761:UYL458785 VIH458761:VIH458785 VSD458761:VSD458785 WBZ458761:WBZ458785 WLV458761:WLV458785 WVR458761:WVR458785 J524297:J524321 JF524297:JF524321 TB524297:TB524321 ACX524297:ACX524321 AMT524297:AMT524321 AWP524297:AWP524321 BGL524297:BGL524321 BQH524297:BQH524321 CAD524297:CAD524321 CJZ524297:CJZ524321 CTV524297:CTV524321 DDR524297:DDR524321 DNN524297:DNN524321 DXJ524297:DXJ524321 EHF524297:EHF524321 ERB524297:ERB524321 FAX524297:FAX524321 FKT524297:FKT524321 FUP524297:FUP524321 GEL524297:GEL524321 GOH524297:GOH524321 GYD524297:GYD524321 HHZ524297:HHZ524321 HRV524297:HRV524321 IBR524297:IBR524321 ILN524297:ILN524321 IVJ524297:IVJ524321 JFF524297:JFF524321 JPB524297:JPB524321 JYX524297:JYX524321 KIT524297:KIT524321 KSP524297:KSP524321 LCL524297:LCL524321 LMH524297:LMH524321 LWD524297:LWD524321 MFZ524297:MFZ524321 MPV524297:MPV524321 MZR524297:MZR524321 NJN524297:NJN524321 NTJ524297:NTJ524321 ODF524297:ODF524321 ONB524297:ONB524321 OWX524297:OWX524321 PGT524297:PGT524321 PQP524297:PQP524321 QAL524297:QAL524321 QKH524297:QKH524321 QUD524297:QUD524321 RDZ524297:RDZ524321 RNV524297:RNV524321 RXR524297:RXR524321 SHN524297:SHN524321 SRJ524297:SRJ524321 TBF524297:TBF524321 TLB524297:TLB524321 TUX524297:TUX524321 UET524297:UET524321 UOP524297:UOP524321 UYL524297:UYL524321 VIH524297:VIH524321 VSD524297:VSD524321 WBZ524297:WBZ524321 WLV524297:WLV524321 WVR524297:WVR524321 J589833:J589857 JF589833:JF589857 TB589833:TB589857 ACX589833:ACX589857 AMT589833:AMT589857 AWP589833:AWP589857 BGL589833:BGL589857 BQH589833:BQH589857 CAD589833:CAD589857 CJZ589833:CJZ589857 CTV589833:CTV589857 DDR589833:DDR589857 DNN589833:DNN589857 DXJ589833:DXJ589857 EHF589833:EHF589857 ERB589833:ERB589857 FAX589833:FAX589857 FKT589833:FKT589857 FUP589833:FUP589857 GEL589833:GEL589857 GOH589833:GOH589857 GYD589833:GYD589857 HHZ589833:HHZ589857 HRV589833:HRV589857 IBR589833:IBR589857 ILN589833:ILN589857 IVJ589833:IVJ589857 JFF589833:JFF589857 JPB589833:JPB589857 JYX589833:JYX589857 KIT589833:KIT589857 KSP589833:KSP589857 LCL589833:LCL589857 LMH589833:LMH589857 LWD589833:LWD589857 MFZ589833:MFZ589857 MPV589833:MPV589857 MZR589833:MZR589857 NJN589833:NJN589857 NTJ589833:NTJ589857 ODF589833:ODF589857 ONB589833:ONB589857 OWX589833:OWX589857 PGT589833:PGT589857 PQP589833:PQP589857 QAL589833:QAL589857 QKH589833:QKH589857 QUD589833:QUD589857 RDZ589833:RDZ589857 RNV589833:RNV589857 RXR589833:RXR589857 SHN589833:SHN589857 SRJ589833:SRJ589857 TBF589833:TBF589857 TLB589833:TLB589857 TUX589833:TUX589857 UET589833:UET589857 UOP589833:UOP589857 UYL589833:UYL589857 VIH589833:VIH589857 VSD589833:VSD589857 WBZ589833:WBZ589857 WLV589833:WLV589857 WVR589833:WVR589857 J655369:J655393 JF655369:JF655393 TB655369:TB655393 ACX655369:ACX655393 AMT655369:AMT655393 AWP655369:AWP655393 BGL655369:BGL655393 BQH655369:BQH655393 CAD655369:CAD655393 CJZ655369:CJZ655393 CTV655369:CTV655393 DDR655369:DDR655393 DNN655369:DNN655393 DXJ655369:DXJ655393 EHF655369:EHF655393 ERB655369:ERB655393 FAX655369:FAX655393 FKT655369:FKT655393 FUP655369:FUP655393 GEL655369:GEL655393 GOH655369:GOH655393 GYD655369:GYD655393 HHZ655369:HHZ655393 HRV655369:HRV655393 IBR655369:IBR655393 ILN655369:ILN655393 IVJ655369:IVJ655393 JFF655369:JFF655393 JPB655369:JPB655393 JYX655369:JYX655393 KIT655369:KIT655393 KSP655369:KSP655393 LCL655369:LCL655393 LMH655369:LMH655393 LWD655369:LWD655393 MFZ655369:MFZ655393 MPV655369:MPV655393 MZR655369:MZR655393 NJN655369:NJN655393 NTJ655369:NTJ655393 ODF655369:ODF655393 ONB655369:ONB655393 OWX655369:OWX655393 PGT655369:PGT655393 PQP655369:PQP655393 QAL655369:QAL655393 QKH655369:QKH655393 QUD655369:QUD655393 RDZ655369:RDZ655393 RNV655369:RNV655393 RXR655369:RXR655393 SHN655369:SHN655393 SRJ655369:SRJ655393 TBF655369:TBF655393 TLB655369:TLB655393 TUX655369:TUX655393 UET655369:UET655393 UOP655369:UOP655393 UYL655369:UYL655393 VIH655369:VIH655393 VSD655369:VSD655393 WBZ655369:WBZ655393 WLV655369:WLV655393 WVR655369:WVR655393 J720905:J720929 JF720905:JF720929 TB720905:TB720929 ACX720905:ACX720929 AMT720905:AMT720929 AWP720905:AWP720929 BGL720905:BGL720929 BQH720905:BQH720929 CAD720905:CAD720929 CJZ720905:CJZ720929 CTV720905:CTV720929 DDR720905:DDR720929 DNN720905:DNN720929 DXJ720905:DXJ720929 EHF720905:EHF720929 ERB720905:ERB720929 FAX720905:FAX720929 FKT720905:FKT720929 FUP720905:FUP720929 GEL720905:GEL720929 GOH720905:GOH720929 GYD720905:GYD720929 HHZ720905:HHZ720929 HRV720905:HRV720929 IBR720905:IBR720929 ILN720905:ILN720929 IVJ720905:IVJ720929 JFF720905:JFF720929 JPB720905:JPB720929 JYX720905:JYX720929 KIT720905:KIT720929 KSP720905:KSP720929 LCL720905:LCL720929 LMH720905:LMH720929 LWD720905:LWD720929 MFZ720905:MFZ720929 MPV720905:MPV720929 MZR720905:MZR720929 NJN720905:NJN720929 NTJ720905:NTJ720929 ODF720905:ODF720929 ONB720905:ONB720929 OWX720905:OWX720929 PGT720905:PGT720929 PQP720905:PQP720929 QAL720905:QAL720929 QKH720905:QKH720929 QUD720905:QUD720929 RDZ720905:RDZ720929 RNV720905:RNV720929 RXR720905:RXR720929 SHN720905:SHN720929 SRJ720905:SRJ720929 TBF720905:TBF720929 TLB720905:TLB720929 TUX720905:TUX720929 UET720905:UET720929 UOP720905:UOP720929 UYL720905:UYL720929 VIH720905:VIH720929 VSD720905:VSD720929 WBZ720905:WBZ720929 WLV720905:WLV720929 WVR720905:WVR720929 J786441:J786465 JF786441:JF786465 TB786441:TB786465 ACX786441:ACX786465 AMT786441:AMT786465 AWP786441:AWP786465 BGL786441:BGL786465 BQH786441:BQH786465 CAD786441:CAD786465 CJZ786441:CJZ786465 CTV786441:CTV786465 DDR786441:DDR786465 DNN786441:DNN786465 DXJ786441:DXJ786465 EHF786441:EHF786465 ERB786441:ERB786465 FAX786441:FAX786465 FKT786441:FKT786465 FUP786441:FUP786465 GEL786441:GEL786465 GOH786441:GOH786465 GYD786441:GYD786465 HHZ786441:HHZ786465 HRV786441:HRV786465 IBR786441:IBR786465 ILN786441:ILN786465 IVJ786441:IVJ786465 JFF786441:JFF786465 JPB786441:JPB786465 JYX786441:JYX786465 KIT786441:KIT786465 KSP786441:KSP786465 LCL786441:LCL786465 LMH786441:LMH786465 LWD786441:LWD786465 MFZ786441:MFZ786465 MPV786441:MPV786465 MZR786441:MZR786465 NJN786441:NJN786465 NTJ786441:NTJ786465 ODF786441:ODF786465 ONB786441:ONB786465 OWX786441:OWX786465 PGT786441:PGT786465 PQP786441:PQP786465 QAL786441:QAL786465 QKH786441:QKH786465 QUD786441:QUD786465 RDZ786441:RDZ786465 RNV786441:RNV786465 RXR786441:RXR786465 SHN786441:SHN786465 SRJ786441:SRJ786465 TBF786441:TBF786465 TLB786441:TLB786465 TUX786441:TUX786465 UET786441:UET786465 UOP786441:UOP786465 UYL786441:UYL786465 VIH786441:VIH786465 VSD786441:VSD786465 WBZ786441:WBZ786465 WLV786441:WLV786465 WVR786441:WVR786465 J851977:J852001 JF851977:JF852001 TB851977:TB852001 ACX851977:ACX852001 AMT851977:AMT852001 AWP851977:AWP852001 BGL851977:BGL852001 BQH851977:BQH852001 CAD851977:CAD852001 CJZ851977:CJZ852001 CTV851977:CTV852001 DDR851977:DDR852001 DNN851977:DNN852001 DXJ851977:DXJ852001 EHF851977:EHF852001 ERB851977:ERB852001 FAX851977:FAX852001 FKT851977:FKT852001 FUP851977:FUP852001 GEL851977:GEL852001 GOH851977:GOH852001 GYD851977:GYD852001 HHZ851977:HHZ852001 HRV851977:HRV852001 IBR851977:IBR852001 ILN851977:ILN852001 IVJ851977:IVJ852001 JFF851977:JFF852001 JPB851977:JPB852001 JYX851977:JYX852001 KIT851977:KIT852001 KSP851977:KSP852001 LCL851977:LCL852001 LMH851977:LMH852001 LWD851977:LWD852001 MFZ851977:MFZ852001 MPV851977:MPV852001 MZR851977:MZR852001 NJN851977:NJN852001 NTJ851977:NTJ852001 ODF851977:ODF852001 ONB851977:ONB852001 OWX851977:OWX852001 PGT851977:PGT852001 PQP851977:PQP852001 QAL851977:QAL852001 QKH851977:QKH852001 QUD851977:QUD852001 RDZ851977:RDZ852001 RNV851977:RNV852001 RXR851977:RXR852001 SHN851977:SHN852001 SRJ851977:SRJ852001 TBF851977:TBF852001 TLB851977:TLB852001 TUX851977:TUX852001 UET851977:UET852001 UOP851977:UOP852001 UYL851977:UYL852001 VIH851977:VIH852001 VSD851977:VSD852001 WBZ851977:WBZ852001 WLV851977:WLV852001 WVR851977:WVR852001 J917513:J917537 JF917513:JF917537 TB917513:TB917537 ACX917513:ACX917537 AMT917513:AMT917537 AWP917513:AWP917537 BGL917513:BGL917537 BQH917513:BQH917537 CAD917513:CAD917537 CJZ917513:CJZ917537 CTV917513:CTV917537 DDR917513:DDR917537 DNN917513:DNN917537 DXJ917513:DXJ917537 EHF917513:EHF917537 ERB917513:ERB917537 FAX917513:FAX917537 FKT917513:FKT917537 FUP917513:FUP917537 GEL917513:GEL917537 GOH917513:GOH917537 GYD917513:GYD917537 HHZ917513:HHZ917537 HRV917513:HRV917537 IBR917513:IBR917537 ILN917513:ILN917537 IVJ917513:IVJ917537 JFF917513:JFF917537 JPB917513:JPB917537 JYX917513:JYX917537 KIT917513:KIT917537 KSP917513:KSP917537 LCL917513:LCL917537 LMH917513:LMH917537 LWD917513:LWD917537 MFZ917513:MFZ917537 MPV917513:MPV917537 MZR917513:MZR917537 NJN917513:NJN917537 NTJ917513:NTJ917537 ODF917513:ODF917537 ONB917513:ONB917537 OWX917513:OWX917537 PGT917513:PGT917537 PQP917513:PQP917537 QAL917513:QAL917537 QKH917513:QKH917537 QUD917513:QUD917537 RDZ917513:RDZ917537 RNV917513:RNV917537 RXR917513:RXR917537 SHN917513:SHN917537 SRJ917513:SRJ917537 TBF917513:TBF917537 TLB917513:TLB917537 TUX917513:TUX917537 UET917513:UET917537 UOP917513:UOP917537 UYL917513:UYL917537 VIH917513:VIH917537 VSD917513:VSD917537 WBZ917513:WBZ917537 WLV917513:WLV917537 WVR917513:WVR917537 J983049:J983073 JF983049:JF983073 TB983049:TB983073 ACX983049:ACX983073 AMT983049:AMT983073 AWP983049:AWP983073 BGL983049:BGL983073 BQH983049:BQH983073 CAD983049:CAD983073 CJZ983049:CJZ983073 CTV983049:CTV983073 DDR983049:DDR983073 DNN983049:DNN983073 DXJ983049:DXJ983073 EHF983049:EHF983073 ERB983049:ERB983073 FAX983049:FAX983073 FKT983049:FKT983073 FUP983049:FUP983073 GEL983049:GEL983073 GOH983049:GOH983073 GYD983049:GYD983073 HHZ983049:HHZ983073 HRV983049:HRV983073 IBR983049:IBR983073 ILN983049:ILN983073 IVJ983049:IVJ983073 JFF983049:JFF983073 JPB983049:JPB983073 JYX983049:JYX983073 KIT983049:KIT983073 KSP983049:KSP983073 LCL983049:LCL983073 LMH983049:LMH983073 LWD983049:LWD983073 MFZ983049:MFZ983073 MPV983049:MPV983073 MZR983049:MZR983073 NJN983049:NJN983073 NTJ983049:NTJ983073 ODF983049:ODF983073 ONB983049:ONB983073 OWX983049:OWX983073 PGT983049:PGT983073 PQP983049:PQP983073 QAL983049:QAL983073 QKH983049:QKH983073 QUD983049:QUD983073 RDZ983049:RDZ983073 RNV983049:RNV983073 RXR983049:RXR983073 SHN983049:SHN983073 SRJ983049:SRJ983073 TBF983049:TBF983073 TLB983049:TLB983073 TUX983049:TUX983073 UET983049:UET983073 UOP983049:UOP983073 UYL983049:UYL983073 VIH983049:VIH983073 VSD983049:VSD983073 WBZ983049:WBZ983073 WLV983049:WLV983073 WVR983049:WVR983073</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B41:B44 IX41:IX44 ST41:ST44 ACP41:ACP44 AML41:AML44 AWH41:AWH44 BGD41:BGD44 BPZ41:BPZ44 BZV41:BZV44 CJR41:CJR44 CTN41:CTN44 DDJ41:DDJ44 DNF41:DNF44 DXB41:DXB44 EGX41:EGX44 EQT41:EQT44 FAP41:FAP44 FKL41:FKL44 FUH41:FUH44 GED41:GED44 GNZ41:GNZ44 GXV41:GXV44 HHR41:HHR44 HRN41:HRN44 IBJ41:IBJ44 ILF41:ILF44 IVB41:IVB44 JEX41:JEX44 JOT41:JOT44 JYP41:JYP44 KIL41:KIL44 KSH41:KSH44 LCD41:LCD44 LLZ41:LLZ44 LVV41:LVV44 MFR41:MFR44 MPN41:MPN44 MZJ41:MZJ44 NJF41:NJF44 NTB41:NTB44 OCX41:OCX44 OMT41:OMT44 OWP41:OWP44 PGL41:PGL44 PQH41:PQH44 QAD41:QAD44 QJZ41:QJZ44 QTV41:QTV44 RDR41:RDR44 RNN41:RNN44 RXJ41:RXJ44 SHF41:SHF44 SRB41:SRB44 TAX41:TAX44 TKT41:TKT44 TUP41:TUP44 UEL41:UEL44 UOH41:UOH44 UYD41:UYD44 VHZ41:VHZ44 VRV41:VRV44 WBR41:WBR44 WLN41:WLN44 WVJ41:WVJ44 B65577:B65580 IX65577:IX65580 ST65577:ST65580 ACP65577:ACP65580 AML65577:AML65580 AWH65577:AWH65580 BGD65577:BGD65580 BPZ65577:BPZ65580 BZV65577:BZV65580 CJR65577:CJR65580 CTN65577:CTN65580 DDJ65577:DDJ65580 DNF65577:DNF65580 DXB65577:DXB65580 EGX65577:EGX65580 EQT65577:EQT65580 FAP65577:FAP65580 FKL65577:FKL65580 FUH65577:FUH65580 GED65577:GED65580 GNZ65577:GNZ65580 GXV65577:GXV65580 HHR65577:HHR65580 HRN65577:HRN65580 IBJ65577:IBJ65580 ILF65577:ILF65580 IVB65577:IVB65580 JEX65577:JEX65580 JOT65577:JOT65580 JYP65577:JYP65580 KIL65577:KIL65580 KSH65577:KSH65580 LCD65577:LCD65580 LLZ65577:LLZ65580 LVV65577:LVV65580 MFR65577:MFR65580 MPN65577:MPN65580 MZJ65577:MZJ65580 NJF65577:NJF65580 NTB65577:NTB65580 OCX65577:OCX65580 OMT65577:OMT65580 OWP65577:OWP65580 PGL65577:PGL65580 PQH65577:PQH65580 QAD65577:QAD65580 QJZ65577:QJZ65580 QTV65577:QTV65580 RDR65577:RDR65580 RNN65577:RNN65580 RXJ65577:RXJ65580 SHF65577:SHF65580 SRB65577:SRB65580 TAX65577:TAX65580 TKT65577:TKT65580 TUP65577:TUP65580 UEL65577:UEL65580 UOH65577:UOH65580 UYD65577:UYD65580 VHZ65577:VHZ65580 VRV65577:VRV65580 WBR65577:WBR65580 WLN65577:WLN65580 WVJ65577:WVJ65580 B131113:B131116 IX131113:IX131116 ST131113:ST131116 ACP131113:ACP131116 AML131113:AML131116 AWH131113:AWH131116 BGD131113:BGD131116 BPZ131113:BPZ131116 BZV131113:BZV131116 CJR131113:CJR131116 CTN131113:CTN131116 DDJ131113:DDJ131116 DNF131113:DNF131116 DXB131113:DXB131116 EGX131113:EGX131116 EQT131113:EQT131116 FAP131113:FAP131116 FKL131113:FKL131116 FUH131113:FUH131116 GED131113:GED131116 GNZ131113:GNZ131116 GXV131113:GXV131116 HHR131113:HHR131116 HRN131113:HRN131116 IBJ131113:IBJ131116 ILF131113:ILF131116 IVB131113:IVB131116 JEX131113:JEX131116 JOT131113:JOT131116 JYP131113:JYP131116 KIL131113:KIL131116 KSH131113:KSH131116 LCD131113:LCD131116 LLZ131113:LLZ131116 LVV131113:LVV131116 MFR131113:MFR131116 MPN131113:MPN131116 MZJ131113:MZJ131116 NJF131113:NJF131116 NTB131113:NTB131116 OCX131113:OCX131116 OMT131113:OMT131116 OWP131113:OWP131116 PGL131113:PGL131116 PQH131113:PQH131116 QAD131113:QAD131116 QJZ131113:QJZ131116 QTV131113:QTV131116 RDR131113:RDR131116 RNN131113:RNN131116 RXJ131113:RXJ131116 SHF131113:SHF131116 SRB131113:SRB131116 TAX131113:TAX131116 TKT131113:TKT131116 TUP131113:TUP131116 UEL131113:UEL131116 UOH131113:UOH131116 UYD131113:UYD131116 VHZ131113:VHZ131116 VRV131113:VRV131116 WBR131113:WBR131116 WLN131113:WLN131116 WVJ131113:WVJ131116 B196649:B196652 IX196649:IX196652 ST196649:ST196652 ACP196649:ACP196652 AML196649:AML196652 AWH196649:AWH196652 BGD196649:BGD196652 BPZ196649:BPZ196652 BZV196649:BZV196652 CJR196649:CJR196652 CTN196649:CTN196652 DDJ196649:DDJ196652 DNF196649:DNF196652 DXB196649:DXB196652 EGX196649:EGX196652 EQT196649:EQT196652 FAP196649:FAP196652 FKL196649:FKL196652 FUH196649:FUH196652 GED196649:GED196652 GNZ196649:GNZ196652 GXV196649:GXV196652 HHR196649:HHR196652 HRN196649:HRN196652 IBJ196649:IBJ196652 ILF196649:ILF196652 IVB196649:IVB196652 JEX196649:JEX196652 JOT196649:JOT196652 JYP196649:JYP196652 KIL196649:KIL196652 KSH196649:KSH196652 LCD196649:LCD196652 LLZ196649:LLZ196652 LVV196649:LVV196652 MFR196649:MFR196652 MPN196649:MPN196652 MZJ196649:MZJ196652 NJF196649:NJF196652 NTB196649:NTB196652 OCX196649:OCX196652 OMT196649:OMT196652 OWP196649:OWP196652 PGL196649:PGL196652 PQH196649:PQH196652 QAD196649:QAD196652 QJZ196649:QJZ196652 QTV196649:QTV196652 RDR196649:RDR196652 RNN196649:RNN196652 RXJ196649:RXJ196652 SHF196649:SHF196652 SRB196649:SRB196652 TAX196649:TAX196652 TKT196649:TKT196652 TUP196649:TUP196652 UEL196649:UEL196652 UOH196649:UOH196652 UYD196649:UYD196652 VHZ196649:VHZ196652 VRV196649:VRV196652 WBR196649:WBR196652 WLN196649:WLN196652 WVJ196649:WVJ196652 B262185:B262188 IX262185:IX262188 ST262185:ST262188 ACP262185:ACP262188 AML262185:AML262188 AWH262185:AWH262188 BGD262185:BGD262188 BPZ262185:BPZ262188 BZV262185:BZV262188 CJR262185:CJR262188 CTN262185:CTN262188 DDJ262185:DDJ262188 DNF262185:DNF262188 DXB262185:DXB262188 EGX262185:EGX262188 EQT262185:EQT262188 FAP262185:FAP262188 FKL262185:FKL262188 FUH262185:FUH262188 GED262185:GED262188 GNZ262185:GNZ262188 GXV262185:GXV262188 HHR262185:HHR262188 HRN262185:HRN262188 IBJ262185:IBJ262188 ILF262185:ILF262188 IVB262185:IVB262188 JEX262185:JEX262188 JOT262185:JOT262188 JYP262185:JYP262188 KIL262185:KIL262188 KSH262185:KSH262188 LCD262185:LCD262188 LLZ262185:LLZ262188 LVV262185:LVV262188 MFR262185:MFR262188 MPN262185:MPN262188 MZJ262185:MZJ262188 NJF262185:NJF262188 NTB262185:NTB262188 OCX262185:OCX262188 OMT262185:OMT262188 OWP262185:OWP262188 PGL262185:PGL262188 PQH262185:PQH262188 QAD262185:QAD262188 QJZ262185:QJZ262188 QTV262185:QTV262188 RDR262185:RDR262188 RNN262185:RNN262188 RXJ262185:RXJ262188 SHF262185:SHF262188 SRB262185:SRB262188 TAX262185:TAX262188 TKT262185:TKT262188 TUP262185:TUP262188 UEL262185:UEL262188 UOH262185:UOH262188 UYD262185:UYD262188 VHZ262185:VHZ262188 VRV262185:VRV262188 WBR262185:WBR262188 WLN262185:WLN262188 WVJ262185:WVJ262188 B327721:B327724 IX327721:IX327724 ST327721:ST327724 ACP327721:ACP327724 AML327721:AML327724 AWH327721:AWH327724 BGD327721:BGD327724 BPZ327721:BPZ327724 BZV327721:BZV327724 CJR327721:CJR327724 CTN327721:CTN327724 DDJ327721:DDJ327724 DNF327721:DNF327724 DXB327721:DXB327724 EGX327721:EGX327724 EQT327721:EQT327724 FAP327721:FAP327724 FKL327721:FKL327724 FUH327721:FUH327724 GED327721:GED327724 GNZ327721:GNZ327724 GXV327721:GXV327724 HHR327721:HHR327724 HRN327721:HRN327724 IBJ327721:IBJ327724 ILF327721:ILF327724 IVB327721:IVB327724 JEX327721:JEX327724 JOT327721:JOT327724 JYP327721:JYP327724 KIL327721:KIL327724 KSH327721:KSH327724 LCD327721:LCD327724 LLZ327721:LLZ327724 LVV327721:LVV327724 MFR327721:MFR327724 MPN327721:MPN327724 MZJ327721:MZJ327724 NJF327721:NJF327724 NTB327721:NTB327724 OCX327721:OCX327724 OMT327721:OMT327724 OWP327721:OWP327724 PGL327721:PGL327724 PQH327721:PQH327724 QAD327721:QAD327724 QJZ327721:QJZ327724 QTV327721:QTV327724 RDR327721:RDR327724 RNN327721:RNN327724 RXJ327721:RXJ327724 SHF327721:SHF327724 SRB327721:SRB327724 TAX327721:TAX327724 TKT327721:TKT327724 TUP327721:TUP327724 UEL327721:UEL327724 UOH327721:UOH327724 UYD327721:UYD327724 VHZ327721:VHZ327724 VRV327721:VRV327724 WBR327721:WBR327724 WLN327721:WLN327724 WVJ327721:WVJ327724 B393257:B393260 IX393257:IX393260 ST393257:ST393260 ACP393257:ACP393260 AML393257:AML393260 AWH393257:AWH393260 BGD393257:BGD393260 BPZ393257:BPZ393260 BZV393257:BZV393260 CJR393257:CJR393260 CTN393257:CTN393260 DDJ393257:DDJ393260 DNF393257:DNF393260 DXB393257:DXB393260 EGX393257:EGX393260 EQT393257:EQT393260 FAP393257:FAP393260 FKL393257:FKL393260 FUH393257:FUH393260 GED393257:GED393260 GNZ393257:GNZ393260 GXV393257:GXV393260 HHR393257:HHR393260 HRN393257:HRN393260 IBJ393257:IBJ393260 ILF393257:ILF393260 IVB393257:IVB393260 JEX393257:JEX393260 JOT393257:JOT393260 JYP393257:JYP393260 KIL393257:KIL393260 KSH393257:KSH393260 LCD393257:LCD393260 LLZ393257:LLZ393260 LVV393257:LVV393260 MFR393257:MFR393260 MPN393257:MPN393260 MZJ393257:MZJ393260 NJF393257:NJF393260 NTB393257:NTB393260 OCX393257:OCX393260 OMT393257:OMT393260 OWP393257:OWP393260 PGL393257:PGL393260 PQH393257:PQH393260 QAD393257:QAD393260 QJZ393257:QJZ393260 QTV393257:QTV393260 RDR393257:RDR393260 RNN393257:RNN393260 RXJ393257:RXJ393260 SHF393257:SHF393260 SRB393257:SRB393260 TAX393257:TAX393260 TKT393257:TKT393260 TUP393257:TUP393260 UEL393257:UEL393260 UOH393257:UOH393260 UYD393257:UYD393260 VHZ393257:VHZ393260 VRV393257:VRV393260 WBR393257:WBR393260 WLN393257:WLN393260 WVJ393257:WVJ393260 B458793:B458796 IX458793:IX458796 ST458793:ST458796 ACP458793:ACP458796 AML458793:AML458796 AWH458793:AWH458796 BGD458793:BGD458796 BPZ458793:BPZ458796 BZV458793:BZV458796 CJR458793:CJR458796 CTN458793:CTN458796 DDJ458793:DDJ458796 DNF458793:DNF458796 DXB458793:DXB458796 EGX458793:EGX458796 EQT458793:EQT458796 FAP458793:FAP458796 FKL458793:FKL458796 FUH458793:FUH458796 GED458793:GED458796 GNZ458793:GNZ458796 GXV458793:GXV458796 HHR458793:HHR458796 HRN458793:HRN458796 IBJ458793:IBJ458796 ILF458793:ILF458796 IVB458793:IVB458796 JEX458793:JEX458796 JOT458793:JOT458796 JYP458793:JYP458796 KIL458793:KIL458796 KSH458793:KSH458796 LCD458793:LCD458796 LLZ458793:LLZ458796 LVV458793:LVV458796 MFR458793:MFR458796 MPN458793:MPN458796 MZJ458793:MZJ458796 NJF458793:NJF458796 NTB458793:NTB458796 OCX458793:OCX458796 OMT458793:OMT458796 OWP458793:OWP458796 PGL458793:PGL458796 PQH458793:PQH458796 QAD458793:QAD458796 QJZ458793:QJZ458796 QTV458793:QTV458796 RDR458793:RDR458796 RNN458793:RNN458796 RXJ458793:RXJ458796 SHF458793:SHF458796 SRB458793:SRB458796 TAX458793:TAX458796 TKT458793:TKT458796 TUP458793:TUP458796 UEL458793:UEL458796 UOH458793:UOH458796 UYD458793:UYD458796 VHZ458793:VHZ458796 VRV458793:VRV458796 WBR458793:WBR458796 WLN458793:WLN458796 WVJ458793:WVJ458796 B524329:B524332 IX524329:IX524332 ST524329:ST524332 ACP524329:ACP524332 AML524329:AML524332 AWH524329:AWH524332 BGD524329:BGD524332 BPZ524329:BPZ524332 BZV524329:BZV524332 CJR524329:CJR524332 CTN524329:CTN524332 DDJ524329:DDJ524332 DNF524329:DNF524332 DXB524329:DXB524332 EGX524329:EGX524332 EQT524329:EQT524332 FAP524329:FAP524332 FKL524329:FKL524332 FUH524329:FUH524332 GED524329:GED524332 GNZ524329:GNZ524332 GXV524329:GXV524332 HHR524329:HHR524332 HRN524329:HRN524332 IBJ524329:IBJ524332 ILF524329:ILF524332 IVB524329:IVB524332 JEX524329:JEX524332 JOT524329:JOT524332 JYP524329:JYP524332 KIL524329:KIL524332 KSH524329:KSH524332 LCD524329:LCD524332 LLZ524329:LLZ524332 LVV524329:LVV524332 MFR524329:MFR524332 MPN524329:MPN524332 MZJ524329:MZJ524332 NJF524329:NJF524332 NTB524329:NTB524332 OCX524329:OCX524332 OMT524329:OMT524332 OWP524329:OWP524332 PGL524329:PGL524332 PQH524329:PQH524332 QAD524329:QAD524332 QJZ524329:QJZ524332 QTV524329:QTV524332 RDR524329:RDR524332 RNN524329:RNN524332 RXJ524329:RXJ524332 SHF524329:SHF524332 SRB524329:SRB524332 TAX524329:TAX524332 TKT524329:TKT524332 TUP524329:TUP524332 UEL524329:UEL524332 UOH524329:UOH524332 UYD524329:UYD524332 VHZ524329:VHZ524332 VRV524329:VRV524332 WBR524329:WBR524332 WLN524329:WLN524332 WVJ524329:WVJ524332 B589865:B589868 IX589865:IX589868 ST589865:ST589868 ACP589865:ACP589868 AML589865:AML589868 AWH589865:AWH589868 BGD589865:BGD589868 BPZ589865:BPZ589868 BZV589865:BZV589868 CJR589865:CJR589868 CTN589865:CTN589868 DDJ589865:DDJ589868 DNF589865:DNF589868 DXB589865:DXB589868 EGX589865:EGX589868 EQT589865:EQT589868 FAP589865:FAP589868 FKL589865:FKL589868 FUH589865:FUH589868 GED589865:GED589868 GNZ589865:GNZ589868 GXV589865:GXV589868 HHR589865:HHR589868 HRN589865:HRN589868 IBJ589865:IBJ589868 ILF589865:ILF589868 IVB589865:IVB589868 JEX589865:JEX589868 JOT589865:JOT589868 JYP589865:JYP589868 KIL589865:KIL589868 KSH589865:KSH589868 LCD589865:LCD589868 LLZ589865:LLZ589868 LVV589865:LVV589868 MFR589865:MFR589868 MPN589865:MPN589868 MZJ589865:MZJ589868 NJF589865:NJF589868 NTB589865:NTB589868 OCX589865:OCX589868 OMT589865:OMT589868 OWP589865:OWP589868 PGL589865:PGL589868 PQH589865:PQH589868 QAD589865:QAD589868 QJZ589865:QJZ589868 QTV589865:QTV589868 RDR589865:RDR589868 RNN589865:RNN589868 RXJ589865:RXJ589868 SHF589865:SHF589868 SRB589865:SRB589868 TAX589865:TAX589868 TKT589865:TKT589868 TUP589865:TUP589868 UEL589865:UEL589868 UOH589865:UOH589868 UYD589865:UYD589868 VHZ589865:VHZ589868 VRV589865:VRV589868 WBR589865:WBR589868 WLN589865:WLN589868 WVJ589865:WVJ589868 B655401:B655404 IX655401:IX655404 ST655401:ST655404 ACP655401:ACP655404 AML655401:AML655404 AWH655401:AWH655404 BGD655401:BGD655404 BPZ655401:BPZ655404 BZV655401:BZV655404 CJR655401:CJR655404 CTN655401:CTN655404 DDJ655401:DDJ655404 DNF655401:DNF655404 DXB655401:DXB655404 EGX655401:EGX655404 EQT655401:EQT655404 FAP655401:FAP655404 FKL655401:FKL655404 FUH655401:FUH655404 GED655401:GED655404 GNZ655401:GNZ655404 GXV655401:GXV655404 HHR655401:HHR655404 HRN655401:HRN655404 IBJ655401:IBJ655404 ILF655401:ILF655404 IVB655401:IVB655404 JEX655401:JEX655404 JOT655401:JOT655404 JYP655401:JYP655404 KIL655401:KIL655404 KSH655401:KSH655404 LCD655401:LCD655404 LLZ655401:LLZ655404 LVV655401:LVV655404 MFR655401:MFR655404 MPN655401:MPN655404 MZJ655401:MZJ655404 NJF655401:NJF655404 NTB655401:NTB655404 OCX655401:OCX655404 OMT655401:OMT655404 OWP655401:OWP655404 PGL655401:PGL655404 PQH655401:PQH655404 QAD655401:QAD655404 QJZ655401:QJZ655404 QTV655401:QTV655404 RDR655401:RDR655404 RNN655401:RNN655404 RXJ655401:RXJ655404 SHF655401:SHF655404 SRB655401:SRB655404 TAX655401:TAX655404 TKT655401:TKT655404 TUP655401:TUP655404 UEL655401:UEL655404 UOH655401:UOH655404 UYD655401:UYD655404 VHZ655401:VHZ655404 VRV655401:VRV655404 WBR655401:WBR655404 WLN655401:WLN655404 WVJ655401:WVJ655404 B720937:B720940 IX720937:IX720940 ST720937:ST720940 ACP720937:ACP720940 AML720937:AML720940 AWH720937:AWH720940 BGD720937:BGD720940 BPZ720937:BPZ720940 BZV720937:BZV720940 CJR720937:CJR720940 CTN720937:CTN720940 DDJ720937:DDJ720940 DNF720937:DNF720940 DXB720937:DXB720940 EGX720937:EGX720940 EQT720937:EQT720940 FAP720937:FAP720940 FKL720937:FKL720940 FUH720937:FUH720940 GED720937:GED720940 GNZ720937:GNZ720940 GXV720937:GXV720940 HHR720937:HHR720940 HRN720937:HRN720940 IBJ720937:IBJ720940 ILF720937:ILF720940 IVB720937:IVB720940 JEX720937:JEX720940 JOT720937:JOT720940 JYP720937:JYP720940 KIL720937:KIL720940 KSH720937:KSH720940 LCD720937:LCD720940 LLZ720937:LLZ720940 LVV720937:LVV720940 MFR720937:MFR720940 MPN720937:MPN720940 MZJ720937:MZJ720940 NJF720937:NJF720940 NTB720937:NTB720940 OCX720937:OCX720940 OMT720937:OMT720940 OWP720937:OWP720940 PGL720937:PGL720940 PQH720937:PQH720940 QAD720937:QAD720940 QJZ720937:QJZ720940 QTV720937:QTV720940 RDR720937:RDR720940 RNN720937:RNN720940 RXJ720937:RXJ720940 SHF720937:SHF720940 SRB720937:SRB720940 TAX720937:TAX720940 TKT720937:TKT720940 TUP720937:TUP720940 UEL720937:UEL720940 UOH720937:UOH720940 UYD720937:UYD720940 VHZ720937:VHZ720940 VRV720937:VRV720940 WBR720937:WBR720940 WLN720937:WLN720940 WVJ720937:WVJ720940 B786473:B786476 IX786473:IX786476 ST786473:ST786476 ACP786473:ACP786476 AML786473:AML786476 AWH786473:AWH786476 BGD786473:BGD786476 BPZ786473:BPZ786476 BZV786473:BZV786476 CJR786473:CJR786476 CTN786473:CTN786476 DDJ786473:DDJ786476 DNF786473:DNF786476 DXB786473:DXB786476 EGX786473:EGX786476 EQT786473:EQT786476 FAP786473:FAP786476 FKL786473:FKL786476 FUH786473:FUH786476 GED786473:GED786476 GNZ786473:GNZ786476 GXV786473:GXV786476 HHR786473:HHR786476 HRN786473:HRN786476 IBJ786473:IBJ786476 ILF786473:ILF786476 IVB786473:IVB786476 JEX786473:JEX786476 JOT786473:JOT786476 JYP786473:JYP786476 KIL786473:KIL786476 KSH786473:KSH786476 LCD786473:LCD786476 LLZ786473:LLZ786476 LVV786473:LVV786476 MFR786473:MFR786476 MPN786473:MPN786476 MZJ786473:MZJ786476 NJF786473:NJF786476 NTB786473:NTB786476 OCX786473:OCX786476 OMT786473:OMT786476 OWP786473:OWP786476 PGL786473:PGL786476 PQH786473:PQH786476 QAD786473:QAD786476 QJZ786473:QJZ786476 QTV786473:QTV786476 RDR786473:RDR786476 RNN786473:RNN786476 RXJ786473:RXJ786476 SHF786473:SHF786476 SRB786473:SRB786476 TAX786473:TAX786476 TKT786473:TKT786476 TUP786473:TUP786476 UEL786473:UEL786476 UOH786473:UOH786476 UYD786473:UYD786476 VHZ786473:VHZ786476 VRV786473:VRV786476 WBR786473:WBR786476 WLN786473:WLN786476 WVJ786473:WVJ786476 B852009:B852012 IX852009:IX852012 ST852009:ST852012 ACP852009:ACP852012 AML852009:AML852012 AWH852009:AWH852012 BGD852009:BGD852012 BPZ852009:BPZ852012 BZV852009:BZV852012 CJR852009:CJR852012 CTN852009:CTN852012 DDJ852009:DDJ852012 DNF852009:DNF852012 DXB852009:DXB852012 EGX852009:EGX852012 EQT852009:EQT852012 FAP852009:FAP852012 FKL852009:FKL852012 FUH852009:FUH852012 GED852009:GED852012 GNZ852009:GNZ852012 GXV852009:GXV852012 HHR852009:HHR852012 HRN852009:HRN852012 IBJ852009:IBJ852012 ILF852009:ILF852012 IVB852009:IVB852012 JEX852009:JEX852012 JOT852009:JOT852012 JYP852009:JYP852012 KIL852009:KIL852012 KSH852009:KSH852012 LCD852009:LCD852012 LLZ852009:LLZ852012 LVV852009:LVV852012 MFR852009:MFR852012 MPN852009:MPN852012 MZJ852009:MZJ852012 NJF852009:NJF852012 NTB852009:NTB852012 OCX852009:OCX852012 OMT852009:OMT852012 OWP852009:OWP852012 PGL852009:PGL852012 PQH852009:PQH852012 QAD852009:QAD852012 QJZ852009:QJZ852012 QTV852009:QTV852012 RDR852009:RDR852012 RNN852009:RNN852012 RXJ852009:RXJ852012 SHF852009:SHF852012 SRB852009:SRB852012 TAX852009:TAX852012 TKT852009:TKT852012 TUP852009:TUP852012 UEL852009:UEL852012 UOH852009:UOH852012 UYD852009:UYD852012 VHZ852009:VHZ852012 VRV852009:VRV852012 WBR852009:WBR852012 WLN852009:WLN852012 WVJ852009:WVJ852012 B917545:B917548 IX917545:IX917548 ST917545:ST917548 ACP917545:ACP917548 AML917545:AML917548 AWH917545:AWH917548 BGD917545:BGD917548 BPZ917545:BPZ917548 BZV917545:BZV917548 CJR917545:CJR917548 CTN917545:CTN917548 DDJ917545:DDJ917548 DNF917545:DNF917548 DXB917545:DXB917548 EGX917545:EGX917548 EQT917545:EQT917548 FAP917545:FAP917548 FKL917545:FKL917548 FUH917545:FUH917548 GED917545:GED917548 GNZ917545:GNZ917548 GXV917545:GXV917548 HHR917545:HHR917548 HRN917545:HRN917548 IBJ917545:IBJ917548 ILF917545:ILF917548 IVB917545:IVB917548 JEX917545:JEX917548 JOT917545:JOT917548 JYP917545:JYP917548 KIL917545:KIL917548 KSH917545:KSH917548 LCD917545:LCD917548 LLZ917545:LLZ917548 LVV917545:LVV917548 MFR917545:MFR917548 MPN917545:MPN917548 MZJ917545:MZJ917548 NJF917545:NJF917548 NTB917545:NTB917548 OCX917545:OCX917548 OMT917545:OMT917548 OWP917545:OWP917548 PGL917545:PGL917548 PQH917545:PQH917548 QAD917545:QAD917548 QJZ917545:QJZ917548 QTV917545:QTV917548 RDR917545:RDR917548 RNN917545:RNN917548 RXJ917545:RXJ917548 SHF917545:SHF917548 SRB917545:SRB917548 TAX917545:TAX917548 TKT917545:TKT917548 TUP917545:TUP917548 UEL917545:UEL917548 UOH917545:UOH917548 UYD917545:UYD917548 VHZ917545:VHZ917548 VRV917545:VRV917548 WBR917545:WBR917548 WLN917545:WLN917548 WVJ917545:WVJ917548 B983081:B983084 IX983081:IX983084 ST983081:ST983084 ACP983081:ACP983084 AML983081:AML983084 AWH983081:AWH983084 BGD983081:BGD983084 BPZ983081:BPZ983084 BZV983081:BZV983084 CJR983081:CJR983084 CTN983081:CTN983084 DDJ983081:DDJ983084 DNF983081:DNF983084 DXB983081:DXB983084 EGX983081:EGX983084 EQT983081:EQT983084 FAP983081:FAP983084 FKL983081:FKL983084 FUH983081:FUH983084 GED983081:GED983084 GNZ983081:GNZ983084 GXV983081:GXV983084 HHR983081:HHR983084 HRN983081:HRN983084 IBJ983081:IBJ983084 ILF983081:ILF983084 IVB983081:IVB983084 JEX983081:JEX983084 JOT983081:JOT983084 JYP983081:JYP983084 KIL983081:KIL983084 KSH983081:KSH983084 LCD983081:LCD983084 LLZ983081:LLZ983084 LVV983081:LVV983084 MFR983081:MFR983084 MPN983081:MPN983084 MZJ983081:MZJ983084 NJF983081:NJF983084 NTB983081:NTB983084 OCX983081:OCX983084 OMT983081:OMT983084 OWP983081:OWP983084 PGL983081:PGL983084 PQH983081:PQH983084 QAD983081:QAD983084 QJZ983081:QJZ983084 QTV983081:QTV983084 RDR983081:RDR983084 RNN983081:RNN983084 RXJ983081:RXJ983084 SHF983081:SHF983084 SRB983081:SRB983084 TAX983081:TAX983084 TKT983081:TKT983084 TUP983081:TUP983084 UEL983081:UEL983084 UOH983081:UOH983084 UYD983081:UYD983084 VHZ983081:VHZ983084 VRV983081:VRV983084 WBR983081:WBR983084 WLN983081:WLN983084 WVJ983081:WVJ983084 A34:A44 IW34:IW44 SS34:SS44 ACO34:ACO44 AMK34:AMK44 AWG34:AWG44 BGC34:BGC44 BPY34:BPY44 BZU34:BZU44 CJQ34:CJQ44 CTM34:CTM44 DDI34:DDI44 DNE34:DNE44 DXA34:DXA44 EGW34:EGW44 EQS34:EQS44 FAO34:FAO44 FKK34:FKK44 FUG34:FUG44 GEC34:GEC44 GNY34:GNY44 GXU34:GXU44 HHQ34:HHQ44 HRM34:HRM44 IBI34:IBI44 ILE34:ILE44 IVA34:IVA44 JEW34:JEW44 JOS34:JOS44 JYO34:JYO44 KIK34:KIK44 KSG34:KSG44 LCC34:LCC44 LLY34:LLY44 LVU34:LVU44 MFQ34:MFQ44 MPM34:MPM44 MZI34:MZI44 NJE34:NJE44 NTA34:NTA44 OCW34:OCW44 OMS34:OMS44 OWO34:OWO44 PGK34:PGK44 PQG34:PQG44 QAC34:QAC44 QJY34:QJY44 QTU34:QTU44 RDQ34:RDQ44 RNM34:RNM44 RXI34:RXI44 SHE34:SHE44 SRA34:SRA44 TAW34:TAW44 TKS34:TKS44 TUO34:TUO44 UEK34:UEK44 UOG34:UOG44 UYC34:UYC44 VHY34:VHY44 VRU34:VRU44 WBQ34:WBQ44 WLM34:WLM44 WVI34:WVI44 A65570:A65580 IW65570:IW65580 SS65570:SS65580 ACO65570:ACO65580 AMK65570:AMK65580 AWG65570:AWG65580 BGC65570:BGC65580 BPY65570:BPY65580 BZU65570:BZU65580 CJQ65570:CJQ65580 CTM65570:CTM65580 DDI65570:DDI65580 DNE65570:DNE65580 DXA65570:DXA65580 EGW65570:EGW65580 EQS65570:EQS65580 FAO65570:FAO65580 FKK65570:FKK65580 FUG65570:FUG65580 GEC65570:GEC65580 GNY65570:GNY65580 GXU65570:GXU65580 HHQ65570:HHQ65580 HRM65570:HRM65580 IBI65570:IBI65580 ILE65570:ILE65580 IVA65570:IVA65580 JEW65570:JEW65580 JOS65570:JOS65580 JYO65570:JYO65580 KIK65570:KIK65580 KSG65570:KSG65580 LCC65570:LCC65580 LLY65570:LLY65580 LVU65570:LVU65580 MFQ65570:MFQ65580 MPM65570:MPM65580 MZI65570:MZI65580 NJE65570:NJE65580 NTA65570:NTA65580 OCW65570:OCW65580 OMS65570:OMS65580 OWO65570:OWO65580 PGK65570:PGK65580 PQG65570:PQG65580 QAC65570:QAC65580 QJY65570:QJY65580 QTU65570:QTU65580 RDQ65570:RDQ65580 RNM65570:RNM65580 RXI65570:RXI65580 SHE65570:SHE65580 SRA65570:SRA65580 TAW65570:TAW65580 TKS65570:TKS65580 TUO65570:TUO65580 UEK65570:UEK65580 UOG65570:UOG65580 UYC65570:UYC65580 VHY65570:VHY65580 VRU65570:VRU65580 WBQ65570:WBQ65580 WLM65570:WLM65580 WVI65570:WVI65580 A131106:A131116 IW131106:IW131116 SS131106:SS131116 ACO131106:ACO131116 AMK131106:AMK131116 AWG131106:AWG131116 BGC131106:BGC131116 BPY131106:BPY131116 BZU131106:BZU131116 CJQ131106:CJQ131116 CTM131106:CTM131116 DDI131106:DDI131116 DNE131106:DNE131116 DXA131106:DXA131116 EGW131106:EGW131116 EQS131106:EQS131116 FAO131106:FAO131116 FKK131106:FKK131116 FUG131106:FUG131116 GEC131106:GEC131116 GNY131106:GNY131116 GXU131106:GXU131116 HHQ131106:HHQ131116 HRM131106:HRM131116 IBI131106:IBI131116 ILE131106:ILE131116 IVA131106:IVA131116 JEW131106:JEW131116 JOS131106:JOS131116 JYO131106:JYO131116 KIK131106:KIK131116 KSG131106:KSG131116 LCC131106:LCC131116 LLY131106:LLY131116 LVU131106:LVU131116 MFQ131106:MFQ131116 MPM131106:MPM131116 MZI131106:MZI131116 NJE131106:NJE131116 NTA131106:NTA131116 OCW131106:OCW131116 OMS131106:OMS131116 OWO131106:OWO131116 PGK131106:PGK131116 PQG131106:PQG131116 QAC131106:QAC131116 QJY131106:QJY131116 QTU131106:QTU131116 RDQ131106:RDQ131116 RNM131106:RNM131116 RXI131106:RXI131116 SHE131106:SHE131116 SRA131106:SRA131116 TAW131106:TAW131116 TKS131106:TKS131116 TUO131106:TUO131116 UEK131106:UEK131116 UOG131106:UOG131116 UYC131106:UYC131116 VHY131106:VHY131116 VRU131106:VRU131116 WBQ131106:WBQ131116 WLM131106:WLM131116 WVI131106:WVI131116 A196642:A196652 IW196642:IW196652 SS196642:SS196652 ACO196642:ACO196652 AMK196642:AMK196652 AWG196642:AWG196652 BGC196642:BGC196652 BPY196642:BPY196652 BZU196642:BZU196652 CJQ196642:CJQ196652 CTM196642:CTM196652 DDI196642:DDI196652 DNE196642:DNE196652 DXA196642:DXA196652 EGW196642:EGW196652 EQS196642:EQS196652 FAO196642:FAO196652 FKK196642:FKK196652 FUG196642:FUG196652 GEC196642:GEC196652 GNY196642:GNY196652 GXU196642:GXU196652 HHQ196642:HHQ196652 HRM196642:HRM196652 IBI196642:IBI196652 ILE196642:ILE196652 IVA196642:IVA196652 JEW196642:JEW196652 JOS196642:JOS196652 JYO196642:JYO196652 KIK196642:KIK196652 KSG196642:KSG196652 LCC196642:LCC196652 LLY196642:LLY196652 LVU196642:LVU196652 MFQ196642:MFQ196652 MPM196642:MPM196652 MZI196642:MZI196652 NJE196642:NJE196652 NTA196642:NTA196652 OCW196642:OCW196652 OMS196642:OMS196652 OWO196642:OWO196652 PGK196642:PGK196652 PQG196642:PQG196652 QAC196642:QAC196652 QJY196642:QJY196652 QTU196642:QTU196652 RDQ196642:RDQ196652 RNM196642:RNM196652 RXI196642:RXI196652 SHE196642:SHE196652 SRA196642:SRA196652 TAW196642:TAW196652 TKS196642:TKS196652 TUO196642:TUO196652 UEK196642:UEK196652 UOG196642:UOG196652 UYC196642:UYC196652 VHY196642:VHY196652 VRU196642:VRU196652 WBQ196642:WBQ196652 WLM196642:WLM196652 WVI196642:WVI196652 A262178:A262188 IW262178:IW262188 SS262178:SS262188 ACO262178:ACO262188 AMK262178:AMK262188 AWG262178:AWG262188 BGC262178:BGC262188 BPY262178:BPY262188 BZU262178:BZU262188 CJQ262178:CJQ262188 CTM262178:CTM262188 DDI262178:DDI262188 DNE262178:DNE262188 DXA262178:DXA262188 EGW262178:EGW262188 EQS262178:EQS262188 FAO262178:FAO262188 FKK262178:FKK262188 FUG262178:FUG262188 GEC262178:GEC262188 GNY262178:GNY262188 GXU262178:GXU262188 HHQ262178:HHQ262188 HRM262178:HRM262188 IBI262178:IBI262188 ILE262178:ILE262188 IVA262178:IVA262188 JEW262178:JEW262188 JOS262178:JOS262188 JYO262178:JYO262188 KIK262178:KIK262188 KSG262178:KSG262188 LCC262178:LCC262188 LLY262178:LLY262188 LVU262178:LVU262188 MFQ262178:MFQ262188 MPM262178:MPM262188 MZI262178:MZI262188 NJE262178:NJE262188 NTA262178:NTA262188 OCW262178:OCW262188 OMS262178:OMS262188 OWO262178:OWO262188 PGK262178:PGK262188 PQG262178:PQG262188 QAC262178:QAC262188 QJY262178:QJY262188 QTU262178:QTU262188 RDQ262178:RDQ262188 RNM262178:RNM262188 RXI262178:RXI262188 SHE262178:SHE262188 SRA262178:SRA262188 TAW262178:TAW262188 TKS262178:TKS262188 TUO262178:TUO262188 UEK262178:UEK262188 UOG262178:UOG262188 UYC262178:UYC262188 VHY262178:VHY262188 VRU262178:VRU262188 WBQ262178:WBQ262188 WLM262178:WLM262188 WVI262178:WVI262188 A327714:A327724 IW327714:IW327724 SS327714:SS327724 ACO327714:ACO327724 AMK327714:AMK327724 AWG327714:AWG327724 BGC327714:BGC327724 BPY327714:BPY327724 BZU327714:BZU327724 CJQ327714:CJQ327724 CTM327714:CTM327724 DDI327714:DDI327724 DNE327714:DNE327724 DXA327714:DXA327724 EGW327714:EGW327724 EQS327714:EQS327724 FAO327714:FAO327724 FKK327714:FKK327724 FUG327714:FUG327724 GEC327714:GEC327724 GNY327714:GNY327724 GXU327714:GXU327724 HHQ327714:HHQ327724 HRM327714:HRM327724 IBI327714:IBI327724 ILE327714:ILE327724 IVA327714:IVA327724 JEW327714:JEW327724 JOS327714:JOS327724 JYO327714:JYO327724 KIK327714:KIK327724 KSG327714:KSG327724 LCC327714:LCC327724 LLY327714:LLY327724 LVU327714:LVU327724 MFQ327714:MFQ327724 MPM327714:MPM327724 MZI327714:MZI327724 NJE327714:NJE327724 NTA327714:NTA327724 OCW327714:OCW327724 OMS327714:OMS327724 OWO327714:OWO327724 PGK327714:PGK327724 PQG327714:PQG327724 QAC327714:QAC327724 QJY327714:QJY327724 QTU327714:QTU327724 RDQ327714:RDQ327724 RNM327714:RNM327724 RXI327714:RXI327724 SHE327714:SHE327724 SRA327714:SRA327724 TAW327714:TAW327724 TKS327714:TKS327724 TUO327714:TUO327724 UEK327714:UEK327724 UOG327714:UOG327724 UYC327714:UYC327724 VHY327714:VHY327724 VRU327714:VRU327724 WBQ327714:WBQ327724 WLM327714:WLM327724 WVI327714:WVI327724 A393250:A393260 IW393250:IW393260 SS393250:SS393260 ACO393250:ACO393260 AMK393250:AMK393260 AWG393250:AWG393260 BGC393250:BGC393260 BPY393250:BPY393260 BZU393250:BZU393260 CJQ393250:CJQ393260 CTM393250:CTM393260 DDI393250:DDI393260 DNE393250:DNE393260 DXA393250:DXA393260 EGW393250:EGW393260 EQS393250:EQS393260 FAO393250:FAO393260 FKK393250:FKK393260 FUG393250:FUG393260 GEC393250:GEC393260 GNY393250:GNY393260 GXU393250:GXU393260 HHQ393250:HHQ393260 HRM393250:HRM393260 IBI393250:IBI393260 ILE393250:ILE393260 IVA393250:IVA393260 JEW393250:JEW393260 JOS393250:JOS393260 JYO393250:JYO393260 KIK393250:KIK393260 KSG393250:KSG393260 LCC393250:LCC393260 LLY393250:LLY393260 LVU393250:LVU393260 MFQ393250:MFQ393260 MPM393250:MPM393260 MZI393250:MZI393260 NJE393250:NJE393260 NTA393250:NTA393260 OCW393250:OCW393260 OMS393250:OMS393260 OWO393250:OWO393260 PGK393250:PGK393260 PQG393250:PQG393260 QAC393250:QAC393260 QJY393250:QJY393260 QTU393250:QTU393260 RDQ393250:RDQ393260 RNM393250:RNM393260 RXI393250:RXI393260 SHE393250:SHE393260 SRA393250:SRA393260 TAW393250:TAW393260 TKS393250:TKS393260 TUO393250:TUO393260 UEK393250:UEK393260 UOG393250:UOG393260 UYC393250:UYC393260 VHY393250:VHY393260 VRU393250:VRU393260 WBQ393250:WBQ393260 WLM393250:WLM393260 WVI393250:WVI393260 A458786:A458796 IW458786:IW458796 SS458786:SS458796 ACO458786:ACO458796 AMK458786:AMK458796 AWG458786:AWG458796 BGC458786:BGC458796 BPY458786:BPY458796 BZU458786:BZU458796 CJQ458786:CJQ458796 CTM458786:CTM458796 DDI458786:DDI458796 DNE458786:DNE458796 DXA458786:DXA458796 EGW458786:EGW458796 EQS458786:EQS458796 FAO458786:FAO458796 FKK458786:FKK458796 FUG458786:FUG458796 GEC458786:GEC458796 GNY458786:GNY458796 GXU458786:GXU458796 HHQ458786:HHQ458796 HRM458786:HRM458796 IBI458786:IBI458796 ILE458786:ILE458796 IVA458786:IVA458796 JEW458786:JEW458796 JOS458786:JOS458796 JYO458786:JYO458796 KIK458786:KIK458796 KSG458786:KSG458796 LCC458786:LCC458796 LLY458786:LLY458796 LVU458786:LVU458796 MFQ458786:MFQ458796 MPM458786:MPM458796 MZI458786:MZI458796 NJE458786:NJE458796 NTA458786:NTA458796 OCW458786:OCW458796 OMS458786:OMS458796 OWO458786:OWO458796 PGK458786:PGK458796 PQG458786:PQG458796 QAC458786:QAC458796 QJY458786:QJY458796 QTU458786:QTU458796 RDQ458786:RDQ458796 RNM458786:RNM458796 RXI458786:RXI458796 SHE458786:SHE458796 SRA458786:SRA458796 TAW458786:TAW458796 TKS458786:TKS458796 TUO458786:TUO458796 UEK458786:UEK458796 UOG458786:UOG458796 UYC458786:UYC458796 VHY458786:VHY458796 VRU458786:VRU458796 WBQ458786:WBQ458796 WLM458786:WLM458796 WVI458786:WVI458796 A524322:A524332 IW524322:IW524332 SS524322:SS524332 ACO524322:ACO524332 AMK524322:AMK524332 AWG524322:AWG524332 BGC524322:BGC524332 BPY524322:BPY524332 BZU524322:BZU524332 CJQ524322:CJQ524332 CTM524322:CTM524332 DDI524322:DDI524332 DNE524322:DNE524332 DXA524322:DXA524332 EGW524322:EGW524332 EQS524322:EQS524332 FAO524322:FAO524332 FKK524322:FKK524332 FUG524322:FUG524332 GEC524322:GEC524332 GNY524322:GNY524332 GXU524322:GXU524332 HHQ524322:HHQ524332 HRM524322:HRM524332 IBI524322:IBI524332 ILE524322:ILE524332 IVA524322:IVA524332 JEW524322:JEW524332 JOS524322:JOS524332 JYO524322:JYO524332 KIK524322:KIK524332 KSG524322:KSG524332 LCC524322:LCC524332 LLY524322:LLY524332 LVU524322:LVU524332 MFQ524322:MFQ524332 MPM524322:MPM524332 MZI524322:MZI524332 NJE524322:NJE524332 NTA524322:NTA524332 OCW524322:OCW524332 OMS524322:OMS524332 OWO524322:OWO524332 PGK524322:PGK524332 PQG524322:PQG524332 QAC524322:QAC524332 QJY524322:QJY524332 QTU524322:QTU524332 RDQ524322:RDQ524332 RNM524322:RNM524332 RXI524322:RXI524332 SHE524322:SHE524332 SRA524322:SRA524332 TAW524322:TAW524332 TKS524322:TKS524332 TUO524322:TUO524332 UEK524322:UEK524332 UOG524322:UOG524332 UYC524322:UYC524332 VHY524322:VHY524332 VRU524322:VRU524332 WBQ524322:WBQ524332 WLM524322:WLM524332 WVI524322:WVI524332 A589858:A589868 IW589858:IW589868 SS589858:SS589868 ACO589858:ACO589868 AMK589858:AMK589868 AWG589858:AWG589868 BGC589858:BGC589868 BPY589858:BPY589868 BZU589858:BZU589868 CJQ589858:CJQ589868 CTM589858:CTM589868 DDI589858:DDI589868 DNE589858:DNE589868 DXA589858:DXA589868 EGW589858:EGW589868 EQS589858:EQS589868 FAO589858:FAO589868 FKK589858:FKK589868 FUG589858:FUG589868 GEC589858:GEC589868 GNY589858:GNY589868 GXU589858:GXU589868 HHQ589858:HHQ589868 HRM589858:HRM589868 IBI589858:IBI589868 ILE589858:ILE589868 IVA589858:IVA589868 JEW589858:JEW589868 JOS589858:JOS589868 JYO589858:JYO589868 KIK589858:KIK589868 KSG589858:KSG589868 LCC589858:LCC589868 LLY589858:LLY589868 LVU589858:LVU589868 MFQ589858:MFQ589868 MPM589858:MPM589868 MZI589858:MZI589868 NJE589858:NJE589868 NTA589858:NTA589868 OCW589858:OCW589868 OMS589858:OMS589868 OWO589858:OWO589868 PGK589858:PGK589868 PQG589858:PQG589868 QAC589858:QAC589868 QJY589858:QJY589868 QTU589858:QTU589868 RDQ589858:RDQ589868 RNM589858:RNM589868 RXI589858:RXI589868 SHE589858:SHE589868 SRA589858:SRA589868 TAW589858:TAW589868 TKS589858:TKS589868 TUO589858:TUO589868 UEK589858:UEK589868 UOG589858:UOG589868 UYC589858:UYC589868 VHY589858:VHY589868 VRU589858:VRU589868 WBQ589858:WBQ589868 WLM589858:WLM589868 WVI589858:WVI589868 A655394:A655404 IW655394:IW655404 SS655394:SS655404 ACO655394:ACO655404 AMK655394:AMK655404 AWG655394:AWG655404 BGC655394:BGC655404 BPY655394:BPY655404 BZU655394:BZU655404 CJQ655394:CJQ655404 CTM655394:CTM655404 DDI655394:DDI655404 DNE655394:DNE655404 DXA655394:DXA655404 EGW655394:EGW655404 EQS655394:EQS655404 FAO655394:FAO655404 FKK655394:FKK655404 FUG655394:FUG655404 GEC655394:GEC655404 GNY655394:GNY655404 GXU655394:GXU655404 HHQ655394:HHQ655404 HRM655394:HRM655404 IBI655394:IBI655404 ILE655394:ILE655404 IVA655394:IVA655404 JEW655394:JEW655404 JOS655394:JOS655404 JYO655394:JYO655404 KIK655394:KIK655404 KSG655394:KSG655404 LCC655394:LCC655404 LLY655394:LLY655404 LVU655394:LVU655404 MFQ655394:MFQ655404 MPM655394:MPM655404 MZI655394:MZI655404 NJE655394:NJE655404 NTA655394:NTA655404 OCW655394:OCW655404 OMS655394:OMS655404 OWO655394:OWO655404 PGK655394:PGK655404 PQG655394:PQG655404 QAC655394:QAC655404 QJY655394:QJY655404 QTU655394:QTU655404 RDQ655394:RDQ655404 RNM655394:RNM655404 RXI655394:RXI655404 SHE655394:SHE655404 SRA655394:SRA655404 TAW655394:TAW655404 TKS655394:TKS655404 TUO655394:TUO655404 UEK655394:UEK655404 UOG655394:UOG655404 UYC655394:UYC655404 VHY655394:VHY655404 VRU655394:VRU655404 WBQ655394:WBQ655404 WLM655394:WLM655404 WVI655394:WVI655404 A720930:A720940 IW720930:IW720940 SS720930:SS720940 ACO720930:ACO720940 AMK720930:AMK720940 AWG720930:AWG720940 BGC720930:BGC720940 BPY720930:BPY720940 BZU720930:BZU720940 CJQ720930:CJQ720940 CTM720930:CTM720940 DDI720930:DDI720940 DNE720930:DNE720940 DXA720930:DXA720940 EGW720930:EGW720940 EQS720930:EQS720940 FAO720930:FAO720940 FKK720930:FKK720940 FUG720930:FUG720940 GEC720930:GEC720940 GNY720930:GNY720940 GXU720930:GXU720940 HHQ720930:HHQ720940 HRM720930:HRM720940 IBI720930:IBI720940 ILE720930:ILE720940 IVA720930:IVA720940 JEW720930:JEW720940 JOS720930:JOS720940 JYO720930:JYO720940 KIK720930:KIK720940 KSG720930:KSG720940 LCC720930:LCC720940 LLY720930:LLY720940 LVU720930:LVU720940 MFQ720930:MFQ720940 MPM720930:MPM720940 MZI720930:MZI720940 NJE720930:NJE720940 NTA720930:NTA720940 OCW720930:OCW720940 OMS720930:OMS720940 OWO720930:OWO720940 PGK720930:PGK720940 PQG720930:PQG720940 QAC720930:QAC720940 QJY720930:QJY720940 QTU720930:QTU720940 RDQ720930:RDQ720940 RNM720930:RNM720940 RXI720930:RXI720940 SHE720930:SHE720940 SRA720930:SRA720940 TAW720930:TAW720940 TKS720930:TKS720940 TUO720930:TUO720940 UEK720930:UEK720940 UOG720930:UOG720940 UYC720930:UYC720940 VHY720930:VHY720940 VRU720930:VRU720940 WBQ720930:WBQ720940 WLM720930:WLM720940 WVI720930:WVI720940 A786466:A786476 IW786466:IW786476 SS786466:SS786476 ACO786466:ACO786476 AMK786466:AMK786476 AWG786466:AWG786476 BGC786466:BGC786476 BPY786466:BPY786476 BZU786466:BZU786476 CJQ786466:CJQ786476 CTM786466:CTM786476 DDI786466:DDI786476 DNE786466:DNE786476 DXA786466:DXA786476 EGW786466:EGW786476 EQS786466:EQS786476 FAO786466:FAO786476 FKK786466:FKK786476 FUG786466:FUG786476 GEC786466:GEC786476 GNY786466:GNY786476 GXU786466:GXU786476 HHQ786466:HHQ786476 HRM786466:HRM786476 IBI786466:IBI786476 ILE786466:ILE786476 IVA786466:IVA786476 JEW786466:JEW786476 JOS786466:JOS786476 JYO786466:JYO786476 KIK786466:KIK786476 KSG786466:KSG786476 LCC786466:LCC786476 LLY786466:LLY786476 LVU786466:LVU786476 MFQ786466:MFQ786476 MPM786466:MPM786476 MZI786466:MZI786476 NJE786466:NJE786476 NTA786466:NTA786476 OCW786466:OCW786476 OMS786466:OMS786476 OWO786466:OWO786476 PGK786466:PGK786476 PQG786466:PQG786476 QAC786466:QAC786476 QJY786466:QJY786476 QTU786466:QTU786476 RDQ786466:RDQ786476 RNM786466:RNM786476 RXI786466:RXI786476 SHE786466:SHE786476 SRA786466:SRA786476 TAW786466:TAW786476 TKS786466:TKS786476 TUO786466:TUO786476 UEK786466:UEK786476 UOG786466:UOG786476 UYC786466:UYC786476 VHY786466:VHY786476 VRU786466:VRU786476 WBQ786466:WBQ786476 WLM786466:WLM786476 WVI786466:WVI786476 A852002:A852012 IW852002:IW852012 SS852002:SS852012 ACO852002:ACO852012 AMK852002:AMK852012 AWG852002:AWG852012 BGC852002:BGC852012 BPY852002:BPY852012 BZU852002:BZU852012 CJQ852002:CJQ852012 CTM852002:CTM852012 DDI852002:DDI852012 DNE852002:DNE852012 DXA852002:DXA852012 EGW852002:EGW852012 EQS852002:EQS852012 FAO852002:FAO852012 FKK852002:FKK852012 FUG852002:FUG852012 GEC852002:GEC852012 GNY852002:GNY852012 GXU852002:GXU852012 HHQ852002:HHQ852012 HRM852002:HRM852012 IBI852002:IBI852012 ILE852002:ILE852012 IVA852002:IVA852012 JEW852002:JEW852012 JOS852002:JOS852012 JYO852002:JYO852012 KIK852002:KIK852012 KSG852002:KSG852012 LCC852002:LCC852012 LLY852002:LLY852012 LVU852002:LVU852012 MFQ852002:MFQ852012 MPM852002:MPM852012 MZI852002:MZI852012 NJE852002:NJE852012 NTA852002:NTA852012 OCW852002:OCW852012 OMS852002:OMS852012 OWO852002:OWO852012 PGK852002:PGK852012 PQG852002:PQG852012 QAC852002:QAC852012 QJY852002:QJY852012 QTU852002:QTU852012 RDQ852002:RDQ852012 RNM852002:RNM852012 RXI852002:RXI852012 SHE852002:SHE852012 SRA852002:SRA852012 TAW852002:TAW852012 TKS852002:TKS852012 TUO852002:TUO852012 UEK852002:UEK852012 UOG852002:UOG852012 UYC852002:UYC852012 VHY852002:VHY852012 VRU852002:VRU852012 WBQ852002:WBQ852012 WLM852002:WLM852012 WVI852002:WVI852012 A917538:A917548 IW917538:IW917548 SS917538:SS917548 ACO917538:ACO917548 AMK917538:AMK917548 AWG917538:AWG917548 BGC917538:BGC917548 BPY917538:BPY917548 BZU917538:BZU917548 CJQ917538:CJQ917548 CTM917538:CTM917548 DDI917538:DDI917548 DNE917538:DNE917548 DXA917538:DXA917548 EGW917538:EGW917548 EQS917538:EQS917548 FAO917538:FAO917548 FKK917538:FKK917548 FUG917538:FUG917548 GEC917538:GEC917548 GNY917538:GNY917548 GXU917538:GXU917548 HHQ917538:HHQ917548 HRM917538:HRM917548 IBI917538:IBI917548 ILE917538:ILE917548 IVA917538:IVA917548 JEW917538:JEW917548 JOS917538:JOS917548 JYO917538:JYO917548 KIK917538:KIK917548 KSG917538:KSG917548 LCC917538:LCC917548 LLY917538:LLY917548 LVU917538:LVU917548 MFQ917538:MFQ917548 MPM917538:MPM917548 MZI917538:MZI917548 NJE917538:NJE917548 NTA917538:NTA917548 OCW917538:OCW917548 OMS917538:OMS917548 OWO917538:OWO917548 PGK917538:PGK917548 PQG917538:PQG917548 QAC917538:QAC917548 QJY917538:QJY917548 QTU917538:QTU917548 RDQ917538:RDQ917548 RNM917538:RNM917548 RXI917538:RXI917548 SHE917538:SHE917548 SRA917538:SRA917548 TAW917538:TAW917548 TKS917538:TKS917548 TUO917538:TUO917548 UEK917538:UEK917548 UOG917538:UOG917548 UYC917538:UYC917548 VHY917538:VHY917548 VRU917538:VRU917548 WBQ917538:WBQ917548 WLM917538:WLM917548 WVI917538:WVI917548 A983074:A983084 IW983074:IW983084 SS983074:SS983084 ACO983074:ACO983084 AMK983074:AMK983084 AWG983074:AWG983084 BGC983074:BGC983084 BPY983074:BPY983084 BZU983074:BZU983084 CJQ983074:CJQ983084 CTM983074:CTM983084 DDI983074:DDI983084 DNE983074:DNE983084 DXA983074:DXA983084 EGW983074:EGW983084 EQS983074:EQS983084 FAO983074:FAO983084 FKK983074:FKK983084 FUG983074:FUG983084 GEC983074:GEC983084 GNY983074:GNY983084 GXU983074:GXU983084 HHQ983074:HHQ983084 HRM983074:HRM983084 IBI983074:IBI983084 ILE983074:ILE983084 IVA983074:IVA983084 JEW983074:JEW983084 JOS983074:JOS983084 JYO983074:JYO983084 KIK983074:KIK983084 KSG983074:KSG983084 LCC983074:LCC983084 LLY983074:LLY983084 LVU983074:LVU983084 MFQ983074:MFQ983084 MPM983074:MPM983084 MZI983074:MZI983084 NJE983074:NJE983084 NTA983074:NTA983084 OCW983074:OCW983084 OMS983074:OMS983084 OWO983074:OWO983084 PGK983074:PGK983084 PQG983074:PQG983084 QAC983074:QAC983084 QJY983074:QJY983084 QTU983074:QTU983084 RDQ983074:RDQ983084 RNM983074:RNM983084 RXI983074:RXI983084 SHE983074:SHE983084 SRA983074:SRA983084 TAW983074:TAW983084 TKS983074:TKS983084 TUO983074:TUO983084 UEK983074:UEK983084 UOG983074:UOG983084 UYC983074:UYC983084 VHY983074:VHY983084 VRU983074:VRU983084 WBQ983074:WBQ983084 WLM983074:WLM983084 WVI983074:WVI983084 B34:B39 IX34:IX39 ST34:ST39 ACP34:ACP39 AML34:AML39 AWH34:AWH39 BGD34:BGD39 BPZ34:BPZ39 BZV34:BZV39 CJR34:CJR39 CTN34:CTN39 DDJ34:DDJ39 DNF34:DNF39 DXB34:DXB39 EGX34:EGX39 EQT34:EQT39 FAP34:FAP39 FKL34:FKL39 FUH34:FUH39 GED34:GED39 GNZ34:GNZ39 GXV34:GXV39 HHR34:HHR39 HRN34:HRN39 IBJ34:IBJ39 ILF34:ILF39 IVB34:IVB39 JEX34:JEX39 JOT34:JOT39 JYP34:JYP39 KIL34:KIL39 KSH34:KSH39 LCD34:LCD39 LLZ34:LLZ39 LVV34:LVV39 MFR34:MFR39 MPN34:MPN39 MZJ34:MZJ39 NJF34:NJF39 NTB34:NTB39 OCX34:OCX39 OMT34:OMT39 OWP34:OWP39 PGL34:PGL39 PQH34:PQH39 QAD34:QAD39 QJZ34:QJZ39 QTV34:QTV39 RDR34:RDR39 RNN34:RNN39 RXJ34:RXJ39 SHF34:SHF39 SRB34:SRB39 TAX34:TAX39 TKT34:TKT39 TUP34:TUP39 UEL34:UEL39 UOH34:UOH39 UYD34:UYD39 VHZ34:VHZ39 VRV34:VRV39 WBR34:WBR39 WLN34:WLN39 WVJ34:WVJ39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G45:BB55 JC45:KX55 SY45:UT55 ACU45:AEP55 AMQ45:AOL55 AWM45:AYH55 BGI45:BID55 BQE45:BRZ55 CAA45:CBV55 CJW45:CLR55 CTS45:CVN55 DDO45:DFJ55 DNK45:DPF55 DXG45:DZB55 EHC45:EIX55 EQY45:EST55 FAU45:FCP55 FKQ45:FML55 FUM45:FWH55 GEI45:GGD55 GOE45:GPZ55 GYA45:GZV55 HHW45:HJR55 HRS45:HTN55 IBO45:IDJ55 ILK45:INF55 IVG45:IXB55 JFC45:JGX55 JOY45:JQT55 JYU45:KAP55 KIQ45:KKL55 KSM45:KUH55 LCI45:LED55 LME45:LNZ55 LWA45:LXV55 MFW45:MHR55 MPS45:MRN55 MZO45:NBJ55 NJK45:NLF55 NTG45:NVB55 ODC45:OEX55 OMY45:OOT55 OWU45:OYP55 PGQ45:PIL55 PQM45:PSH55 QAI45:QCD55 QKE45:QLZ55 QUA45:QVV55 RDW45:RFR55 RNS45:RPN55 RXO45:RZJ55 SHK45:SJF55 SRG45:STB55 TBC45:TCX55 TKY45:TMT55 TUU45:TWP55 UEQ45:UGL55 UOM45:UQH55 UYI45:VAD55 VIE45:VJZ55 VSA45:VTV55 WBW45:WDR55 WLS45:WNN55 WVO45:WXJ55 G65581:BB65591 JC65581:KX65591 SY65581:UT65591 ACU65581:AEP65591 AMQ65581:AOL65591 AWM65581:AYH65591 BGI65581:BID65591 BQE65581:BRZ65591 CAA65581:CBV65591 CJW65581:CLR65591 CTS65581:CVN65591 DDO65581:DFJ65591 DNK65581:DPF65591 DXG65581:DZB65591 EHC65581:EIX65591 EQY65581:EST65591 FAU65581:FCP65591 FKQ65581:FML65591 FUM65581:FWH65591 GEI65581:GGD65591 GOE65581:GPZ65591 GYA65581:GZV65591 HHW65581:HJR65591 HRS65581:HTN65591 IBO65581:IDJ65591 ILK65581:INF65591 IVG65581:IXB65591 JFC65581:JGX65591 JOY65581:JQT65591 JYU65581:KAP65591 KIQ65581:KKL65591 KSM65581:KUH65591 LCI65581:LED65591 LME65581:LNZ65591 LWA65581:LXV65591 MFW65581:MHR65591 MPS65581:MRN65591 MZO65581:NBJ65591 NJK65581:NLF65591 NTG65581:NVB65591 ODC65581:OEX65591 OMY65581:OOT65591 OWU65581:OYP65591 PGQ65581:PIL65591 PQM65581:PSH65591 QAI65581:QCD65591 QKE65581:QLZ65591 QUA65581:QVV65591 RDW65581:RFR65591 RNS65581:RPN65591 RXO65581:RZJ65591 SHK65581:SJF65591 SRG65581:STB65591 TBC65581:TCX65591 TKY65581:TMT65591 TUU65581:TWP65591 UEQ65581:UGL65591 UOM65581:UQH65591 UYI65581:VAD65591 VIE65581:VJZ65591 VSA65581:VTV65591 WBW65581:WDR65591 WLS65581:WNN65591 WVO65581:WXJ65591 G131117:BB131127 JC131117:KX131127 SY131117:UT131127 ACU131117:AEP131127 AMQ131117:AOL131127 AWM131117:AYH131127 BGI131117:BID131127 BQE131117:BRZ131127 CAA131117:CBV131127 CJW131117:CLR131127 CTS131117:CVN131127 DDO131117:DFJ131127 DNK131117:DPF131127 DXG131117:DZB131127 EHC131117:EIX131127 EQY131117:EST131127 FAU131117:FCP131127 FKQ131117:FML131127 FUM131117:FWH131127 GEI131117:GGD131127 GOE131117:GPZ131127 GYA131117:GZV131127 HHW131117:HJR131127 HRS131117:HTN131127 IBO131117:IDJ131127 ILK131117:INF131127 IVG131117:IXB131127 JFC131117:JGX131127 JOY131117:JQT131127 JYU131117:KAP131127 KIQ131117:KKL131127 KSM131117:KUH131127 LCI131117:LED131127 LME131117:LNZ131127 LWA131117:LXV131127 MFW131117:MHR131127 MPS131117:MRN131127 MZO131117:NBJ131127 NJK131117:NLF131127 NTG131117:NVB131127 ODC131117:OEX131127 OMY131117:OOT131127 OWU131117:OYP131127 PGQ131117:PIL131127 PQM131117:PSH131127 QAI131117:QCD131127 QKE131117:QLZ131127 QUA131117:QVV131127 RDW131117:RFR131127 RNS131117:RPN131127 RXO131117:RZJ131127 SHK131117:SJF131127 SRG131117:STB131127 TBC131117:TCX131127 TKY131117:TMT131127 TUU131117:TWP131127 UEQ131117:UGL131127 UOM131117:UQH131127 UYI131117:VAD131127 VIE131117:VJZ131127 VSA131117:VTV131127 WBW131117:WDR131127 WLS131117:WNN131127 WVO131117:WXJ131127 G196653:BB196663 JC196653:KX196663 SY196653:UT196663 ACU196653:AEP196663 AMQ196653:AOL196663 AWM196653:AYH196663 BGI196653:BID196663 BQE196653:BRZ196663 CAA196653:CBV196663 CJW196653:CLR196663 CTS196653:CVN196663 DDO196653:DFJ196663 DNK196653:DPF196663 DXG196653:DZB196663 EHC196653:EIX196663 EQY196653:EST196663 FAU196653:FCP196663 FKQ196653:FML196663 FUM196653:FWH196663 GEI196653:GGD196663 GOE196653:GPZ196663 GYA196653:GZV196663 HHW196653:HJR196663 HRS196653:HTN196663 IBO196653:IDJ196663 ILK196653:INF196663 IVG196653:IXB196663 JFC196653:JGX196663 JOY196653:JQT196663 JYU196653:KAP196663 KIQ196653:KKL196663 KSM196653:KUH196663 LCI196653:LED196663 LME196653:LNZ196663 LWA196653:LXV196663 MFW196653:MHR196663 MPS196653:MRN196663 MZO196653:NBJ196663 NJK196653:NLF196663 NTG196653:NVB196663 ODC196653:OEX196663 OMY196653:OOT196663 OWU196653:OYP196663 PGQ196653:PIL196663 PQM196653:PSH196663 QAI196653:QCD196663 QKE196653:QLZ196663 QUA196653:QVV196663 RDW196653:RFR196663 RNS196653:RPN196663 RXO196653:RZJ196663 SHK196653:SJF196663 SRG196653:STB196663 TBC196653:TCX196663 TKY196653:TMT196663 TUU196653:TWP196663 UEQ196653:UGL196663 UOM196653:UQH196663 UYI196653:VAD196663 VIE196653:VJZ196663 VSA196653:VTV196663 WBW196653:WDR196663 WLS196653:WNN196663 WVO196653:WXJ196663 G262189:BB262199 JC262189:KX262199 SY262189:UT262199 ACU262189:AEP262199 AMQ262189:AOL262199 AWM262189:AYH262199 BGI262189:BID262199 BQE262189:BRZ262199 CAA262189:CBV262199 CJW262189:CLR262199 CTS262189:CVN262199 DDO262189:DFJ262199 DNK262189:DPF262199 DXG262189:DZB262199 EHC262189:EIX262199 EQY262189:EST262199 FAU262189:FCP262199 FKQ262189:FML262199 FUM262189:FWH262199 GEI262189:GGD262199 GOE262189:GPZ262199 GYA262189:GZV262199 HHW262189:HJR262199 HRS262189:HTN262199 IBO262189:IDJ262199 ILK262189:INF262199 IVG262189:IXB262199 JFC262189:JGX262199 JOY262189:JQT262199 JYU262189:KAP262199 KIQ262189:KKL262199 KSM262189:KUH262199 LCI262189:LED262199 LME262189:LNZ262199 LWA262189:LXV262199 MFW262189:MHR262199 MPS262189:MRN262199 MZO262189:NBJ262199 NJK262189:NLF262199 NTG262189:NVB262199 ODC262189:OEX262199 OMY262189:OOT262199 OWU262189:OYP262199 PGQ262189:PIL262199 PQM262189:PSH262199 QAI262189:QCD262199 QKE262189:QLZ262199 QUA262189:QVV262199 RDW262189:RFR262199 RNS262189:RPN262199 RXO262189:RZJ262199 SHK262189:SJF262199 SRG262189:STB262199 TBC262189:TCX262199 TKY262189:TMT262199 TUU262189:TWP262199 UEQ262189:UGL262199 UOM262189:UQH262199 UYI262189:VAD262199 VIE262189:VJZ262199 VSA262189:VTV262199 WBW262189:WDR262199 WLS262189:WNN262199 WVO262189:WXJ262199 G327725:BB327735 JC327725:KX327735 SY327725:UT327735 ACU327725:AEP327735 AMQ327725:AOL327735 AWM327725:AYH327735 BGI327725:BID327735 BQE327725:BRZ327735 CAA327725:CBV327735 CJW327725:CLR327735 CTS327725:CVN327735 DDO327725:DFJ327735 DNK327725:DPF327735 DXG327725:DZB327735 EHC327725:EIX327735 EQY327725:EST327735 FAU327725:FCP327735 FKQ327725:FML327735 FUM327725:FWH327735 GEI327725:GGD327735 GOE327725:GPZ327735 GYA327725:GZV327735 HHW327725:HJR327735 HRS327725:HTN327735 IBO327725:IDJ327735 ILK327725:INF327735 IVG327725:IXB327735 JFC327725:JGX327735 JOY327725:JQT327735 JYU327725:KAP327735 KIQ327725:KKL327735 KSM327725:KUH327735 LCI327725:LED327735 LME327725:LNZ327735 LWA327725:LXV327735 MFW327725:MHR327735 MPS327725:MRN327735 MZO327725:NBJ327735 NJK327725:NLF327735 NTG327725:NVB327735 ODC327725:OEX327735 OMY327725:OOT327735 OWU327725:OYP327735 PGQ327725:PIL327735 PQM327725:PSH327735 QAI327725:QCD327735 QKE327725:QLZ327735 QUA327725:QVV327735 RDW327725:RFR327735 RNS327725:RPN327735 RXO327725:RZJ327735 SHK327725:SJF327735 SRG327725:STB327735 TBC327725:TCX327735 TKY327725:TMT327735 TUU327725:TWP327735 UEQ327725:UGL327735 UOM327725:UQH327735 UYI327725:VAD327735 VIE327725:VJZ327735 VSA327725:VTV327735 WBW327725:WDR327735 WLS327725:WNN327735 WVO327725:WXJ327735 G393261:BB393271 JC393261:KX393271 SY393261:UT393271 ACU393261:AEP393271 AMQ393261:AOL393271 AWM393261:AYH393271 BGI393261:BID393271 BQE393261:BRZ393271 CAA393261:CBV393271 CJW393261:CLR393271 CTS393261:CVN393271 DDO393261:DFJ393271 DNK393261:DPF393271 DXG393261:DZB393271 EHC393261:EIX393271 EQY393261:EST393271 FAU393261:FCP393271 FKQ393261:FML393271 FUM393261:FWH393271 GEI393261:GGD393271 GOE393261:GPZ393271 GYA393261:GZV393271 HHW393261:HJR393271 HRS393261:HTN393271 IBO393261:IDJ393271 ILK393261:INF393271 IVG393261:IXB393271 JFC393261:JGX393271 JOY393261:JQT393271 JYU393261:KAP393271 KIQ393261:KKL393271 KSM393261:KUH393271 LCI393261:LED393271 LME393261:LNZ393271 LWA393261:LXV393271 MFW393261:MHR393271 MPS393261:MRN393271 MZO393261:NBJ393271 NJK393261:NLF393271 NTG393261:NVB393271 ODC393261:OEX393271 OMY393261:OOT393271 OWU393261:OYP393271 PGQ393261:PIL393271 PQM393261:PSH393271 QAI393261:QCD393271 QKE393261:QLZ393271 QUA393261:QVV393271 RDW393261:RFR393271 RNS393261:RPN393271 RXO393261:RZJ393271 SHK393261:SJF393271 SRG393261:STB393271 TBC393261:TCX393271 TKY393261:TMT393271 TUU393261:TWP393271 UEQ393261:UGL393271 UOM393261:UQH393271 UYI393261:VAD393271 VIE393261:VJZ393271 VSA393261:VTV393271 WBW393261:WDR393271 WLS393261:WNN393271 WVO393261:WXJ393271 G458797:BB458807 JC458797:KX458807 SY458797:UT458807 ACU458797:AEP458807 AMQ458797:AOL458807 AWM458797:AYH458807 BGI458797:BID458807 BQE458797:BRZ458807 CAA458797:CBV458807 CJW458797:CLR458807 CTS458797:CVN458807 DDO458797:DFJ458807 DNK458797:DPF458807 DXG458797:DZB458807 EHC458797:EIX458807 EQY458797:EST458807 FAU458797:FCP458807 FKQ458797:FML458807 FUM458797:FWH458807 GEI458797:GGD458807 GOE458797:GPZ458807 GYA458797:GZV458807 HHW458797:HJR458807 HRS458797:HTN458807 IBO458797:IDJ458807 ILK458797:INF458807 IVG458797:IXB458807 JFC458797:JGX458807 JOY458797:JQT458807 JYU458797:KAP458807 KIQ458797:KKL458807 KSM458797:KUH458807 LCI458797:LED458807 LME458797:LNZ458807 LWA458797:LXV458807 MFW458797:MHR458807 MPS458797:MRN458807 MZO458797:NBJ458807 NJK458797:NLF458807 NTG458797:NVB458807 ODC458797:OEX458807 OMY458797:OOT458807 OWU458797:OYP458807 PGQ458797:PIL458807 PQM458797:PSH458807 QAI458797:QCD458807 QKE458797:QLZ458807 QUA458797:QVV458807 RDW458797:RFR458807 RNS458797:RPN458807 RXO458797:RZJ458807 SHK458797:SJF458807 SRG458797:STB458807 TBC458797:TCX458807 TKY458797:TMT458807 TUU458797:TWP458807 UEQ458797:UGL458807 UOM458797:UQH458807 UYI458797:VAD458807 VIE458797:VJZ458807 VSA458797:VTV458807 WBW458797:WDR458807 WLS458797:WNN458807 WVO458797:WXJ458807 G524333:BB524343 JC524333:KX524343 SY524333:UT524343 ACU524333:AEP524343 AMQ524333:AOL524343 AWM524333:AYH524343 BGI524333:BID524343 BQE524333:BRZ524343 CAA524333:CBV524343 CJW524333:CLR524343 CTS524333:CVN524343 DDO524333:DFJ524343 DNK524333:DPF524343 DXG524333:DZB524343 EHC524333:EIX524343 EQY524333:EST524343 FAU524333:FCP524343 FKQ524333:FML524343 FUM524333:FWH524343 GEI524333:GGD524343 GOE524333:GPZ524343 GYA524333:GZV524343 HHW524333:HJR524343 HRS524333:HTN524343 IBO524333:IDJ524343 ILK524333:INF524343 IVG524333:IXB524343 JFC524333:JGX524343 JOY524333:JQT524343 JYU524333:KAP524343 KIQ524333:KKL524343 KSM524333:KUH524343 LCI524333:LED524343 LME524333:LNZ524343 LWA524333:LXV524343 MFW524333:MHR524343 MPS524333:MRN524343 MZO524333:NBJ524343 NJK524333:NLF524343 NTG524333:NVB524343 ODC524333:OEX524343 OMY524333:OOT524343 OWU524333:OYP524343 PGQ524333:PIL524343 PQM524333:PSH524343 QAI524333:QCD524343 QKE524333:QLZ524343 QUA524333:QVV524343 RDW524333:RFR524343 RNS524333:RPN524343 RXO524333:RZJ524343 SHK524333:SJF524343 SRG524333:STB524343 TBC524333:TCX524343 TKY524333:TMT524343 TUU524333:TWP524343 UEQ524333:UGL524343 UOM524333:UQH524343 UYI524333:VAD524343 VIE524333:VJZ524343 VSA524333:VTV524343 WBW524333:WDR524343 WLS524333:WNN524343 WVO524333:WXJ524343 G589869:BB589879 JC589869:KX589879 SY589869:UT589879 ACU589869:AEP589879 AMQ589869:AOL589879 AWM589869:AYH589879 BGI589869:BID589879 BQE589869:BRZ589879 CAA589869:CBV589879 CJW589869:CLR589879 CTS589869:CVN589879 DDO589869:DFJ589879 DNK589869:DPF589879 DXG589869:DZB589879 EHC589869:EIX589879 EQY589869:EST589879 FAU589869:FCP589879 FKQ589869:FML589879 FUM589869:FWH589879 GEI589869:GGD589879 GOE589869:GPZ589879 GYA589869:GZV589879 HHW589869:HJR589879 HRS589869:HTN589879 IBO589869:IDJ589879 ILK589869:INF589879 IVG589869:IXB589879 JFC589869:JGX589879 JOY589869:JQT589879 JYU589869:KAP589879 KIQ589869:KKL589879 KSM589869:KUH589879 LCI589869:LED589879 LME589869:LNZ589879 LWA589869:LXV589879 MFW589869:MHR589879 MPS589869:MRN589879 MZO589869:NBJ589879 NJK589869:NLF589879 NTG589869:NVB589879 ODC589869:OEX589879 OMY589869:OOT589879 OWU589869:OYP589879 PGQ589869:PIL589879 PQM589869:PSH589879 QAI589869:QCD589879 QKE589869:QLZ589879 QUA589869:QVV589879 RDW589869:RFR589879 RNS589869:RPN589879 RXO589869:RZJ589879 SHK589869:SJF589879 SRG589869:STB589879 TBC589869:TCX589879 TKY589869:TMT589879 TUU589869:TWP589879 UEQ589869:UGL589879 UOM589869:UQH589879 UYI589869:VAD589879 VIE589869:VJZ589879 VSA589869:VTV589879 WBW589869:WDR589879 WLS589869:WNN589879 WVO589869:WXJ589879 G655405:BB655415 JC655405:KX655415 SY655405:UT655415 ACU655405:AEP655415 AMQ655405:AOL655415 AWM655405:AYH655415 BGI655405:BID655415 BQE655405:BRZ655415 CAA655405:CBV655415 CJW655405:CLR655415 CTS655405:CVN655415 DDO655405:DFJ655415 DNK655405:DPF655415 DXG655405:DZB655415 EHC655405:EIX655415 EQY655405:EST655415 FAU655405:FCP655415 FKQ655405:FML655415 FUM655405:FWH655415 GEI655405:GGD655415 GOE655405:GPZ655415 GYA655405:GZV655415 HHW655405:HJR655415 HRS655405:HTN655415 IBO655405:IDJ655415 ILK655405:INF655415 IVG655405:IXB655415 JFC655405:JGX655415 JOY655405:JQT655415 JYU655405:KAP655415 KIQ655405:KKL655415 KSM655405:KUH655415 LCI655405:LED655415 LME655405:LNZ655415 LWA655405:LXV655415 MFW655405:MHR655415 MPS655405:MRN655415 MZO655405:NBJ655415 NJK655405:NLF655415 NTG655405:NVB655415 ODC655405:OEX655415 OMY655405:OOT655415 OWU655405:OYP655415 PGQ655405:PIL655415 PQM655405:PSH655415 QAI655405:QCD655415 QKE655405:QLZ655415 QUA655405:QVV655415 RDW655405:RFR655415 RNS655405:RPN655415 RXO655405:RZJ655415 SHK655405:SJF655415 SRG655405:STB655415 TBC655405:TCX655415 TKY655405:TMT655415 TUU655405:TWP655415 UEQ655405:UGL655415 UOM655405:UQH655415 UYI655405:VAD655415 VIE655405:VJZ655415 VSA655405:VTV655415 WBW655405:WDR655415 WLS655405:WNN655415 WVO655405:WXJ655415 G720941:BB720951 JC720941:KX720951 SY720941:UT720951 ACU720941:AEP720951 AMQ720941:AOL720951 AWM720941:AYH720951 BGI720941:BID720951 BQE720941:BRZ720951 CAA720941:CBV720951 CJW720941:CLR720951 CTS720941:CVN720951 DDO720941:DFJ720951 DNK720941:DPF720951 DXG720941:DZB720951 EHC720941:EIX720951 EQY720941:EST720951 FAU720941:FCP720951 FKQ720941:FML720951 FUM720941:FWH720951 GEI720941:GGD720951 GOE720941:GPZ720951 GYA720941:GZV720951 HHW720941:HJR720951 HRS720941:HTN720951 IBO720941:IDJ720951 ILK720941:INF720951 IVG720941:IXB720951 JFC720941:JGX720951 JOY720941:JQT720951 JYU720941:KAP720951 KIQ720941:KKL720951 KSM720941:KUH720951 LCI720941:LED720951 LME720941:LNZ720951 LWA720941:LXV720951 MFW720941:MHR720951 MPS720941:MRN720951 MZO720941:NBJ720951 NJK720941:NLF720951 NTG720941:NVB720951 ODC720941:OEX720951 OMY720941:OOT720951 OWU720941:OYP720951 PGQ720941:PIL720951 PQM720941:PSH720951 QAI720941:QCD720951 QKE720941:QLZ720951 QUA720941:QVV720951 RDW720941:RFR720951 RNS720941:RPN720951 RXO720941:RZJ720951 SHK720941:SJF720951 SRG720941:STB720951 TBC720941:TCX720951 TKY720941:TMT720951 TUU720941:TWP720951 UEQ720941:UGL720951 UOM720941:UQH720951 UYI720941:VAD720951 VIE720941:VJZ720951 VSA720941:VTV720951 WBW720941:WDR720951 WLS720941:WNN720951 WVO720941:WXJ720951 G786477:BB786487 JC786477:KX786487 SY786477:UT786487 ACU786477:AEP786487 AMQ786477:AOL786487 AWM786477:AYH786487 BGI786477:BID786487 BQE786477:BRZ786487 CAA786477:CBV786487 CJW786477:CLR786487 CTS786477:CVN786487 DDO786477:DFJ786487 DNK786477:DPF786487 DXG786477:DZB786487 EHC786477:EIX786487 EQY786477:EST786487 FAU786477:FCP786487 FKQ786477:FML786487 FUM786477:FWH786487 GEI786477:GGD786487 GOE786477:GPZ786487 GYA786477:GZV786487 HHW786477:HJR786487 HRS786477:HTN786487 IBO786477:IDJ786487 ILK786477:INF786487 IVG786477:IXB786487 JFC786477:JGX786487 JOY786477:JQT786487 JYU786477:KAP786487 KIQ786477:KKL786487 KSM786477:KUH786487 LCI786477:LED786487 LME786477:LNZ786487 LWA786477:LXV786487 MFW786477:MHR786487 MPS786477:MRN786487 MZO786477:NBJ786487 NJK786477:NLF786487 NTG786477:NVB786487 ODC786477:OEX786487 OMY786477:OOT786487 OWU786477:OYP786487 PGQ786477:PIL786487 PQM786477:PSH786487 QAI786477:QCD786487 QKE786477:QLZ786487 QUA786477:QVV786487 RDW786477:RFR786487 RNS786477:RPN786487 RXO786477:RZJ786487 SHK786477:SJF786487 SRG786477:STB786487 TBC786477:TCX786487 TKY786477:TMT786487 TUU786477:TWP786487 UEQ786477:UGL786487 UOM786477:UQH786487 UYI786477:VAD786487 VIE786477:VJZ786487 VSA786477:VTV786487 WBW786477:WDR786487 WLS786477:WNN786487 WVO786477:WXJ786487 G852013:BB852023 JC852013:KX852023 SY852013:UT852023 ACU852013:AEP852023 AMQ852013:AOL852023 AWM852013:AYH852023 BGI852013:BID852023 BQE852013:BRZ852023 CAA852013:CBV852023 CJW852013:CLR852023 CTS852013:CVN852023 DDO852013:DFJ852023 DNK852013:DPF852023 DXG852013:DZB852023 EHC852013:EIX852023 EQY852013:EST852023 FAU852013:FCP852023 FKQ852013:FML852023 FUM852013:FWH852023 GEI852013:GGD852023 GOE852013:GPZ852023 GYA852013:GZV852023 HHW852013:HJR852023 HRS852013:HTN852023 IBO852013:IDJ852023 ILK852013:INF852023 IVG852013:IXB852023 JFC852013:JGX852023 JOY852013:JQT852023 JYU852013:KAP852023 KIQ852013:KKL852023 KSM852013:KUH852023 LCI852013:LED852023 LME852013:LNZ852023 LWA852013:LXV852023 MFW852013:MHR852023 MPS852013:MRN852023 MZO852013:NBJ852023 NJK852013:NLF852023 NTG852013:NVB852023 ODC852013:OEX852023 OMY852013:OOT852023 OWU852013:OYP852023 PGQ852013:PIL852023 PQM852013:PSH852023 QAI852013:QCD852023 QKE852013:QLZ852023 QUA852013:QVV852023 RDW852013:RFR852023 RNS852013:RPN852023 RXO852013:RZJ852023 SHK852013:SJF852023 SRG852013:STB852023 TBC852013:TCX852023 TKY852013:TMT852023 TUU852013:TWP852023 UEQ852013:UGL852023 UOM852013:UQH852023 UYI852013:VAD852023 VIE852013:VJZ852023 VSA852013:VTV852023 WBW852013:WDR852023 WLS852013:WNN852023 WVO852013:WXJ852023 G917549:BB917559 JC917549:KX917559 SY917549:UT917559 ACU917549:AEP917559 AMQ917549:AOL917559 AWM917549:AYH917559 BGI917549:BID917559 BQE917549:BRZ917559 CAA917549:CBV917559 CJW917549:CLR917559 CTS917549:CVN917559 DDO917549:DFJ917559 DNK917549:DPF917559 DXG917549:DZB917559 EHC917549:EIX917559 EQY917549:EST917559 FAU917549:FCP917559 FKQ917549:FML917559 FUM917549:FWH917559 GEI917549:GGD917559 GOE917549:GPZ917559 GYA917549:GZV917559 HHW917549:HJR917559 HRS917549:HTN917559 IBO917549:IDJ917559 ILK917549:INF917559 IVG917549:IXB917559 JFC917549:JGX917559 JOY917549:JQT917559 JYU917549:KAP917559 KIQ917549:KKL917559 KSM917549:KUH917559 LCI917549:LED917559 LME917549:LNZ917559 LWA917549:LXV917559 MFW917549:MHR917559 MPS917549:MRN917559 MZO917549:NBJ917559 NJK917549:NLF917559 NTG917549:NVB917559 ODC917549:OEX917559 OMY917549:OOT917559 OWU917549:OYP917559 PGQ917549:PIL917559 PQM917549:PSH917559 QAI917549:QCD917559 QKE917549:QLZ917559 QUA917549:QVV917559 RDW917549:RFR917559 RNS917549:RPN917559 RXO917549:RZJ917559 SHK917549:SJF917559 SRG917549:STB917559 TBC917549:TCX917559 TKY917549:TMT917559 TUU917549:TWP917559 UEQ917549:UGL917559 UOM917549:UQH917559 UYI917549:VAD917559 VIE917549:VJZ917559 VSA917549:VTV917559 WBW917549:WDR917559 WLS917549:WNN917559 WVO917549:WXJ917559 G983085:BB983095 JC983085:KX983095 SY983085:UT983095 ACU983085:AEP983095 AMQ983085:AOL983095 AWM983085:AYH983095 BGI983085:BID983095 BQE983085:BRZ983095 CAA983085:CBV983095 CJW983085:CLR983095 CTS983085:CVN983095 DDO983085:DFJ983095 DNK983085:DPF983095 DXG983085:DZB983095 EHC983085:EIX983095 EQY983085:EST983095 FAU983085:FCP983095 FKQ983085:FML983095 FUM983085:FWH983095 GEI983085:GGD983095 GOE983085:GPZ983095 GYA983085:GZV983095 HHW983085:HJR983095 HRS983085:HTN983095 IBO983085:IDJ983095 ILK983085:INF983095 IVG983085:IXB983095 JFC983085:JGX983095 JOY983085:JQT983095 JYU983085:KAP983095 KIQ983085:KKL983095 KSM983085:KUH983095 LCI983085:LED983095 LME983085:LNZ983095 LWA983085:LXV983095 MFW983085:MHR983095 MPS983085:MRN983095 MZO983085:NBJ983095 NJK983085:NLF983095 NTG983085:NVB983095 ODC983085:OEX983095 OMY983085:OOT983095 OWU983085:OYP983095 PGQ983085:PIL983095 PQM983085:PSH983095 QAI983085:QCD983095 QKE983085:QLZ983095 QUA983085:QVV983095 RDW983085:RFR983095 RNS983085:RPN983095 RXO983085:RZJ983095 SHK983085:SJF983095 SRG983085:STB983095 TBC983085:TCX983095 TKY983085:TMT983095 TUU983085:TWP983095 UEQ983085:UGL983095 UOM983085:UQH983095 UYI983085:VAD983095 VIE983085:VJZ983095 VSA983085:VTV983095 WBW983085:WDR983095 WLS983085:WNN983095 WVO983085:WXJ983095 BI1:IV1048576 LE1:SR1048576 VA1:ACN1048576 AEW1:AMJ1048576 AOS1:AWF1048576 AYO1:BGB1048576 BIK1:BPX1048576 BSG1:BZT1048576 CCC1:CJP1048576 CLY1:CTL1048576 CVU1:DDH1048576 DFQ1:DND1048576 DPM1:DWZ1048576 DZI1:EGV1048576 EJE1:EQR1048576 ETA1:FAN1048576 FCW1:FKJ1048576 FMS1:FUF1048576 FWO1:GEB1048576 GGK1:GNX1048576 GQG1:GXT1048576 HAC1:HHP1048576 HJY1:HRL1048576 HTU1:IBH1048576 IDQ1:ILD1048576 INM1:IUZ1048576 IXI1:JEV1048576 JHE1:JOR1048576 JRA1:JYN1048576 KAW1:KIJ1048576 KKS1:KSF1048576 KUO1:LCB1048576 LEK1:LLX1048576 LOG1:LVT1048576 LYC1:MFP1048576 MHY1:MPL1048576 MRU1:MZH1048576 NBQ1:NJD1048576 NLM1:NSZ1048576 NVI1:OCV1048576 OFE1:OMR1048576 OPA1:OWN1048576 OYW1:PGJ1048576 PIS1:PQF1048576 PSO1:QAB1048576 QCK1:QJX1048576 QMG1:QTT1048576 QWC1:RDP1048576 RFY1:RNL1048576 RPU1:RXH1048576 RZQ1:SHD1048576 SJM1:SQZ1048576 STI1:TAV1048576 TDE1:TKR1048576 TNA1:TUN1048576 TWW1:UEJ1048576 UGS1:UOF1048576 UQO1:UYB1048576 VAK1:VHX1048576 VKG1:VRT1048576 VUC1:WBP1048576 WDY1:WLL1048576 WNU1:WVH1048576 WXQ1:XFD1048576 D56:BB56 IZ56:KX56 SV56:UT56 ACR56:AEP56 AMN56:AOL56 AWJ56:AYH56 BGF56:BID56 BQB56:BRZ56 BZX56:CBV56 CJT56:CLR56 CTP56:CVN56 DDL56:DFJ56 DNH56:DPF56 DXD56:DZB56 EGZ56:EIX56 EQV56:EST56 FAR56:FCP56 FKN56:FML56 FUJ56:FWH56 GEF56:GGD56 GOB56:GPZ56 GXX56:GZV56 HHT56:HJR56 HRP56:HTN56 IBL56:IDJ56 ILH56:INF56 IVD56:IXB56 JEZ56:JGX56 JOV56:JQT56 JYR56:KAP56 KIN56:KKL56 KSJ56:KUH56 LCF56:LED56 LMB56:LNZ56 LVX56:LXV56 MFT56:MHR56 MPP56:MRN56 MZL56:NBJ56 NJH56:NLF56 NTD56:NVB56 OCZ56:OEX56 OMV56:OOT56 OWR56:OYP56 PGN56:PIL56 PQJ56:PSH56 QAF56:QCD56 QKB56:QLZ56 QTX56:QVV56 RDT56:RFR56 RNP56:RPN56 RXL56:RZJ56 SHH56:SJF56 SRD56:STB56 TAZ56:TCX56 TKV56:TMT56 TUR56:TWP56 UEN56:UGL56 UOJ56:UQH56 UYF56:VAD56 VIB56:VJZ56 VRX56:VTV56 WBT56:WDR56 WLP56:WNN56 WVL56:WXJ56 D65592:BB65592 IZ65592:KX65592 SV65592:UT65592 ACR65592:AEP65592 AMN65592:AOL65592 AWJ65592:AYH65592 BGF65592:BID65592 BQB65592:BRZ65592 BZX65592:CBV65592 CJT65592:CLR65592 CTP65592:CVN65592 DDL65592:DFJ65592 DNH65592:DPF65592 DXD65592:DZB65592 EGZ65592:EIX65592 EQV65592:EST65592 FAR65592:FCP65592 FKN65592:FML65592 FUJ65592:FWH65592 GEF65592:GGD65592 GOB65592:GPZ65592 GXX65592:GZV65592 HHT65592:HJR65592 HRP65592:HTN65592 IBL65592:IDJ65592 ILH65592:INF65592 IVD65592:IXB65592 JEZ65592:JGX65592 JOV65592:JQT65592 JYR65592:KAP65592 KIN65592:KKL65592 KSJ65592:KUH65592 LCF65592:LED65592 LMB65592:LNZ65592 LVX65592:LXV65592 MFT65592:MHR65592 MPP65592:MRN65592 MZL65592:NBJ65592 NJH65592:NLF65592 NTD65592:NVB65592 OCZ65592:OEX65592 OMV65592:OOT65592 OWR65592:OYP65592 PGN65592:PIL65592 PQJ65592:PSH65592 QAF65592:QCD65592 QKB65592:QLZ65592 QTX65592:QVV65592 RDT65592:RFR65592 RNP65592:RPN65592 RXL65592:RZJ65592 SHH65592:SJF65592 SRD65592:STB65592 TAZ65592:TCX65592 TKV65592:TMT65592 TUR65592:TWP65592 UEN65592:UGL65592 UOJ65592:UQH65592 UYF65592:VAD65592 VIB65592:VJZ65592 VRX65592:VTV65592 WBT65592:WDR65592 WLP65592:WNN65592 WVL65592:WXJ65592 D131128:BB131128 IZ131128:KX131128 SV131128:UT131128 ACR131128:AEP131128 AMN131128:AOL131128 AWJ131128:AYH131128 BGF131128:BID131128 BQB131128:BRZ131128 BZX131128:CBV131128 CJT131128:CLR131128 CTP131128:CVN131128 DDL131128:DFJ131128 DNH131128:DPF131128 DXD131128:DZB131128 EGZ131128:EIX131128 EQV131128:EST131128 FAR131128:FCP131128 FKN131128:FML131128 FUJ131128:FWH131128 GEF131128:GGD131128 GOB131128:GPZ131128 GXX131128:GZV131128 HHT131128:HJR131128 HRP131128:HTN131128 IBL131128:IDJ131128 ILH131128:INF131128 IVD131128:IXB131128 JEZ131128:JGX131128 JOV131128:JQT131128 JYR131128:KAP131128 KIN131128:KKL131128 KSJ131128:KUH131128 LCF131128:LED131128 LMB131128:LNZ131128 LVX131128:LXV131128 MFT131128:MHR131128 MPP131128:MRN131128 MZL131128:NBJ131128 NJH131128:NLF131128 NTD131128:NVB131128 OCZ131128:OEX131128 OMV131128:OOT131128 OWR131128:OYP131128 PGN131128:PIL131128 PQJ131128:PSH131128 QAF131128:QCD131128 QKB131128:QLZ131128 QTX131128:QVV131128 RDT131128:RFR131128 RNP131128:RPN131128 RXL131128:RZJ131128 SHH131128:SJF131128 SRD131128:STB131128 TAZ131128:TCX131128 TKV131128:TMT131128 TUR131128:TWP131128 UEN131128:UGL131128 UOJ131128:UQH131128 UYF131128:VAD131128 VIB131128:VJZ131128 VRX131128:VTV131128 WBT131128:WDR131128 WLP131128:WNN131128 WVL131128:WXJ131128 D196664:BB196664 IZ196664:KX196664 SV196664:UT196664 ACR196664:AEP196664 AMN196664:AOL196664 AWJ196664:AYH196664 BGF196664:BID196664 BQB196664:BRZ196664 BZX196664:CBV196664 CJT196664:CLR196664 CTP196664:CVN196664 DDL196664:DFJ196664 DNH196664:DPF196664 DXD196664:DZB196664 EGZ196664:EIX196664 EQV196664:EST196664 FAR196664:FCP196664 FKN196664:FML196664 FUJ196664:FWH196664 GEF196664:GGD196664 GOB196664:GPZ196664 GXX196664:GZV196664 HHT196664:HJR196664 HRP196664:HTN196664 IBL196664:IDJ196664 ILH196664:INF196664 IVD196664:IXB196664 JEZ196664:JGX196664 JOV196664:JQT196664 JYR196664:KAP196664 KIN196664:KKL196664 KSJ196664:KUH196664 LCF196664:LED196664 LMB196664:LNZ196664 LVX196664:LXV196664 MFT196664:MHR196664 MPP196664:MRN196664 MZL196664:NBJ196664 NJH196664:NLF196664 NTD196664:NVB196664 OCZ196664:OEX196664 OMV196664:OOT196664 OWR196664:OYP196664 PGN196664:PIL196664 PQJ196664:PSH196664 QAF196664:QCD196664 QKB196664:QLZ196664 QTX196664:QVV196664 RDT196664:RFR196664 RNP196664:RPN196664 RXL196664:RZJ196664 SHH196664:SJF196664 SRD196664:STB196664 TAZ196664:TCX196664 TKV196664:TMT196664 TUR196664:TWP196664 UEN196664:UGL196664 UOJ196664:UQH196664 UYF196664:VAD196664 VIB196664:VJZ196664 VRX196664:VTV196664 WBT196664:WDR196664 WLP196664:WNN196664 WVL196664:WXJ196664 D262200:BB262200 IZ262200:KX262200 SV262200:UT262200 ACR262200:AEP262200 AMN262200:AOL262200 AWJ262200:AYH262200 BGF262200:BID262200 BQB262200:BRZ262200 BZX262200:CBV262200 CJT262200:CLR262200 CTP262200:CVN262200 DDL262200:DFJ262200 DNH262200:DPF262200 DXD262200:DZB262200 EGZ262200:EIX262200 EQV262200:EST262200 FAR262200:FCP262200 FKN262200:FML262200 FUJ262200:FWH262200 GEF262200:GGD262200 GOB262200:GPZ262200 GXX262200:GZV262200 HHT262200:HJR262200 HRP262200:HTN262200 IBL262200:IDJ262200 ILH262200:INF262200 IVD262200:IXB262200 JEZ262200:JGX262200 JOV262200:JQT262200 JYR262200:KAP262200 KIN262200:KKL262200 KSJ262200:KUH262200 LCF262200:LED262200 LMB262200:LNZ262200 LVX262200:LXV262200 MFT262200:MHR262200 MPP262200:MRN262200 MZL262200:NBJ262200 NJH262200:NLF262200 NTD262200:NVB262200 OCZ262200:OEX262200 OMV262200:OOT262200 OWR262200:OYP262200 PGN262200:PIL262200 PQJ262200:PSH262200 QAF262200:QCD262200 QKB262200:QLZ262200 QTX262200:QVV262200 RDT262200:RFR262200 RNP262200:RPN262200 RXL262200:RZJ262200 SHH262200:SJF262200 SRD262200:STB262200 TAZ262200:TCX262200 TKV262200:TMT262200 TUR262200:TWP262200 UEN262200:UGL262200 UOJ262200:UQH262200 UYF262200:VAD262200 VIB262200:VJZ262200 VRX262200:VTV262200 WBT262200:WDR262200 WLP262200:WNN262200 WVL262200:WXJ262200 D327736:BB327736 IZ327736:KX327736 SV327736:UT327736 ACR327736:AEP327736 AMN327736:AOL327736 AWJ327736:AYH327736 BGF327736:BID327736 BQB327736:BRZ327736 BZX327736:CBV327736 CJT327736:CLR327736 CTP327736:CVN327736 DDL327736:DFJ327736 DNH327736:DPF327736 DXD327736:DZB327736 EGZ327736:EIX327736 EQV327736:EST327736 FAR327736:FCP327736 FKN327736:FML327736 FUJ327736:FWH327736 GEF327736:GGD327736 GOB327736:GPZ327736 GXX327736:GZV327736 HHT327736:HJR327736 HRP327736:HTN327736 IBL327736:IDJ327736 ILH327736:INF327736 IVD327736:IXB327736 JEZ327736:JGX327736 JOV327736:JQT327736 JYR327736:KAP327736 KIN327736:KKL327736 KSJ327736:KUH327736 LCF327736:LED327736 LMB327736:LNZ327736 LVX327736:LXV327736 MFT327736:MHR327736 MPP327736:MRN327736 MZL327736:NBJ327736 NJH327736:NLF327736 NTD327736:NVB327736 OCZ327736:OEX327736 OMV327736:OOT327736 OWR327736:OYP327736 PGN327736:PIL327736 PQJ327736:PSH327736 QAF327736:QCD327736 QKB327736:QLZ327736 QTX327736:QVV327736 RDT327736:RFR327736 RNP327736:RPN327736 RXL327736:RZJ327736 SHH327736:SJF327736 SRD327736:STB327736 TAZ327736:TCX327736 TKV327736:TMT327736 TUR327736:TWP327736 UEN327736:UGL327736 UOJ327736:UQH327736 UYF327736:VAD327736 VIB327736:VJZ327736 VRX327736:VTV327736 WBT327736:WDR327736 WLP327736:WNN327736 WVL327736:WXJ327736 D393272:BB393272 IZ393272:KX393272 SV393272:UT393272 ACR393272:AEP393272 AMN393272:AOL393272 AWJ393272:AYH393272 BGF393272:BID393272 BQB393272:BRZ393272 BZX393272:CBV393272 CJT393272:CLR393272 CTP393272:CVN393272 DDL393272:DFJ393272 DNH393272:DPF393272 DXD393272:DZB393272 EGZ393272:EIX393272 EQV393272:EST393272 FAR393272:FCP393272 FKN393272:FML393272 FUJ393272:FWH393272 GEF393272:GGD393272 GOB393272:GPZ393272 GXX393272:GZV393272 HHT393272:HJR393272 HRP393272:HTN393272 IBL393272:IDJ393272 ILH393272:INF393272 IVD393272:IXB393272 JEZ393272:JGX393272 JOV393272:JQT393272 JYR393272:KAP393272 KIN393272:KKL393272 KSJ393272:KUH393272 LCF393272:LED393272 LMB393272:LNZ393272 LVX393272:LXV393272 MFT393272:MHR393272 MPP393272:MRN393272 MZL393272:NBJ393272 NJH393272:NLF393272 NTD393272:NVB393272 OCZ393272:OEX393272 OMV393272:OOT393272 OWR393272:OYP393272 PGN393272:PIL393272 PQJ393272:PSH393272 QAF393272:QCD393272 QKB393272:QLZ393272 QTX393272:QVV393272 RDT393272:RFR393272 RNP393272:RPN393272 RXL393272:RZJ393272 SHH393272:SJF393272 SRD393272:STB393272 TAZ393272:TCX393272 TKV393272:TMT393272 TUR393272:TWP393272 UEN393272:UGL393272 UOJ393272:UQH393272 UYF393272:VAD393272 VIB393272:VJZ393272 VRX393272:VTV393272 WBT393272:WDR393272 WLP393272:WNN393272 WVL393272:WXJ393272 D458808:BB458808 IZ458808:KX458808 SV458808:UT458808 ACR458808:AEP458808 AMN458808:AOL458808 AWJ458808:AYH458808 BGF458808:BID458808 BQB458808:BRZ458808 BZX458808:CBV458808 CJT458808:CLR458808 CTP458808:CVN458808 DDL458808:DFJ458808 DNH458808:DPF458808 DXD458808:DZB458808 EGZ458808:EIX458808 EQV458808:EST458808 FAR458808:FCP458808 FKN458808:FML458808 FUJ458808:FWH458808 GEF458808:GGD458808 GOB458808:GPZ458808 GXX458808:GZV458808 HHT458808:HJR458808 HRP458808:HTN458808 IBL458808:IDJ458808 ILH458808:INF458808 IVD458808:IXB458808 JEZ458808:JGX458808 JOV458808:JQT458808 JYR458808:KAP458808 KIN458808:KKL458808 KSJ458808:KUH458808 LCF458808:LED458808 LMB458808:LNZ458808 LVX458808:LXV458808 MFT458808:MHR458808 MPP458808:MRN458808 MZL458808:NBJ458808 NJH458808:NLF458808 NTD458808:NVB458808 OCZ458808:OEX458808 OMV458808:OOT458808 OWR458808:OYP458808 PGN458808:PIL458808 PQJ458808:PSH458808 QAF458808:QCD458808 QKB458808:QLZ458808 QTX458808:QVV458808 RDT458808:RFR458808 RNP458808:RPN458808 RXL458808:RZJ458808 SHH458808:SJF458808 SRD458808:STB458808 TAZ458808:TCX458808 TKV458808:TMT458808 TUR458808:TWP458808 UEN458808:UGL458808 UOJ458808:UQH458808 UYF458808:VAD458808 VIB458808:VJZ458808 VRX458808:VTV458808 WBT458808:WDR458808 WLP458808:WNN458808 WVL458808:WXJ458808 D524344:BB524344 IZ524344:KX524344 SV524344:UT524344 ACR524344:AEP524344 AMN524344:AOL524344 AWJ524344:AYH524344 BGF524344:BID524344 BQB524344:BRZ524344 BZX524344:CBV524344 CJT524344:CLR524344 CTP524344:CVN524344 DDL524344:DFJ524344 DNH524344:DPF524344 DXD524344:DZB524344 EGZ524344:EIX524344 EQV524344:EST524344 FAR524344:FCP524344 FKN524344:FML524344 FUJ524344:FWH524344 GEF524344:GGD524344 GOB524344:GPZ524344 GXX524344:GZV524344 HHT524344:HJR524344 HRP524344:HTN524344 IBL524344:IDJ524344 ILH524344:INF524344 IVD524344:IXB524344 JEZ524344:JGX524344 JOV524344:JQT524344 JYR524344:KAP524344 KIN524344:KKL524344 KSJ524344:KUH524344 LCF524344:LED524344 LMB524344:LNZ524344 LVX524344:LXV524344 MFT524344:MHR524344 MPP524344:MRN524344 MZL524344:NBJ524344 NJH524344:NLF524344 NTD524344:NVB524344 OCZ524344:OEX524344 OMV524344:OOT524344 OWR524344:OYP524344 PGN524344:PIL524344 PQJ524344:PSH524344 QAF524344:QCD524344 QKB524344:QLZ524344 QTX524344:QVV524344 RDT524344:RFR524344 RNP524344:RPN524344 RXL524344:RZJ524344 SHH524344:SJF524344 SRD524344:STB524344 TAZ524344:TCX524344 TKV524344:TMT524344 TUR524344:TWP524344 UEN524344:UGL524344 UOJ524344:UQH524344 UYF524344:VAD524344 VIB524344:VJZ524344 VRX524344:VTV524344 WBT524344:WDR524344 WLP524344:WNN524344 WVL524344:WXJ524344 D589880:BB589880 IZ589880:KX589880 SV589880:UT589880 ACR589880:AEP589880 AMN589880:AOL589880 AWJ589880:AYH589880 BGF589880:BID589880 BQB589880:BRZ589880 BZX589880:CBV589880 CJT589880:CLR589880 CTP589880:CVN589880 DDL589880:DFJ589880 DNH589880:DPF589880 DXD589880:DZB589880 EGZ589880:EIX589880 EQV589880:EST589880 FAR589880:FCP589880 FKN589880:FML589880 FUJ589880:FWH589880 GEF589880:GGD589880 GOB589880:GPZ589880 GXX589880:GZV589880 HHT589880:HJR589880 HRP589880:HTN589880 IBL589880:IDJ589880 ILH589880:INF589880 IVD589880:IXB589880 JEZ589880:JGX589880 JOV589880:JQT589880 JYR589880:KAP589880 KIN589880:KKL589880 KSJ589880:KUH589880 LCF589880:LED589880 LMB589880:LNZ589880 LVX589880:LXV589880 MFT589880:MHR589880 MPP589880:MRN589880 MZL589880:NBJ589880 NJH589880:NLF589880 NTD589880:NVB589880 OCZ589880:OEX589880 OMV589880:OOT589880 OWR589880:OYP589880 PGN589880:PIL589880 PQJ589880:PSH589880 QAF589880:QCD589880 QKB589880:QLZ589880 QTX589880:QVV589880 RDT589880:RFR589880 RNP589880:RPN589880 RXL589880:RZJ589880 SHH589880:SJF589880 SRD589880:STB589880 TAZ589880:TCX589880 TKV589880:TMT589880 TUR589880:TWP589880 UEN589880:UGL589880 UOJ589880:UQH589880 UYF589880:VAD589880 VIB589880:VJZ589880 VRX589880:VTV589880 WBT589880:WDR589880 WLP589880:WNN589880 WVL589880:WXJ589880 D655416:BB655416 IZ655416:KX655416 SV655416:UT655416 ACR655416:AEP655416 AMN655416:AOL655416 AWJ655416:AYH655416 BGF655416:BID655416 BQB655416:BRZ655416 BZX655416:CBV655416 CJT655416:CLR655416 CTP655416:CVN655416 DDL655416:DFJ655416 DNH655416:DPF655416 DXD655416:DZB655416 EGZ655416:EIX655416 EQV655416:EST655416 FAR655416:FCP655416 FKN655416:FML655416 FUJ655416:FWH655416 GEF655416:GGD655416 GOB655416:GPZ655416 GXX655416:GZV655416 HHT655416:HJR655416 HRP655416:HTN655416 IBL655416:IDJ655416 ILH655416:INF655416 IVD655416:IXB655416 JEZ655416:JGX655416 JOV655416:JQT655416 JYR655416:KAP655416 KIN655416:KKL655416 KSJ655416:KUH655416 LCF655416:LED655416 LMB655416:LNZ655416 LVX655416:LXV655416 MFT655416:MHR655416 MPP655416:MRN655416 MZL655416:NBJ655416 NJH655416:NLF655416 NTD655416:NVB655416 OCZ655416:OEX655416 OMV655416:OOT655416 OWR655416:OYP655416 PGN655416:PIL655416 PQJ655416:PSH655416 QAF655416:QCD655416 QKB655416:QLZ655416 QTX655416:QVV655416 RDT655416:RFR655416 RNP655416:RPN655416 RXL655416:RZJ655416 SHH655416:SJF655416 SRD655416:STB655416 TAZ655416:TCX655416 TKV655416:TMT655416 TUR655416:TWP655416 UEN655416:UGL655416 UOJ655416:UQH655416 UYF655416:VAD655416 VIB655416:VJZ655416 VRX655416:VTV655416 WBT655416:WDR655416 WLP655416:WNN655416 WVL655416:WXJ655416 D720952:BB720952 IZ720952:KX720952 SV720952:UT720952 ACR720952:AEP720952 AMN720952:AOL720952 AWJ720952:AYH720952 BGF720952:BID720952 BQB720952:BRZ720952 BZX720952:CBV720952 CJT720952:CLR720952 CTP720952:CVN720952 DDL720952:DFJ720952 DNH720952:DPF720952 DXD720952:DZB720952 EGZ720952:EIX720952 EQV720952:EST720952 FAR720952:FCP720952 FKN720952:FML720952 FUJ720952:FWH720952 GEF720952:GGD720952 GOB720952:GPZ720952 GXX720952:GZV720952 HHT720952:HJR720952 HRP720952:HTN720952 IBL720952:IDJ720952 ILH720952:INF720952 IVD720952:IXB720952 JEZ720952:JGX720952 JOV720952:JQT720952 JYR720952:KAP720952 KIN720952:KKL720952 KSJ720952:KUH720952 LCF720952:LED720952 LMB720952:LNZ720952 LVX720952:LXV720952 MFT720952:MHR720952 MPP720952:MRN720952 MZL720952:NBJ720952 NJH720952:NLF720952 NTD720952:NVB720952 OCZ720952:OEX720952 OMV720952:OOT720952 OWR720952:OYP720952 PGN720952:PIL720952 PQJ720952:PSH720952 QAF720952:QCD720952 QKB720952:QLZ720952 QTX720952:QVV720952 RDT720952:RFR720952 RNP720952:RPN720952 RXL720952:RZJ720952 SHH720952:SJF720952 SRD720952:STB720952 TAZ720952:TCX720952 TKV720952:TMT720952 TUR720952:TWP720952 UEN720952:UGL720952 UOJ720952:UQH720952 UYF720952:VAD720952 VIB720952:VJZ720952 VRX720952:VTV720952 WBT720952:WDR720952 WLP720952:WNN720952 WVL720952:WXJ720952 D786488:BB786488 IZ786488:KX786488 SV786488:UT786488 ACR786488:AEP786488 AMN786488:AOL786488 AWJ786488:AYH786488 BGF786488:BID786488 BQB786488:BRZ786488 BZX786488:CBV786488 CJT786488:CLR786488 CTP786488:CVN786488 DDL786488:DFJ786488 DNH786488:DPF786488 DXD786488:DZB786488 EGZ786488:EIX786488 EQV786488:EST786488 FAR786488:FCP786488 FKN786488:FML786488 FUJ786488:FWH786488 GEF786488:GGD786488 GOB786488:GPZ786488 GXX786488:GZV786488 HHT786488:HJR786488 HRP786488:HTN786488 IBL786488:IDJ786488 ILH786488:INF786488 IVD786488:IXB786488 JEZ786488:JGX786488 JOV786488:JQT786488 JYR786488:KAP786488 KIN786488:KKL786488 KSJ786488:KUH786488 LCF786488:LED786488 LMB786488:LNZ786488 LVX786488:LXV786488 MFT786488:MHR786488 MPP786488:MRN786488 MZL786488:NBJ786488 NJH786488:NLF786488 NTD786488:NVB786488 OCZ786488:OEX786488 OMV786488:OOT786488 OWR786488:OYP786488 PGN786488:PIL786488 PQJ786488:PSH786488 QAF786488:QCD786488 QKB786488:QLZ786488 QTX786488:QVV786488 RDT786488:RFR786488 RNP786488:RPN786488 RXL786488:RZJ786488 SHH786488:SJF786488 SRD786488:STB786488 TAZ786488:TCX786488 TKV786488:TMT786488 TUR786488:TWP786488 UEN786488:UGL786488 UOJ786488:UQH786488 UYF786488:VAD786488 VIB786488:VJZ786488 VRX786488:VTV786488 WBT786488:WDR786488 WLP786488:WNN786488 WVL786488:WXJ786488 D852024:BB852024 IZ852024:KX852024 SV852024:UT852024 ACR852024:AEP852024 AMN852024:AOL852024 AWJ852024:AYH852024 BGF852024:BID852024 BQB852024:BRZ852024 BZX852024:CBV852024 CJT852024:CLR852024 CTP852024:CVN852024 DDL852024:DFJ852024 DNH852024:DPF852024 DXD852024:DZB852024 EGZ852024:EIX852024 EQV852024:EST852024 FAR852024:FCP852024 FKN852024:FML852024 FUJ852024:FWH852024 GEF852024:GGD852024 GOB852024:GPZ852024 GXX852024:GZV852024 HHT852024:HJR852024 HRP852024:HTN852024 IBL852024:IDJ852024 ILH852024:INF852024 IVD852024:IXB852024 JEZ852024:JGX852024 JOV852024:JQT852024 JYR852024:KAP852024 KIN852024:KKL852024 KSJ852024:KUH852024 LCF852024:LED852024 LMB852024:LNZ852024 LVX852024:LXV852024 MFT852024:MHR852024 MPP852024:MRN852024 MZL852024:NBJ852024 NJH852024:NLF852024 NTD852024:NVB852024 OCZ852024:OEX852024 OMV852024:OOT852024 OWR852024:OYP852024 PGN852024:PIL852024 PQJ852024:PSH852024 QAF852024:QCD852024 QKB852024:QLZ852024 QTX852024:QVV852024 RDT852024:RFR852024 RNP852024:RPN852024 RXL852024:RZJ852024 SHH852024:SJF852024 SRD852024:STB852024 TAZ852024:TCX852024 TKV852024:TMT852024 TUR852024:TWP852024 UEN852024:UGL852024 UOJ852024:UQH852024 UYF852024:VAD852024 VIB852024:VJZ852024 VRX852024:VTV852024 WBT852024:WDR852024 WLP852024:WNN852024 WVL852024:WXJ852024 D917560:BB917560 IZ917560:KX917560 SV917560:UT917560 ACR917560:AEP917560 AMN917560:AOL917560 AWJ917560:AYH917560 BGF917560:BID917560 BQB917560:BRZ917560 BZX917560:CBV917560 CJT917560:CLR917560 CTP917560:CVN917560 DDL917560:DFJ917560 DNH917560:DPF917560 DXD917560:DZB917560 EGZ917560:EIX917560 EQV917560:EST917560 FAR917560:FCP917560 FKN917560:FML917560 FUJ917560:FWH917560 GEF917560:GGD917560 GOB917560:GPZ917560 GXX917560:GZV917560 HHT917560:HJR917560 HRP917560:HTN917560 IBL917560:IDJ917560 ILH917560:INF917560 IVD917560:IXB917560 JEZ917560:JGX917560 JOV917560:JQT917560 JYR917560:KAP917560 KIN917560:KKL917560 KSJ917560:KUH917560 LCF917560:LED917560 LMB917560:LNZ917560 LVX917560:LXV917560 MFT917560:MHR917560 MPP917560:MRN917560 MZL917560:NBJ917560 NJH917560:NLF917560 NTD917560:NVB917560 OCZ917560:OEX917560 OMV917560:OOT917560 OWR917560:OYP917560 PGN917560:PIL917560 PQJ917560:PSH917560 QAF917560:QCD917560 QKB917560:QLZ917560 QTX917560:QVV917560 RDT917560:RFR917560 RNP917560:RPN917560 RXL917560:RZJ917560 SHH917560:SJF917560 SRD917560:STB917560 TAZ917560:TCX917560 TKV917560:TMT917560 TUR917560:TWP917560 UEN917560:UGL917560 UOJ917560:UQH917560 UYF917560:VAD917560 VIB917560:VJZ917560 VRX917560:VTV917560 WBT917560:WDR917560 WLP917560:WNN917560 WVL917560:WXJ917560 D983096:BB983096 IZ983096:KX983096 SV983096:UT983096 ACR983096:AEP983096 AMN983096:AOL983096 AWJ983096:AYH983096 BGF983096:BID983096 BQB983096:BRZ983096 BZX983096:CBV983096 CJT983096:CLR983096 CTP983096:CVN983096 DDL983096:DFJ983096 DNH983096:DPF983096 DXD983096:DZB983096 EGZ983096:EIX983096 EQV983096:EST983096 FAR983096:FCP983096 FKN983096:FML983096 FUJ983096:FWH983096 GEF983096:GGD983096 GOB983096:GPZ983096 GXX983096:GZV983096 HHT983096:HJR983096 HRP983096:HTN983096 IBL983096:IDJ983096 ILH983096:INF983096 IVD983096:IXB983096 JEZ983096:JGX983096 JOV983096:JQT983096 JYR983096:KAP983096 KIN983096:KKL983096 KSJ983096:KUH983096 LCF983096:LED983096 LMB983096:LNZ983096 LVX983096:LXV983096 MFT983096:MHR983096 MPP983096:MRN983096 MZL983096:NBJ983096 NJH983096:NLF983096 NTD983096:NVB983096 OCZ983096:OEX983096 OMV983096:OOT983096 OWR983096:OYP983096 PGN983096:PIL983096 PQJ983096:PSH983096 QAF983096:QCD983096 QKB983096:QLZ983096 QTX983096:QVV983096 RDT983096:RFR983096 RNP983096:RPN983096 RXL983096:RZJ983096 SHH983096:SJF983096 SRD983096:STB983096 TAZ983096:TCX983096 TKV983096:TMT983096 TUR983096:TWP983096 UEN983096:UGL983096 UOJ983096:UQH983096 UYF983096:VAD983096 VIB983096:VJZ983096 VRX983096:VTV983096 WBT983096:WDR983096 WLP983096:WNN983096 WVL983096:WXJ983096 C57:BB65536 IY57:KX65536 SU57:UT65536 ACQ57:AEP65536 AMM57:AOL65536 AWI57:AYH65536 BGE57:BID65536 BQA57:BRZ65536 BZW57:CBV65536 CJS57:CLR65536 CTO57:CVN65536 DDK57:DFJ65536 DNG57:DPF65536 DXC57:DZB65536 EGY57:EIX65536 EQU57:EST65536 FAQ57:FCP65536 FKM57:FML65536 FUI57:FWH65536 GEE57:GGD65536 GOA57:GPZ65536 GXW57:GZV65536 HHS57:HJR65536 HRO57:HTN65536 IBK57:IDJ65536 ILG57:INF65536 IVC57:IXB65536 JEY57:JGX65536 JOU57:JQT65536 JYQ57:KAP65536 KIM57:KKL65536 KSI57:KUH65536 LCE57:LED65536 LMA57:LNZ65536 LVW57:LXV65536 MFS57:MHR65536 MPO57:MRN65536 MZK57:NBJ65536 NJG57:NLF65536 NTC57:NVB65536 OCY57:OEX65536 OMU57:OOT65536 OWQ57:OYP65536 PGM57:PIL65536 PQI57:PSH65536 QAE57:QCD65536 QKA57:QLZ65536 QTW57:QVV65536 RDS57:RFR65536 RNO57:RPN65536 RXK57:RZJ65536 SHG57:SJF65536 SRC57:STB65536 TAY57:TCX65536 TKU57:TMT65536 TUQ57:TWP65536 UEM57:UGL65536 UOI57:UQH65536 UYE57:VAD65536 VIA57:VJZ65536 VRW57:VTV65536 WBS57:WDR65536 WLO57:WNN65536 WVK57:WXJ65536 C65593:BB131072 IY65593:KX131072 SU65593:UT131072 ACQ65593:AEP131072 AMM65593:AOL131072 AWI65593:AYH131072 BGE65593:BID131072 BQA65593:BRZ131072 BZW65593:CBV131072 CJS65593:CLR131072 CTO65593:CVN131072 DDK65593:DFJ131072 DNG65593:DPF131072 DXC65593:DZB131072 EGY65593:EIX131072 EQU65593:EST131072 FAQ65593:FCP131072 FKM65593:FML131072 FUI65593:FWH131072 GEE65593:GGD131072 GOA65593:GPZ131072 GXW65593:GZV131072 HHS65593:HJR131072 HRO65593:HTN131072 IBK65593:IDJ131072 ILG65593:INF131072 IVC65593:IXB131072 JEY65593:JGX131072 JOU65593:JQT131072 JYQ65593:KAP131072 KIM65593:KKL131072 KSI65593:KUH131072 LCE65593:LED131072 LMA65593:LNZ131072 LVW65593:LXV131072 MFS65593:MHR131072 MPO65593:MRN131072 MZK65593:NBJ131072 NJG65593:NLF131072 NTC65593:NVB131072 OCY65593:OEX131072 OMU65593:OOT131072 OWQ65593:OYP131072 PGM65593:PIL131072 PQI65593:PSH131072 QAE65593:QCD131072 QKA65593:QLZ131072 QTW65593:QVV131072 RDS65593:RFR131072 RNO65593:RPN131072 RXK65593:RZJ131072 SHG65593:SJF131072 SRC65593:STB131072 TAY65593:TCX131072 TKU65593:TMT131072 TUQ65593:TWP131072 UEM65593:UGL131072 UOI65593:UQH131072 UYE65593:VAD131072 VIA65593:VJZ131072 VRW65593:VTV131072 WBS65593:WDR131072 WLO65593:WNN131072 WVK65593:WXJ131072 C131129:BB196608 IY131129:KX196608 SU131129:UT196608 ACQ131129:AEP196608 AMM131129:AOL196608 AWI131129:AYH196608 BGE131129:BID196608 BQA131129:BRZ196608 BZW131129:CBV196608 CJS131129:CLR196608 CTO131129:CVN196608 DDK131129:DFJ196608 DNG131129:DPF196608 DXC131129:DZB196608 EGY131129:EIX196608 EQU131129:EST196608 FAQ131129:FCP196608 FKM131129:FML196608 FUI131129:FWH196608 GEE131129:GGD196608 GOA131129:GPZ196608 GXW131129:GZV196608 HHS131129:HJR196608 HRO131129:HTN196608 IBK131129:IDJ196608 ILG131129:INF196608 IVC131129:IXB196608 JEY131129:JGX196608 JOU131129:JQT196608 JYQ131129:KAP196608 KIM131129:KKL196608 KSI131129:KUH196608 LCE131129:LED196608 LMA131129:LNZ196608 LVW131129:LXV196608 MFS131129:MHR196608 MPO131129:MRN196608 MZK131129:NBJ196608 NJG131129:NLF196608 NTC131129:NVB196608 OCY131129:OEX196608 OMU131129:OOT196608 OWQ131129:OYP196608 PGM131129:PIL196608 PQI131129:PSH196608 QAE131129:QCD196608 QKA131129:QLZ196608 QTW131129:QVV196608 RDS131129:RFR196608 RNO131129:RPN196608 RXK131129:RZJ196608 SHG131129:SJF196608 SRC131129:STB196608 TAY131129:TCX196608 TKU131129:TMT196608 TUQ131129:TWP196608 UEM131129:UGL196608 UOI131129:UQH196608 UYE131129:VAD196608 VIA131129:VJZ196608 VRW131129:VTV196608 WBS131129:WDR196608 WLO131129:WNN196608 WVK131129:WXJ196608 C196665:BB262144 IY196665:KX262144 SU196665:UT262144 ACQ196665:AEP262144 AMM196665:AOL262144 AWI196665:AYH262144 BGE196665:BID262144 BQA196665:BRZ262144 BZW196665:CBV262144 CJS196665:CLR262144 CTO196665:CVN262144 DDK196665:DFJ262144 DNG196665:DPF262144 DXC196665:DZB262144 EGY196665:EIX262144 EQU196665:EST262144 FAQ196665:FCP262144 FKM196665:FML262144 FUI196665:FWH262144 GEE196665:GGD262144 GOA196665:GPZ262144 GXW196665:GZV262144 HHS196665:HJR262144 HRO196665:HTN262144 IBK196665:IDJ262144 ILG196665:INF262144 IVC196665:IXB262144 JEY196665:JGX262144 JOU196665:JQT262144 JYQ196665:KAP262144 KIM196665:KKL262144 KSI196665:KUH262144 LCE196665:LED262144 LMA196665:LNZ262144 LVW196665:LXV262144 MFS196665:MHR262144 MPO196665:MRN262144 MZK196665:NBJ262144 NJG196665:NLF262144 NTC196665:NVB262144 OCY196665:OEX262144 OMU196665:OOT262144 OWQ196665:OYP262144 PGM196665:PIL262144 PQI196665:PSH262144 QAE196665:QCD262144 QKA196665:QLZ262144 QTW196665:QVV262144 RDS196665:RFR262144 RNO196665:RPN262144 RXK196665:RZJ262144 SHG196665:SJF262144 SRC196665:STB262144 TAY196665:TCX262144 TKU196665:TMT262144 TUQ196665:TWP262144 UEM196665:UGL262144 UOI196665:UQH262144 UYE196665:VAD262144 VIA196665:VJZ262144 VRW196665:VTV262144 WBS196665:WDR262144 WLO196665:WNN262144 WVK196665:WXJ262144 C262201:BB327680 IY262201:KX327680 SU262201:UT327680 ACQ262201:AEP327680 AMM262201:AOL327680 AWI262201:AYH327680 BGE262201:BID327680 BQA262201:BRZ327680 BZW262201:CBV327680 CJS262201:CLR327680 CTO262201:CVN327680 DDK262201:DFJ327680 DNG262201:DPF327680 DXC262201:DZB327680 EGY262201:EIX327680 EQU262201:EST327680 FAQ262201:FCP327680 FKM262201:FML327680 FUI262201:FWH327680 GEE262201:GGD327680 GOA262201:GPZ327680 GXW262201:GZV327680 HHS262201:HJR327680 HRO262201:HTN327680 IBK262201:IDJ327680 ILG262201:INF327680 IVC262201:IXB327680 JEY262201:JGX327680 JOU262201:JQT327680 JYQ262201:KAP327680 KIM262201:KKL327680 KSI262201:KUH327680 LCE262201:LED327680 LMA262201:LNZ327680 LVW262201:LXV327680 MFS262201:MHR327680 MPO262201:MRN327680 MZK262201:NBJ327680 NJG262201:NLF327680 NTC262201:NVB327680 OCY262201:OEX327680 OMU262201:OOT327680 OWQ262201:OYP327680 PGM262201:PIL327680 PQI262201:PSH327680 QAE262201:QCD327680 QKA262201:QLZ327680 QTW262201:QVV327680 RDS262201:RFR327680 RNO262201:RPN327680 RXK262201:RZJ327680 SHG262201:SJF327680 SRC262201:STB327680 TAY262201:TCX327680 TKU262201:TMT327680 TUQ262201:TWP327680 UEM262201:UGL327680 UOI262201:UQH327680 UYE262201:VAD327680 VIA262201:VJZ327680 VRW262201:VTV327680 WBS262201:WDR327680 WLO262201:WNN327680 WVK262201:WXJ327680 C327737:BB393216 IY327737:KX393216 SU327737:UT393216 ACQ327737:AEP393216 AMM327737:AOL393216 AWI327737:AYH393216 BGE327737:BID393216 BQA327737:BRZ393216 BZW327737:CBV393216 CJS327737:CLR393216 CTO327737:CVN393216 DDK327737:DFJ393216 DNG327737:DPF393216 DXC327737:DZB393216 EGY327737:EIX393216 EQU327737:EST393216 FAQ327737:FCP393216 FKM327737:FML393216 FUI327737:FWH393216 GEE327737:GGD393216 GOA327737:GPZ393216 GXW327737:GZV393216 HHS327737:HJR393216 HRO327737:HTN393216 IBK327737:IDJ393216 ILG327737:INF393216 IVC327737:IXB393216 JEY327737:JGX393216 JOU327737:JQT393216 JYQ327737:KAP393216 KIM327737:KKL393216 KSI327737:KUH393216 LCE327737:LED393216 LMA327737:LNZ393216 LVW327737:LXV393216 MFS327737:MHR393216 MPO327737:MRN393216 MZK327737:NBJ393216 NJG327737:NLF393216 NTC327737:NVB393216 OCY327737:OEX393216 OMU327737:OOT393216 OWQ327737:OYP393216 PGM327737:PIL393216 PQI327737:PSH393216 QAE327737:QCD393216 QKA327737:QLZ393216 QTW327737:QVV393216 RDS327737:RFR393216 RNO327737:RPN393216 RXK327737:RZJ393216 SHG327737:SJF393216 SRC327737:STB393216 TAY327737:TCX393216 TKU327737:TMT393216 TUQ327737:TWP393216 UEM327737:UGL393216 UOI327737:UQH393216 UYE327737:VAD393216 VIA327737:VJZ393216 VRW327737:VTV393216 WBS327737:WDR393216 WLO327737:WNN393216 WVK327737:WXJ393216 C393273:BB458752 IY393273:KX458752 SU393273:UT458752 ACQ393273:AEP458752 AMM393273:AOL458752 AWI393273:AYH458752 BGE393273:BID458752 BQA393273:BRZ458752 BZW393273:CBV458752 CJS393273:CLR458752 CTO393273:CVN458752 DDK393273:DFJ458752 DNG393273:DPF458752 DXC393273:DZB458752 EGY393273:EIX458752 EQU393273:EST458752 FAQ393273:FCP458752 FKM393273:FML458752 FUI393273:FWH458752 GEE393273:GGD458752 GOA393273:GPZ458752 GXW393273:GZV458752 HHS393273:HJR458752 HRO393273:HTN458752 IBK393273:IDJ458752 ILG393273:INF458752 IVC393273:IXB458752 JEY393273:JGX458752 JOU393273:JQT458752 JYQ393273:KAP458752 KIM393273:KKL458752 KSI393273:KUH458752 LCE393273:LED458752 LMA393273:LNZ458752 LVW393273:LXV458752 MFS393273:MHR458752 MPO393273:MRN458752 MZK393273:NBJ458752 NJG393273:NLF458752 NTC393273:NVB458752 OCY393273:OEX458752 OMU393273:OOT458752 OWQ393273:OYP458752 PGM393273:PIL458752 PQI393273:PSH458752 QAE393273:QCD458752 QKA393273:QLZ458752 QTW393273:QVV458752 RDS393273:RFR458752 RNO393273:RPN458752 RXK393273:RZJ458752 SHG393273:SJF458752 SRC393273:STB458752 TAY393273:TCX458752 TKU393273:TMT458752 TUQ393273:TWP458752 UEM393273:UGL458752 UOI393273:UQH458752 UYE393273:VAD458752 VIA393273:VJZ458752 VRW393273:VTV458752 WBS393273:WDR458752 WLO393273:WNN458752 WVK393273:WXJ458752 C458809:BB524288 IY458809:KX524288 SU458809:UT524288 ACQ458809:AEP524288 AMM458809:AOL524288 AWI458809:AYH524288 BGE458809:BID524288 BQA458809:BRZ524288 BZW458809:CBV524288 CJS458809:CLR524288 CTO458809:CVN524288 DDK458809:DFJ524288 DNG458809:DPF524288 DXC458809:DZB524288 EGY458809:EIX524288 EQU458809:EST524288 FAQ458809:FCP524288 FKM458809:FML524288 FUI458809:FWH524288 GEE458809:GGD524288 GOA458809:GPZ524288 GXW458809:GZV524288 HHS458809:HJR524288 HRO458809:HTN524288 IBK458809:IDJ524288 ILG458809:INF524288 IVC458809:IXB524288 JEY458809:JGX524288 JOU458809:JQT524288 JYQ458809:KAP524288 KIM458809:KKL524288 KSI458809:KUH524288 LCE458809:LED524288 LMA458809:LNZ524288 LVW458809:LXV524288 MFS458809:MHR524288 MPO458809:MRN524288 MZK458809:NBJ524288 NJG458809:NLF524288 NTC458809:NVB524288 OCY458809:OEX524288 OMU458809:OOT524288 OWQ458809:OYP524288 PGM458809:PIL524288 PQI458809:PSH524288 QAE458809:QCD524288 QKA458809:QLZ524288 QTW458809:QVV524288 RDS458809:RFR524288 RNO458809:RPN524288 RXK458809:RZJ524288 SHG458809:SJF524288 SRC458809:STB524288 TAY458809:TCX524288 TKU458809:TMT524288 TUQ458809:TWP524288 UEM458809:UGL524288 UOI458809:UQH524288 UYE458809:VAD524288 VIA458809:VJZ524288 VRW458809:VTV524288 WBS458809:WDR524288 WLO458809:WNN524288 WVK458809:WXJ524288 C524345:BB589824 IY524345:KX589824 SU524345:UT589824 ACQ524345:AEP589824 AMM524345:AOL589824 AWI524345:AYH589824 BGE524345:BID589824 BQA524345:BRZ589824 BZW524345:CBV589824 CJS524345:CLR589824 CTO524345:CVN589824 DDK524345:DFJ589824 DNG524345:DPF589824 DXC524345:DZB589824 EGY524345:EIX589824 EQU524345:EST589824 FAQ524345:FCP589824 FKM524345:FML589824 FUI524345:FWH589824 GEE524345:GGD589824 GOA524345:GPZ589824 GXW524345:GZV589824 HHS524345:HJR589824 HRO524345:HTN589824 IBK524345:IDJ589824 ILG524345:INF589824 IVC524345:IXB589824 JEY524345:JGX589824 JOU524345:JQT589824 JYQ524345:KAP589824 KIM524345:KKL589824 KSI524345:KUH589824 LCE524345:LED589824 LMA524345:LNZ589824 LVW524345:LXV589824 MFS524345:MHR589824 MPO524345:MRN589824 MZK524345:NBJ589824 NJG524345:NLF589824 NTC524345:NVB589824 OCY524345:OEX589824 OMU524345:OOT589824 OWQ524345:OYP589824 PGM524345:PIL589824 PQI524345:PSH589824 QAE524345:QCD589824 QKA524345:QLZ589824 QTW524345:QVV589824 RDS524345:RFR589824 RNO524345:RPN589824 RXK524345:RZJ589824 SHG524345:SJF589824 SRC524345:STB589824 TAY524345:TCX589824 TKU524345:TMT589824 TUQ524345:TWP589824 UEM524345:UGL589824 UOI524345:UQH589824 UYE524345:VAD589824 VIA524345:VJZ589824 VRW524345:VTV589824 WBS524345:WDR589824 WLO524345:WNN589824 WVK524345:WXJ589824 C589881:BB655360 IY589881:KX655360 SU589881:UT655360 ACQ589881:AEP655360 AMM589881:AOL655360 AWI589881:AYH655360 BGE589881:BID655360 BQA589881:BRZ655360 BZW589881:CBV655360 CJS589881:CLR655360 CTO589881:CVN655360 DDK589881:DFJ655360 DNG589881:DPF655360 DXC589881:DZB655360 EGY589881:EIX655360 EQU589881:EST655360 FAQ589881:FCP655360 FKM589881:FML655360 FUI589881:FWH655360 GEE589881:GGD655360 GOA589881:GPZ655360 GXW589881:GZV655360 HHS589881:HJR655360 HRO589881:HTN655360 IBK589881:IDJ655360 ILG589881:INF655360 IVC589881:IXB655360 JEY589881:JGX655360 JOU589881:JQT655360 JYQ589881:KAP655360 KIM589881:KKL655360 KSI589881:KUH655360 LCE589881:LED655360 LMA589881:LNZ655360 LVW589881:LXV655360 MFS589881:MHR655360 MPO589881:MRN655360 MZK589881:NBJ655360 NJG589881:NLF655360 NTC589881:NVB655360 OCY589881:OEX655360 OMU589881:OOT655360 OWQ589881:OYP655360 PGM589881:PIL655360 PQI589881:PSH655360 QAE589881:QCD655360 QKA589881:QLZ655360 QTW589881:QVV655360 RDS589881:RFR655360 RNO589881:RPN655360 RXK589881:RZJ655360 SHG589881:SJF655360 SRC589881:STB655360 TAY589881:TCX655360 TKU589881:TMT655360 TUQ589881:TWP655360 UEM589881:UGL655360 UOI589881:UQH655360 UYE589881:VAD655360 VIA589881:VJZ655360 VRW589881:VTV655360 WBS589881:WDR655360 WLO589881:WNN655360 WVK589881:WXJ655360 C655417:BB720896 IY655417:KX720896 SU655417:UT720896 ACQ655417:AEP720896 AMM655417:AOL720896 AWI655417:AYH720896 BGE655417:BID720896 BQA655417:BRZ720896 BZW655417:CBV720896 CJS655417:CLR720896 CTO655417:CVN720896 DDK655417:DFJ720896 DNG655417:DPF720896 DXC655417:DZB720896 EGY655417:EIX720896 EQU655417:EST720896 FAQ655417:FCP720896 FKM655417:FML720896 FUI655417:FWH720896 GEE655417:GGD720896 GOA655417:GPZ720896 GXW655417:GZV720896 HHS655417:HJR720896 HRO655417:HTN720896 IBK655417:IDJ720896 ILG655417:INF720896 IVC655417:IXB720896 JEY655417:JGX720896 JOU655417:JQT720896 JYQ655417:KAP720896 KIM655417:KKL720896 KSI655417:KUH720896 LCE655417:LED720896 LMA655417:LNZ720896 LVW655417:LXV720896 MFS655417:MHR720896 MPO655417:MRN720896 MZK655417:NBJ720896 NJG655417:NLF720896 NTC655417:NVB720896 OCY655417:OEX720896 OMU655417:OOT720896 OWQ655417:OYP720896 PGM655417:PIL720896 PQI655417:PSH720896 QAE655417:QCD720896 QKA655417:QLZ720896 QTW655417:QVV720896 RDS655417:RFR720896 RNO655417:RPN720896 RXK655417:RZJ720896 SHG655417:SJF720896 SRC655417:STB720896 TAY655417:TCX720896 TKU655417:TMT720896 TUQ655417:TWP720896 UEM655417:UGL720896 UOI655417:UQH720896 UYE655417:VAD720896 VIA655417:VJZ720896 VRW655417:VTV720896 WBS655417:WDR720896 WLO655417:WNN720896 WVK655417:WXJ720896 C720953:BB786432 IY720953:KX786432 SU720953:UT786432 ACQ720953:AEP786432 AMM720953:AOL786432 AWI720953:AYH786432 BGE720953:BID786432 BQA720953:BRZ786432 BZW720953:CBV786432 CJS720953:CLR786432 CTO720953:CVN786432 DDK720953:DFJ786432 DNG720953:DPF786432 DXC720953:DZB786432 EGY720953:EIX786432 EQU720953:EST786432 FAQ720953:FCP786432 FKM720953:FML786432 FUI720953:FWH786432 GEE720953:GGD786432 GOA720953:GPZ786432 GXW720953:GZV786432 HHS720953:HJR786432 HRO720953:HTN786432 IBK720953:IDJ786432 ILG720953:INF786432 IVC720953:IXB786432 JEY720953:JGX786432 JOU720953:JQT786432 JYQ720953:KAP786432 KIM720953:KKL786432 KSI720953:KUH786432 LCE720953:LED786432 LMA720953:LNZ786432 LVW720953:LXV786432 MFS720953:MHR786432 MPO720953:MRN786432 MZK720953:NBJ786432 NJG720953:NLF786432 NTC720953:NVB786432 OCY720953:OEX786432 OMU720953:OOT786432 OWQ720953:OYP786432 PGM720953:PIL786432 PQI720953:PSH786432 QAE720953:QCD786432 QKA720953:QLZ786432 QTW720953:QVV786432 RDS720953:RFR786432 RNO720953:RPN786432 RXK720953:RZJ786432 SHG720953:SJF786432 SRC720953:STB786432 TAY720953:TCX786432 TKU720953:TMT786432 TUQ720953:TWP786432 UEM720953:UGL786432 UOI720953:UQH786432 UYE720953:VAD786432 VIA720953:VJZ786432 VRW720953:VTV786432 WBS720953:WDR786432 WLO720953:WNN786432 WVK720953:WXJ786432 C786489:BB851968 IY786489:KX851968 SU786489:UT851968 ACQ786489:AEP851968 AMM786489:AOL851968 AWI786489:AYH851968 BGE786489:BID851968 BQA786489:BRZ851968 BZW786489:CBV851968 CJS786489:CLR851968 CTO786489:CVN851968 DDK786489:DFJ851968 DNG786489:DPF851968 DXC786489:DZB851968 EGY786489:EIX851968 EQU786489:EST851968 FAQ786489:FCP851968 FKM786489:FML851968 FUI786489:FWH851968 GEE786489:GGD851968 GOA786489:GPZ851968 GXW786489:GZV851968 HHS786489:HJR851968 HRO786489:HTN851968 IBK786489:IDJ851968 ILG786489:INF851968 IVC786489:IXB851968 JEY786489:JGX851968 JOU786489:JQT851968 JYQ786489:KAP851968 KIM786489:KKL851968 KSI786489:KUH851968 LCE786489:LED851968 LMA786489:LNZ851968 LVW786489:LXV851968 MFS786489:MHR851968 MPO786489:MRN851968 MZK786489:NBJ851968 NJG786489:NLF851968 NTC786489:NVB851968 OCY786489:OEX851968 OMU786489:OOT851968 OWQ786489:OYP851968 PGM786489:PIL851968 PQI786489:PSH851968 QAE786489:QCD851968 QKA786489:QLZ851968 QTW786489:QVV851968 RDS786489:RFR851968 RNO786489:RPN851968 RXK786489:RZJ851968 SHG786489:SJF851968 SRC786489:STB851968 TAY786489:TCX851968 TKU786489:TMT851968 TUQ786489:TWP851968 UEM786489:UGL851968 UOI786489:UQH851968 UYE786489:VAD851968 VIA786489:VJZ851968 VRW786489:VTV851968 WBS786489:WDR851968 WLO786489:WNN851968 WVK786489:WXJ851968 C852025:BB917504 IY852025:KX917504 SU852025:UT917504 ACQ852025:AEP917504 AMM852025:AOL917504 AWI852025:AYH917504 BGE852025:BID917504 BQA852025:BRZ917504 BZW852025:CBV917504 CJS852025:CLR917504 CTO852025:CVN917504 DDK852025:DFJ917504 DNG852025:DPF917504 DXC852025:DZB917504 EGY852025:EIX917504 EQU852025:EST917504 FAQ852025:FCP917504 FKM852025:FML917504 FUI852025:FWH917504 GEE852025:GGD917504 GOA852025:GPZ917504 GXW852025:GZV917504 HHS852025:HJR917504 HRO852025:HTN917504 IBK852025:IDJ917504 ILG852025:INF917504 IVC852025:IXB917504 JEY852025:JGX917504 JOU852025:JQT917504 JYQ852025:KAP917504 KIM852025:KKL917504 KSI852025:KUH917504 LCE852025:LED917504 LMA852025:LNZ917504 LVW852025:LXV917504 MFS852025:MHR917504 MPO852025:MRN917504 MZK852025:NBJ917504 NJG852025:NLF917504 NTC852025:NVB917504 OCY852025:OEX917504 OMU852025:OOT917504 OWQ852025:OYP917504 PGM852025:PIL917504 PQI852025:PSH917504 QAE852025:QCD917504 QKA852025:QLZ917504 QTW852025:QVV917504 RDS852025:RFR917504 RNO852025:RPN917504 RXK852025:RZJ917504 SHG852025:SJF917504 SRC852025:STB917504 TAY852025:TCX917504 TKU852025:TMT917504 TUQ852025:TWP917504 UEM852025:UGL917504 UOI852025:UQH917504 UYE852025:VAD917504 VIA852025:VJZ917504 VRW852025:VTV917504 WBS852025:WDR917504 WLO852025:WNN917504 WVK852025:WXJ917504 C917561:BB983040 IY917561:KX983040 SU917561:UT983040 ACQ917561:AEP983040 AMM917561:AOL983040 AWI917561:AYH983040 BGE917561:BID983040 BQA917561:BRZ983040 BZW917561:CBV983040 CJS917561:CLR983040 CTO917561:CVN983040 DDK917561:DFJ983040 DNG917561:DPF983040 DXC917561:DZB983040 EGY917561:EIX983040 EQU917561:EST983040 FAQ917561:FCP983040 FKM917561:FML983040 FUI917561:FWH983040 GEE917561:GGD983040 GOA917561:GPZ983040 GXW917561:GZV983040 HHS917561:HJR983040 HRO917561:HTN983040 IBK917561:IDJ983040 ILG917561:INF983040 IVC917561:IXB983040 JEY917561:JGX983040 JOU917561:JQT983040 JYQ917561:KAP983040 KIM917561:KKL983040 KSI917561:KUH983040 LCE917561:LED983040 LMA917561:LNZ983040 LVW917561:LXV983040 MFS917561:MHR983040 MPO917561:MRN983040 MZK917561:NBJ983040 NJG917561:NLF983040 NTC917561:NVB983040 OCY917561:OEX983040 OMU917561:OOT983040 OWQ917561:OYP983040 PGM917561:PIL983040 PQI917561:PSH983040 QAE917561:QCD983040 QKA917561:QLZ983040 QTW917561:QVV983040 RDS917561:RFR983040 RNO917561:RPN983040 RXK917561:RZJ983040 SHG917561:SJF983040 SRC917561:STB983040 TAY917561:TCX983040 TKU917561:TMT983040 TUQ917561:TWP983040 UEM917561:UGL983040 UOI917561:UQH983040 UYE917561:VAD983040 VIA917561:VJZ983040 VRW917561:VTV983040 WBS917561:WDR983040 WLO917561:WNN983040 WVK917561:WXJ983040 C983097:BB1048576 IY983097:KX1048576 SU983097:UT1048576 ACQ983097:AEP1048576 AMM983097:AOL1048576 AWI983097:AYH1048576 BGE983097:BID1048576 BQA983097:BRZ1048576 BZW983097:CBV1048576 CJS983097:CLR1048576 CTO983097:CVN1048576 DDK983097:DFJ1048576 DNG983097:DPF1048576 DXC983097:DZB1048576 EGY983097:EIX1048576 EQU983097:EST1048576 FAQ983097:FCP1048576 FKM983097:FML1048576 FUI983097:FWH1048576 GEE983097:GGD1048576 GOA983097:GPZ1048576 GXW983097:GZV1048576 HHS983097:HJR1048576 HRO983097:HTN1048576 IBK983097:IDJ1048576 ILG983097:INF1048576 IVC983097:IXB1048576 JEY983097:JGX1048576 JOU983097:JQT1048576 JYQ983097:KAP1048576 KIM983097:KKL1048576 KSI983097:KUH1048576 LCE983097:LED1048576 LMA983097:LNZ1048576 LVW983097:LXV1048576 MFS983097:MHR1048576 MPO983097:MRN1048576 MZK983097:NBJ1048576 NJG983097:NLF1048576 NTC983097:NVB1048576 OCY983097:OEX1048576 OMU983097:OOT1048576 OWQ983097:OYP1048576 PGM983097:PIL1048576 PQI983097:PSH1048576 QAE983097:QCD1048576 QKA983097:QLZ1048576 QTW983097:QVV1048576 RDS983097:RFR1048576 RNO983097:RPN1048576 RXK983097:RZJ1048576 SHG983097:SJF1048576 SRC983097:STB1048576 TAY983097:TCX1048576 TKU983097:TMT1048576 TUQ983097:TWP1048576 UEM983097:UGL1048576 UOI983097:UQH1048576 UYE983097:VAD1048576 VIA983097:VJZ1048576 VRW983097:VTV1048576 WBS983097:WDR1048576 WLO983097:WNN1048576 WVK983097:WXJ1048576 I1:I44 JE1:JE44 TA1:TA44 ACW1:ACW44 AMS1:AMS44 AWO1:AWO44 BGK1:BGK44 BQG1:BQG44 CAC1:CAC44 CJY1:CJY44 CTU1:CTU44 DDQ1:DDQ44 DNM1:DNM44 DXI1:DXI44 EHE1:EHE44 ERA1:ERA44 FAW1:FAW44 FKS1:FKS44 FUO1:FUO44 GEK1:GEK44 GOG1:GOG44 GYC1:GYC44 HHY1:HHY44 HRU1:HRU44 IBQ1:IBQ44 ILM1:ILM44 IVI1:IVI44 JFE1:JFE44 JPA1:JPA44 JYW1:JYW44 KIS1:KIS44 KSO1:KSO44 LCK1:LCK44 LMG1:LMG44 LWC1:LWC44 MFY1:MFY44 MPU1:MPU44 MZQ1:MZQ44 NJM1:NJM44 NTI1:NTI44 ODE1:ODE44 ONA1:ONA44 OWW1:OWW44 PGS1:PGS44 PQO1:PQO44 QAK1:QAK44 QKG1:QKG44 QUC1:QUC44 RDY1:RDY44 RNU1:RNU44 RXQ1:RXQ44 SHM1:SHM44 SRI1:SRI44 TBE1:TBE44 TLA1:TLA44 TUW1:TUW44 UES1:UES44 UOO1:UOO44 UYK1:UYK44 VIG1:VIG44 VSC1:VSC44 WBY1:WBY44 WLU1:WLU44 WVQ1:WVQ44 I65537:I65580 JE65537:JE65580 TA65537:TA65580 ACW65537:ACW65580 AMS65537:AMS65580 AWO65537:AWO65580 BGK65537:BGK65580 BQG65537:BQG65580 CAC65537:CAC65580 CJY65537:CJY65580 CTU65537:CTU65580 DDQ65537:DDQ65580 DNM65537:DNM65580 DXI65537:DXI65580 EHE65537:EHE65580 ERA65537:ERA65580 FAW65537:FAW65580 FKS65537:FKS65580 FUO65537:FUO65580 GEK65537:GEK65580 GOG65537:GOG65580 GYC65537:GYC65580 HHY65537:HHY65580 HRU65537:HRU65580 IBQ65537:IBQ65580 ILM65537:ILM65580 IVI65537:IVI65580 JFE65537:JFE65580 JPA65537:JPA65580 JYW65537:JYW65580 KIS65537:KIS65580 KSO65537:KSO65580 LCK65537:LCK65580 LMG65537:LMG65580 LWC65537:LWC65580 MFY65537:MFY65580 MPU65537:MPU65580 MZQ65537:MZQ65580 NJM65537:NJM65580 NTI65537:NTI65580 ODE65537:ODE65580 ONA65537:ONA65580 OWW65537:OWW65580 PGS65537:PGS65580 PQO65537:PQO65580 QAK65537:QAK65580 QKG65537:QKG65580 QUC65537:QUC65580 RDY65537:RDY65580 RNU65537:RNU65580 RXQ65537:RXQ65580 SHM65537:SHM65580 SRI65537:SRI65580 TBE65537:TBE65580 TLA65537:TLA65580 TUW65537:TUW65580 UES65537:UES65580 UOO65537:UOO65580 UYK65537:UYK65580 VIG65537:VIG65580 VSC65537:VSC65580 WBY65537:WBY65580 WLU65537:WLU65580 WVQ65537:WVQ65580 I131073:I131116 JE131073:JE131116 TA131073:TA131116 ACW131073:ACW131116 AMS131073:AMS131116 AWO131073:AWO131116 BGK131073:BGK131116 BQG131073:BQG131116 CAC131073:CAC131116 CJY131073:CJY131116 CTU131073:CTU131116 DDQ131073:DDQ131116 DNM131073:DNM131116 DXI131073:DXI131116 EHE131073:EHE131116 ERA131073:ERA131116 FAW131073:FAW131116 FKS131073:FKS131116 FUO131073:FUO131116 GEK131073:GEK131116 GOG131073:GOG131116 GYC131073:GYC131116 HHY131073:HHY131116 HRU131073:HRU131116 IBQ131073:IBQ131116 ILM131073:ILM131116 IVI131073:IVI131116 JFE131073:JFE131116 JPA131073:JPA131116 JYW131073:JYW131116 KIS131073:KIS131116 KSO131073:KSO131116 LCK131073:LCK131116 LMG131073:LMG131116 LWC131073:LWC131116 MFY131073:MFY131116 MPU131073:MPU131116 MZQ131073:MZQ131116 NJM131073:NJM131116 NTI131073:NTI131116 ODE131073:ODE131116 ONA131073:ONA131116 OWW131073:OWW131116 PGS131073:PGS131116 PQO131073:PQO131116 QAK131073:QAK131116 QKG131073:QKG131116 QUC131073:QUC131116 RDY131073:RDY131116 RNU131073:RNU131116 RXQ131073:RXQ131116 SHM131073:SHM131116 SRI131073:SRI131116 TBE131073:TBE131116 TLA131073:TLA131116 TUW131073:TUW131116 UES131073:UES131116 UOO131073:UOO131116 UYK131073:UYK131116 VIG131073:VIG131116 VSC131073:VSC131116 WBY131073:WBY131116 WLU131073:WLU131116 WVQ131073:WVQ131116 I196609:I196652 JE196609:JE196652 TA196609:TA196652 ACW196609:ACW196652 AMS196609:AMS196652 AWO196609:AWO196652 BGK196609:BGK196652 BQG196609:BQG196652 CAC196609:CAC196652 CJY196609:CJY196652 CTU196609:CTU196652 DDQ196609:DDQ196652 DNM196609:DNM196652 DXI196609:DXI196652 EHE196609:EHE196652 ERA196609:ERA196652 FAW196609:FAW196652 FKS196609:FKS196652 FUO196609:FUO196652 GEK196609:GEK196652 GOG196609:GOG196652 GYC196609:GYC196652 HHY196609:HHY196652 HRU196609:HRU196652 IBQ196609:IBQ196652 ILM196609:ILM196652 IVI196609:IVI196652 JFE196609:JFE196652 JPA196609:JPA196652 JYW196609:JYW196652 KIS196609:KIS196652 KSO196609:KSO196652 LCK196609:LCK196652 LMG196609:LMG196652 LWC196609:LWC196652 MFY196609:MFY196652 MPU196609:MPU196652 MZQ196609:MZQ196652 NJM196609:NJM196652 NTI196609:NTI196652 ODE196609:ODE196652 ONA196609:ONA196652 OWW196609:OWW196652 PGS196609:PGS196652 PQO196609:PQO196652 QAK196609:QAK196652 QKG196609:QKG196652 QUC196609:QUC196652 RDY196609:RDY196652 RNU196609:RNU196652 RXQ196609:RXQ196652 SHM196609:SHM196652 SRI196609:SRI196652 TBE196609:TBE196652 TLA196609:TLA196652 TUW196609:TUW196652 UES196609:UES196652 UOO196609:UOO196652 UYK196609:UYK196652 VIG196609:VIG196652 VSC196609:VSC196652 WBY196609:WBY196652 WLU196609:WLU196652 WVQ196609:WVQ196652 I262145:I262188 JE262145:JE262188 TA262145:TA262188 ACW262145:ACW262188 AMS262145:AMS262188 AWO262145:AWO262188 BGK262145:BGK262188 BQG262145:BQG262188 CAC262145:CAC262188 CJY262145:CJY262188 CTU262145:CTU262188 DDQ262145:DDQ262188 DNM262145:DNM262188 DXI262145:DXI262188 EHE262145:EHE262188 ERA262145:ERA262188 FAW262145:FAW262188 FKS262145:FKS262188 FUO262145:FUO262188 GEK262145:GEK262188 GOG262145:GOG262188 GYC262145:GYC262188 HHY262145:HHY262188 HRU262145:HRU262188 IBQ262145:IBQ262188 ILM262145:ILM262188 IVI262145:IVI262188 JFE262145:JFE262188 JPA262145:JPA262188 JYW262145:JYW262188 KIS262145:KIS262188 KSO262145:KSO262188 LCK262145:LCK262188 LMG262145:LMG262188 LWC262145:LWC262188 MFY262145:MFY262188 MPU262145:MPU262188 MZQ262145:MZQ262188 NJM262145:NJM262188 NTI262145:NTI262188 ODE262145:ODE262188 ONA262145:ONA262188 OWW262145:OWW262188 PGS262145:PGS262188 PQO262145:PQO262188 QAK262145:QAK262188 QKG262145:QKG262188 QUC262145:QUC262188 RDY262145:RDY262188 RNU262145:RNU262188 RXQ262145:RXQ262188 SHM262145:SHM262188 SRI262145:SRI262188 TBE262145:TBE262188 TLA262145:TLA262188 TUW262145:TUW262188 UES262145:UES262188 UOO262145:UOO262188 UYK262145:UYK262188 VIG262145:VIG262188 VSC262145:VSC262188 WBY262145:WBY262188 WLU262145:WLU262188 WVQ262145:WVQ262188 I327681:I327724 JE327681:JE327724 TA327681:TA327724 ACW327681:ACW327724 AMS327681:AMS327724 AWO327681:AWO327724 BGK327681:BGK327724 BQG327681:BQG327724 CAC327681:CAC327724 CJY327681:CJY327724 CTU327681:CTU327724 DDQ327681:DDQ327724 DNM327681:DNM327724 DXI327681:DXI327724 EHE327681:EHE327724 ERA327681:ERA327724 FAW327681:FAW327724 FKS327681:FKS327724 FUO327681:FUO327724 GEK327681:GEK327724 GOG327681:GOG327724 GYC327681:GYC327724 HHY327681:HHY327724 HRU327681:HRU327724 IBQ327681:IBQ327724 ILM327681:ILM327724 IVI327681:IVI327724 JFE327681:JFE327724 JPA327681:JPA327724 JYW327681:JYW327724 KIS327681:KIS327724 KSO327681:KSO327724 LCK327681:LCK327724 LMG327681:LMG327724 LWC327681:LWC327724 MFY327681:MFY327724 MPU327681:MPU327724 MZQ327681:MZQ327724 NJM327681:NJM327724 NTI327681:NTI327724 ODE327681:ODE327724 ONA327681:ONA327724 OWW327681:OWW327724 PGS327681:PGS327724 PQO327681:PQO327724 QAK327681:QAK327724 QKG327681:QKG327724 QUC327681:QUC327724 RDY327681:RDY327724 RNU327681:RNU327724 RXQ327681:RXQ327724 SHM327681:SHM327724 SRI327681:SRI327724 TBE327681:TBE327724 TLA327681:TLA327724 TUW327681:TUW327724 UES327681:UES327724 UOO327681:UOO327724 UYK327681:UYK327724 VIG327681:VIG327724 VSC327681:VSC327724 WBY327681:WBY327724 WLU327681:WLU327724 WVQ327681:WVQ327724 I393217:I393260 JE393217:JE393260 TA393217:TA393260 ACW393217:ACW393260 AMS393217:AMS393260 AWO393217:AWO393260 BGK393217:BGK393260 BQG393217:BQG393260 CAC393217:CAC393260 CJY393217:CJY393260 CTU393217:CTU393260 DDQ393217:DDQ393260 DNM393217:DNM393260 DXI393217:DXI393260 EHE393217:EHE393260 ERA393217:ERA393260 FAW393217:FAW393260 FKS393217:FKS393260 FUO393217:FUO393260 GEK393217:GEK393260 GOG393217:GOG393260 GYC393217:GYC393260 HHY393217:HHY393260 HRU393217:HRU393260 IBQ393217:IBQ393260 ILM393217:ILM393260 IVI393217:IVI393260 JFE393217:JFE393260 JPA393217:JPA393260 JYW393217:JYW393260 KIS393217:KIS393260 KSO393217:KSO393260 LCK393217:LCK393260 LMG393217:LMG393260 LWC393217:LWC393260 MFY393217:MFY393260 MPU393217:MPU393260 MZQ393217:MZQ393260 NJM393217:NJM393260 NTI393217:NTI393260 ODE393217:ODE393260 ONA393217:ONA393260 OWW393217:OWW393260 PGS393217:PGS393260 PQO393217:PQO393260 QAK393217:QAK393260 QKG393217:QKG393260 QUC393217:QUC393260 RDY393217:RDY393260 RNU393217:RNU393260 RXQ393217:RXQ393260 SHM393217:SHM393260 SRI393217:SRI393260 TBE393217:TBE393260 TLA393217:TLA393260 TUW393217:TUW393260 UES393217:UES393260 UOO393217:UOO393260 UYK393217:UYK393260 VIG393217:VIG393260 VSC393217:VSC393260 WBY393217:WBY393260 WLU393217:WLU393260 WVQ393217:WVQ393260 I458753:I458796 JE458753:JE458796 TA458753:TA458796 ACW458753:ACW458796 AMS458753:AMS458796 AWO458753:AWO458796 BGK458753:BGK458796 BQG458753:BQG458796 CAC458753:CAC458796 CJY458753:CJY458796 CTU458753:CTU458796 DDQ458753:DDQ458796 DNM458753:DNM458796 DXI458753:DXI458796 EHE458753:EHE458796 ERA458753:ERA458796 FAW458753:FAW458796 FKS458753:FKS458796 FUO458753:FUO458796 GEK458753:GEK458796 GOG458753:GOG458796 GYC458753:GYC458796 HHY458753:HHY458796 HRU458753:HRU458796 IBQ458753:IBQ458796 ILM458753:ILM458796 IVI458753:IVI458796 JFE458753:JFE458796 JPA458753:JPA458796 JYW458753:JYW458796 KIS458753:KIS458796 KSO458753:KSO458796 LCK458753:LCK458796 LMG458753:LMG458796 LWC458753:LWC458796 MFY458753:MFY458796 MPU458753:MPU458796 MZQ458753:MZQ458796 NJM458753:NJM458796 NTI458753:NTI458796 ODE458753:ODE458796 ONA458753:ONA458796 OWW458753:OWW458796 PGS458753:PGS458796 PQO458753:PQO458796 QAK458753:QAK458796 QKG458753:QKG458796 QUC458753:QUC458796 RDY458753:RDY458796 RNU458753:RNU458796 RXQ458753:RXQ458796 SHM458753:SHM458796 SRI458753:SRI458796 TBE458753:TBE458796 TLA458753:TLA458796 TUW458753:TUW458796 UES458753:UES458796 UOO458753:UOO458796 UYK458753:UYK458796 VIG458753:VIG458796 VSC458753:VSC458796 WBY458753:WBY458796 WLU458753:WLU458796 WVQ458753:WVQ458796 I524289:I524332 JE524289:JE524332 TA524289:TA524332 ACW524289:ACW524332 AMS524289:AMS524332 AWO524289:AWO524332 BGK524289:BGK524332 BQG524289:BQG524332 CAC524289:CAC524332 CJY524289:CJY524332 CTU524289:CTU524332 DDQ524289:DDQ524332 DNM524289:DNM524332 DXI524289:DXI524332 EHE524289:EHE524332 ERA524289:ERA524332 FAW524289:FAW524332 FKS524289:FKS524332 FUO524289:FUO524332 GEK524289:GEK524332 GOG524289:GOG524332 GYC524289:GYC524332 HHY524289:HHY524332 HRU524289:HRU524332 IBQ524289:IBQ524332 ILM524289:ILM524332 IVI524289:IVI524332 JFE524289:JFE524332 JPA524289:JPA524332 JYW524289:JYW524332 KIS524289:KIS524332 KSO524289:KSO524332 LCK524289:LCK524332 LMG524289:LMG524332 LWC524289:LWC524332 MFY524289:MFY524332 MPU524289:MPU524332 MZQ524289:MZQ524332 NJM524289:NJM524332 NTI524289:NTI524332 ODE524289:ODE524332 ONA524289:ONA524332 OWW524289:OWW524332 PGS524289:PGS524332 PQO524289:PQO524332 QAK524289:QAK524332 QKG524289:QKG524332 QUC524289:QUC524332 RDY524289:RDY524332 RNU524289:RNU524332 RXQ524289:RXQ524332 SHM524289:SHM524332 SRI524289:SRI524332 TBE524289:TBE524332 TLA524289:TLA524332 TUW524289:TUW524332 UES524289:UES524332 UOO524289:UOO524332 UYK524289:UYK524332 VIG524289:VIG524332 VSC524289:VSC524332 WBY524289:WBY524332 WLU524289:WLU524332 WVQ524289:WVQ524332 I589825:I589868 JE589825:JE589868 TA589825:TA589868 ACW589825:ACW589868 AMS589825:AMS589868 AWO589825:AWO589868 BGK589825:BGK589868 BQG589825:BQG589868 CAC589825:CAC589868 CJY589825:CJY589868 CTU589825:CTU589868 DDQ589825:DDQ589868 DNM589825:DNM589868 DXI589825:DXI589868 EHE589825:EHE589868 ERA589825:ERA589868 FAW589825:FAW589868 FKS589825:FKS589868 FUO589825:FUO589868 GEK589825:GEK589868 GOG589825:GOG589868 GYC589825:GYC589868 HHY589825:HHY589868 HRU589825:HRU589868 IBQ589825:IBQ589868 ILM589825:ILM589868 IVI589825:IVI589868 JFE589825:JFE589868 JPA589825:JPA589868 JYW589825:JYW589868 KIS589825:KIS589868 KSO589825:KSO589868 LCK589825:LCK589868 LMG589825:LMG589868 LWC589825:LWC589868 MFY589825:MFY589868 MPU589825:MPU589868 MZQ589825:MZQ589868 NJM589825:NJM589868 NTI589825:NTI589868 ODE589825:ODE589868 ONA589825:ONA589868 OWW589825:OWW589868 PGS589825:PGS589868 PQO589825:PQO589868 QAK589825:QAK589868 QKG589825:QKG589868 QUC589825:QUC589868 RDY589825:RDY589868 RNU589825:RNU589868 RXQ589825:RXQ589868 SHM589825:SHM589868 SRI589825:SRI589868 TBE589825:TBE589868 TLA589825:TLA589868 TUW589825:TUW589868 UES589825:UES589868 UOO589825:UOO589868 UYK589825:UYK589868 VIG589825:VIG589868 VSC589825:VSC589868 WBY589825:WBY589868 WLU589825:WLU589868 WVQ589825:WVQ589868 I655361:I655404 JE655361:JE655404 TA655361:TA655404 ACW655361:ACW655404 AMS655361:AMS655404 AWO655361:AWO655404 BGK655361:BGK655404 BQG655361:BQG655404 CAC655361:CAC655404 CJY655361:CJY655404 CTU655361:CTU655404 DDQ655361:DDQ655404 DNM655361:DNM655404 DXI655361:DXI655404 EHE655361:EHE655404 ERA655361:ERA655404 FAW655361:FAW655404 FKS655361:FKS655404 FUO655361:FUO655404 GEK655361:GEK655404 GOG655361:GOG655404 GYC655361:GYC655404 HHY655361:HHY655404 HRU655361:HRU655404 IBQ655361:IBQ655404 ILM655361:ILM655404 IVI655361:IVI655404 JFE655361:JFE655404 JPA655361:JPA655404 JYW655361:JYW655404 KIS655361:KIS655404 KSO655361:KSO655404 LCK655361:LCK655404 LMG655361:LMG655404 LWC655361:LWC655404 MFY655361:MFY655404 MPU655361:MPU655404 MZQ655361:MZQ655404 NJM655361:NJM655404 NTI655361:NTI655404 ODE655361:ODE655404 ONA655361:ONA655404 OWW655361:OWW655404 PGS655361:PGS655404 PQO655361:PQO655404 QAK655361:QAK655404 QKG655361:QKG655404 QUC655361:QUC655404 RDY655361:RDY655404 RNU655361:RNU655404 RXQ655361:RXQ655404 SHM655361:SHM655404 SRI655361:SRI655404 TBE655361:TBE655404 TLA655361:TLA655404 TUW655361:TUW655404 UES655361:UES655404 UOO655361:UOO655404 UYK655361:UYK655404 VIG655361:VIG655404 VSC655361:VSC655404 WBY655361:WBY655404 WLU655361:WLU655404 WVQ655361:WVQ655404 I720897:I720940 JE720897:JE720940 TA720897:TA720940 ACW720897:ACW720940 AMS720897:AMS720940 AWO720897:AWO720940 BGK720897:BGK720940 BQG720897:BQG720940 CAC720897:CAC720940 CJY720897:CJY720940 CTU720897:CTU720940 DDQ720897:DDQ720940 DNM720897:DNM720940 DXI720897:DXI720940 EHE720897:EHE720940 ERA720897:ERA720940 FAW720897:FAW720940 FKS720897:FKS720940 FUO720897:FUO720940 GEK720897:GEK720940 GOG720897:GOG720940 GYC720897:GYC720940 HHY720897:HHY720940 HRU720897:HRU720940 IBQ720897:IBQ720940 ILM720897:ILM720940 IVI720897:IVI720940 JFE720897:JFE720940 JPA720897:JPA720940 JYW720897:JYW720940 KIS720897:KIS720940 KSO720897:KSO720940 LCK720897:LCK720940 LMG720897:LMG720940 LWC720897:LWC720940 MFY720897:MFY720940 MPU720897:MPU720940 MZQ720897:MZQ720940 NJM720897:NJM720940 NTI720897:NTI720940 ODE720897:ODE720940 ONA720897:ONA720940 OWW720897:OWW720940 PGS720897:PGS720940 PQO720897:PQO720940 QAK720897:QAK720940 QKG720897:QKG720940 QUC720897:QUC720940 RDY720897:RDY720940 RNU720897:RNU720940 RXQ720897:RXQ720940 SHM720897:SHM720940 SRI720897:SRI720940 TBE720897:TBE720940 TLA720897:TLA720940 TUW720897:TUW720940 UES720897:UES720940 UOO720897:UOO720940 UYK720897:UYK720940 VIG720897:VIG720940 VSC720897:VSC720940 WBY720897:WBY720940 WLU720897:WLU720940 WVQ720897:WVQ720940 I786433:I786476 JE786433:JE786476 TA786433:TA786476 ACW786433:ACW786476 AMS786433:AMS786476 AWO786433:AWO786476 BGK786433:BGK786476 BQG786433:BQG786476 CAC786433:CAC786476 CJY786433:CJY786476 CTU786433:CTU786476 DDQ786433:DDQ786476 DNM786433:DNM786476 DXI786433:DXI786476 EHE786433:EHE786476 ERA786433:ERA786476 FAW786433:FAW786476 FKS786433:FKS786476 FUO786433:FUO786476 GEK786433:GEK786476 GOG786433:GOG786476 GYC786433:GYC786476 HHY786433:HHY786476 HRU786433:HRU786476 IBQ786433:IBQ786476 ILM786433:ILM786476 IVI786433:IVI786476 JFE786433:JFE786476 JPA786433:JPA786476 JYW786433:JYW786476 KIS786433:KIS786476 KSO786433:KSO786476 LCK786433:LCK786476 LMG786433:LMG786476 LWC786433:LWC786476 MFY786433:MFY786476 MPU786433:MPU786476 MZQ786433:MZQ786476 NJM786433:NJM786476 NTI786433:NTI786476 ODE786433:ODE786476 ONA786433:ONA786476 OWW786433:OWW786476 PGS786433:PGS786476 PQO786433:PQO786476 QAK786433:QAK786476 QKG786433:QKG786476 QUC786433:QUC786476 RDY786433:RDY786476 RNU786433:RNU786476 RXQ786433:RXQ786476 SHM786433:SHM786476 SRI786433:SRI786476 TBE786433:TBE786476 TLA786433:TLA786476 TUW786433:TUW786476 UES786433:UES786476 UOO786433:UOO786476 UYK786433:UYK786476 VIG786433:VIG786476 VSC786433:VSC786476 WBY786433:WBY786476 WLU786433:WLU786476 WVQ786433:WVQ786476 I851969:I852012 JE851969:JE852012 TA851969:TA852012 ACW851969:ACW852012 AMS851969:AMS852012 AWO851969:AWO852012 BGK851969:BGK852012 BQG851969:BQG852012 CAC851969:CAC852012 CJY851969:CJY852012 CTU851969:CTU852012 DDQ851969:DDQ852012 DNM851969:DNM852012 DXI851969:DXI852012 EHE851969:EHE852012 ERA851969:ERA852012 FAW851969:FAW852012 FKS851969:FKS852012 FUO851969:FUO852012 GEK851969:GEK852012 GOG851969:GOG852012 GYC851969:GYC852012 HHY851969:HHY852012 HRU851969:HRU852012 IBQ851969:IBQ852012 ILM851969:ILM852012 IVI851969:IVI852012 JFE851969:JFE852012 JPA851969:JPA852012 JYW851969:JYW852012 KIS851969:KIS852012 KSO851969:KSO852012 LCK851969:LCK852012 LMG851969:LMG852012 LWC851969:LWC852012 MFY851969:MFY852012 MPU851969:MPU852012 MZQ851969:MZQ852012 NJM851969:NJM852012 NTI851969:NTI852012 ODE851969:ODE852012 ONA851969:ONA852012 OWW851969:OWW852012 PGS851969:PGS852012 PQO851969:PQO852012 QAK851969:QAK852012 QKG851969:QKG852012 QUC851969:QUC852012 RDY851969:RDY852012 RNU851969:RNU852012 RXQ851969:RXQ852012 SHM851969:SHM852012 SRI851969:SRI852012 TBE851969:TBE852012 TLA851969:TLA852012 TUW851969:TUW852012 UES851969:UES852012 UOO851969:UOO852012 UYK851969:UYK852012 VIG851969:VIG852012 VSC851969:VSC852012 WBY851969:WBY852012 WLU851969:WLU852012 WVQ851969:WVQ852012 I917505:I917548 JE917505:JE917548 TA917505:TA917548 ACW917505:ACW917548 AMS917505:AMS917548 AWO917505:AWO917548 BGK917505:BGK917548 BQG917505:BQG917548 CAC917505:CAC917548 CJY917505:CJY917548 CTU917505:CTU917548 DDQ917505:DDQ917548 DNM917505:DNM917548 DXI917505:DXI917548 EHE917505:EHE917548 ERA917505:ERA917548 FAW917505:FAW917548 FKS917505:FKS917548 FUO917505:FUO917548 GEK917505:GEK917548 GOG917505:GOG917548 GYC917505:GYC917548 HHY917505:HHY917548 HRU917505:HRU917548 IBQ917505:IBQ917548 ILM917505:ILM917548 IVI917505:IVI917548 JFE917505:JFE917548 JPA917505:JPA917548 JYW917505:JYW917548 KIS917505:KIS917548 KSO917505:KSO917548 LCK917505:LCK917548 LMG917505:LMG917548 LWC917505:LWC917548 MFY917505:MFY917548 MPU917505:MPU917548 MZQ917505:MZQ917548 NJM917505:NJM917548 NTI917505:NTI917548 ODE917505:ODE917548 ONA917505:ONA917548 OWW917505:OWW917548 PGS917505:PGS917548 PQO917505:PQO917548 QAK917505:QAK917548 QKG917505:QKG917548 QUC917505:QUC917548 RDY917505:RDY917548 RNU917505:RNU917548 RXQ917505:RXQ917548 SHM917505:SHM917548 SRI917505:SRI917548 TBE917505:TBE917548 TLA917505:TLA917548 TUW917505:TUW917548 UES917505:UES917548 UOO917505:UOO917548 UYK917505:UYK917548 VIG917505:VIG917548 VSC917505:VSC917548 WBY917505:WBY917548 WLU917505:WLU917548 WVQ917505:WVQ917548 I983041:I983084 JE983041:JE983084 TA983041:TA983084 ACW983041:ACW983084 AMS983041:AMS983084 AWO983041:AWO983084 BGK983041:BGK983084 BQG983041:BQG983084 CAC983041:CAC983084 CJY983041:CJY983084 CTU983041:CTU983084 DDQ983041:DDQ983084 DNM983041:DNM983084 DXI983041:DXI983084 EHE983041:EHE983084 ERA983041:ERA983084 FAW983041:FAW983084 FKS983041:FKS983084 FUO983041:FUO983084 GEK983041:GEK983084 GOG983041:GOG983084 GYC983041:GYC983084 HHY983041:HHY983084 HRU983041:HRU983084 IBQ983041:IBQ983084 ILM983041:ILM983084 IVI983041:IVI983084 JFE983041:JFE983084 JPA983041:JPA983084 JYW983041:JYW983084 KIS983041:KIS983084 KSO983041:KSO983084 LCK983041:LCK983084 LMG983041:LMG983084 LWC983041:LWC983084 MFY983041:MFY983084 MPU983041:MPU983084 MZQ983041:MZQ983084 NJM983041:NJM983084 NTI983041:NTI983084 ODE983041:ODE983084 ONA983041:ONA983084 OWW983041:OWW983084 PGS983041:PGS983084 PQO983041:PQO983084 QAK983041:QAK983084 QKG983041:QKG983084 QUC983041:QUC983084 RDY983041:RDY983084 RNU983041:RNU983084 RXQ983041:RXQ983084 SHM983041:SHM983084 SRI983041:SRI983084 TBE983041:TBE983084 TLA983041:TLA983084 TUW983041:TUW983084 UES983041:UES983084 UOO983041:UOO983084 UYK983041:UYK983084 VIG983041:VIG983084 VSC983041:VSC983084 WBY983041:WBY983084 WLU983041:WLU983084 WVQ983041:WVQ983084 K1:BB44 JG1:KX44 TC1:UT44 ACY1:AEP44 AMU1:AOL44 AWQ1:AYH44 BGM1:BID44 BQI1:BRZ44 CAE1:CBV44 CKA1:CLR44 CTW1:CVN44 DDS1:DFJ44 DNO1:DPF44 DXK1:DZB44 EHG1:EIX44 ERC1:EST44 FAY1:FCP44 FKU1:FML44 FUQ1:FWH44 GEM1:GGD44 GOI1:GPZ44 GYE1:GZV44 HIA1:HJR44 HRW1:HTN44 IBS1:IDJ44 ILO1:INF44 IVK1:IXB44 JFG1:JGX44 JPC1:JQT44 JYY1:KAP44 KIU1:KKL44 KSQ1:KUH44 LCM1:LED44 LMI1:LNZ44 LWE1:LXV44 MGA1:MHR44 MPW1:MRN44 MZS1:NBJ44 NJO1:NLF44 NTK1:NVB44 ODG1:OEX44 ONC1:OOT44 OWY1:OYP44 PGU1:PIL44 PQQ1:PSH44 QAM1:QCD44 QKI1:QLZ44 QUE1:QVV44 REA1:RFR44 RNW1:RPN44 RXS1:RZJ44 SHO1:SJF44 SRK1:STB44 TBG1:TCX44 TLC1:TMT44 TUY1:TWP44 UEU1:UGL44 UOQ1:UQH44 UYM1:VAD44 VII1:VJZ44 VSE1:VTV44 WCA1:WDR44 WLW1:WNN44 WVS1:WXJ44 K65537:BB65580 JG65537:KX65580 TC65537:UT65580 ACY65537:AEP65580 AMU65537:AOL65580 AWQ65537:AYH65580 BGM65537:BID65580 BQI65537:BRZ65580 CAE65537:CBV65580 CKA65537:CLR65580 CTW65537:CVN65580 DDS65537:DFJ65580 DNO65537:DPF65580 DXK65537:DZB65580 EHG65537:EIX65580 ERC65537:EST65580 FAY65537:FCP65580 FKU65537:FML65580 FUQ65537:FWH65580 GEM65537:GGD65580 GOI65537:GPZ65580 GYE65537:GZV65580 HIA65537:HJR65580 HRW65537:HTN65580 IBS65537:IDJ65580 ILO65537:INF65580 IVK65537:IXB65580 JFG65537:JGX65580 JPC65537:JQT65580 JYY65537:KAP65580 KIU65537:KKL65580 KSQ65537:KUH65580 LCM65537:LED65580 LMI65537:LNZ65580 LWE65537:LXV65580 MGA65537:MHR65580 MPW65537:MRN65580 MZS65537:NBJ65580 NJO65537:NLF65580 NTK65537:NVB65580 ODG65537:OEX65580 ONC65537:OOT65580 OWY65537:OYP65580 PGU65537:PIL65580 PQQ65537:PSH65580 QAM65537:QCD65580 QKI65537:QLZ65580 QUE65537:QVV65580 REA65537:RFR65580 RNW65537:RPN65580 RXS65537:RZJ65580 SHO65537:SJF65580 SRK65537:STB65580 TBG65537:TCX65580 TLC65537:TMT65580 TUY65537:TWP65580 UEU65537:UGL65580 UOQ65537:UQH65580 UYM65537:VAD65580 VII65537:VJZ65580 VSE65537:VTV65580 WCA65537:WDR65580 WLW65537:WNN65580 WVS65537:WXJ65580 K131073:BB131116 JG131073:KX131116 TC131073:UT131116 ACY131073:AEP131116 AMU131073:AOL131116 AWQ131073:AYH131116 BGM131073:BID131116 BQI131073:BRZ131116 CAE131073:CBV131116 CKA131073:CLR131116 CTW131073:CVN131116 DDS131073:DFJ131116 DNO131073:DPF131116 DXK131073:DZB131116 EHG131073:EIX131116 ERC131073:EST131116 FAY131073:FCP131116 FKU131073:FML131116 FUQ131073:FWH131116 GEM131073:GGD131116 GOI131073:GPZ131116 GYE131073:GZV131116 HIA131073:HJR131116 HRW131073:HTN131116 IBS131073:IDJ131116 ILO131073:INF131116 IVK131073:IXB131116 JFG131073:JGX131116 JPC131073:JQT131116 JYY131073:KAP131116 KIU131073:KKL131116 KSQ131073:KUH131116 LCM131073:LED131116 LMI131073:LNZ131116 LWE131073:LXV131116 MGA131073:MHR131116 MPW131073:MRN131116 MZS131073:NBJ131116 NJO131073:NLF131116 NTK131073:NVB131116 ODG131073:OEX131116 ONC131073:OOT131116 OWY131073:OYP131116 PGU131073:PIL131116 PQQ131073:PSH131116 QAM131073:QCD131116 QKI131073:QLZ131116 QUE131073:QVV131116 REA131073:RFR131116 RNW131073:RPN131116 RXS131073:RZJ131116 SHO131073:SJF131116 SRK131073:STB131116 TBG131073:TCX131116 TLC131073:TMT131116 TUY131073:TWP131116 UEU131073:UGL131116 UOQ131073:UQH131116 UYM131073:VAD131116 VII131073:VJZ131116 VSE131073:VTV131116 WCA131073:WDR131116 WLW131073:WNN131116 WVS131073:WXJ131116 K196609:BB196652 JG196609:KX196652 TC196609:UT196652 ACY196609:AEP196652 AMU196609:AOL196652 AWQ196609:AYH196652 BGM196609:BID196652 BQI196609:BRZ196652 CAE196609:CBV196652 CKA196609:CLR196652 CTW196609:CVN196652 DDS196609:DFJ196652 DNO196609:DPF196652 DXK196609:DZB196652 EHG196609:EIX196652 ERC196609:EST196652 FAY196609:FCP196652 FKU196609:FML196652 FUQ196609:FWH196652 GEM196609:GGD196652 GOI196609:GPZ196652 GYE196609:GZV196652 HIA196609:HJR196652 HRW196609:HTN196652 IBS196609:IDJ196652 ILO196609:INF196652 IVK196609:IXB196652 JFG196609:JGX196652 JPC196609:JQT196652 JYY196609:KAP196652 KIU196609:KKL196652 KSQ196609:KUH196652 LCM196609:LED196652 LMI196609:LNZ196652 LWE196609:LXV196652 MGA196609:MHR196652 MPW196609:MRN196652 MZS196609:NBJ196652 NJO196609:NLF196652 NTK196609:NVB196652 ODG196609:OEX196652 ONC196609:OOT196652 OWY196609:OYP196652 PGU196609:PIL196652 PQQ196609:PSH196652 QAM196609:QCD196652 QKI196609:QLZ196652 QUE196609:QVV196652 REA196609:RFR196652 RNW196609:RPN196652 RXS196609:RZJ196652 SHO196609:SJF196652 SRK196609:STB196652 TBG196609:TCX196652 TLC196609:TMT196652 TUY196609:TWP196652 UEU196609:UGL196652 UOQ196609:UQH196652 UYM196609:VAD196652 VII196609:VJZ196652 VSE196609:VTV196652 WCA196609:WDR196652 WLW196609:WNN196652 WVS196609:WXJ196652 K262145:BB262188 JG262145:KX262188 TC262145:UT262188 ACY262145:AEP262188 AMU262145:AOL262188 AWQ262145:AYH262188 BGM262145:BID262188 BQI262145:BRZ262188 CAE262145:CBV262188 CKA262145:CLR262188 CTW262145:CVN262188 DDS262145:DFJ262188 DNO262145:DPF262188 DXK262145:DZB262188 EHG262145:EIX262188 ERC262145:EST262188 FAY262145:FCP262188 FKU262145:FML262188 FUQ262145:FWH262188 GEM262145:GGD262188 GOI262145:GPZ262188 GYE262145:GZV262188 HIA262145:HJR262188 HRW262145:HTN262188 IBS262145:IDJ262188 ILO262145:INF262188 IVK262145:IXB262188 JFG262145:JGX262188 JPC262145:JQT262188 JYY262145:KAP262188 KIU262145:KKL262188 KSQ262145:KUH262188 LCM262145:LED262188 LMI262145:LNZ262188 LWE262145:LXV262188 MGA262145:MHR262188 MPW262145:MRN262188 MZS262145:NBJ262188 NJO262145:NLF262188 NTK262145:NVB262188 ODG262145:OEX262188 ONC262145:OOT262188 OWY262145:OYP262188 PGU262145:PIL262188 PQQ262145:PSH262188 QAM262145:QCD262188 QKI262145:QLZ262188 QUE262145:QVV262188 REA262145:RFR262188 RNW262145:RPN262188 RXS262145:RZJ262188 SHO262145:SJF262188 SRK262145:STB262188 TBG262145:TCX262188 TLC262145:TMT262188 TUY262145:TWP262188 UEU262145:UGL262188 UOQ262145:UQH262188 UYM262145:VAD262188 VII262145:VJZ262188 VSE262145:VTV262188 WCA262145:WDR262188 WLW262145:WNN262188 WVS262145:WXJ262188 K327681:BB327724 JG327681:KX327724 TC327681:UT327724 ACY327681:AEP327724 AMU327681:AOL327724 AWQ327681:AYH327724 BGM327681:BID327724 BQI327681:BRZ327724 CAE327681:CBV327724 CKA327681:CLR327724 CTW327681:CVN327724 DDS327681:DFJ327724 DNO327681:DPF327724 DXK327681:DZB327724 EHG327681:EIX327724 ERC327681:EST327724 FAY327681:FCP327724 FKU327681:FML327724 FUQ327681:FWH327724 GEM327681:GGD327724 GOI327681:GPZ327724 GYE327681:GZV327724 HIA327681:HJR327724 HRW327681:HTN327724 IBS327681:IDJ327724 ILO327681:INF327724 IVK327681:IXB327724 JFG327681:JGX327724 JPC327681:JQT327724 JYY327681:KAP327724 KIU327681:KKL327724 KSQ327681:KUH327724 LCM327681:LED327724 LMI327681:LNZ327724 LWE327681:LXV327724 MGA327681:MHR327724 MPW327681:MRN327724 MZS327681:NBJ327724 NJO327681:NLF327724 NTK327681:NVB327724 ODG327681:OEX327724 ONC327681:OOT327724 OWY327681:OYP327724 PGU327681:PIL327724 PQQ327681:PSH327724 QAM327681:QCD327724 QKI327681:QLZ327724 QUE327681:QVV327724 REA327681:RFR327724 RNW327681:RPN327724 RXS327681:RZJ327724 SHO327681:SJF327724 SRK327681:STB327724 TBG327681:TCX327724 TLC327681:TMT327724 TUY327681:TWP327724 UEU327681:UGL327724 UOQ327681:UQH327724 UYM327681:VAD327724 VII327681:VJZ327724 VSE327681:VTV327724 WCA327681:WDR327724 WLW327681:WNN327724 WVS327681:WXJ327724 K393217:BB393260 JG393217:KX393260 TC393217:UT393260 ACY393217:AEP393260 AMU393217:AOL393260 AWQ393217:AYH393260 BGM393217:BID393260 BQI393217:BRZ393260 CAE393217:CBV393260 CKA393217:CLR393260 CTW393217:CVN393260 DDS393217:DFJ393260 DNO393217:DPF393260 DXK393217:DZB393260 EHG393217:EIX393260 ERC393217:EST393260 FAY393217:FCP393260 FKU393217:FML393260 FUQ393217:FWH393260 GEM393217:GGD393260 GOI393217:GPZ393260 GYE393217:GZV393260 HIA393217:HJR393260 HRW393217:HTN393260 IBS393217:IDJ393260 ILO393217:INF393260 IVK393217:IXB393260 JFG393217:JGX393260 JPC393217:JQT393260 JYY393217:KAP393260 KIU393217:KKL393260 KSQ393217:KUH393260 LCM393217:LED393260 LMI393217:LNZ393260 LWE393217:LXV393260 MGA393217:MHR393260 MPW393217:MRN393260 MZS393217:NBJ393260 NJO393217:NLF393260 NTK393217:NVB393260 ODG393217:OEX393260 ONC393217:OOT393260 OWY393217:OYP393260 PGU393217:PIL393260 PQQ393217:PSH393260 QAM393217:QCD393260 QKI393217:QLZ393260 QUE393217:QVV393260 REA393217:RFR393260 RNW393217:RPN393260 RXS393217:RZJ393260 SHO393217:SJF393260 SRK393217:STB393260 TBG393217:TCX393260 TLC393217:TMT393260 TUY393217:TWP393260 UEU393217:UGL393260 UOQ393217:UQH393260 UYM393217:VAD393260 VII393217:VJZ393260 VSE393217:VTV393260 WCA393217:WDR393260 WLW393217:WNN393260 WVS393217:WXJ393260 K458753:BB458796 JG458753:KX458796 TC458753:UT458796 ACY458753:AEP458796 AMU458753:AOL458796 AWQ458753:AYH458796 BGM458753:BID458796 BQI458753:BRZ458796 CAE458753:CBV458796 CKA458753:CLR458796 CTW458753:CVN458796 DDS458753:DFJ458796 DNO458753:DPF458796 DXK458753:DZB458796 EHG458753:EIX458796 ERC458753:EST458796 FAY458753:FCP458796 FKU458753:FML458796 FUQ458753:FWH458796 GEM458753:GGD458796 GOI458753:GPZ458796 GYE458753:GZV458796 HIA458753:HJR458796 HRW458753:HTN458796 IBS458753:IDJ458796 ILO458753:INF458796 IVK458753:IXB458796 JFG458753:JGX458796 JPC458753:JQT458796 JYY458753:KAP458796 KIU458753:KKL458796 KSQ458753:KUH458796 LCM458753:LED458796 LMI458753:LNZ458796 LWE458753:LXV458796 MGA458753:MHR458796 MPW458753:MRN458796 MZS458753:NBJ458796 NJO458753:NLF458796 NTK458753:NVB458796 ODG458753:OEX458796 ONC458753:OOT458796 OWY458753:OYP458796 PGU458753:PIL458796 PQQ458753:PSH458796 QAM458753:QCD458796 QKI458753:QLZ458796 QUE458753:QVV458796 REA458753:RFR458796 RNW458753:RPN458796 RXS458753:RZJ458796 SHO458753:SJF458796 SRK458753:STB458796 TBG458753:TCX458796 TLC458753:TMT458796 TUY458753:TWP458796 UEU458753:UGL458796 UOQ458753:UQH458796 UYM458753:VAD458796 VII458753:VJZ458796 VSE458753:VTV458796 WCA458753:WDR458796 WLW458753:WNN458796 WVS458753:WXJ458796 K524289:BB524332 JG524289:KX524332 TC524289:UT524332 ACY524289:AEP524332 AMU524289:AOL524332 AWQ524289:AYH524332 BGM524289:BID524332 BQI524289:BRZ524332 CAE524289:CBV524332 CKA524289:CLR524332 CTW524289:CVN524332 DDS524289:DFJ524332 DNO524289:DPF524332 DXK524289:DZB524332 EHG524289:EIX524332 ERC524289:EST524332 FAY524289:FCP524332 FKU524289:FML524332 FUQ524289:FWH524332 GEM524289:GGD524332 GOI524289:GPZ524332 GYE524289:GZV524332 HIA524289:HJR524332 HRW524289:HTN524332 IBS524289:IDJ524332 ILO524289:INF524332 IVK524289:IXB524332 JFG524289:JGX524332 JPC524289:JQT524332 JYY524289:KAP524332 KIU524289:KKL524332 KSQ524289:KUH524332 LCM524289:LED524332 LMI524289:LNZ524332 LWE524289:LXV524332 MGA524289:MHR524332 MPW524289:MRN524332 MZS524289:NBJ524332 NJO524289:NLF524332 NTK524289:NVB524332 ODG524289:OEX524332 ONC524289:OOT524332 OWY524289:OYP524332 PGU524289:PIL524332 PQQ524289:PSH524332 QAM524289:QCD524332 QKI524289:QLZ524332 QUE524289:QVV524332 REA524289:RFR524332 RNW524289:RPN524332 RXS524289:RZJ524332 SHO524289:SJF524332 SRK524289:STB524332 TBG524289:TCX524332 TLC524289:TMT524332 TUY524289:TWP524332 UEU524289:UGL524332 UOQ524289:UQH524332 UYM524289:VAD524332 VII524289:VJZ524332 VSE524289:VTV524332 WCA524289:WDR524332 WLW524289:WNN524332 WVS524289:WXJ524332 K589825:BB589868 JG589825:KX589868 TC589825:UT589868 ACY589825:AEP589868 AMU589825:AOL589868 AWQ589825:AYH589868 BGM589825:BID589868 BQI589825:BRZ589868 CAE589825:CBV589868 CKA589825:CLR589868 CTW589825:CVN589868 DDS589825:DFJ589868 DNO589825:DPF589868 DXK589825:DZB589868 EHG589825:EIX589868 ERC589825:EST589868 FAY589825:FCP589868 FKU589825:FML589868 FUQ589825:FWH589868 GEM589825:GGD589868 GOI589825:GPZ589868 GYE589825:GZV589868 HIA589825:HJR589868 HRW589825:HTN589868 IBS589825:IDJ589868 ILO589825:INF589868 IVK589825:IXB589868 JFG589825:JGX589868 JPC589825:JQT589868 JYY589825:KAP589868 KIU589825:KKL589868 KSQ589825:KUH589868 LCM589825:LED589868 LMI589825:LNZ589868 LWE589825:LXV589868 MGA589825:MHR589868 MPW589825:MRN589868 MZS589825:NBJ589868 NJO589825:NLF589868 NTK589825:NVB589868 ODG589825:OEX589868 ONC589825:OOT589868 OWY589825:OYP589868 PGU589825:PIL589868 PQQ589825:PSH589868 QAM589825:QCD589868 QKI589825:QLZ589868 QUE589825:QVV589868 REA589825:RFR589868 RNW589825:RPN589868 RXS589825:RZJ589868 SHO589825:SJF589868 SRK589825:STB589868 TBG589825:TCX589868 TLC589825:TMT589868 TUY589825:TWP589868 UEU589825:UGL589868 UOQ589825:UQH589868 UYM589825:VAD589868 VII589825:VJZ589868 VSE589825:VTV589868 WCA589825:WDR589868 WLW589825:WNN589868 WVS589825:WXJ589868 K655361:BB655404 JG655361:KX655404 TC655361:UT655404 ACY655361:AEP655404 AMU655361:AOL655404 AWQ655361:AYH655404 BGM655361:BID655404 BQI655361:BRZ655404 CAE655361:CBV655404 CKA655361:CLR655404 CTW655361:CVN655404 DDS655361:DFJ655404 DNO655361:DPF655404 DXK655361:DZB655404 EHG655361:EIX655404 ERC655361:EST655404 FAY655361:FCP655404 FKU655361:FML655404 FUQ655361:FWH655404 GEM655361:GGD655404 GOI655361:GPZ655404 GYE655361:GZV655404 HIA655361:HJR655404 HRW655361:HTN655404 IBS655361:IDJ655404 ILO655361:INF655404 IVK655361:IXB655404 JFG655361:JGX655404 JPC655361:JQT655404 JYY655361:KAP655404 KIU655361:KKL655404 KSQ655361:KUH655404 LCM655361:LED655404 LMI655361:LNZ655404 LWE655361:LXV655404 MGA655361:MHR655404 MPW655361:MRN655404 MZS655361:NBJ655404 NJO655361:NLF655404 NTK655361:NVB655404 ODG655361:OEX655404 ONC655361:OOT655404 OWY655361:OYP655404 PGU655361:PIL655404 PQQ655361:PSH655404 QAM655361:QCD655404 QKI655361:QLZ655404 QUE655361:QVV655404 REA655361:RFR655404 RNW655361:RPN655404 RXS655361:RZJ655404 SHO655361:SJF655404 SRK655361:STB655404 TBG655361:TCX655404 TLC655361:TMT655404 TUY655361:TWP655404 UEU655361:UGL655404 UOQ655361:UQH655404 UYM655361:VAD655404 VII655361:VJZ655404 VSE655361:VTV655404 WCA655361:WDR655404 WLW655361:WNN655404 WVS655361:WXJ655404 K720897:BB720940 JG720897:KX720940 TC720897:UT720940 ACY720897:AEP720940 AMU720897:AOL720940 AWQ720897:AYH720940 BGM720897:BID720940 BQI720897:BRZ720940 CAE720897:CBV720940 CKA720897:CLR720940 CTW720897:CVN720940 DDS720897:DFJ720940 DNO720897:DPF720940 DXK720897:DZB720940 EHG720897:EIX720940 ERC720897:EST720940 FAY720897:FCP720940 FKU720897:FML720940 FUQ720897:FWH720940 GEM720897:GGD720940 GOI720897:GPZ720940 GYE720897:GZV720940 HIA720897:HJR720940 HRW720897:HTN720940 IBS720897:IDJ720940 ILO720897:INF720940 IVK720897:IXB720940 JFG720897:JGX720940 JPC720897:JQT720940 JYY720897:KAP720940 KIU720897:KKL720940 KSQ720897:KUH720940 LCM720897:LED720940 LMI720897:LNZ720940 LWE720897:LXV720940 MGA720897:MHR720940 MPW720897:MRN720940 MZS720897:NBJ720940 NJO720897:NLF720940 NTK720897:NVB720940 ODG720897:OEX720940 ONC720897:OOT720940 OWY720897:OYP720940 PGU720897:PIL720940 PQQ720897:PSH720940 QAM720897:QCD720940 QKI720897:QLZ720940 QUE720897:QVV720940 REA720897:RFR720940 RNW720897:RPN720940 RXS720897:RZJ720940 SHO720897:SJF720940 SRK720897:STB720940 TBG720897:TCX720940 TLC720897:TMT720940 TUY720897:TWP720940 UEU720897:UGL720940 UOQ720897:UQH720940 UYM720897:VAD720940 VII720897:VJZ720940 VSE720897:VTV720940 WCA720897:WDR720940 WLW720897:WNN720940 WVS720897:WXJ720940 K786433:BB786476 JG786433:KX786476 TC786433:UT786476 ACY786433:AEP786476 AMU786433:AOL786476 AWQ786433:AYH786476 BGM786433:BID786476 BQI786433:BRZ786476 CAE786433:CBV786476 CKA786433:CLR786476 CTW786433:CVN786476 DDS786433:DFJ786476 DNO786433:DPF786476 DXK786433:DZB786476 EHG786433:EIX786476 ERC786433:EST786476 FAY786433:FCP786476 FKU786433:FML786476 FUQ786433:FWH786476 GEM786433:GGD786476 GOI786433:GPZ786476 GYE786433:GZV786476 HIA786433:HJR786476 HRW786433:HTN786476 IBS786433:IDJ786476 ILO786433:INF786476 IVK786433:IXB786476 JFG786433:JGX786476 JPC786433:JQT786476 JYY786433:KAP786476 KIU786433:KKL786476 KSQ786433:KUH786476 LCM786433:LED786476 LMI786433:LNZ786476 LWE786433:LXV786476 MGA786433:MHR786476 MPW786433:MRN786476 MZS786433:NBJ786476 NJO786433:NLF786476 NTK786433:NVB786476 ODG786433:OEX786476 ONC786433:OOT786476 OWY786433:OYP786476 PGU786433:PIL786476 PQQ786433:PSH786476 QAM786433:QCD786476 QKI786433:QLZ786476 QUE786433:QVV786476 REA786433:RFR786476 RNW786433:RPN786476 RXS786433:RZJ786476 SHO786433:SJF786476 SRK786433:STB786476 TBG786433:TCX786476 TLC786433:TMT786476 TUY786433:TWP786476 UEU786433:UGL786476 UOQ786433:UQH786476 UYM786433:VAD786476 VII786433:VJZ786476 VSE786433:VTV786476 WCA786433:WDR786476 WLW786433:WNN786476 WVS786433:WXJ786476 K851969:BB852012 JG851969:KX852012 TC851969:UT852012 ACY851969:AEP852012 AMU851969:AOL852012 AWQ851969:AYH852012 BGM851969:BID852012 BQI851969:BRZ852012 CAE851969:CBV852012 CKA851969:CLR852012 CTW851969:CVN852012 DDS851969:DFJ852012 DNO851969:DPF852012 DXK851969:DZB852012 EHG851969:EIX852012 ERC851969:EST852012 FAY851969:FCP852012 FKU851969:FML852012 FUQ851969:FWH852012 GEM851969:GGD852012 GOI851969:GPZ852012 GYE851969:GZV852012 HIA851969:HJR852012 HRW851969:HTN852012 IBS851969:IDJ852012 ILO851969:INF852012 IVK851969:IXB852012 JFG851969:JGX852012 JPC851969:JQT852012 JYY851969:KAP852012 KIU851969:KKL852012 KSQ851969:KUH852012 LCM851969:LED852012 LMI851969:LNZ852012 LWE851969:LXV852012 MGA851969:MHR852012 MPW851969:MRN852012 MZS851969:NBJ852012 NJO851969:NLF852012 NTK851969:NVB852012 ODG851969:OEX852012 ONC851969:OOT852012 OWY851969:OYP852012 PGU851969:PIL852012 PQQ851969:PSH852012 QAM851969:QCD852012 QKI851969:QLZ852012 QUE851969:QVV852012 REA851969:RFR852012 RNW851969:RPN852012 RXS851969:RZJ852012 SHO851969:SJF852012 SRK851969:STB852012 TBG851969:TCX852012 TLC851969:TMT852012 TUY851969:TWP852012 UEU851969:UGL852012 UOQ851969:UQH852012 UYM851969:VAD852012 VII851969:VJZ852012 VSE851969:VTV852012 WCA851969:WDR852012 WLW851969:WNN852012 WVS851969:WXJ852012 K917505:BB917548 JG917505:KX917548 TC917505:UT917548 ACY917505:AEP917548 AMU917505:AOL917548 AWQ917505:AYH917548 BGM917505:BID917548 BQI917505:BRZ917548 CAE917505:CBV917548 CKA917505:CLR917548 CTW917505:CVN917548 DDS917505:DFJ917548 DNO917505:DPF917548 DXK917505:DZB917548 EHG917505:EIX917548 ERC917505:EST917548 FAY917505:FCP917548 FKU917505:FML917548 FUQ917505:FWH917548 GEM917505:GGD917548 GOI917505:GPZ917548 GYE917505:GZV917548 HIA917505:HJR917548 HRW917505:HTN917548 IBS917505:IDJ917548 ILO917505:INF917548 IVK917505:IXB917548 JFG917505:JGX917548 JPC917505:JQT917548 JYY917505:KAP917548 KIU917505:KKL917548 KSQ917505:KUH917548 LCM917505:LED917548 LMI917505:LNZ917548 LWE917505:LXV917548 MGA917505:MHR917548 MPW917505:MRN917548 MZS917505:NBJ917548 NJO917505:NLF917548 NTK917505:NVB917548 ODG917505:OEX917548 ONC917505:OOT917548 OWY917505:OYP917548 PGU917505:PIL917548 PQQ917505:PSH917548 QAM917505:QCD917548 QKI917505:QLZ917548 QUE917505:QVV917548 REA917505:RFR917548 RNW917505:RPN917548 RXS917505:RZJ917548 SHO917505:SJF917548 SRK917505:STB917548 TBG917505:TCX917548 TLC917505:TMT917548 TUY917505:TWP917548 UEU917505:UGL917548 UOQ917505:UQH917548 UYM917505:VAD917548 VII917505:VJZ917548 VSE917505:VTV917548 WCA917505:WDR917548 WLW917505:WNN917548 WVS917505:WXJ917548 K983041:BB983084 JG983041:KX983084 TC983041:UT983084 ACY983041:AEP983084 AMU983041:AOL983084 AWQ983041:AYH983084 BGM983041:BID983084 BQI983041:BRZ983084 CAE983041:CBV983084 CKA983041:CLR983084 CTW983041:CVN983084 DDS983041:DFJ983084 DNO983041:DPF983084 DXK983041:DZB983084 EHG983041:EIX983084 ERC983041:EST983084 FAY983041:FCP983084 FKU983041:FML983084 FUQ983041:FWH983084 GEM983041:GGD983084 GOI983041:GPZ983084 GYE983041:GZV983084 HIA983041:HJR983084 HRW983041:HTN983084 IBS983041:IDJ983084 ILO983041:INF983084 IVK983041:IXB983084 JFG983041:JGX983084 JPC983041:JQT983084 JYY983041:KAP983084 KIU983041:KKL983084 KSQ983041:KUH983084 LCM983041:LED983084 LMI983041:LNZ983084 LWE983041:LXV983084 MGA983041:MHR983084 MPW983041:MRN983084 MZS983041:NBJ983084 NJO983041:NLF983084 NTK983041:NVB983084 ODG983041:OEX983084 ONC983041:OOT983084 OWY983041:OYP983084 PGU983041:PIL983084 PQQ983041:PSH983084 QAM983041:QCD983084 QKI983041:QLZ983084 QUE983041:QVV983084 REA983041:RFR983084 RNW983041:RPN983084 RXS983041:RZJ983084 SHO983041:SJF983084 SRK983041:STB983084 TBG983041:TCX983084 TLC983041:TMT983084 TUY983041:TWP983084 UEU983041:UGL983084 UOQ983041:UQH983084 UYM983041:VAD983084 VII983041:VJZ983084 VSE983041:VTV983084 WCA983041:WDR983084 WLW983041:WNN983084 WVS983041:WXJ983084 J1:J8 JF1:JF8 TB1:TB8 ACX1:ACX8 AMT1:AMT8 AWP1:AWP8 BGL1:BGL8 BQH1:BQH8 CAD1:CAD8 CJZ1:CJZ8 CTV1:CTV8 DDR1:DDR8 DNN1:DNN8 DXJ1:DXJ8 EHF1:EHF8 ERB1:ERB8 FAX1:FAX8 FKT1:FKT8 FUP1:FUP8 GEL1:GEL8 GOH1:GOH8 GYD1:GYD8 HHZ1:HHZ8 HRV1:HRV8 IBR1:IBR8 ILN1:ILN8 IVJ1:IVJ8 JFF1:JFF8 JPB1:JPB8 JYX1:JYX8 KIT1:KIT8 KSP1:KSP8 LCL1:LCL8 LMH1:LMH8 LWD1:LWD8 MFZ1:MFZ8 MPV1:MPV8 MZR1:MZR8 NJN1:NJN8 NTJ1:NTJ8 ODF1:ODF8 ONB1:ONB8 OWX1:OWX8 PGT1:PGT8 PQP1:PQP8 QAL1:QAL8 QKH1:QKH8 QUD1:QUD8 RDZ1:RDZ8 RNV1:RNV8 RXR1:RXR8 SHN1:SHN8 SRJ1:SRJ8 TBF1:TBF8 TLB1:TLB8 TUX1:TUX8 UET1:UET8 UOP1:UOP8 UYL1:UYL8 VIH1:VIH8 VSD1:VSD8 WBZ1:WBZ8 WLV1:WLV8 WVR1:WVR8 J65537:J65544 JF65537:JF65544 TB65537:TB65544 ACX65537:ACX65544 AMT65537:AMT65544 AWP65537:AWP65544 BGL65537:BGL65544 BQH65537:BQH65544 CAD65537:CAD65544 CJZ65537:CJZ65544 CTV65537:CTV65544 DDR65537:DDR65544 DNN65537:DNN65544 DXJ65537:DXJ65544 EHF65537:EHF65544 ERB65537:ERB65544 FAX65537:FAX65544 FKT65537:FKT65544 FUP65537:FUP65544 GEL65537:GEL65544 GOH65537:GOH65544 GYD65537:GYD65544 HHZ65537:HHZ65544 HRV65537:HRV65544 IBR65537:IBR65544 ILN65537:ILN65544 IVJ65537:IVJ65544 JFF65537:JFF65544 JPB65537:JPB65544 JYX65537:JYX65544 KIT65537:KIT65544 KSP65537:KSP65544 LCL65537:LCL65544 LMH65537:LMH65544 LWD65537:LWD65544 MFZ65537:MFZ65544 MPV65537:MPV65544 MZR65537:MZR65544 NJN65537:NJN65544 NTJ65537:NTJ65544 ODF65537:ODF65544 ONB65537:ONB65544 OWX65537:OWX65544 PGT65537:PGT65544 PQP65537:PQP65544 QAL65537:QAL65544 QKH65537:QKH65544 QUD65537:QUD65544 RDZ65537:RDZ65544 RNV65537:RNV65544 RXR65537:RXR65544 SHN65537:SHN65544 SRJ65537:SRJ65544 TBF65537:TBF65544 TLB65537:TLB65544 TUX65537:TUX65544 UET65537:UET65544 UOP65537:UOP65544 UYL65537:UYL65544 VIH65537:VIH65544 VSD65537:VSD65544 WBZ65537:WBZ65544 WLV65537:WLV65544 WVR65537:WVR65544 J131073:J131080 JF131073:JF131080 TB131073:TB131080 ACX131073:ACX131080 AMT131073:AMT131080 AWP131073:AWP131080 BGL131073:BGL131080 BQH131073:BQH131080 CAD131073:CAD131080 CJZ131073:CJZ131080 CTV131073:CTV131080 DDR131073:DDR131080 DNN131073:DNN131080 DXJ131073:DXJ131080 EHF131073:EHF131080 ERB131073:ERB131080 FAX131073:FAX131080 FKT131073:FKT131080 FUP131073:FUP131080 GEL131073:GEL131080 GOH131073:GOH131080 GYD131073:GYD131080 HHZ131073:HHZ131080 HRV131073:HRV131080 IBR131073:IBR131080 ILN131073:ILN131080 IVJ131073:IVJ131080 JFF131073:JFF131080 JPB131073:JPB131080 JYX131073:JYX131080 KIT131073:KIT131080 KSP131073:KSP131080 LCL131073:LCL131080 LMH131073:LMH131080 LWD131073:LWD131080 MFZ131073:MFZ131080 MPV131073:MPV131080 MZR131073:MZR131080 NJN131073:NJN131080 NTJ131073:NTJ131080 ODF131073:ODF131080 ONB131073:ONB131080 OWX131073:OWX131080 PGT131073:PGT131080 PQP131073:PQP131080 QAL131073:QAL131080 QKH131073:QKH131080 QUD131073:QUD131080 RDZ131073:RDZ131080 RNV131073:RNV131080 RXR131073:RXR131080 SHN131073:SHN131080 SRJ131073:SRJ131080 TBF131073:TBF131080 TLB131073:TLB131080 TUX131073:TUX131080 UET131073:UET131080 UOP131073:UOP131080 UYL131073:UYL131080 VIH131073:VIH131080 VSD131073:VSD131080 WBZ131073:WBZ131080 WLV131073:WLV131080 WVR131073:WVR131080 J196609:J196616 JF196609:JF196616 TB196609:TB196616 ACX196609:ACX196616 AMT196609:AMT196616 AWP196609:AWP196616 BGL196609:BGL196616 BQH196609:BQH196616 CAD196609:CAD196616 CJZ196609:CJZ196616 CTV196609:CTV196616 DDR196609:DDR196616 DNN196609:DNN196616 DXJ196609:DXJ196616 EHF196609:EHF196616 ERB196609:ERB196616 FAX196609:FAX196616 FKT196609:FKT196616 FUP196609:FUP196616 GEL196609:GEL196616 GOH196609:GOH196616 GYD196609:GYD196616 HHZ196609:HHZ196616 HRV196609:HRV196616 IBR196609:IBR196616 ILN196609:ILN196616 IVJ196609:IVJ196616 JFF196609:JFF196616 JPB196609:JPB196616 JYX196609:JYX196616 KIT196609:KIT196616 KSP196609:KSP196616 LCL196609:LCL196616 LMH196609:LMH196616 LWD196609:LWD196616 MFZ196609:MFZ196616 MPV196609:MPV196616 MZR196609:MZR196616 NJN196609:NJN196616 NTJ196609:NTJ196616 ODF196609:ODF196616 ONB196609:ONB196616 OWX196609:OWX196616 PGT196609:PGT196616 PQP196609:PQP196616 QAL196609:QAL196616 QKH196609:QKH196616 QUD196609:QUD196616 RDZ196609:RDZ196616 RNV196609:RNV196616 RXR196609:RXR196616 SHN196609:SHN196616 SRJ196609:SRJ196616 TBF196609:TBF196616 TLB196609:TLB196616 TUX196609:TUX196616 UET196609:UET196616 UOP196609:UOP196616 UYL196609:UYL196616 VIH196609:VIH196616 VSD196609:VSD196616 WBZ196609:WBZ196616 WLV196609:WLV196616 WVR196609:WVR196616 J262145:J262152 JF262145:JF262152 TB262145:TB262152 ACX262145:ACX262152 AMT262145:AMT262152 AWP262145:AWP262152 BGL262145:BGL262152 BQH262145:BQH262152 CAD262145:CAD262152 CJZ262145:CJZ262152 CTV262145:CTV262152 DDR262145:DDR262152 DNN262145:DNN262152 DXJ262145:DXJ262152 EHF262145:EHF262152 ERB262145:ERB262152 FAX262145:FAX262152 FKT262145:FKT262152 FUP262145:FUP262152 GEL262145:GEL262152 GOH262145:GOH262152 GYD262145:GYD262152 HHZ262145:HHZ262152 HRV262145:HRV262152 IBR262145:IBR262152 ILN262145:ILN262152 IVJ262145:IVJ262152 JFF262145:JFF262152 JPB262145:JPB262152 JYX262145:JYX262152 KIT262145:KIT262152 KSP262145:KSP262152 LCL262145:LCL262152 LMH262145:LMH262152 LWD262145:LWD262152 MFZ262145:MFZ262152 MPV262145:MPV262152 MZR262145:MZR262152 NJN262145:NJN262152 NTJ262145:NTJ262152 ODF262145:ODF262152 ONB262145:ONB262152 OWX262145:OWX262152 PGT262145:PGT262152 PQP262145:PQP262152 QAL262145:QAL262152 QKH262145:QKH262152 QUD262145:QUD262152 RDZ262145:RDZ262152 RNV262145:RNV262152 RXR262145:RXR262152 SHN262145:SHN262152 SRJ262145:SRJ262152 TBF262145:TBF262152 TLB262145:TLB262152 TUX262145:TUX262152 UET262145:UET262152 UOP262145:UOP262152 UYL262145:UYL262152 VIH262145:VIH262152 VSD262145:VSD262152 WBZ262145:WBZ262152 WLV262145:WLV262152 WVR262145:WVR262152 J327681:J327688 JF327681:JF327688 TB327681:TB327688 ACX327681:ACX327688 AMT327681:AMT327688 AWP327681:AWP327688 BGL327681:BGL327688 BQH327681:BQH327688 CAD327681:CAD327688 CJZ327681:CJZ327688 CTV327681:CTV327688 DDR327681:DDR327688 DNN327681:DNN327688 DXJ327681:DXJ327688 EHF327681:EHF327688 ERB327681:ERB327688 FAX327681:FAX327688 FKT327681:FKT327688 FUP327681:FUP327688 GEL327681:GEL327688 GOH327681:GOH327688 GYD327681:GYD327688 HHZ327681:HHZ327688 HRV327681:HRV327688 IBR327681:IBR327688 ILN327681:ILN327688 IVJ327681:IVJ327688 JFF327681:JFF327688 JPB327681:JPB327688 JYX327681:JYX327688 KIT327681:KIT327688 KSP327681:KSP327688 LCL327681:LCL327688 LMH327681:LMH327688 LWD327681:LWD327688 MFZ327681:MFZ327688 MPV327681:MPV327688 MZR327681:MZR327688 NJN327681:NJN327688 NTJ327681:NTJ327688 ODF327681:ODF327688 ONB327681:ONB327688 OWX327681:OWX327688 PGT327681:PGT327688 PQP327681:PQP327688 QAL327681:QAL327688 QKH327681:QKH327688 QUD327681:QUD327688 RDZ327681:RDZ327688 RNV327681:RNV327688 RXR327681:RXR327688 SHN327681:SHN327688 SRJ327681:SRJ327688 TBF327681:TBF327688 TLB327681:TLB327688 TUX327681:TUX327688 UET327681:UET327688 UOP327681:UOP327688 UYL327681:UYL327688 VIH327681:VIH327688 VSD327681:VSD327688 WBZ327681:WBZ327688 WLV327681:WLV327688 WVR327681:WVR327688 J393217:J393224 JF393217:JF393224 TB393217:TB393224 ACX393217:ACX393224 AMT393217:AMT393224 AWP393217:AWP393224 BGL393217:BGL393224 BQH393217:BQH393224 CAD393217:CAD393224 CJZ393217:CJZ393224 CTV393217:CTV393224 DDR393217:DDR393224 DNN393217:DNN393224 DXJ393217:DXJ393224 EHF393217:EHF393224 ERB393217:ERB393224 FAX393217:FAX393224 FKT393217:FKT393224 FUP393217:FUP393224 GEL393217:GEL393224 GOH393217:GOH393224 GYD393217:GYD393224 HHZ393217:HHZ393224 HRV393217:HRV393224 IBR393217:IBR393224 ILN393217:ILN393224 IVJ393217:IVJ393224 JFF393217:JFF393224 JPB393217:JPB393224 JYX393217:JYX393224 KIT393217:KIT393224 KSP393217:KSP393224 LCL393217:LCL393224 LMH393217:LMH393224 LWD393217:LWD393224 MFZ393217:MFZ393224 MPV393217:MPV393224 MZR393217:MZR393224 NJN393217:NJN393224 NTJ393217:NTJ393224 ODF393217:ODF393224 ONB393217:ONB393224 OWX393217:OWX393224 PGT393217:PGT393224 PQP393217:PQP393224 QAL393217:QAL393224 QKH393217:QKH393224 QUD393217:QUD393224 RDZ393217:RDZ393224 RNV393217:RNV393224 RXR393217:RXR393224 SHN393217:SHN393224 SRJ393217:SRJ393224 TBF393217:TBF393224 TLB393217:TLB393224 TUX393217:TUX393224 UET393217:UET393224 UOP393217:UOP393224 UYL393217:UYL393224 VIH393217:VIH393224 VSD393217:VSD393224 WBZ393217:WBZ393224 WLV393217:WLV393224 WVR393217:WVR393224 J458753:J458760 JF458753:JF458760 TB458753:TB458760 ACX458753:ACX458760 AMT458753:AMT458760 AWP458753:AWP458760 BGL458753:BGL458760 BQH458753:BQH458760 CAD458753:CAD458760 CJZ458753:CJZ458760 CTV458753:CTV458760 DDR458753:DDR458760 DNN458753:DNN458760 DXJ458753:DXJ458760 EHF458753:EHF458760 ERB458753:ERB458760 FAX458753:FAX458760 FKT458753:FKT458760 FUP458753:FUP458760 GEL458753:GEL458760 GOH458753:GOH458760 GYD458753:GYD458760 HHZ458753:HHZ458760 HRV458753:HRV458760 IBR458753:IBR458760 ILN458753:ILN458760 IVJ458753:IVJ458760 JFF458753:JFF458760 JPB458753:JPB458760 JYX458753:JYX458760 KIT458753:KIT458760 KSP458753:KSP458760 LCL458753:LCL458760 LMH458753:LMH458760 LWD458753:LWD458760 MFZ458753:MFZ458760 MPV458753:MPV458760 MZR458753:MZR458760 NJN458753:NJN458760 NTJ458753:NTJ458760 ODF458753:ODF458760 ONB458753:ONB458760 OWX458753:OWX458760 PGT458753:PGT458760 PQP458753:PQP458760 QAL458753:QAL458760 QKH458753:QKH458760 QUD458753:QUD458760 RDZ458753:RDZ458760 RNV458753:RNV458760 RXR458753:RXR458760 SHN458753:SHN458760 SRJ458753:SRJ458760 TBF458753:TBF458760 TLB458753:TLB458760 TUX458753:TUX458760 UET458753:UET458760 UOP458753:UOP458760 UYL458753:UYL458760 VIH458753:VIH458760 VSD458753:VSD458760 WBZ458753:WBZ458760 WLV458753:WLV458760 WVR458753:WVR458760 J524289:J524296 JF524289:JF524296 TB524289:TB524296 ACX524289:ACX524296 AMT524289:AMT524296 AWP524289:AWP524296 BGL524289:BGL524296 BQH524289:BQH524296 CAD524289:CAD524296 CJZ524289:CJZ524296 CTV524289:CTV524296 DDR524289:DDR524296 DNN524289:DNN524296 DXJ524289:DXJ524296 EHF524289:EHF524296 ERB524289:ERB524296 FAX524289:FAX524296 FKT524289:FKT524296 FUP524289:FUP524296 GEL524289:GEL524296 GOH524289:GOH524296 GYD524289:GYD524296 HHZ524289:HHZ524296 HRV524289:HRV524296 IBR524289:IBR524296 ILN524289:ILN524296 IVJ524289:IVJ524296 JFF524289:JFF524296 JPB524289:JPB524296 JYX524289:JYX524296 KIT524289:KIT524296 KSP524289:KSP524296 LCL524289:LCL524296 LMH524289:LMH524296 LWD524289:LWD524296 MFZ524289:MFZ524296 MPV524289:MPV524296 MZR524289:MZR524296 NJN524289:NJN524296 NTJ524289:NTJ524296 ODF524289:ODF524296 ONB524289:ONB524296 OWX524289:OWX524296 PGT524289:PGT524296 PQP524289:PQP524296 QAL524289:QAL524296 QKH524289:QKH524296 QUD524289:QUD524296 RDZ524289:RDZ524296 RNV524289:RNV524296 RXR524289:RXR524296 SHN524289:SHN524296 SRJ524289:SRJ524296 TBF524289:TBF524296 TLB524289:TLB524296 TUX524289:TUX524296 UET524289:UET524296 UOP524289:UOP524296 UYL524289:UYL524296 VIH524289:VIH524296 VSD524289:VSD524296 WBZ524289:WBZ524296 WLV524289:WLV524296 WVR524289:WVR524296 J589825:J589832 JF589825:JF589832 TB589825:TB589832 ACX589825:ACX589832 AMT589825:AMT589832 AWP589825:AWP589832 BGL589825:BGL589832 BQH589825:BQH589832 CAD589825:CAD589832 CJZ589825:CJZ589832 CTV589825:CTV589832 DDR589825:DDR589832 DNN589825:DNN589832 DXJ589825:DXJ589832 EHF589825:EHF589832 ERB589825:ERB589832 FAX589825:FAX589832 FKT589825:FKT589832 FUP589825:FUP589832 GEL589825:GEL589832 GOH589825:GOH589832 GYD589825:GYD589832 HHZ589825:HHZ589832 HRV589825:HRV589832 IBR589825:IBR589832 ILN589825:ILN589832 IVJ589825:IVJ589832 JFF589825:JFF589832 JPB589825:JPB589832 JYX589825:JYX589832 KIT589825:KIT589832 KSP589825:KSP589832 LCL589825:LCL589832 LMH589825:LMH589832 LWD589825:LWD589832 MFZ589825:MFZ589832 MPV589825:MPV589832 MZR589825:MZR589832 NJN589825:NJN589832 NTJ589825:NTJ589832 ODF589825:ODF589832 ONB589825:ONB589832 OWX589825:OWX589832 PGT589825:PGT589832 PQP589825:PQP589832 QAL589825:QAL589832 QKH589825:QKH589832 QUD589825:QUD589832 RDZ589825:RDZ589832 RNV589825:RNV589832 RXR589825:RXR589832 SHN589825:SHN589832 SRJ589825:SRJ589832 TBF589825:TBF589832 TLB589825:TLB589832 TUX589825:TUX589832 UET589825:UET589832 UOP589825:UOP589832 UYL589825:UYL589832 VIH589825:VIH589832 VSD589825:VSD589832 WBZ589825:WBZ589832 WLV589825:WLV589832 WVR589825:WVR589832 J655361:J655368 JF655361:JF655368 TB655361:TB655368 ACX655361:ACX655368 AMT655361:AMT655368 AWP655361:AWP655368 BGL655361:BGL655368 BQH655361:BQH655368 CAD655361:CAD655368 CJZ655361:CJZ655368 CTV655361:CTV655368 DDR655361:DDR655368 DNN655361:DNN655368 DXJ655361:DXJ655368 EHF655361:EHF655368 ERB655361:ERB655368 FAX655361:FAX655368 FKT655361:FKT655368 FUP655361:FUP655368 GEL655361:GEL655368 GOH655361:GOH655368 GYD655361:GYD655368 HHZ655361:HHZ655368 HRV655361:HRV655368 IBR655361:IBR655368 ILN655361:ILN655368 IVJ655361:IVJ655368 JFF655361:JFF655368 JPB655361:JPB655368 JYX655361:JYX655368 KIT655361:KIT655368 KSP655361:KSP655368 LCL655361:LCL655368 LMH655361:LMH655368 LWD655361:LWD655368 MFZ655361:MFZ655368 MPV655361:MPV655368 MZR655361:MZR655368 NJN655361:NJN655368 NTJ655361:NTJ655368 ODF655361:ODF655368 ONB655361:ONB655368 OWX655361:OWX655368 PGT655361:PGT655368 PQP655361:PQP655368 QAL655361:QAL655368 QKH655361:QKH655368 QUD655361:QUD655368 RDZ655361:RDZ655368 RNV655361:RNV655368 RXR655361:RXR655368 SHN655361:SHN655368 SRJ655361:SRJ655368 TBF655361:TBF655368 TLB655361:TLB655368 TUX655361:TUX655368 UET655361:UET655368 UOP655361:UOP655368 UYL655361:UYL655368 VIH655361:VIH655368 VSD655361:VSD655368 WBZ655361:WBZ655368 WLV655361:WLV655368 WVR655361:WVR655368 J720897:J720904 JF720897:JF720904 TB720897:TB720904 ACX720897:ACX720904 AMT720897:AMT720904 AWP720897:AWP720904 BGL720897:BGL720904 BQH720897:BQH720904 CAD720897:CAD720904 CJZ720897:CJZ720904 CTV720897:CTV720904 DDR720897:DDR720904 DNN720897:DNN720904 DXJ720897:DXJ720904 EHF720897:EHF720904 ERB720897:ERB720904 FAX720897:FAX720904 FKT720897:FKT720904 FUP720897:FUP720904 GEL720897:GEL720904 GOH720897:GOH720904 GYD720897:GYD720904 HHZ720897:HHZ720904 HRV720897:HRV720904 IBR720897:IBR720904 ILN720897:ILN720904 IVJ720897:IVJ720904 JFF720897:JFF720904 JPB720897:JPB720904 JYX720897:JYX720904 KIT720897:KIT720904 KSP720897:KSP720904 LCL720897:LCL720904 LMH720897:LMH720904 LWD720897:LWD720904 MFZ720897:MFZ720904 MPV720897:MPV720904 MZR720897:MZR720904 NJN720897:NJN720904 NTJ720897:NTJ720904 ODF720897:ODF720904 ONB720897:ONB720904 OWX720897:OWX720904 PGT720897:PGT720904 PQP720897:PQP720904 QAL720897:QAL720904 QKH720897:QKH720904 QUD720897:QUD720904 RDZ720897:RDZ720904 RNV720897:RNV720904 RXR720897:RXR720904 SHN720897:SHN720904 SRJ720897:SRJ720904 TBF720897:TBF720904 TLB720897:TLB720904 TUX720897:TUX720904 UET720897:UET720904 UOP720897:UOP720904 UYL720897:UYL720904 VIH720897:VIH720904 VSD720897:VSD720904 WBZ720897:WBZ720904 WLV720897:WLV720904 WVR720897:WVR720904 J786433:J786440 JF786433:JF786440 TB786433:TB786440 ACX786433:ACX786440 AMT786433:AMT786440 AWP786433:AWP786440 BGL786433:BGL786440 BQH786433:BQH786440 CAD786433:CAD786440 CJZ786433:CJZ786440 CTV786433:CTV786440 DDR786433:DDR786440 DNN786433:DNN786440 DXJ786433:DXJ786440 EHF786433:EHF786440 ERB786433:ERB786440 FAX786433:FAX786440 FKT786433:FKT786440 FUP786433:FUP786440 GEL786433:GEL786440 GOH786433:GOH786440 GYD786433:GYD786440 HHZ786433:HHZ786440 HRV786433:HRV786440 IBR786433:IBR786440 ILN786433:ILN786440 IVJ786433:IVJ786440 JFF786433:JFF786440 JPB786433:JPB786440 JYX786433:JYX786440 KIT786433:KIT786440 KSP786433:KSP786440 LCL786433:LCL786440 LMH786433:LMH786440 LWD786433:LWD786440 MFZ786433:MFZ786440 MPV786433:MPV786440 MZR786433:MZR786440 NJN786433:NJN786440 NTJ786433:NTJ786440 ODF786433:ODF786440 ONB786433:ONB786440 OWX786433:OWX786440 PGT786433:PGT786440 PQP786433:PQP786440 QAL786433:QAL786440 QKH786433:QKH786440 QUD786433:QUD786440 RDZ786433:RDZ786440 RNV786433:RNV786440 RXR786433:RXR786440 SHN786433:SHN786440 SRJ786433:SRJ786440 TBF786433:TBF786440 TLB786433:TLB786440 TUX786433:TUX786440 UET786433:UET786440 UOP786433:UOP786440 UYL786433:UYL786440 VIH786433:VIH786440 VSD786433:VSD786440 WBZ786433:WBZ786440 WLV786433:WLV786440 WVR786433:WVR786440 J851969:J851976 JF851969:JF851976 TB851969:TB851976 ACX851969:ACX851976 AMT851969:AMT851976 AWP851969:AWP851976 BGL851969:BGL851976 BQH851969:BQH851976 CAD851969:CAD851976 CJZ851969:CJZ851976 CTV851969:CTV851976 DDR851969:DDR851976 DNN851969:DNN851976 DXJ851969:DXJ851976 EHF851969:EHF851976 ERB851969:ERB851976 FAX851969:FAX851976 FKT851969:FKT851976 FUP851969:FUP851976 GEL851969:GEL851976 GOH851969:GOH851976 GYD851969:GYD851976 HHZ851969:HHZ851976 HRV851969:HRV851976 IBR851969:IBR851976 ILN851969:ILN851976 IVJ851969:IVJ851976 JFF851969:JFF851976 JPB851969:JPB851976 JYX851969:JYX851976 KIT851969:KIT851976 KSP851969:KSP851976 LCL851969:LCL851976 LMH851969:LMH851976 LWD851969:LWD851976 MFZ851969:MFZ851976 MPV851969:MPV851976 MZR851969:MZR851976 NJN851969:NJN851976 NTJ851969:NTJ851976 ODF851969:ODF851976 ONB851969:ONB851976 OWX851969:OWX851976 PGT851969:PGT851976 PQP851969:PQP851976 QAL851969:QAL851976 QKH851969:QKH851976 QUD851969:QUD851976 RDZ851969:RDZ851976 RNV851969:RNV851976 RXR851969:RXR851976 SHN851969:SHN851976 SRJ851969:SRJ851976 TBF851969:TBF851976 TLB851969:TLB851976 TUX851969:TUX851976 UET851969:UET851976 UOP851969:UOP851976 UYL851969:UYL851976 VIH851969:VIH851976 VSD851969:VSD851976 WBZ851969:WBZ851976 WLV851969:WLV851976 WVR851969:WVR851976 J917505:J917512 JF917505:JF917512 TB917505:TB917512 ACX917505:ACX917512 AMT917505:AMT917512 AWP917505:AWP917512 BGL917505:BGL917512 BQH917505:BQH917512 CAD917505:CAD917512 CJZ917505:CJZ917512 CTV917505:CTV917512 DDR917505:DDR917512 DNN917505:DNN917512 DXJ917505:DXJ917512 EHF917505:EHF917512 ERB917505:ERB917512 FAX917505:FAX917512 FKT917505:FKT917512 FUP917505:FUP917512 GEL917505:GEL917512 GOH917505:GOH917512 GYD917505:GYD917512 HHZ917505:HHZ917512 HRV917505:HRV917512 IBR917505:IBR917512 ILN917505:ILN917512 IVJ917505:IVJ917512 JFF917505:JFF917512 JPB917505:JPB917512 JYX917505:JYX917512 KIT917505:KIT917512 KSP917505:KSP917512 LCL917505:LCL917512 LMH917505:LMH917512 LWD917505:LWD917512 MFZ917505:MFZ917512 MPV917505:MPV917512 MZR917505:MZR917512 NJN917505:NJN917512 NTJ917505:NTJ917512 ODF917505:ODF917512 ONB917505:ONB917512 OWX917505:OWX917512 PGT917505:PGT917512 PQP917505:PQP917512 QAL917505:QAL917512 QKH917505:QKH917512 QUD917505:QUD917512 RDZ917505:RDZ917512 RNV917505:RNV917512 RXR917505:RXR917512 SHN917505:SHN917512 SRJ917505:SRJ917512 TBF917505:TBF917512 TLB917505:TLB917512 TUX917505:TUX917512 UET917505:UET917512 UOP917505:UOP917512 UYL917505:UYL917512 VIH917505:VIH917512 VSD917505:VSD917512 WBZ917505:WBZ917512 WLV917505:WLV917512 WVR917505:WVR917512 J983041:J983048 JF983041:JF983048 TB983041:TB983048 ACX983041:ACX983048 AMT983041:AMT983048 AWP983041:AWP983048 BGL983041:BGL983048 BQH983041:BQH983048 CAD983041:CAD983048 CJZ983041:CJZ983048 CTV983041:CTV983048 DDR983041:DDR983048 DNN983041:DNN983048 DXJ983041:DXJ983048 EHF983041:EHF983048 ERB983041:ERB983048 FAX983041:FAX983048 FKT983041:FKT983048 FUP983041:FUP983048 GEL983041:GEL983048 GOH983041:GOH983048 GYD983041:GYD983048 HHZ983041:HHZ983048 HRV983041:HRV983048 IBR983041:IBR983048 ILN983041:ILN983048 IVJ983041:IVJ983048 JFF983041:JFF983048 JPB983041:JPB983048 JYX983041:JYX983048 KIT983041:KIT983048 KSP983041:KSP983048 LCL983041:LCL983048 LMH983041:LMH983048 LWD983041:LWD983048 MFZ983041:MFZ983048 MPV983041:MPV983048 MZR983041:MZR983048 NJN983041:NJN983048 NTJ983041:NTJ983048 ODF983041:ODF983048 ONB983041:ONB983048 OWX983041:OWX983048 PGT983041:PGT983048 PQP983041:PQP983048 QAL983041:QAL983048 QKH983041:QKH983048 QUD983041:QUD983048 RDZ983041:RDZ983048 RNV983041:RNV983048 RXR983041:RXR983048 SHN983041:SHN983048 SRJ983041:SRJ983048 TBF983041:TBF983048 TLB983041:TLB983048 TUX983041:TUX983048 UET983041:UET983048 UOP983041:UOP983048 UYL983041:UYL983048 VIH983041:VIH983048 VSD983041:VSD983048 WBZ983041:WBZ983048 WLV983041:WLV983048 WVR983041:WVR983048 J34:J44 JF34:JF44 TB34:TB44 ACX34:ACX44 AMT34:AMT44 AWP34:AWP44 BGL34:BGL44 BQH34:BQH44 CAD34:CAD44 CJZ34:CJZ44 CTV34:CTV44 DDR34:DDR44 DNN34:DNN44 DXJ34:DXJ44 EHF34:EHF44 ERB34:ERB44 FAX34:FAX44 FKT34:FKT44 FUP34:FUP44 GEL34:GEL44 GOH34:GOH44 GYD34:GYD44 HHZ34:HHZ44 HRV34:HRV44 IBR34:IBR44 ILN34:ILN44 IVJ34:IVJ44 JFF34:JFF44 JPB34:JPB44 JYX34:JYX44 KIT34:KIT44 KSP34:KSP44 LCL34:LCL44 LMH34:LMH44 LWD34:LWD44 MFZ34:MFZ44 MPV34:MPV44 MZR34:MZR44 NJN34:NJN44 NTJ34:NTJ44 ODF34:ODF44 ONB34:ONB44 OWX34:OWX44 PGT34:PGT44 PQP34:PQP44 QAL34:QAL44 QKH34:QKH44 QUD34:QUD44 RDZ34:RDZ44 RNV34:RNV44 RXR34:RXR44 SHN34:SHN44 SRJ34:SRJ44 TBF34:TBF44 TLB34:TLB44 TUX34:TUX44 UET34:UET44 UOP34:UOP44 UYL34:UYL44 VIH34:VIH44 VSD34:VSD44 WBZ34:WBZ44 WLV34:WLV44 WVR34:WVR44 J65570:J65580 JF65570:JF65580 TB65570:TB65580 ACX65570:ACX65580 AMT65570:AMT65580 AWP65570:AWP65580 BGL65570:BGL65580 BQH65570:BQH65580 CAD65570:CAD65580 CJZ65570:CJZ65580 CTV65570:CTV65580 DDR65570:DDR65580 DNN65570:DNN65580 DXJ65570:DXJ65580 EHF65570:EHF65580 ERB65570:ERB65580 FAX65570:FAX65580 FKT65570:FKT65580 FUP65570:FUP65580 GEL65570:GEL65580 GOH65570:GOH65580 GYD65570:GYD65580 HHZ65570:HHZ65580 HRV65570:HRV65580 IBR65570:IBR65580 ILN65570:ILN65580 IVJ65570:IVJ65580 JFF65570:JFF65580 JPB65570:JPB65580 JYX65570:JYX65580 KIT65570:KIT65580 KSP65570:KSP65580 LCL65570:LCL65580 LMH65570:LMH65580 LWD65570:LWD65580 MFZ65570:MFZ65580 MPV65570:MPV65580 MZR65570:MZR65580 NJN65570:NJN65580 NTJ65570:NTJ65580 ODF65570:ODF65580 ONB65570:ONB65580 OWX65570:OWX65580 PGT65570:PGT65580 PQP65570:PQP65580 QAL65570:QAL65580 QKH65570:QKH65580 QUD65570:QUD65580 RDZ65570:RDZ65580 RNV65570:RNV65580 RXR65570:RXR65580 SHN65570:SHN65580 SRJ65570:SRJ65580 TBF65570:TBF65580 TLB65570:TLB65580 TUX65570:TUX65580 UET65570:UET65580 UOP65570:UOP65580 UYL65570:UYL65580 VIH65570:VIH65580 VSD65570:VSD65580 WBZ65570:WBZ65580 WLV65570:WLV65580 WVR65570:WVR65580 J131106:J131116 JF131106:JF131116 TB131106:TB131116 ACX131106:ACX131116 AMT131106:AMT131116 AWP131106:AWP131116 BGL131106:BGL131116 BQH131106:BQH131116 CAD131106:CAD131116 CJZ131106:CJZ131116 CTV131106:CTV131116 DDR131106:DDR131116 DNN131106:DNN131116 DXJ131106:DXJ131116 EHF131106:EHF131116 ERB131106:ERB131116 FAX131106:FAX131116 FKT131106:FKT131116 FUP131106:FUP131116 GEL131106:GEL131116 GOH131106:GOH131116 GYD131106:GYD131116 HHZ131106:HHZ131116 HRV131106:HRV131116 IBR131106:IBR131116 ILN131106:ILN131116 IVJ131106:IVJ131116 JFF131106:JFF131116 JPB131106:JPB131116 JYX131106:JYX131116 KIT131106:KIT131116 KSP131106:KSP131116 LCL131106:LCL131116 LMH131106:LMH131116 LWD131106:LWD131116 MFZ131106:MFZ131116 MPV131106:MPV131116 MZR131106:MZR131116 NJN131106:NJN131116 NTJ131106:NTJ131116 ODF131106:ODF131116 ONB131106:ONB131116 OWX131106:OWX131116 PGT131106:PGT131116 PQP131106:PQP131116 QAL131106:QAL131116 QKH131106:QKH131116 QUD131106:QUD131116 RDZ131106:RDZ131116 RNV131106:RNV131116 RXR131106:RXR131116 SHN131106:SHN131116 SRJ131106:SRJ131116 TBF131106:TBF131116 TLB131106:TLB131116 TUX131106:TUX131116 UET131106:UET131116 UOP131106:UOP131116 UYL131106:UYL131116 VIH131106:VIH131116 VSD131106:VSD131116 WBZ131106:WBZ131116 WLV131106:WLV131116 WVR131106:WVR131116 J196642:J196652 JF196642:JF196652 TB196642:TB196652 ACX196642:ACX196652 AMT196642:AMT196652 AWP196642:AWP196652 BGL196642:BGL196652 BQH196642:BQH196652 CAD196642:CAD196652 CJZ196642:CJZ196652 CTV196642:CTV196652 DDR196642:DDR196652 DNN196642:DNN196652 DXJ196642:DXJ196652 EHF196642:EHF196652 ERB196642:ERB196652 FAX196642:FAX196652 FKT196642:FKT196652 FUP196642:FUP196652 GEL196642:GEL196652 GOH196642:GOH196652 GYD196642:GYD196652 HHZ196642:HHZ196652 HRV196642:HRV196652 IBR196642:IBR196652 ILN196642:ILN196652 IVJ196642:IVJ196652 JFF196642:JFF196652 JPB196642:JPB196652 JYX196642:JYX196652 KIT196642:KIT196652 KSP196642:KSP196652 LCL196642:LCL196652 LMH196642:LMH196652 LWD196642:LWD196652 MFZ196642:MFZ196652 MPV196642:MPV196652 MZR196642:MZR196652 NJN196642:NJN196652 NTJ196642:NTJ196652 ODF196642:ODF196652 ONB196642:ONB196652 OWX196642:OWX196652 PGT196642:PGT196652 PQP196642:PQP196652 QAL196642:QAL196652 QKH196642:QKH196652 QUD196642:QUD196652 RDZ196642:RDZ196652 RNV196642:RNV196652 RXR196642:RXR196652 SHN196642:SHN196652 SRJ196642:SRJ196652 TBF196642:TBF196652 TLB196642:TLB196652 TUX196642:TUX196652 UET196642:UET196652 UOP196642:UOP196652 UYL196642:UYL196652 VIH196642:VIH196652 VSD196642:VSD196652 WBZ196642:WBZ196652 WLV196642:WLV196652 WVR196642:WVR196652 J262178:J262188 JF262178:JF262188 TB262178:TB262188 ACX262178:ACX262188 AMT262178:AMT262188 AWP262178:AWP262188 BGL262178:BGL262188 BQH262178:BQH262188 CAD262178:CAD262188 CJZ262178:CJZ262188 CTV262178:CTV262188 DDR262178:DDR262188 DNN262178:DNN262188 DXJ262178:DXJ262188 EHF262178:EHF262188 ERB262178:ERB262188 FAX262178:FAX262188 FKT262178:FKT262188 FUP262178:FUP262188 GEL262178:GEL262188 GOH262178:GOH262188 GYD262178:GYD262188 HHZ262178:HHZ262188 HRV262178:HRV262188 IBR262178:IBR262188 ILN262178:ILN262188 IVJ262178:IVJ262188 JFF262178:JFF262188 JPB262178:JPB262188 JYX262178:JYX262188 KIT262178:KIT262188 KSP262178:KSP262188 LCL262178:LCL262188 LMH262178:LMH262188 LWD262178:LWD262188 MFZ262178:MFZ262188 MPV262178:MPV262188 MZR262178:MZR262188 NJN262178:NJN262188 NTJ262178:NTJ262188 ODF262178:ODF262188 ONB262178:ONB262188 OWX262178:OWX262188 PGT262178:PGT262188 PQP262178:PQP262188 QAL262178:QAL262188 QKH262178:QKH262188 QUD262178:QUD262188 RDZ262178:RDZ262188 RNV262178:RNV262188 RXR262178:RXR262188 SHN262178:SHN262188 SRJ262178:SRJ262188 TBF262178:TBF262188 TLB262178:TLB262188 TUX262178:TUX262188 UET262178:UET262188 UOP262178:UOP262188 UYL262178:UYL262188 VIH262178:VIH262188 VSD262178:VSD262188 WBZ262178:WBZ262188 WLV262178:WLV262188 WVR262178:WVR262188 J327714:J327724 JF327714:JF327724 TB327714:TB327724 ACX327714:ACX327724 AMT327714:AMT327724 AWP327714:AWP327724 BGL327714:BGL327724 BQH327714:BQH327724 CAD327714:CAD327724 CJZ327714:CJZ327724 CTV327714:CTV327724 DDR327714:DDR327724 DNN327714:DNN327724 DXJ327714:DXJ327724 EHF327714:EHF327724 ERB327714:ERB327724 FAX327714:FAX327724 FKT327714:FKT327724 FUP327714:FUP327724 GEL327714:GEL327724 GOH327714:GOH327724 GYD327714:GYD327724 HHZ327714:HHZ327724 HRV327714:HRV327724 IBR327714:IBR327724 ILN327714:ILN327724 IVJ327714:IVJ327724 JFF327714:JFF327724 JPB327714:JPB327724 JYX327714:JYX327724 KIT327714:KIT327724 KSP327714:KSP327724 LCL327714:LCL327724 LMH327714:LMH327724 LWD327714:LWD327724 MFZ327714:MFZ327724 MPV327714:MPV327724 MZR327714:MZR327724 NJN327714:NJN327724 NTJ327714:NTJ327724 ODF327714:ODF327724 ONB327714:ONB327724 OWX327714:OWX327724 PGT327714:PGT327724 PQP327714:PQP327724 QAL327714:QAL327724 QKH327714:QKH327724 QUD327714:QUD327724 RDZ327714:RDZ327724 RNV327714:RNV327724 RXR327714:RXR327724 SHN327714:SHN327724 SRJ327714:SRJ327724 TBF327714:TBF327724 TLB327714:TLB327724 TUX327714:TUX327724 UET327714:UET327724 UOP327714:UOP327724 UYL327714:UYL327724 VIH327714:VIH327724 VSD327714:VSD327724 WBZ327714:WBZ327724 WLV327714:WLV327724 WVR327714:WVR327724 J393250:J393260 JF393250:JF393260 TB393250:TB393260 ACX393250:ACX393260 AMT393250:AMT393260 AWP393250:AWP393260 BGL393250:BGL393260 BQH393250:BQH393260 CAD393250:CAD393260 CJZ393250:CJZ393260 CTV393250:CTV393260 DDR393250:DDR393260 DNN393250:DNN393260 DXJ393250:DXJ393260 EHF393250:EHF393260 ERB393250:ERB393260 FAX393250:FAX393260 FKT393250:FKT393260 FUP393250:FUP393260 GEL393250:GEL393260 GOH393250:GOH393260 GYD393250:GYD393260 HHZ393250:HHZ393260 HRV393250:HRV393260 IBR393250:IBR393260 ILN393250:ILN393260 IVJ393250:IVJ393260 JFF393250:JFF393260 JPB393250:JPB393260 JYX393250:JYX393260 KIT393250:KIT393260 KSP393250:KSP393260 LCL393250:LCL393260 LMH393250:LMH393260 LWD393250:LWD393260 MFZ393250:MFZ393260 MPV393250:MPV393260 MZR393250:MZR393260 NJN393250:NJN393260 NTJ393250:NTJ393260 ODF393250:ODF393260 ONB393250:ONB393260 OWX393250:OWX393260 PGT393250:PGT393260 PQP393250:PQP393260 QAL393250:QAL393260 QKH393250:QKH393260 QUD393250:QUD393260 RDZ393250:RDZ393260 RNV393250:RNV393260 RXR393250:RXR393260 SHN393250:SHN393260 SRJ393250:SRJ393260 TBF393250:TBF393260 TLB393250:TLB393260 TUX393250:TUX393260 UET393250:UET393260 UOP393250:UOP393260 UYL393250:UYL393260 VIH393250:VIH393260 VSD393250:VSD393260 WBZ393250:WBZ393260 WLV393250:WLV393260 WVR393250:WVR393260 J458786:J458796 JF458786:JF458796 TB458786:TB458796 ACX458786:ACX458796 AMT458786:AMT458796 AWP458786:AWP458796 BGL458786:BGL458796 BQH458786:BQH458796 CAD458786:CAD458796 CJZ458786:CJZ458796 CTV458786:CTV458796 DDR458786:DDR458796 DNN458786:DNN458796 DXJ458786:DXJ458796 EHF458786:EHF458796 ERB458786:ERB458796 FAX458786:FAX458796 FKT458786:FKT458796 FUP458786:FUP458796 GEL458786:GEL458796 GOH458786:GOH458796 GYD458786:GYD458796 HHZ458786:HHZ458796 HRV458786:HRV458796 IBR458786:IBR458796 ILN458786:ILN458796 IVJ458786:IVJ458796 JFF458786:JFF458796 JPB458786:JPB458796 JYX458786:JYX458796 KIT458786:KIT458796 KSP458786:KSP458796 LCL458786:LCL458796 LMH458786:LMH458796 LWD458786:LWD458796 MFZ458786:MFZ458796 MPV458786:MPV458796 MZR458786:MZR458796 NJN458786:NJN458796 NTJ458786:NTJ458796 ODF458786:ODF458796 ONB458786:ONB458796 OWX458786:OWX458796 PGT458786:PGT458796 PQP458786:PQP458796 QAL458786:QAL458796 QKH458786:QKH458796 QUD458786:QUD458796 RDZ458786:RDZ458796 RNV458786:RNV458796 RXR458786:RXR458796 SHN458786:SHN458796 SRJ458786:SRJ458796 TBF458786:TBF458796 TLB458786:TLB458796 TUX458786:TUX458796 UET458786:UET458796 UOP458786:UOP458796 UYL458786:UYL458796 VIH458786:VIH458796 VSD458786:VSD458796 WBZ458786:WBZ458796 WLV458786:WLV458796 WVR458786:WVR458796 J524322:J524332 JF524322:JF524332 TB524322:TB524332 ACX524322:ACX524332 AMT524322:AMT524332 AWP524322:AWP524332 BGL524322:BGL524332 BQH524322:BQH524332 CAD524322:CAD524332 CJZ524322:CJZ524332 CTV524322:CTV524332 DDR524322:DDR524332 DNN524322:DNN524332 DXJ524322:DXJ524332 EHF524322:EHF524332 ERB524322:ERB524332 FAX524322:FAX524332 FKT524322:FKT524332 FUP524322:FUP524332 GEL524322:GEL524332 GOH524322:GOH524332 GYD524322:GYD524332 HHZ524322:HHZ524332 HRV524322:HRV524332 IBR524322:IBR524332 ILN524322:ILN524332 IVJ524322:IVJ524332 JFF524322:JFF524332 JPB524322:JPB524332 JYX524322:JYX524332 KIT524322:KIT524332 KSP524322:KSP524332 LCL524322:LCL524332 LMH524322:LMH524332 LWD524322:LWD524332 MFZ524322:MFZ524332 MPV524322:MPV524332 MZR524322:MZR524332 NJN524322:NJN524332 NTJ524322:NTJ524332 ODF524322:ODF524332 ONB524322:ONB524332 OWX524322:OWX524332 PGT524322:PGT524332 PQP524322:PQP524332 QAL524322:QAL524332 QKH524322:QKH524332 QUD524322:QUD524332 RDZ524322:RDZ524332 RNV524322:RNV524332 RXR524322:RXR524332 SHN524322:SHN524332 SRJ524322:SRJ524332 TBF524322:TBF524332 TLB524322:TLB524332 TUX524322:TUX524332 UET524322:UET524332 UOP524322:UOP524332 UYL524322:UYL524332 VIH524322:VIH524332 VSD524322:VSD524332 WBZ524322:WBZ524332 WLV524322:WLV524332 WVR524322:WVR524332 J589858:J589868 JF589858:JF589868 TB589858:TB589868 ACX589858:ACX589868 AMT589858:AMT589868 AWP589858:AWP589868 BGL589858:BGL589868 BQH589858:BQH589868 CAD589858:CAD589868 CJZ589858:CJZ589868 CTV589858:CTV589868 DDR589858:DDR589868 DNN589858:DNN589868 DXJ589858:DXJ589868 EHF589858:EHF589868 ERB589858:ERB589868 FAX589858:FAX589868 FKT589858:FKT589868 FUP589858:FUP589868 GEL589858:GEL589868 GOH589858:GOH589868 GYD589858:GYD589868 HHZ589858:HHZ589868 HRV589858:HRV589868 IBR589858:IBR589868 ILN589858:ILN589868 IVJ589858:IVJ589868 JFF589858:JFF589868 JPB589858:JPB589868 JYX589858:JYX589868 KIT589858:KIT589868 KSP589858:KSP589868 LCL589858:LCL589868 LMH589858:LMH589868 LWD589858:LWD589868 MFZ589858:MFZ589868 MPV589858:MPV589868 MZR589858:MZR589868 NJN589858:NJN589868 NTJ589858:NTJ589868 ODF589858:ODF589868 ONB589858:ONB589868 OWX589858:OWX589868 PGT589858:PGT589868 PQP589858:PQP589868 QAL589858:QAL589868 QKH589858:QKH589868 QUD589858:QUD589868 RDZ589858:RDZ589868 RNV589858:RNV589868 RXR589858:RXR589868 SHN589858:SHN589868 SRJ589858:SRJ589868 TBF589858:TBF589868 TLB589858:TLB589868 TUX589858:TUX589868 UET589858:UET589868 UOP589858:UOP589868 UYL589858:UYL589868 VIH589858:VIH589868 VSD589858:VSD589868 WBZ589858:WBZ589868 WLV589858:WLV589868 WVR589858:WVR589868 J655394:J655404 JF655394:JF655404 TB655394:TB655404 ACX655394:ACX655404 AMT655394:AMT655404 AWP655394:AWP655404 BGL655394:BGL655404 BQH655394:BQH655404 CAD655394:CAD655404 CJZ655394:CJZ655404 CTV655394:CTV655404 DDR655394:DDR655404 DNN655394:DNN655404 DXJ655394:DXJ655404 EHF655394:EHF655404 ERB655394:ERB655404 FAX655394:FAX655404 FKT655394:FKT655404 FUP655394:FUP655404 GEL655394:GEL655404 GOH655394:GOH655404 GYD655394:GYD655404 HHZ655394:HHZ655404 HRV655394:HRV655404 IBR655394:IBR655404 ILN655394:ILN655404 IVJ655394:IVJ655404 JFF655394:JFF655404 JPB655394:JPB655404 JYX655394:JYX655404 KIT655394:KIT655404 KSP655394:KSP655404 LCL655394:LCL655404 LMH655394:LMH655404 LWD655394:LWD655404 MFZ655394:MFZ655404 MPV655394:MPV655404 MZR655394:MZR655404 NJN655394:NJN655404 NTJ655394:NTJ655404 ODF655394:ODF655404 ONB655394:ONB655404 OWX655394:OWX655404 PGT655394:PGT655404 PQP655394:PQP655404 QAL655394:QAL655404 QKH655394:QKH655404 QUD655394:QUD655404 RDZ655394:RDZ655404 RNV655394:RNV655404 RXR655394:RXR655404 SHN655394:SHN655404 SRJ655394:SRJ655404 TBF655394:TBF655404 TLB655394:TLB655404 TUX655394:TUX655404 UET655394:UET655404 UOP655394:UOP655404 UYL655394:UYL655404 VIH655394:VIH655404 VSD655394:VSD655404 WBZ655394:WBZ655404 WLV655394:WLV655404 WVR655394:WVR655404 J720930:J720940 JF720930:JF720940 TB720930:TB720940 ACX720930:ACX720940 AMT720930:AMT720940 AWP720930:AWP720940 BGL720930:BGL720940 BQH720930:BQH720940 CAD720930:CAD720940 CJZ720930:CJZ720940 CTV720930:CTV720940 DDR720930:DDR720940 DNN720930:DNN720940 DXJ720930:DXJ720940 EHF720930:EHF720940 ERB720930:ERB720940 FAX720930:FAX720940 FKT720930:FKT720940 FUP720930:FUP720940 GEL720930:GEL720940 GOH720930:GOH720940 GYD720930:GYD720940 HHZ720930:HHZ720940 HRV720930:HRV720940 IBR720930:IBR720940 ILN720930:ILN720940 IVJ720930:IVJ720940 JFF720930:JFF720940 JPB720930:JPB720940 JYX720930:JYX720940 KIT720930:KIT720940 KSP720930:KSP720940 LCL720930:LCL720940 LMH720930:LMH720940 LWD720930:LWD720940 MFZ720930:MFZ720940 MPV720930:MPV720940 MZR720930:MZR720940 NJN720930:NJN720940 NTJ720930:NTJ720940 ODF720930:ODF720940 ONB720930:ONB720940 OWX720930:OWX720940 PGT720930:PGT720940 PQP720930:PQP720940 QAL720930:QAL720940 QKH720930:QKH720940 QUD720930:QUD720940 RDZ720930:RDZ720940 RNV720930:RNV720940 RXR720930:RXR720940 SHN720930:SHN720940 SRJ720930:SRJ720940 TBF720930:TBF720940 TLB720930:TLB720940 TUX720930:TUX720940 UET720930:UET720940 UOP720930:UOP720940 UYL720930:UYL720940 VIH720930:VIH720940 VSD720930:VSD720940 WBZ720930:WBZ720940 WLV720930:WLV720940 WVR720930:WVR720940 J786466:J786476 JF786466:JF786476 TB786466:TB786476 ACX786466:ACX786476 AMT786466:AMT786476 AWP786466:AWP786476 BGL786466:BGL786476 BQH786466:BQH786476 CAD786466:CAD786476 CJZ786466:CJZ786476 CTV786466:CTV786476 DDR786466:DDR786476 DNN786466:DNN786476 DXJ786466:DXJ786476 EHF786466:EHF786476 ERB786466:ERB786476 FAX786466:FAX786476 FKT786466:FKT786476 FUP786466:FUP786476 GEL786466:GEL786476 GOH786466:GOH786476 GYD786466:GYD786476 HHZ786466:HHZ786476 HRV786466:HRV786476 IBR786466:IBR786476 ILN786466:ILN786476 IVJ786466:IVJ786476 JFF786466:JFF786476 JPB786466:JPB786476 JYX786466:JYX786476 KIT786466:KIT786476 KSP786466:KSP786476 LCL786466:LCL786476 LMH786466:LMH786476 LWD786466:LWD786476 MFZ786466:MFZ786476 MPV786466:MPV786476 MZR786466:MZR786476 NJN786466:NJN786476 NTJ786466:NTJ786476 ODF786466:ODF786476 ONB786466:ONB786476 OWX786466:OWX786476 PGT786466:PGT786476 PQP786466:PQP786476 QAL786466:QAL786476 QKH786466:QKH786476 QUD786466:QUD786476 RDZ786466:RDZ786476 RNV786466:RNV786476 RXR786466:RXR786476 SHN786466:SHN786476 SRJ786466:SRJ786476 TBF786466:TBF786476 TLB786466:TLB786476 TUX786466:TUX786476 UET786466:UET786476 UOP786466:UOP786476 UYL786466:UYL786476 VIH786466:VIH786476 VSD786466:VSD786476 WBZ786466:WBZ786476 WLV786466:WLV786476 WVR786466:WVR786476 J852002:J852012 JF852002:JF852012 TB852002:TB852012 ACX852002:ACX852012 AMT852002:AMT852012 AWP852002:AWP852012 BGL852002:BGL852012 BQH852002:BQH852012 CAD852002:CAD852012 CJZ852002:CJZ852012 CTV852002:CTV852012 DDR852002:DDR852012 DNN852002:DNN852012 DXJ852002:DXJ852012 EHF852002:EHF852012 ERB852002:ERB852012 FAX852002:FAX852012 FKT852002:FKT852012 FUP852002:FUP852012 GEL852002:GEL852012 GOH852002:GOH852012 GYD852002:GYD852012 HHZ852002:HHZ852012 HRV852002:HRV852012 IBR852002:IBR852012 ILN852002:ILN852012 IVJ852002:IVJ852012 JFF852002:JFF852012 JPB852002:JPB852012 JYX852002:JYX852012 KIT852002:KIT852012 KSP852002:KSP852012 LCL852002:LCL852012 LMH852002:LMH852012 LWD852002:LWD852012 MFZ852002:MFZ852012 MPV852002:MPV852012 MZR852002:MZR852012 NJN852002:NJN852012 NTJ852002:NTJ852012 ODF852002:ODF852012 ONB852002:ONB852012 OWX852002:OWX852012 PGT852002:PGT852012 PQP852002:PQP852012 QAL852002:QAL852012 QKH852002:QKH852012 QUD852002:QUD852012 RDZ852002:RDZ852012 RNV852002:RNV852012 RXR852002:RXR852012 SHN852002:SHN852012 SRJ852002:SRJ852012 TBF852002:TBF852012 TLB852002:TLB852012 TUX852002:TUX852012 UET852002:UET852012 UOP852002:UOP852012 UYL852002:UYL852012 VIH852002:VIH852012 VSD852002:VSD852012 WBZ852002:WBZ852012 WLV852002:WLV852012 WVR852002:WVR852012 J917538:J917548 JF917538:JF917548 TB917538:TB917548 ACX917538:ACX917548 AMT917538:AMT917548 AWP917538:AWP917548 BGL917538:BGL917548 BQH917538:BQH917548 CAD917538:CAD917548 CJZ917538:CJZ917548 CTV917538:CTV917548 DDR917538:DDR917548 DNN917538:DNN917548 DXJ917538:DXJ917548 EHF917538:EHF917548 ERB917538:ERB917548 FAX917538:FAX917548 FKT917538:FKT917548 FUP917538:FUP917548 GEL917538:GEL917548 GOH917538:GOH917548 GYD917538:GYD917548 HHZ917538:HHZ917548 HRV917538:HRV917548 IBR917538:IBR917548 ILN917538:ILN917548 IVJ917538:IVJ917548 JFF917538:JFF917548 JPB917538:JPB917548 JYX917538:JYX917548 KIT917538:KIT917548 KSP917538:KSP917548 LCL917538:LCL917548 LMH917538:LMH917548 LWD917538:LWD917548 MFZ917538:MFZ917548 MPV917538:MPV917548 MZR917538:MZR917548 NJN917538:NJN917548 NTJ917538:NTJ917548 ODF917538:ODF917548 ONB917538:ONB917548 OWX917538:OWX917548 PGT917538:PGT917548 PQP917538:PQP917548 QAL917538:QAL917548 QKH917538:QKH917548 QUD917538:QUD917548 RDZ917538:RDZ917548 RNV917538:RNV917548 RXR917538:RXR917548 SHN917538:SHN917548 SRJ917538:SRJ917548 TBF917538:TBF917548 TLB917538:TLB917548 TUX917538:TUX917548 UET917538:UET917548 UOP917538:UOP917548 UYL917538:UYL917548 VIH917538:VIH917548 VSD917538:VSD917548 WBZ917538:WBZ917548 WLV917538:WLV917548 WVR917538:WVR917548 J983074:J983084 JF983074:JF983084 TB983074:TB983084 ACX983074:ACX983084 AMT983074:AMT983084 AWP983074:AWP983084 BGL983074:BGL983084 BQH983074:BQH983084 CAD983074:CAD983084 CJZ983074:CJZ983084 CTV983074:CTV983084 DDR983074:DDR983084 DNN983074:DNN983084 DXJ983074:DXJ983084 EHF983074:EHF983084 ERB983074:ERB983084 FAX983074:FAX983084 FKT983074:FKT983084 FUP983074:FUP983084 GEL983074:GEL983084 GOH983074:GOH983084 GYD983074:GYD983084 HHZ983074:HHZ983084 HRV983074:HRV983084 IBR983074:IBR983084 ILN983074:ILN983084 IVJ983074:IVJ983084 JFF983074:JFF983084 JPB983074:JPB983084 JYX983074:JYX983084 KIT983074:KIT983084 KSP983074:KSP983084 LCL983074:LCL983084 LMH983074:LMH983084 LWD983074:LWD983084 MFZ983074:MFZ983084 MPV983074:MPV983084 MZR983074:MZR983084 NJN983074:NJN983084 NTJ983074:NTJ983084 ODF983074:ODF983084 ONB983074:ONB983084 OWX983074:OWX983084 PGT983074:PGT983084 PQP983074:PQP983084 QAL983074:QAL983084 QKH983074:QKH983084 QUD983074:QUD983084 RDZ983074:RDZ983084 RNV983074:RNV983084 RXR983074:RXR983084 SHN983074:SHN983084 SRJ983074:SRJ983084 TBF983074:TBF983084 TLB983074:TLB983084 TUX983074:TUX983084 UET983074:UET983084 UOP983074:UOP983084 UYL983074:UYL983084 VIH983074:VIH983084 VSD983074:VSD983084 WBZ983074:WBZ983084 WLV983074:WLV983084 WVR983074:WVR983084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2017-07-19T14:50:55Z</dcterms:modified>
</cp:coreProperties>
</file>