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0" yWindow="0" windowWidth="10995" windowHeight="9510" activeTab="7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71027"/>
</workbook>
</file>

<file path=xl/calcChain.xml><?xml version="1.0" encoding="utf-8"?>
<calcChain xmlns="http://schemas.openxmlformats.org/spreadsheetml/2006/main">
  <c r="B195" i="11" l="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C133" i="11" s="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E26" i="11"/>
  <c r="D26" i="11"/>
  <c r="F25" i="11"/>
  <c r="D25" i="11" s="1"/>
  <c r="E25" i="11"/>
  <c r="F24" i="11"/>
  <c r="E24" i="11"/>
  <c r="D24" i="11" s="1"/>
  <c r="F23" i="11"/>
  <c r="D23" i="11" s="1"/>
  <c r="E23" i="11"/>
  <c r="F22" i="11"/>
  <c r="E22" i="11"/>
  <c r="D22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F14" i="11"/>
  <c r="E14" i="11"/>
  <c r="D14" i="11" s="1"/>
  <c r="F13" i="11"/>
  <c r="E13" i="11"/>
  <c r="D13" i="11"/>
  <c r="F12" i="11"/>
  <c r="D12" i="11" s="1"/>
  <c r="E12" i="11"/>
  <c r="A5" i="11"/>
  <c r="A4" i="11"/>
  <c r="A3" i="11"/>
  <c r="A2" i="11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C133" i="12" s="1"/>
  <c r="D133" i="12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D26" i="12" s="1"/>
  <c r="E26" i="12"/>
  <c r="F25" i="12"/>
  <c r="E25" i="12"/>
  <c r="F24" i="12"/>
  <c r="E24" i="12"/>
  <c r="D24" i="12" s="1"/>
  <c r="F23" i="12"/>
  <c r="E23" i="12"/>
  <c r="D23" i="12" s="1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F14" i="12"/>
  <c r="E14" i="12"/>
  <c r="D14" i="12" s="1"/>
  <c r="F13" i="12"/>
  <c r="D13" i="12" s="1"/>
  <c r="E13" i="12"/>
  <c r="F12" i="12"/>
  <c r="E12" i="12"/>
  <c r="D12" i="12" s="1"/>
  <c r="A5" i="12"/>
  <c r="A4" i="12"/>
  <c r="A3" i="12"/>
  <c r="A2" i="12"/>
  <c r="B195" i="13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F26" i="13"/>
  <c r="E26" i="13"/>
  <c r="D26" i="13" s="1"/>
  <c r="F25" i="13"/>
  <c r="E25" i="13"/>
  <c r="D25" i="13" s="1"/>
  <c r="F24" i="13"/>
  <c r="E24" i="13"/>
  <c r="D24" i="13"/>
  <c r="F23" i="13"/>
  <c r="E23" i="13"/>
  <c r="F22" i="13"/>
  <c r="F28" i="13" s="1"/>
  <c r="E22" i="13"/>
  <c r="E28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G15" i="13"/>
  <c r="E15" i="13" s="1"/>
  <c r="F14" i="13"/>
  <c r="E14" i="13"/>
  <c r="D14" i="13"/>
  <c r="F13" i="13"/>
  <c r="E13" i="13"/>
  <c r="F12" i="13"/>
  <c r="E12" i="13"/>
  <c r="D12" i="13" s="1"/>
  <c r="A5" i="13"/>
  <c r="A4" i="13"/>
  <c r="A3" i="13"/>
  <c r="A2" i="13"/>
  <c r="D15" i="12" l="1"/>
  <c r="D15" i="13"/>
  <c r="D27" i="13"/>
  <c r="C133" i="13"/>
  <c r="D25" i="12"/>
  <c r="F28" i="11"/>
  <c r="D13" i="13"/>
  <c r="D23" i="13"/>
  <c r="F28" i="12"/>
  <c r="E15" i="11"/>
  <c r="D15" i="11" s="1"/>
  <c r="A195" i="11" s="1"/>
  <c r="D28" i="11"/>
  <c r="E28" i="11"/>
  <c r="A195" i="12"/>
  <c r="D28" i="12"/>
  <c r="E28" i="12"/>
  <c r="D22" i="13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B146" i="1" s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C137" i="1"/>
  <c r="C136" i="1"/>
  <c r="G132" i="1"/>
  <c r="F132" i="1"/>
  <c r="E132" i="1"/>
  <c r="D132" i="1"/>
  <c r="G131" i="1"/>
  <c r="F131" i="1"/>
  <c r="E131" i="1"/>
  <c r="D131" i="1"/>
  <c r="C131" i="1" s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C127" i="1" s="1"/>
  <c r="D127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B113" i="1"/>
  <c r="B112" i="1"/>
  <c r="B111" i="1"/>
  <c r="B110" i="1"/>
  <c r="B109" i="1"/>
  <c r="B106" i="1"/>
  <c r="B105" i="1"/>
  <c r="B104" i="1"/>
  <c r="B103" i="1"/>
  <c r="B102" i="1"/>
  <c r="C98" i="1"/>
  <c r="C97" i="1"/>
  <c r="C96" i="1"/>
  <c r="C95" i="1"/>
  <c r="C94" i="1"/>
  <c r="C93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H79" i="1" s="1"/>
  <c r="G74" i="1"/>
  <c r="F74" i="1"/>
  <c r="E74" i="1"/>
  <c r="D74" i="1"/>
  <c r="C74" i="1"/>
  <c r="C79" i="1" s="1"/>
  <c r="H68" i="1"/>
  <c r="G68" i="1"/>
  <c r="F68" i="1"/>
  <c r="E68" i="1"/>
  <c r="D68" i="1"/>
  <c r="C68" i="1"/>
  <c r="H67" i="1"/>
  <c r="H69" i="1" s="1"/>
  <c r="G67" i="1"/>
  <c r="F67" i="1"/>
  <c r="E67" i="1"/>
  <c r="D67" i="1"/>
  <c r="D69" i="1" s="1"/>
  <c r="C67" i="1"/>
  <c r="H66" i="1"/>
  <c r="G66" i="1"/>
  <c r="F66" i="1"/>
  <c r="E66" i="1"/>
  <c r="E69" i="1" s="1"/>
  <c r="D66" i="1"/>
  <c r="C66" i="1"/>
  <c r="C62" i="1"/>
  <c r="C61" i="1"/>
  <c r="C60" i="1"/>
  <c r="C59" i="1"/>
  <c r="C58" i="1"/>
  <c r="C57" i="1"/>
  <c r="C56" i="1"/>
  <c r="C55" i="1"/>
  <c r="C54" i="1"/>
  <c r="C53" i="1"/>
  <c r="B48" i="1"/>
  <c r="B47" i="1"/>
  <c r="B49" i="1" s="1"/>
  <c r="F43" i="1"/>
  <c r="E43" i="1"/>
  <c r="F42" i="1"/>
  <c r="E42" i="1"/>
  <c r="F41" i="1"/>
  <c r="E41" i="1"/>
  <c r="F40" i="1"/>
  <c r="E40" i="1"/>
  <c r="D40" i="1" s="1"/>
  <c r="F39" i="1"/>
  <c r="E39" i="1"/>
  <c r="F38" i="1"/>
  <c r="E38" i="1"/>
  <c r="D38" i="1" s="1"/>
  <c r="F37" i="1"/>
  <c r="D37" i="1" s="1"/>
  <c r="E37" i="1"/>
  <c r="F36" i="1"/>
  <c r="E36" i="1"/>
  <c r="D36" i="1" s="1"/>
  <c r="F35" i="1"/>
  <c r="E35" i="1"/>
  <c r="F34" i="1"/>
  <c r="E34" i="1"/>
  <c r="F33" i="1"/>
  <c r="E33" i="1"/>
  <c r="F32" i="1"/>
  <c r="E32" i="1"/>
  <c r="D32" i="1" s="1"/>
  <c r="F31" i="1"/>
  <c r="E31" i="1"/>
  <c r="D17" i="1"/>
  <c r="D16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F27" i="1" s="1"/>
  <c r="I27" i="1"/>
  <c r="H27" i="1"/>
  <c r="G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 s="1"/>
  <c r="D26" i="1" s="1"/>
  <c r="I26" i="1"/>
  <c r="H26" i="1"/>
  <c r="G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F23" i="1" s="1"/>
  <c r="I23" i="1"/>
  <c r="H23" i="1"/>
  <c r="G23" i="1"/>
  <c r="Z22" i="1"/>
  <c r="Z28" i="1" s="1"/>
  <c r="Y22" i="1"/>
  <c r="X22" i="1"/>
  <c r="W22" i="1"/>
  <c r="V22" i="1"/>
  <c r="V28" i="1" s="1"/>
  <c r="U22" i="1"/>
  <c r="T22" i="1"/>
  <c r="S22" i="1"/>
  <c r="R22" i="1"/>
  <c r="R28" i="1" s="1"/>
  <c r="Q22" i="1"/>
  <c r="P22" i="1"/>
  <c r="O22" i="1"/>
  <c r="N22" i="1"/>
  <c r="N28" i="1" s="1"/>
  <c r="M22" i="1"/>
  <c r="L22" i="1"/>
  <c r="K22" i="1"/>
  <c r="J22" i="1"/>
  <c r="J28" i="1" s="1"/>
  <c r="I22" i="1"/>
  <c r="H22" i="1"/>
  <c r="G2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G14" i="1"/>
  <c r="E14" i="1" s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H12" i="1"/>
  <c r="I12" i="1"/>
  <c r="J12" i="1"/>
  <c r="K12" i="1"/>
  <c r="L12" i="1"/>
  <c r="L15" i="1" s="1"/>
  <c r="M12" i="1"/>
  <c r="N12" i="1"/>
  <c r="O12" i="1"/>
  <c r="P12" i="1"/>
  <c r="Q12" i="1"/>
  <c r="R12" i="1"/>
  <c r="S12" i="1"/>
  <c r="T12" i="1"/>
  <c r="T15" i="1" s="1"/>
  <c r="U12" i="1"/>
  <c r="V12" i="1"/>
  <c r="W12" i="1"/>
  <c r="X12" i="1"/>
  <c r="Y12" i="1"/>
  <c r="Z12" i="1"/>
  <c r="G12" i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C133" i="7" s="1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D27" i="7" s="1"/>
  <c r="E27" i="7"/>
  <c r="F26" i="7"/>
  <c r="D26" i="7" s="1"/>
  <c r="E26" i="7"/>
  <c r="F25" i="7"/>
  <c r="E25" i="7"/>
  <c r="D25" i="7" s="1"/>
  <c r="F24" i="7"/>
  <c r="E24" i="7"/>
  <c r="D24" i="7" s="1"/>
  <c r="F23" i="7"/>
  <c r="E23" i="7"/>
  <c r="D23" i="7" s="1"/>
  <c r="F22" i="7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F15" i="7" s="1"/>
  <c r="I15" i="7"/>
  <c r="H15" i="7"/>
  <c r="G15" i="7"/>
  <c r="E15" i="7"/>
  <c r="F14" i="7"/>
  <c r="E14" i="7"/>
  <c r="D14" i="7"/>
  <c r="F13" i="7"/>
  <c r="D13" i="7" s="1"/>
  <c r="E13" i="7"/>
  <c r="F12" i="7"/>
  <c r="D12" i="7" s="1"/>
  <c r="E12" i="7"/>
  <c r="A5" i="7"/>
  <c r="A4" i="7"/>
  <c r="A3" i="7"/>
  <c r="A2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 s="1"/>
  <c r="F26" i="6"/>
  <c r="E26" i="6"/>
  <c r="D26" i="6" s="1"/>
  <c r="F25" i="6"/>
  <c r="E25" i="6"/>
  <c r="F24" i="6"/>
  <c r="E24" i="6"/>
  <c r="D24" i="6"/>
  <c r="F23" i="6"/>
  <c r="D23" i="6" s="1"/>
  <c r="E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F15" i="6" s="1"/>
  <c r="G15" i="6"/>
  <c r="E15" i="6" s="1"/>
  <c r="D15" i="6" s="1"/>
  <c r="F14" i="6"/>
  <c r="E14" i="6"/>
  <c r="D14" i="6" s="1"/>
  <c r="F13" i="6"/>
  <c r="E13" i="6"/>
  <c r="D13" i="6" s="1"/>
  <c r="F12" i="6"/>
  <c r="E12" i="6"/>
  <c r="D12" i="6" s="1"/>
  <c r="A5" i="6"/>
  <c r="A4" i="6"/>
  <c r="A3" i="6"/>
  <c r="A2" i="6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F26" i="5"/>
  <c r="E26" i="5"/>
  <c r="D26" i="5" s="1"/>
  <c r="F25" i="5"/>
  <c r="E25" i="5"/>
  <c r="D25" i="5"/>
  <c r="F24" i="5"/>
  <c r="E24" i="5"/>
  <c r="F23" i="5"/>
  <c r="E23" i="5"/>
  <c r="D23" i="5" s="1"/>
  <c r="F22" i="5"/>
  <c r="D22" i="5" s="1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4" i="5"/>
  <c r="E14" i="5"/>
  <c r="F13" i="5"/>
  <c r="E13" i="5"/>
  <c r="D13" i="5" s="1"/>
  <c r="F12" i="5"/>
  <c r="E12" i="5"/>
  <c r="D12" i="5" s="1"/>
  <c r="A5" i="5"/>
  <c r="A4" i="5"/>
  <c r="A3" i="5"/>
  <c r="A2" i="5"/>
  <c r="B195" i="1"/>
  <c r="B150" i="1"/>
  <c r="B149" i="1"/>
  <c r="B145" i="1"/>
  <c r="B142" i="1"/>
  <c r="B141" i="1"/>
  <c r="G133" i="1"/>
  <c r="F133" i="1"/>
  <c r="E133" i="1"/>
  <c r="D133" i="1"/>
  <c r="C119" i="1"/>
  <c r="C118" i="1"/>
  <c r="G79" i="1"/>
  <c r="F79" i="1"/>
  <c r="D79" i="1"/>
  <c r="G69" i="1"/>
  <c r="F69" i="1"/>
  <c r="C69" i="1"/>
  <c r="D42" i="1"/>
  <c r="D41" i="1"/>
  <c r="D34" i="1"/>
  <c r="D33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6" i="1"/>
  <c r="F24" i="1"/>
  <c r="E23" i="1"/>
  <c r="Z15" i="1"/>
  <c r="X15" i="1"/>
  <c r="V15" i="1"/>
  <c r="R15" i="1"/>
  <c r="P15" i="1"/>
  <c r="N15" i="1"/>
  <c r="J15" i="1"/>
  <c r="H15" i="1"/>
  <c r="F14" i="1"/>
  <c r="F13" i="1"/>
  <c r="F12" i="1"/>
  <c r="E12" i="1"/>
  <c r="A5" i="1"/>
  <c r="A4" i="1"/>
  <c r="A3" i="1"/>
  <c r="A2" i="1"/>
  <c r="E15" i="5" l="1"/>
  <c r="E28" i="6"/>
  <c r="G15" i="1"/>
  <c r="W15" i="1"/>
  <c r="S15" i="1"/>
  <c r="O15" i="1"/>
  <c r="K15" i="1"/>
  <c r="E22" i="1"/>
  <c r="E24" i="1"/>
  <c r="E25" i="1"/>
  <c r="D25" i="1" s="1"/>
  <c r="E27" i="1"/>
  <c r="D27" i="1" s="1"/>
  <c r="E79" i="1"/>
  <c r="C116" i="1"/>
  <c r="C117" i="1"/>
  <c r="C120" i="1"/>
  <c r="C121" i="1"/>
  <c r="C128" i="1"/>
  <c r="C129" i="1"/>
  <c r="C132" i="1"/>
  <c r="F22" i="1"/>
  <c r="F15" i="5"/>
  <c r="E28" i="5"/>
  <c r="D24" i="5"/>
  <c r="D28" i="5" s="1"/>
  <c r="D27" i="5"/>
  <c r="C133" i="5"/>
  <c r="C133" i="6"/>
  <c r="F28" i="7"/>
  <c r="E13" i="1"/>
  <c r="D13" i="1" s="1"/>
  <c r="F25" i="1"/>
  <c r="F28" i="1" s="1"/>
  <c r="D12" i="1"/>
  <c r="D14" i="5"/>
  <c r="F28" i="5"/>
  <c r="D22" i="6"/>
  <c r="A195" i="6" s="1"/>
  <c r="D25" i="6"/>
  <c r="D15" i="7"/>
  <c r="E28" i="7"/>
  <c r="D31" i="1"/>
  <c r="D35" i="1"/>
  <c r="D39" i="1"/>
  <c r="D43" i="1"/>
  <c r="C130" i="1"/>
  <c r="B143" i="1"/>
  <c r="B144" i="1"/>
  <c r="B147" i="1"/>
  <c r="B148" i="1"/>
  <c r="D28" i="13"/>
  <c r="A195" i="13"/>
  <c r="C133" i="1"/>
  <c r="D22" i="1"/>
  <c r="D24" i="1"/>
  <c r="D23" i="1"/>
  <c r="D14" i="1"/>
  <c r="Y15" i="1"/>
  <c r="U15" i="1"/>
  <c r="Q15" i="1"/>
  <c r="M15" i="1"/>
  <c r="I15" i="1"/>
  <c r="E15" i="1"/>
  <c r="F15" i="1"/>
  <c r="D22" i="7"/>
  <c r="D28" i="7" s="1"/>
  <c r="D28" i="6"/>
  <c r="E28" i="1" l="1"/>
  <c r="D15" i="5"/>
  <c r="A195" i="5" s="1"/>
  <c r="D28" i="1"/>
  <c r="D15" i="1"/>
  <c r="A195" i="1" s="1"/>
  <c r="A195" i="7"/>
</calcChain>
</file>

<file path=xl/sharedStrings.xml><?xml version="1.0" encoding="utf-8"?>
<sst xmlns="http://schemas.openxmlformats.org/spreadsheetml/2006/main" count="1904" uniqueCount="132">
  <si>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</si>
  <si>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</si>
  <si>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</si>
  <si>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</si>
  <si>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</si>
  <si>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</si>
  <si>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</si>
  <si>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</si>
  <si>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</si>
  <si>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</si>
  <si>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</si>
  <si>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</si>
  <si>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</si>
  <si>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</si>
  <si>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</si>
  <si>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</si>
  <si>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</si>
  <si>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</si>
  <si>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</si>
  <si>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</si>
  <si>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Sin Lesión</t>
  </si>
  <si>
    <t>Con Lesión</t>
  </si>
  <si>
    <t>SECCIÓN B: INGRESO UNIDADES DE SANGRE A PRODUCIÓN  (CS-BS)</t>
  </si>
  <si>
    <t>UNIDADES DE SANGRE</t>
  </si>
  <si>
    <t>SECCIÓN C: PRODUCCIÓN DE COMPONENTES SANGUÍNEOS (CS-BS)</t>
  </si>
  <si>
    <t>PRODUCCIÓN</t>
  </si>
  <si>
    <t>GLÓBULOS ROJOS</t>
  </si>
  <si>
    <t>PLAQUETAS</t>
  </si>
  <si>
    <t>Estándar</t>
  </si>
  <si>
    <t>Aféresis</t>
  </si>
  <si>
    <t>PLASMAS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</si>
  <si>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</si>
  <si>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</si>
  <si>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</si>
  <si>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</si>
  <si>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</si>
  <si>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</si>
  <si>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</si>
  <si>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</si>
  <si>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* Cualquier tipo</t>
  </si>
  <si>
    <t>SECCIÓN C.2 .: COMPONENTES SANGUÍNEOS ELIMINADOS O DEVUELTOS AL CENTRO DE SANGRE ( UMT)</t>
  </si>
  <si>
    <t>SECCIÓN C.3 : COMPONENTES SANGUÍNEOS TRANSFORMACIONES (CS-BS-UMT)</t>
  </si>
  <si>
    <t>COMPONENTES</t>
  </si>
  <si>
    <t>IRRADIACIÓN</t>
  </si>
  <si>
    <t>REDUCCIÓN VOLUMEN</t>
  </si>
  <si>
    <t>ESTANDAR</t>
  </si>
  <si>
    <t>SECCIÓN C.5: SATISFACCION STOCK (7 DÍAS) CS</t>
  </si>
  <si>
    <t>GR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</si>
  <si>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</si>
  <si>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</si>
  <si>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</si>
  <si>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</si>
  <si>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</si>
  <si>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</si>
  <si>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</si>
  <si>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</si>
  <si>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</si>
  <si>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</si>
  <si>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</si>
  <si>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</si>
  <si>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</si>
  <si>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</si>
  <si>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</si>
  <si>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</si>
  <si>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SECCIÓN F: REACCIONES ADVERSAS POR ACTO* TRANSFUSIONAL  (UMT-BS)</t>
  </si>
  <si>
    <t>TRALI</t>
  </si>
  <si>
    <t>* Cada vez que el paciente se transfunde.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</si>
  <si>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</si>
  <si>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</si>
  <si>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</si>
  <si>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</si>
  <si>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</si>
  <si>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</si>
  <si>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</si>
  <si>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</si>
  <si>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</si>
  <si>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</si>
  <si>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</si>
  <si>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</si>
  <si>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TOTAL DÍAS ATENCIÓN OTORGADOS</t>
  </si>
  <si>
    <t>TOTAL COLECTAS MÓVILES REALIZADAS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</si>
  <si>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</si>
  <si>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</si>
  <si>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</si>
  <si>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</si>
  <si>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</si>
  <si>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</si>
  <si>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</si>
  <si>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</si>
  <si>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</si>
  <si>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</si>
  <si>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</si>
  <si>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</si>
  <si>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RVV TARDÍA</t>
  </si>
  <si>
    <t>APTAS</t>
  </si>
  <si>
    <t>NO APTAS</t>
  </si>
  <si>
    <t>DESPLAMATIZADOS</t>
  </si>
  <si>
    <t>LEUCOREDUCIDOS</t>
  </si>
  <si>
    <t>FILTRADOS</t>
  </si>
  <si>
    <t>LEUCORREDUCIDA POOL</t>
  </si>
  <si>
    <t>LEUCODEPLETADA POOL</t>
  </si>
  <si>
    <t>AFÉRESIS</t>
  </si>
  <si>
    <t>PLASMA FRESCO CONGELADO TERAPÉUTICO</t>
  </si>
  <si>
    <t>PLASMA USO NO TERAPÉUTICO</t>
  </si>
  <si>
    <t>CRIOPRECIPI-TADOS</t>
  </si>
  <si>
    <t>Pool*</t>
  </si>
  <si>
    <t>CALIFICACIÓN MICROBIOLÓGICA REACTIVA</t>
  </si>
  <si>
    <t>OBSOLESCENCIA</t>
  </si>
  <si>
    <t>OTROS</t>
  </si>
  <si>
    <t>FALLA POR CADENA DE FRÍO</t>
  </si>
  <si>
    <t>DEVOLUCIONES POR PRODUCTO POR NO CUMPLIR ESTÁNDAR</t>
  </si>
  <si>
    <t>DESCONGELAMIENTO SIN USO</t>
  </si>
  <si>
    <t>UNIDADES PEDIÁTRICAS</t>
  </si>
  <si>
    <t>RECONSTITU-CIÓN PARA USO PEDIÁTRICO (RECAMBIO)</t>
  </si>
  <si>
    <t>DESPLASMATI-ZACIÓN</t>
  </si>
  <si>
    <t>SECCIÓN C.4: COMPONENTES SANGUÍNEOS DISTRIBUÍBLES (CS)</t>
  </si>
  <si>
    <t>NÚMERO DÍAS BAJO STOCK ÓPTIMO</t>
  </si>
  <si>
    <t>PÚBLICO</t>
  </si>
  <si>
    <t xml:space="preserve">Normales </t>
  </si>
  <si>
    <t>Irradiados</t>
  </si>
  <si>
    <t>Normales</t>
  </si>
  <si>
    <t>SOLICITADAS</t>
  </si>
  <si>
    <t>DESPACHADAS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</si>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</sst>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</font>
    <font>
      <b/>
      <sz val="11"/>
      <color indexed="10"/>
      <name val="Verdana"/>
      <family val="2"/>
    </font>
    <font>
      <sz val="9"/>
      <color indexed="10"/>
      <name val="Verdana"/>
      <family val="2"/>
    </font>
    <font>
      <b/>
      <sz val="11"/>
      <color indexed="10"/>
      <name val="Calibri"/>
      <family val="2"/>
    </font>
    <font>
      <sz val="8"/>
      <color indexed="10"/>
      <name val="Verdana"/>
      <family val="2"/>
    </font>
    <font>
      <sz val="24"/>
      <color indexed="10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44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1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Protection="1"/>
    <xf numFmtId="3" fontId="2" fillId="0" borderId="7" xfId="0" applyNumberFormat="1" applyFont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0" borderId="12" xfId="0" applyFont="1" applyBorder="1" applyProtection="1"/>
    <xf numFmtId="3" fontId="2" fillId="0" borderId="12" xfId="0" applyNumberFormat="1" applyFont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2" xfId="0" applyNumberFormat="1" applyFont="1" applyBorder="1" applyAlignment="1" applyProtection="1"/>
    <xf numFmtId="3" fontId="2" fillId="0" borderId="20" xfId="0" applyNumberFormat="1" applyFont="1" applyBorder="1" applyAlignment="1" applyProtection="1"/>
    <xf numFmtId="3" fontId="2" fillId="0" borderId="23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3" fontId="2" fillId="0" borderId="0" xfId="0" applyNumberFormat="1" applyFont="1" applyBorder="1" applyAlignment="1" applyProtection="1"/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26" xfId="0" applyFont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protection locked="0"/>
    </xf>
    <xf numFmtId="0" fontId="2" fillId="4" borderId="0" xfId="0" applyFont="1" applyFill="1" applyBorder="1" applyProtection="1"/>
    <xf numFmtId="0" fontId="2" fillId="5" borderId="0" xfId="0" applyFont="1" applyFill="1" applyBorder="1" applyProtection="1"/>
    <xf numFmtId="0" fontId="2" fillId="0" borderId="28" xfId="0" applyFont="1" applyBorder="1" applyAlignment="1" applyProtection="1">
      <alignment wrapText="1"/>
    </xf>
    <xf numFmtId="3" fontId="2" fillId="0" borderId="29" xfId="0" applyNumberFormat="1" applyFont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34" xfId="0" applyFont="1" applyBorder="1" applyAlignment="1" applyProtection="1">
      <alignment wrapText="1"/>
    </xf>
    <xf numFmtId="3" fontId="2" fillId="0" borderId="34" xfId="0" applyNumberFormat="1" applyFont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0" fontId="2" fillId="0" borderId="29" xfId="0" applyFont="1" applyBorder="1" applyAlignment="1" applyProtection="1">
      <alignment wrapText="1"/>
    </xf>
    <xf numFmtId="3" fontId="2" fillId="0" borderId="11" xfId="0" applyNumberFormat="1" applyFont="1" applyBorder="1" applyAlignment="1" applyProtection="1"/>
    <xf numFmtId="3" fontId="2" fillId="3" borderId="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7" fillId="2" borderId="43" xfId="1" applyNumberFormat="1" applyFont="1" applyFill="1" applyBorder="1" applyAlignment="1" applyProtection="1">
      <alignment wrapText="1"/>
    </xf>
    <xf numFmtId="0" fontId="7" fillId="2" borderId="19" xfId="1" applyNumberFormat="1" applyFont="1" applyFill="1" applyBorder="1" applyAlignment="1" applyProtection="1">
      <alignment horizontal="center" wrapText="1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2" borderId="7" xfId="1" applyNumberFormat="1" applyFont="1" applyFill="1" applyBorder="1" applyAlignment="1" applyProtection="1">
      <alignment horizontal="right" vertical="center" wrapText="1"/>
    </xf>
    <xf numFmtId="0" fontId="2" fillId="3" borderId="46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Protection="1"/>
    <xf numFmtId="0" fontId="2" fillId="0" borderId="0" xfId="2" applyFont="1" applyFill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2" fillId="2" borderId="34" xfId="1" applyNumberFormat="1" applyFont="1" applyFill="1" applyBorder="1" applyAlignment="1" applyProtection="1">
      <alignment horizontal="right" vertical="center" wrapText="1"/>
    </xf>
    <xf numFmtId="0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38" xfId="0" applyFont="1" applyFill="1" applyBorder="1" applyAlignment="1" applyProtection="1">
      <alignment horizontal="right"/>
      <protection locked="0"/>
    </xf>
    <xf numFmtId="0" fontId="2" fillId="3" borderId="37" xfId="0" applyFont="1" applyFill="1" applyBorder="1" applyAlignment="1" applyProtection="1">
      <alignment horizontal="right"/>
      <protection locked="0"/>
    </xf>
    <xf numFmtId="0" fontId="2" fillId="0" borderId="0" xfId="2" applyFont="1" applyFill="1" applyBorder="1" applyAlignment="1">
      <alignment horizontal="center" wrapText="1"/>
    </xf>
    <xf numFmtId="0" fontId="2" fillId="2" borderId="29" xfId="1" applyNumberFormat="1" applyFont="1" applyFill="1" applyBorder="1" applyAlignment="1" applyProtection="1">
      <alignment horizontal="right" vertical="center" wrapText="1"/>
    </xf>
    <xf numFmtId="0" fontId="2" fillId="3" borderId="32" xfId="0" applyFont="1" applyFill="1" applyBorder="1" applyAlignment="1" applyProtection="1">
      <alignment horizontal="right"/>
      <protection locked="0"/>
    </xf>
    <xf numFmtId="0" fontId="2" fillId="3" borderId="33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3" borderId="30" xfId="0" applyFont="1" applyFill="1" applyBorder="1" applyAlignment="1" applyProtection="1">
      <alignment horizontal="right"/>
      <protection locked="0"/>
    </xf>
    <xf numFmtId="0" fontId="2" fillId="0" borderId="29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0" fontId="11" fillId="0" borderId="0" xfId="0" applyFont="1"/>
    <xf numFmtId="0" fontId="7" fillId="2" borderId="0" xfId="0" applyNumberFormat="1" applyFont="1" applyFill="1" applyAlignment="1" applyProtection="1"/>
    <xf numFmtId="0" fontId="2" fillId="3" borderId="7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2" fillId="3" borderId="29" xfId="0" applyFont="1" applyFill="1" applyBorder="1" applyProtection="1">
      <protection locked="0"/>
    </xf>
    <xf numFmtId="0" fontId="2" fillId="0" borderId="22" xfId="0" applyFont="1" applyBorder="1" applyAlignment="1" applyProtection="1">
      <alignment horizontal="right" vertical="center"/>
    </xf>
    <xf numFmtId="0" fontId="7" fillId="0" borderId="3" xfId="0" applyFont="1" applyBorder="1" applyProtection="1"/>
    <xf numFmtId="0" fontId="5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vertical="center" wrapText="1"/>
    </xf>
    <xf numFmtId="0" fontId="2" fillId="3" borderId="34" xfId="0" applyFont="1" applyFill="1" applyBorder="1" applyProtection="1">
      <protection locked="0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3" borderId="22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right" vertical="center" wrapText="1"/>
      <protection locked="0"/>
    </xf>
    <xf numFmtId="0" fontId="2" fillId="3" borderId="45" xfId="0" applyFont="1" applyFill="1" applyBorder="1" applyAlignment="1" applyProtection="1">
      <alignment horizontal="right" vertical="center" wrapText="1"/>
      <protection locked="0"/>
    </xf>
    <xf numFmtId="0" fontId="2" fillId="3" borderId="34" xfId="0" applyFont="1" applyFill="1" applyBorder="1" applyAlignment="1" applyProtection="1">
      <alignment horizontal="right" vertical="center" wrapText="1"/>
      <protection locked="0"/>
    </xf>
    <xf numFmtId="0" fontId="2" fillId="3" borderId="48" xfId="0" applyFont="1" applyFill="1" applyBorder="1" applyAlignment="1" applyProtection="1">
      <alignment horizontal="right" vertical="center" wrapText="1"/>
      <protection locked="0"/>
    </xf>
    <xf numFmtId="0" fontId="2" fillId="3" borderId="52" xfId="0" applyFont="1" applyFill="1" applyBorder="1" applyProtection="1">
      <protection locked="0"/>
    </xf>
    <xf numFmtId="0" fontId="2" fillId="3" borderId="53" xfId="0" applyFont="1" applyFill="1" applyBorder="1" applyProtection="1">
      <protection locked="0"/>
    </xf>
    <xf numFmtId="3" fontId="2" fillId="0" borderId="16" xfId="0" applyNumberFormat="1" applyFont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10" fillId="2" borderId="0" xfId="0" applyFont="1" applyFill="1" applyProtection="1"/>
    <xf numFmtId="0" fontId="2" fillId="3" borderId="48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>
      <protection locked="0"/>
    </xf>
    <xf numFmtId="0" fontId="2" fillId="2" borderId="6" xfId="1" applyNumberFormat="1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2" fillId="3" borderId="12" xfId="0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 applyProtection="1">
      <alignment horizontal="right" vertical="center" wrapText="1"/>
      <protection locked="0"/>
    </xf>
    <xf numFmtId="0" fontId="2" fillId="3" borderId="22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Protection="1"/>
    <xf numFmtId="0" fontId="11" fillId="2" borderId="0" xfId="0" applyFont="1" applyFill="1"/>
    <xf numFmtId="0" fontId="2" fillId="2" borderId="51" xfId="0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34" xfId="0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vertical="center" wrapText="1"/>
      <protection locked="0"/>
    </xf>
    <xf numFmtId="0" fontId="5" fillId="2" borderId="1" xfId="1" applyNumberFormat="1" applyFont="1" applyFill="1" applyBorder="1" applyAlignment="1" applyProtection="1"/>
    <xf numFmtId="0" fontId="5" fillId="2" borderId="1" xfId="1" applyNumberFormat="1" applyFont="1" applyFill="1" applyBorder="1" applyAlignment="1" applyProtection="1">
      <alignment wrapText="1"/>
    </xf>
    <xf numFmtId="0" fontId="2" fillId="2" borderId="2" xfId="1" applyNumberFormat="1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right" vertical="center" wrapText="1"/>
    </xf>
    <xf numFmtId="0" fontId="2" fillId="3" borderId="6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horizontal="right" vertical="center" wrapText="1"/>
    </xf>
    <xf numFmtId="0" fontId="7" fillId="2" borderId="34" xfId="0" applyFont="1" applyFill="1" applyBorder="1" applyProtection="1"/>
    <xf numFmtId="0" fontId="7" fillId="2" borderId="29" xfId="0" applyFont="1" applyFill="1" applyBorder="1" applyProtection="1"/>
    <xf numFmtId="0" fontId="7" fillId="2" borderId="12" xfId="0" applyFont="1" applyFill="1" applyBorder="1" applyProtection="1"/>
    <xf numFmtId="0" fontId="2" fillId="3" borderId="1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2" fillId="3" borderId="37" xfId="0" applyNumberFormat="1" applyFont="1" applyFill="1" applyBorder="1" applyAlignment="1" applyProtection="1">
      <alignment wrapText="1"/>
      <protection locked="0"/>
    </xf>
    <xf numFmtId="3" fontId="2" fillId="2" borderId="49" xfId="0" applyNumberFormat="1" applyFont="1" applyFill="1" applyBorder="1" applyAlignment="1" applyProtection="1">
      <alignment wrapText="1"/>
    </xf>
    <xf numFmtId="3" fontId="2" fillId="3" borderId="30" xfId="0" applyNumberFormat="1" applyFont="1" applyFill="1" applyBorder="1" applyAlignment="1" applyProtection="1">
      <alignment wrapText="1"/>
      <protection locked="0"/>
    </xf>
    <xf numFmtId="3" fontId="2" fillId="3" borderId="33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43" xfId="0" applyNumberFormat="1" applyFont="1" applyBorder="1" applyAlignment="1" applyProtection="1"/>
    <xf numFmtId="3" fontId="2" fillId="0" borderId="19" xfId="0" applyNumberFormat="1" applyFont="1" applyBorder="1" applyAlignment="1" applyProtection="1"/>
    <xf numFmtId="0" fontId="5" fillId="2" borderId="1" xfId="0" applyNumberFormat="1" applyFont="1" applyFill="1" applyBorder="1" applyAlignment="1" applyProtection="1">
      <alignment horizontal="left"/>
    </xf>
    <xf numFmtId="0" fontId="2" fillId="0" borderId="57" xfId="0" applyFont="1" applyBorder="1" applyProtection="1"/>
    <xf numFmtId="3" fontId="7" fillId="3" borderId="7" xfId="0" applyNumberFormat="1" applyFont="1" applyFill="1" applyBorder="1" applyAlignment="1" applyProtection="1">
      <alignment wrapText="1"/>
      <protection locked="0"/>
    </xf>
    <xf numFmtId="0" fontId="2" fillId="0" borderId="42" xfId="0" applyFont="1" applyBorder="1" applyAlignment="1" applyProtection="1">
      <alignment vertical="center" wrapText="1"/>
    </xf>
    <xf numFmtId="3" fontId="7" fillId="3" borderId="29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2" fillId="0" borderId="34" xfId="0" applyFont="1" applyBorder="1" applyAlignment="1">
      <alignment wrapText="1"/>
    </xf>
    <xf numFmtId="3" fontId="2" fillId="0" borderId="34" xfId="0" applyNumberFormat="1" applyFont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34" xfId="0" applyFont="1" applyBorder="1" applyAlignment="1">
      <alignment vertical="center" wrapText="1"/>
    </xf>
    <xf numFmtId="0" fontId="2" fillId="0" borderId="29" xfId="0" applyFont="1" applyBorder="1" applyAlignment="1">
      <alignment wrapText="1"/>
    </xf>
    <xf numFmtId="3" fontId="2" fillId="0" borderId="29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6" borderId="0" xfId="0" applyNumberFormat="1" applyFont="1" applyFill="1" applyBorder="1" applyAlignment="1" applyProtection="1">
      <protection hidden="1"/>
    </xf>
    <xf numFmtId="0" fontId="7" fillId="5" borderId="0" xfId="0" applyNumberFormat="1" applyFont="1" applyFill="1" applyBorder="1" applyAlignment="1" applyProtection="1"/>
    <xf numFmtId="0" fontId="7" fillId="6" borderId="0" xfId="0" applyNumberFormat="1" applyFont="1" applyFill="1" applyBorder="1" applyAlignment="1" applyProtection="1"/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/>
    <xf numFmtId="0" fontId="15" fillId="2" borderId="0" xfId="0" applyFont="1" applyFill="1" applyBorder="1" applyProtection="1"/>
    <xf numFmtId="0" fontId="16" fillId="2" borderId="0" xfId="0" applyFont="1" applyFill="1" applyBorder="1" applyProtection="1"/>
    <xf numFmtId="0" fontId="17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Protection="1"/>
    <xf numFmtId="3" fontId="2" fillId="0" borderId="54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7" borderId="61" xfId="0" applyNumberFormat="1" applyFont="1" applyFill="1" applyBorder="1" applyAlignment="1" applyProtection="1">
      <protection hidden="1"/>
    </xf>
    <xf numFmtId="3" fontId="2" fillId="3" borderId="2" xfId="0" applyNumberFormat="1" applyFont="1" applyFill="1" applyBorder="1" applyAlignment="1" applyProtection="1">
      <protection locked="0"/>
    </xf>
    <xf numFmtId="3" fontId="2" fillId="7" borderId="2" xfId="0" applyNumberFormat="1" applyFont="1" applyFill="1" applyBorder="1" applyAlignment="1" applyProtection="1">
      <protection hidden="1"/>
    </xf>
    <xf numFmtId="0" fontId="15" fillId="2" borderId="0" xfId="0" applyFont="1" applyFill="1" applyAlignment="1" applyProtection="1">
      <alignment vertical="center"/>
    </xf>
    <xf numFmtId="0" fontId="15" fillId="2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Protection="1"/>
    <xf numFmtId="0" fontId="15" fillId="0" borderId="0" xfId="0" applyNumberFormat="1" applyFont="1" applyFill="1" applyBorder="1" applyAlignment="1" applyProtection="1"/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/>
    <xf numFmtId="0" fontId="19" fillId="2" borderId="0" xfId="0" applyFont="1" applyFill="1"/>
    <xf numFmtId="0" fontId="19" fillId="2" borderId="0" xfId="0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vertical="center"/>
    </xf>
    <xf numFmtId="0" fontId="20" fillId="2" borderId="0" xfId="0" applyFont="1" applyFill="1"/>
    <xf numFmtId="0" fontId="6" fillId="2" borderId="1" xfId="0" applyFont="1" applyFill="1" applyBorder="1" applyProtection="1"/>
    <xf numFmtId="0" fontId="15" fillId="2" borderId="1" xfId="0" applyFont="1" applyFill="1" applyBorder="1" applyProtection="1"/>
    <xf numFmtId="0" fontId="2" fillId="2" borderId="1" xfId="0" applyFont="1" applyFill="1" applyBorder="1" applyProtection="1"/>
    <xf numFmtId="0" fontId="19" fillId="2" borderId="1" xfId="0" applyFont="1" applyFill="1" applyBorder="1"/>
    <xf numFmtId="0" fontId="21" fillId="0" borderId="4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45" xfId="0" applyNumberFormat="1" applyFont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12" xfId="0" applyNumberFormat="1" applyFont="1" applyBorder="1" applyAlignment="1" applyProtection="1">
      <alignment horizontal="right"/>
      <protection locked="0"/>
    </xf>
    <xf numFmtId="3" fontId="2" fillId="0" borderId="51" xfId="0" applyNumberFormat="1" applyFont="1" applyBorder="1" applyAlignment="1" applyProtection="1">
      <alignment horizontal="right"/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0" borderId="63" xfId="0" applyNumberFormat="1" applyFont="1" applyBorder="1" applyAlignment="1" applyProtection="1">
      <alignment horizontal="right"/>
      <protection locked="0"/>
    </xf>
    <xf numFmtId="3" fontId="2" fillId="0" borderId="64" xfId="0" applyNumberFormat="1" applyFont="1" applyBorder="1" applyAlignment="1" applyProtection="1">
      <alignment horizontal="right"/>
      <protection locked="0"/>
    </xf>
    <xf numFmtId="3" fontId="2" fillId="0" borderId="65" xfId="0" applyNumberFormat="1" applyFont="1" applyFill="1" applyBorder="1" applyAlignment="1" applyProtection="1">
      <protection locked="0"/>
    </xf>
    <xf numFmtId="3" fontId="2" fillId="0" borderId="64" xfId="0" applyNumberFormat="1" applyFont="1" applyFill="1" applyBorder="1" applyAlignment="1" applyProtection="1">
      <protection locked="0"/>
    </xf>
    <xf numFmtId="3" fontId="2" fillId="0" borderId="66" xfId="0" applyNumberFormat="1" applyFont="1" applyFill="1" applyBorder="1" applyAlignment="1" applyProtection="1">
      <protection locked="0"/>
    </xf>
    <xf numFmtId="3" fontId="2" fillId="0" borderId="67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7" borderId="71" xfId="0" applyNumberFormat="1" applyFont="1" applyFill="1" applyBorder="1" applyAlignment="1" applyProtection="1"/>
    <xf numFmtId="3" fontId="2" fillId="7" borderId="72" xfId="0" applyNumberFormat="1" applyFont="1" applyFill="1" applyBorder="1" applyAlignment="1" applyProtection="1"/>
    <xf numFmtId="3" fontId="2" fillId="7" borderId="73" xfId="0" applyNumberFormat="1" applyFont="1" applyFill="1" applyBorder="1" applyAlignment="1" applyProtection="1"/>
    <xf numFmtId="3" fontId="2" fillId="7" borderId="19" xfId="0" applyNumberFormat="1" applyFont="1" applyFill="1" applyBorder="1" applyAlignment="1" applyProtection="1"/>
    <xf numFmtId="0" fontId="21" fillId="0" borderId="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3" fontId="2" fillId="0" borderId="26" xfId="0" applyNumberFormat="1" applyFont="1" applyBorder="1" applyAlignment="1" applyProtection="1">
      <alignment horizontal="right" wrapText="1"/>
      <protection locked="0"/>
    </xf>
    <xf numFmtId="3" fontId="2" fillId="0" borderId="7" xfId="0" applyNumberFormat="1" applyFont="1" applyBorder="1" applyAlignment="1" applyProtection="1">
      <alignment horizontal="right" wrapText="1"/>
      <protection locked="0"/>
    </xf>
    <xf numFmtId="3" fontId="2" fillId="0" borderId="74" xfId="0" applyNumberFormat="1" applyFont="1" applyBorder="1" applyAlignment="1" applyProtection="1">
      <alignment horizontal="right"/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0" borderId="28" xfId="0" applyNumberFormat="1" applyFont="1" applyBorder="1" applyAlignment="1" applyProtection="1">
      <alignment horizontal="right" wrapText="1"/>
      <protection locked="0"/>
    </xf>
    <xf numFmtId="3" fontId="2" fillId="0" borderId="29" xfId="0" applyNumberFormat="1" applyFont="1" applyBorder="1" applyAlignment="1" applyProtection="1">
      <alignment horizontal="right" wrapText="1"/>
      <protection locked="0"/>
    </xf>
    <xf numFmtId="3" fontId="2" fillId="0" borderId="75" xfId="0" applyNumberFormat="1" applyFont="1" applyBorder="1" applyAlignment="1" applyProtection="1">
      <alignment horizontal="right"/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0" borderId="34" xfId="0" applyNumberFormat="1" applyFont="1" applyBorder="1" applyAlignment="1" applyProtection="1">
      <alignment horizontal="right" wrapText="1"/>
      <protection locked="0"/>
    </xf>
    <xf numFmtId="3" fontId="2" fillId="0" borderId="76" xfId="0" applyNumberFormat="1" applyFont="1" applyBorder="1" applyAlignment="1" applyProtection="1">
      <alignment horizontal="right"/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0" borderId="11" xfId="0" applyNumberFormat="1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horizontal="right"/>
      <protection locked="0"/>
    </xf>
    <xf numFmtId="3" fontId="2" fillId="0" borderId="22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20" xfId="0" applyNumberFormat="1" applyFont="1" applyBorder="1" applyAlignment="1" applyProtection="1">
      <protection locked="0"/>
    </xf>
    <xf numFmtId="3" fontId="2" fillId="0" borderId="24" xfId="0" applyNumberFormat="1" applyFont="1" applyBorder="1" applyAlignment="1" applyProtection="1">
      <protection locked="0"/>
    </xf>
    <xf numFmtId="3" fontId="2" fillId="0" borderId="55" xfId="0" applyNumberFormat="1" applyFont="1" applyBorder="1" applyAlignment="1" applyProtection="1">
      <protection locked="0"/>
    </xf>
    <xf numFmtId="3" fontId="2" fillId="0" borderId="21" xfId="0" applyNumberFormat="1" applyFont="1" applyBorder="1" applyAlignment="1" applyProtection="1"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2" borderId="43" xfId="1" applyNumberFormat="1" applyFont="1" applyFill="1" applyBorder="1" applyAlignment="1" applyProtection="1">
      <alignment vertical="center" wrapText="1"/>
    </xf>
    <xf numFmtId="0" fontId="2" fillId="2" borderId="19" xfId="1" applyNumberFormat="1" applyFont="1" applyFill="1" applyBorder="1" applyAlignment="1" applyProtection="1">
      <alignment horizontal="center" vertical="center" wrapText="1"/>
    </xf>
    <xf numFmtId="3" fontId="2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4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3" fontId="2" fillId="2" borderId="34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37" xfId="0" applyNumberFormat="1" applyFont="1" applyFill="1" applyBorder="1" applyAlignment="1" applyProtection="1">
      <alignment horizontal="right"/>
      <protection locked="0"/>
    </xf>
    <xf numFmtId="3" fontId="2" fillId="2" borderId="29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alignment horizontal="right"/>
      <protection locked="0"/>
    </xf>
    <xf numFmtId="3" fontId="2" fillId="3" borderId="10" xfId="0" applyNumberFormat="1" applyFont="1" applyFill="1" applyBorder="1" applyAlignment="1" applyProtection="1">
      <alignment horizontal="right"/>
      <protection locked="0"/>
    </xf>
    <xf numFmtId="3" fontId="2" fillId="3" borderId="30" xfId="0" applyNumberFormat="1" applyFont="1" applyFill="1" applyBorder="1" applyAlignment="1" applyProtection="1">
      <alignment horizontal="right"/>
      <protection locked="0"/>
    </xf>
    <xf numFmtId="3" fontId="2" fillId="3" borderId="7" xfId="0" applyNumberFormat="1" applyFont="1" applyFill="1" applyBorder="1" applyProtection="1">
      <protection locked="0"/>
    </xf>
    <xf numFmtId="3" fontId="2" fillId="3" borderId="29" xfId="0" applyNumberFormat="1" applyFont="1" applyFill="1" applyBorder="1" applyProtection="1">
      <protection locked="0"/>
    </xf>
    <xf numFmtId="3" fontId="2" fillId="0" borderId="2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Protection="1">
      <protection locked="0"/>
    </xf>
    <xf numFmtId="3" fontId="2" fillId="3" borderId="22" xfId="0" applyNumberFormat="1" applyFont="1" applyFill="1" applyBorder="1" applyProtection="1">
      <protection locked="0"/>
    </xf>
    <xf numFmtId="3" fontId="2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Protection="1">
      <protection locked="0"/>
    </xf>
    <xf numFmtId="3" fontId="2" fillId="3" borderId="34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52" xfId="0" applyNumberFormat="1" applyFont="1" applyFill="1" applyBorder="1" applyProtection="1">
      <protection locked="0"/>
    </xf>
    <xf numFmtId="3" fontId="2" fillId="3" borderId="53" xfId="0" applyNumberFormat="1" applyFont="1" applyFill="1" applyBorder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3" fontId="2" fillId="3" borderId="48" xfId="0" applyNumberFormat="1" applyFont="1" applyFill="1" applyBorder="1" applyProtection="1"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Protection="1">
      <protection locked="0"/>
    </xf>
    <xf numFmtId="3" fontId="2" fillId="3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/>
    <xf numFmtId="3" fontId="2" fillId="3" borderId="7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34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  <protection locked="0"/>
    </xf>
    <xf numFmtId="3" fontId="2" fillId="3" borderId="29" xfId="0" applyNumberFormat="1" applyFont="1" applyFill="1" applyBorder="1" applyAlignment="1" applyProtection="1">
      <alignment vertical="center" wrapText="1"/>
      <protection locked="0"/>
    </xf>
    <xf numFmtId="3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Protection="1">
      <protection locked="0"/>
    </xf>
    <xf numFmtId="3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34" xfId="0" applyNumberFormat="1" applyFont="1" applyFill="1" applyBorder="1" applyProtection="1">
      <protection locked="0"/>
    </xf>
    <xf numFmtId="3" fontId="2" fillId="2" borderId="29" xfId="0" applyNumberFormat="1" applyFont="1" applyFill="1" applyBorder="1" applyProtection="1">
      <protection locked="0"/>
    </xf>
    <xf numFmtId="3" fontId="2" fillId="2" borderId="12" xfId="0" applyNumberFormat="1" applyFont="1" applyFill="1" applyBorder="1" applyProtection="1">
      <protection locked="0"/>
    </xf>
    <xf numFmtId="3" fontId="2" fillId="3" borderId="12" xfId="0" applyNumberFormat="1" applyFont="1" applyFill="1" applyBorder="1" applyProtection="1">
      <protection locked="0"/>
    </xf>
    <xf numFmtId="3" fontId="2" fillId="2" borderId="45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  <protection locked="0"/>
    </xf>
    <xf numFmtId="3" fontId="2" fillId="2" borderId="49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>
      <protection locked="0"/>
    </xf>
    <xf numFmtId="3" fontId="2" fillId="0" borderId="43" xfId="0" applyNumberFormat="1" applyFont="1" applyBorder="1" applyAlignment="1" applyProtection="1">
      <protection locked="0"/>
    </xf>
    <xf numFmtId="3" fontId="2" fillId="0" borderId="19" xfId="0" applyNumberFormat="1" applyFont="1" applyBorder="1" applyAlignment="1" applyProtection="1">
      <protection locked="0"/>
    </xf>
    <xf numFmtId="0" fontId="6" fillId="2" borderId="0" xfId="0" applyFont="1" applyFill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34" xfId="0" applyNumberFormat="1" applyFont="1" applyBorder="1" applyAlignment="1" applyProtection="1">
      <alignment wrapText="1"/>
      <protection locked="0"/>
    </xf>
    <xf numFmtId="0" fontId="15" fillId="2" borderId="0" xfId="0" applyFont="1" applyFill="1" applyProtection="1">
      <protection locked="0"/>
    </xf>
    <xf numFmtId="3" fontId="2" fillId="0" borderId="29" xfId="0" applyNumberFormat="1" applyFont="1" applyBorder="1" applyAlignment="1" applyProtection="1">
      <alignment wrapText="1"/>
      <protection locked="0"/>
    </xf>
    <xf numFmtId="0" fontId="21" fillId="2" borderId="0" xfId="0" applyFont="1" applyFill="1"/>
    <xf numFmtId="3" fontId="19" fillId="2" borderId="0" xfId="0" applyNumberFormat="1" applyFont="1" applyFill="1"/>
    <xf numFmtId="3" fontId="2" fillId="0" borderId="7" xfId="0" applyNumberFormat="1" applyFont="1" applyBorder="1" applyAlignment="1" applyProtection="1">
      <alignment horizontal="right"/>
    </xf>
    <xf numFmtId="3" fontId="2" fillId="0" borderId="45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3" fontId="2" fillId="0" borderId="51" xfId="0" applyNumberFormat="1" applyFont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63" xfId="0" applyNumberFormat="1" applyFont="1" applyBorder="1" applyAlignment="1" applyProtection="1">
      <alignment horizontal="right"/>
    </xf>
    <xf numFmtId="3" fontId="2" fillId="0" borderId="64" xfId="0" applyNumberFormat="1" applyFont="1" applyBorder="1" applyAlignment="1" applyProtection="1">
      <alignment horizontal="right"/>
    </xf>
    <xf numFmtId="3" fontId="2" fillId="0" borderId="65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66" xfId="0" applyNumberFormat="1" applyFont="1" applyFill="1" applyBorder="1" applyAlignment="1" applyProtection="1"/>
    <xf numFmtId="3" fontId="2" fillId="0" borderId="67" xfId="0" applyNumberFormat="1" applyFont="1" applyFill="1" applyBorder="1" applyAlignment="1" applyProtection="1"/>
    <xf numFmtId="3" fontId="2" fillId="0" borderId="26" xfId="0" applyNumberFormat="1" applyFont="1" applyBorder="1" applyAlignment="1" applyProtection="1">
      <alignment horizontal="right" wrapText="1"/>
    </xf>
    <xf numFmtId="3" fontId="2" fillId="0" borderId="7" xfId="0" applyNumberFormat="1" applyFont="1" applyBorder="1" applyAlignment="1" applyProtection="1">
      <alignment horizontal="right" wrapText="1"/>
    </xf>
    <xf numFmtId="3" fontId="2" fillId="0" borderId="74" xfId="0" applyNumberFormat="1" applyFont="1" applyBorder="1" applyAlignment="1" applyProtection="1">
      <alignment horizontal="right"/>
    </xf>
    <xf numFmtId="3" fontId="2" fillId="0" borderId="28" xfId="0" applyNumberFormat="1" applyFont="1" applyBorder="1" applyAlignment="1" applyProtection="1">
      <alignment horizontal="right" wrapText="1"/>
    </xf>
    <xf numFmtId="3" fontId="2" fillId="0" borderId="29" xfId="0" applyNumberFormat="1" applyFont="1" applyBorder="1" applyAlignment="1" applyProtection="1">
      <alignment horizontal="right" wrapText="1"/>
    </xf>
    <xf numFmtId="3" fontId="2" fillId="0" borderId="75" xfId="0" applyNumberFormat="1" applyFont="1" applyBorder="1" applyAlignment="1" applyProtection="1">
      <alignment horizontal="right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76" xfId="0" applyNumberFormat="1" applyFont="1" applyBorder="1" applyAlignment="1" applyProtection="1">
      <alignment horizontal="right"/>
    </xf>
    <xf numFmtId="3" fontId="2" fillId="0" borderId="11" xfId="0" applyNumberFormat="1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horizontal="right"/>
    </xf>
    <xf numFmtId="3" fontId="2" fillId="0" borderId="21" xfId="0" applyNumberFormat="1" applyFont="1" applyBorder="1" applyAlignment="1" applyProtection="1">
      <alignment horizontal="right"/>
    </xf>
    <xf numFmtId="3" fontId="2" fillId="0" borderId="22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55" xfId="0" applyNumberFormat="1" applyFont="1" applyBorder="1" applyAlignment="1" applyProtection="1"/>
    <xf numFmtId="3" fontId="2" fillId="0" borderId="21" xfId="0" applyNumberFormat="1" applyFont="1" applyBorder="1" applyAlignment="1" applyProtection="1"/>
    <xf numFmtId="3" fontId="2" fillId="2" borderId="7" xfId="1" applyNumberFormat="1" applyFont="1" applyFill="1" applyBorder="1" applyAlignment="1" applyProtection="1">
      <alignment horizontal="right" vertical="center" wrapText="1"/>
    </xf>
    <xf numFmtId="3" fontId="2" fillId="2" borderId="34" xfId="1" applyNumberFormat="1" applyFont="1" applyFill="1" applyBorder="1" applyAlignment="1" applyProtection="1">
      <alignment horizontal="right" vertical="center" wrapText="1"/>
    </xf>
    <xf numFmtId="3" fontId="2" fillId="2" borderId="29" xfId="1" applyNumberFormat="1" applyFont="1" applyFill="1" applyBorder="1" applyAlignment="1" applyProtection="1">
      <alignment horizontal="right" vertical="center" wrapText="1"/>
    </xf>
    <xf numFmtId="3" fontId="2" fillId="0" borderId="22" xfId="0" applyNumberFormat="1" applyFont="1" applyBorder="1" applyAlignment="1" applyProtection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center" wrapText="1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3" fontId="2" fillId="2" borderId="34" xfId="0" applyNumberFormat="1" applyFont="1" applyFill="1" applyBorder="1" applyProtection="1"/>
    <xf numFmtId="3" fontId="2" fillId="2" borderId="29" xfId="0" applyNumberFormat="1" applyFont="1" applyFill="1" applyBorder="1" applyProtection="1"/>
    <xf numFmtId="3" fontId="2" fillId="2" borderId="12" xfId="0" applyNumberFormat="1" applyFont="1" applyFill="1" applyBorder="1" applyProtection="1"/>
    <xf numFmtId="1" fontId="18" fillId="2" borderId="0" xfId="0" applyNumberFormat="1" applyFont="1" applyFill="1"/>
    <xf numFmtId="1" fontId="19" fillId="2" borderId="0" xfId="0" applyNumberFormat="1" applyFont="1" applyFill="1"/>
    <xf numFmtId="1" fontId="19" fillId="2" borderId="0" xfId="0" applyNumberFormat="1" applyFont="1" applyFill="1" applyProtection="1">
      <protection locked="0"/>
    </xf>
    <xf numFmtId="1" fontId="4" fillId="2" borderId="0" xfId="0" applyNumberFormat="1" applyFont="1" applyFill="1" applyBorder="1" applyAlignment="1" applyProtection="1">
      <alignment vertical="center"/>
    </xf>
    <xf numFmtId="1" fontId="20" fillId="2" borderId="0" xfId="0" applyNumberFormat="1" applyFont="1" applyFill="1"/>
    <xf numFmtId="1" fontId="4" fillId="2" borderId="0" xfId="0" applyNumberFormat="1" applyFont="1" applyFill="1" applyBorder="1" applyAlignment="1" applyProtection="1">
      <alignment horizontal="center" vertical="center"/>
    </xf>
    <xf numFmtId="1" fontId="17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Protection="1"/>
    <xf numFmtId="1" fontId="5" fillId="2" borderId="1" xfId="0" applyNumberFormat="1" applyFont="1" applyFill="1" applyBorder="1" applyAlignment="1" applyProtection="1"/>
    <xf numFmtId="1" fontId="6" fillId="2" borderId="1" xfId="0" applyNumberFormat="1" applyFont="1" applyFill="1" applyBorder="1" applyProtection="1"/>
    <xf numFmtId="1" fontId="15" fillId="2" borderId="1" xfId="0" applyNumberFormat="1" applyFont="1" applyFill="1" applyBorder="1" applyProtection="1"/>
    <xf numFmtId="1" fontId="2" fillId="2" borderId="1" xfId="0" applyNumberFormat="1" applyFont="1" applyFill="1" applyBorder="1" applyProtection="1"/>
    <xf numFmtId="1" fontId="19" fillId="2" borderId="1" xfId="0" applyNumberFormat="1" applyFont="1" applyFill="1" applyBorder="1"/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1" fillId="0" borderId="43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1" fontId="21" fillId="0" borderId="39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Protection="1"/>
    <xf numFmtId="1" fontId="2" fillId="0" borderId="7" xfId="0" applyNumberFormat="1" applyFont="1" applyBorder="1" applyAlignment="1" applyProtection="1">
      <alignment horizontal="right"/>
    </xf>
    <xf numFmtId="1" fontId="2" fillId="0" borderId="45" xfId="0" applyNumberFormat="1" applyFont="1" applyBorder="1" applyAlignment="1" applyProtection="1">
      <alignment horizontal="right"/>
    </xf>
    <xf numFmtId="1" fontId="2" fillId="3" borderId="8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Protection="1"/>
    <xf numFmtId="1" fontId="2" fillId="0" borderId="12" xfId="0" applyNumberFormat="1" applyFont="1" applyBorder="1" applyAlignment="1" applyProtection="1">
      <alignment horizontal="right"/>
    </xf>
    <xf numFmtId="1" fontId="2" fillId="0" borderId="51" xfId="0" applyNumberFormat="1" applyFont="1" applyBorder="1" applyAlignment="1" applyProtection="1">
      <alignment horizontal="right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0" borderId="2" xfId="0" applyNumberFormat="1" applyFont="1" applyBorder="1" applyProtection="1"/>
    <xf numFmtId="1" fontId="2" fillId="0" borderId="2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63" xfId="0" applyNumberFormat="1" applyFont="1" applyBorder="1" applyAlignment="1" applyProtection="1">
      <alignment horizontal="right"/>
    </xf>
    <xf numFmtId="1" fontId="2" fillId="0" borderId="64" xfId="0" applyNumberFormat="1" applyFont="1" applyBorder="1" applyAlignment="1" applyProtection="1">
      <alignment horizontal="right"/>
    </xf>
    <xf numFmtId="1" fontId="2" fillId="0" borderId="65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2" fillId="0" borderId="66" xfId="0" applyNumberFormat="1" applyFont="1" applyFill="1" applyBorder="1" applyAlignment="1" applyProtection="1"/>
    <xf numFmtId="1" fontId="2" fillId="0" borderId="67" xfId="0" applyNumberFormat="1" applyFont="1" applyFill="1" applyBorder="1" applyAlignment="1" applyProtection="1"/>
    <xf numFmtId="1" fontId="2" fillId="3" borderId="11" xfId="0" applyNumberFormat="1" applyFont="1" applyFill="1" applyBorder="1" applyAlignment="1" applyProtection="1">
      <protection locked="0"/>
    </xf>
    <xf numFmtId="1" fontId="2" fillId="7" borderId="71" xfId="0" applyNumberFormat="1" applyFont="1" applyFill="1" applyBorder="1" applyAlignment="1" applyProtection="1"/>
    <xf numFmtId="1" fontId="2" fillId="7" borderId="72" xfId="0" applyNumberFormat="1" applyFont="1" applyFill="1" applyBorder="1" applyAlignment="1" applyProtection="1"/>
    <xf numFmtId="1" fontId="2" fillId="3" borderId="2" xfId="0" applyNumberFormat="1" applyFont="1" applyFill="1" applyBorder="1" applyAlignment="1" applyProtection="1">
      <protection locked="0"/>
    </xf>
    <xf numFmtId="1" fontId="2" fillId="7" borderId="73" xfId="0" applyNumberFormat="1" applyFont="1" applyFill="1" applyBorder="1" applyAlignment="1" applyProtection="1"/>
    <xf numFmtId="1" fontId="2" fillId="7" borderId="19" xfId="0" applyNumberFormat="1" applyFont="1" applyFill="1" applyBorder="1" applyAlignment="1" applyProtection="1"/>
    <xf numFmtId="1" fontId="5" fillId="0" borderId="0" xfId="0" applyNumberFormat="1" applyFont="1" applyBorder="1" applyAlignment="1" applyProtection="1">
      <alignment horizontal="left"/>
    </xf>
    <xf numFmtId="1" fontId="6" fillId="0" borderId="0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1" fontId="21" fillId="0" borderId="54" xfId="0" applyNumberFormat="1" applyFont="1" applyBorder="1" applyAlignment="1">
      <alignment horizontal="center" vertical="center"/>
    </xf>
    <xf numFmtId="1" fontId="21" fillId="0" borderId="16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 applyProtection="1">
      <alignment wrapText="1"/>
    </xf>
    <xf numFmtId="1" fontId="2" fillId="0" borderId="26" xfId="0" applyNumberFormat="1" applyFont="1" applyBorder="1" applyAlignment="1" applyProtection="1">
      <alignment horizontal="right" wrapText="1"/>
    </xf>
    <xf numFmtId="1" fontId="2" fillId="0" borderId="7" xfId="0" applyNumberFormat="1" applyFont="1" applyBorder="1" applyAlignment="1" applyProtection="1">
      <alignment horizontal="right" wrapText="1"/>
    </xf>
    <xf numFmtId="1" fontId="2" fillId="0" borderId="74" xfId="0" applyNumberFormat="1" applyFont="1" applyBorder="1" applyAlignment="1" applyProtection="1">
      <alignment horizontal="right"/>
    </xf>
    <xf numFmtId="1" fontId="2" fillId="3" borderId="44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0" borderId="28" xfId="0" applyNumberFormat="1" applyFont="1" applyBorder="1" applyAlignment="1" applyProtection="1">
      <alignment wrapText="1"/>
    </xf>
    <xf numFmtId="1" fontId="2" fillId="0" borderId="28" xfId="0" applyNumberFormat="1" applyFont="1" applyBorder="1" applyAlignment="1" applyProtection="1">
      <alignment horizontal="right" wrapText="1"/>
    </xf>
    <xf numFmtId="1" fontId="2" fillId="0" borderId="29" xfId="0" applyNumberFormat="1" applyFont="1" applyBorder="1" applyAlignment="1" applyProtection="1">
      <alignment horizontal="right" wrapText="1"/>
    </xf>
    <xf numFmtId="1" fontId="2" fillId="0" borderId="75" xfId="0" applyNumberFormat="1" applyFont="1" applyBorder="1" applyAlignment="1" applyProtection="1">
      <alignment horizontal="right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0" borderId="34" xfId="0" applyNumberFormat="1" applyFont="1" applyBorder="1" applyAlignment="1" applyProtection="1">
      <alignment wrapText="1"/>
    </xf>
    <xf numFmtId="1" fontId="2" fillId="0" borderId="34" xfId="0" applyNumberFormat="1" applyFont="1" applyBorder="1" applyAlignment="1" applyProtection="1">
      <alignment horizontal="right" wrapText="1"/>
    </xf>
    <xf numFmtId="1" fontId="2" fillId="0" borderId="76" xfId="0" applyNumberFormat="1" applyFont="1" applyBorder="1" applyAlignment="1" applyProtection="1">
      <alignment horizontal="right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Alignment="1" applyProtection="1">
      <alignment wrapText="1"/>
    </xf>
    <xf numFmtId="1" fontId="2" fillId="3" borderId="49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0" borderId="11" xfId="0" applyNumberFormat="1" applyFont="1" applyBorder="1" applyAlignment="1" applyProtection="1">
      <alignment horizontal="right" wrapText="1"/>
    </xf>
    <xf numFmtId="1" fontId="2" fillId="0" borderId="0" xfId="0" applyNumberFormat="1" applyFont="1" applyBorder="1" applyAlignment="1" applyProtection="1">
      <alignment horizontal="right"/>
    </xf>
    <xf numFmtId="1" fontId="2" fillId="3" borderId="3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77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horizontal="right"/>
    </xf>
    <xf numFmtId="1" fontId="2" fillId="0" borderId="22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right"/>
    </xf>
    <xf numFmtId="1" fontId="2" fillId="0" borderId="20" xfId="0" applyNumberFormat="1" applyFont="1" applyBorder="1" applyAlignment="1" applyProtection="1"/>
    <xf numFmtId="1" fontId="2" fillId="0" borderId="24" xfId="0" applyNumberFormat="1" applyFont="1" applyBorder="1" applyAlignment="1" applyProtection="1"/>
    <xf numFmtId="1" fontId="2" fillId="0" borderId="55" xfId="0" applyNumberFormat="1" applyFont="1" applyBorder="1" applyAlignment="1" applyProtection="1"/>
    <xf numFmtId="1" fontId="2" fillId="0" borderId="21" xfId="0" applyNumberFormat="1" applyFont="1" applyBorder="1" applyAlignment="1" applyProtection="1"/>
    <xf numFmtId="1" fontId="15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43" xfId="1" applyNumberFormat="1" applyFont="1" applyFill="1" applyBorder="1" applyAlignment="1" applyProtection="1">
      <alignment vertical="center" wrapText="1"/>
    </xf>
    <xf numFmtId="1" fontId="2" fillId="2" borderId="19" xfId="1" applyNumberFormat="1" applyFont="1" applyFill="1" applyBorder="1" applyAlignment="1" applyProtection="1">
      <alignment horizontal="center" vertical="center" wrapText="1"/>
    </xf>
    <xf numFmtId="1" fontId="2" fillId="2" borderId="0" xfId="2" applyNumberFormat="1" applyFont="1" applyFill="1" applyBorder="1" applyAlignment="1">
      <alignment horizontal="center" vertical="top" wrapText="1"/>
    </xf>
    <xf numFmtId="1" fontId="2" fillId="2" borderId="0" xfId="2" applyNumberFormat="1" applyFont="1" applyFill="1" applyBorder="1" applyProtection="1"/>
    <xf numFmtId="1" fontId="2" fillId="2" borderId="0" xfId="2" applyNumberFormat="1" applyFont="1" applyFill="1" applyBorder="1" applyAlignment="1">
      <alignment wrapText="1"/>
    </xf>
    <xf numFmtId="1" fontId="2" fillId="2" borderId="7" xfId="1" applyNumberFormat="1" applyFont="1" applyFill="1" applyBorder="1" applyAlignment="1" applyProtection="1">
      <alignment horizontal="right" vertical="center" wrapText="1"/>
    </xf>
    <xf numFmtId="1" fontId="2" fillId="3" borderId="46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1" fontId="2" fillId="2" borderId="34" xfId="1" applyNumberFormat="1" applyFont="1" applyFill="1" applyBorder="1" applyAlignment="1" applyProtection="1">
      <alignment horizontal="right" vertical="center" wrapText="1"/>
    </xf>
    <xf numFmtId="1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2" fillId="3" borderId="37" xfId="0" applyNumberFormat="1" applyFont="1" applyFill="1" applyBorder="1" applyAlignment="1" applyProtection="1">
      <alignment horizontal="right"/>
      <protection locked="0"/>
    </xf>
    <xf numFmtId="1" fontId="2" fillId="2" borderId="29" xfId="1" applyNumberFormat="1" applyFont="1" applyFill="1" applyBorder="1" applyAlignment="1" applyProtection="1">
      <alignment horizontal="right" vertical="center" wrapText="1"/>
    </xf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1" fontId="2" fillId="3" borderId="10" xfId="0" applyNumberFormat="1" applyFont="1" applyFill="1" applyBorder="1" applyAlignment="1" applyProtection="1">
      <alignment horizontal="right"/>
      <protection locked="0"/>
    </xf>
    <xf numFmtId="1" fontId="2" fillId="3" borderId="30" xfId="0" applyNumberFormat="1" applyFont="1" applyFill="1" applyBorder="1" applyAlignment="1" applyProtection="1">
      <alignment horizontal="right"/>
      <protection locked="0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/>
    <xf numFmtId="1" fontId="10" fillId="0" borderId="0" xfId="0" applyNumberFormat="1" applyFont="1" applyProtection="1"/>
    <xf numFmtId="1" fontId="2" fillId="3" borderId="7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2" fillId="3" borderId="29" xfId="0" applyNumberFormat="1" applyFont="1" applyFill="1" applyBorder="1" applyProtection="1">
      <protection locked="0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right" vertical="center"/>
    </xf>
    <xf numFmtId="1" fontId="7" fillId="0" borderId="3" xfId="0" applyNumberFormat="1" applyFont="1" applyBorder="1" applyProtection="1">
      <protection locked="0"/>
    </xf>
    <xf numFmtId="1" fontId="5" fillId="0" borderId="0" xfId="0" applyNumberFormat="1" applyFont="1" applyFill="1" applyBorder="1" applyAlignment="1" applyProtection="1"/>
    <xf numFmtId="1" fontId="2" fillId="0" borderId="7" xfId="0" applyNumberFormat="1" applyFont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protection locked="0"/>
    </xf>
    <xf numFmtId="1" fontId="2" fillId="0" borderId="51" xfId="0" applyNumberFormat="1" applyFont="1" applyBorder="1" applyAlignment="1" applyProtection="1">
      <alignment vertical="center" wrapText="1"/>
    </xf>
    <xf numFmtId="1" fontId="2" fillId="3" borderId="34" xfId="0" applyNumberFormat="1" applyFont="1" applyFill="1" applyBorder="1" applyProtection="1">
      <protection locked="0"/>
    </xf>
    <xf numFmtId="1" fontId="2" fillId="0" borderId="21" xfId="0" applyNumberFormat="1" applyFont="1" applyBorder="1" applyAlignment="1" applyProtection="1">
      <alignment horizontal="left" vertical="center" wrapText="1"/>
    </xf>
    <xf numFmtId="1" fontId="2" fillId="0" borderId="34" xfId="0" applyNumberFormat="1" applyFont="1" applyBorder="1" applyAlignment="1" applyProtection="1">
      <alignment horizontal="left" vertical="center" wrapText="1"/>
    </xf>
    <xf numFmtId="1" fontId="2" fillId="0" borderId="45" xfId="0" applyNumberFormat="1" applyFont="1" applyBorder="1" applyAlignment="1" applyProtection="1">
      <alignment vertical="center" wrapText="1"/>
    </xf>
    <xf numFmtId="1" fontId="2" fillId="0" borderId="29" xfId="0" applyNumberFormat="1" applyFont="1" applyBorder="1" applyAlignment="1" applyProtection="1">
      <alignment horizontal="left" vertical="center" wrapText="1"/>
    </xf>
    <xf numFmtId="1" fontId="2" fillId="3" borderId="22" xfId="0" applyNumberFormat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3" borderId="7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45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Protection="1">
      <protection locked="0"/>
    </xf>
    <xf numFmtId="1" fontId="2" fillId="3" borderId="34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48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52" xfId="0" applyNumberFormat="1" applyFont="1" applyFill="1" applyBorder="1" applyProtection="1">
      <protection locked="0"/>
    </xf>
    <xf numFmtId="1" fontId="2" fillId="3" borderId="53" xfId="0" applyNumberFormat="1" applyFont="1" applyFill="1" applyBorder="1" applyProtection="1">
      <protection locked="0"/>
    </xf>
    <xf numFmtId="1" fontId="2" fillId="0" borderId="16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1" fontId="2" fillId="0" borderId="0" xfId="0" applyNumberFormat="1" applyFont="1" applyProtection="1">
      <protection locked="0"/>
    </xf>
    <xf numFmtId="1" fontId="7" fillId="2" borderId="0" xfId="0" applyNumberFormat="1" applyFont="1" applyFill="1" applyBorder="1" applyAlignment="1" applyProtection="1">
      <alignment horizontal="left"/>
    </xf>
    <xf numFmtId="1" fontId="15" fillId="2" borderId="0" xfId="0" applyNumberFormat="1" applyFont="1" applyFill="1" applyProtection="1"/>
    <xf numFmtId="1" fontId="10" fillId="2" borderId="0" xfId="0" applyNumberFormat="1" applyFont="1" applyFill="1" applyProtection="1"/>
    <xf numFmtId="1" fontId="2" fillId="3" borderId="48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/>
    <xf numFmtId="1" fontId="15" fillId="2" borderId="0" xfId="0" applyNumberFormat="1" applyFont="1" applyFill="1" applyBorder="1" applyProtection="1"/>
    <xf numFmtId="1" fontId="2" fillId="2" borderId="6" xfId="1" applyNumberFormat="1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left" vertical="center" wrapText="1"/>
    </xf>
    <xf numFmtId="1" fontId="2" fillId="3" borderId="1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29" xfId="0" applyNumberFormat="1" applyFont="1" applyFill="1" applyBorder="1" applyAlignment="1" applyProtection="1">
      <alignment horizontal="left" vertical="center" wrapText="1"/>
    </xf>
    <xf numFmtId="1" fontId="2" fillId="3" borderId="29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Alignment="1" applyProtection="1">
      <alignment horizontal="left"/>
    </xf>
    <xf numFmtId="1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10" fillId="2" borderId="0" xfId="0" applyNumberFormat="1" applyFont="1" applyFill="1" applyBorder="1" applyProtection="1"/>
    <xf numFmtId="1" fontId="6" fillId="2" borderId="0" xfId="0" applyNumberFormat="1" applyFont="1" applyFill="1"/>
    <xf numFmtId="1" fontId="2" fillId="2" borderId="51" xfId="0" applyNumberFormat="1" applyFont="1" applyFill="1" applyBorder="1" applyAlignment="1" applyProtection="1">
      <alignment horizontal="left" vertical="center" wrapText="1"/>
    </xf>
    <xf numFmtId="1" fontId="2" fillId="2" borderId="51" xfId="0" applyNumberFormat="1" applyFont="1" applyFill="1" applyBorder="1" applyAlignment="1" applyProtection="1">
      <alignment vertical="center" wrapText="1"/>
    </xf>
    <xf numFmtId="1" fontId="2" fillId="2" borderId="21" xfId="0" applyNumberFormat="1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3" borderId="7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34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vertical="center" wrapText="1"/>
      <protection locked="0"/>
    </xf>
    <xf numFmtId="1" fontId="2" fillId="3" borderId="29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/>
    <xf numFmtId="1" fontId="2" fillId="2" borderId="0" xfId="0" applyNumberFormat="1" applyFont="1" applyFill="1" applyAlignment="1" applyProtection="1">
      <alignment vertical="center"/>
    </xf>
    <xf numFmtId="1" fontId="5" fillId="2" borderId="1" xfId="1" applyNumberFormat="1" applyFont="1" applyFill="1" applyBorder="1" applyAlignment="1" applyProtection="1"/>
    <xf numFmtId="1" fontId="5" fillId="2" borderId="1" xfId="1" applyNumberFormat="1" applyFont="1" applyFill="1" applyBorder="1" applyAlignment="1" applyProtection="1">
      <alignment wrapText="1"/>
    </xf>
    <xf numFmtId="1" fontId="2" fillId="2" borderId="6" xfId="0" applyNumberFormat="1" applyFont="1" applyFill="1" applyBorder="1" applyAlignment="1" applyProtection="1">
      <alignment horizontal="right" vertical="center" wrapText="1"/>
    </xf>
    <xf numFmtId="1" fontId="2" fillId="3" borderId="6" xfId="0" applyNumberFormat="1" applyFont="1" applyFill="1" applyBorder="1" applyAlignment="1" applyProtection="1">
      <alignment horizontal="right" vertical="center" wrapText="1"/>
      <protection locked="0"/>
    </xf>
    <xf numFmtId="1" fontId="12" fillId="2" borderId="0" xfId="0" applyNumberFormat="1" applyFont="1" applyFill="1" applyProtection="1">
      <protection locked="0"/>
    </xf>
    <xf numFmtId="1" fontId="2" fillId="2" borderId="45" xfId="0" applyNumberFormat="1" applyFont="1" applyFill="1" applyBorder="1" applyAlignment="1" applyProtection="1">
      <alignment horizontal="left" vertical="center" wrapText="1"/>
    </xf>
    <xf numFmtId="1" fontId="2" fillId="2" borderId="7" xfId="0" applyNumberFormat="1" applyFont="1" applyFill="1" applyBorder="1" applyAlignment="1" applyProtection="1">
      <alignment horizontal="right" vertical="center" wrapText="1"/>
    </xf>
    <xf numFmtId="1" fontId="2" fillId="2" borderId="34" xfId="0" applyNumberFormat="1" applyFont="1" applyFill="1" applyBorder="1" applyProtection="1"/>
    <xf numFmtId="1" fontId="2" fillId="2" borderId="29" xfId="0" applyNumberFormat="1" applyFont="1" applyFill="1" applyBorder="1" applyProtection="1"/>
    <xf numFmtId="1" fontId="2" fillId="2" borderId="12" xfId="0" applyNumberFormat="1" applyFont="1" applyFill="1" applyBorder="1" applyProtection="1"/>
    <xf numFmtId="1" fontId="2" fillId="3" borderId="12" xfId="0" applyNumberFormat="1" applyFont="1" applyFill="1" applyBorder="1" applyProtection="1">
      <protection locked="0"/>
    </xf>
    <xf numFmtId="1" fontId="7" fillId="2" borderId="0" xfId="0" applyNumberFormat="1" applyFont="1" applyFill="1" applyBorder="1" applyAlignment="1" applyProtection="1">
      <alignment horizontal="center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2" borderId="45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wrapText="1"/>
      <protection locked="0"/>
    </xf>
    <xf numFmtId="1" fontId="2" fillId="2" borderId="48" xfId="0" applyNumberFormat="1" applyFont="1" applyFill="1" applyBorder="1" applyAlignment="1" applyProtection="1">
      <alignment wrapText="1"/>
    </xf>
    <xf numFmtId="1" fontId="2" fillId="3" borderId="35" xfId="0" applyNumberFormat="1" applyFont="1" applyFill="1" applyBorder="1" applyAlignment="1" applyProtection="1">
      <alignment wrapText="1"/>
      <protection locked="0"/>
    </xf>
    <xf numFmtId="1" fontId="2" fillId="3" borderId="37" xfId="0" applyNumberFormat="1" applyFont="1" applyFill="1" applyBorder="1" applyAlignment="1" applyProtection="1">
      <alignment wrapText="1"/>
      <protection locked="0"/>
    </xf>
    <xf numFmtId="1" fontId="2" fillId="2" borderId="49" xfId="0" applyNumberFormat="1" applyFont="1" applyFill="1" applyBorder="1" applyAlignment="1" applyProtection="1">
      <alignment wrapText="1"/>
    </xf>
    <xf numFmtId="1" fontId="2" fillId="3" borderId="30" xfId="0" applyNumberFormat="1" applyFont="1" applyFill="1" applyBorder="1" applyAlignment="1" applyProtection="1">
      <alignment wrapText="1"/>
      <protection locked="0"/>
    </xf>
    <xf numFmtId="1" fontId="2" fillId="3" borderId="33" xfId="0" applyNumberFormat="1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/>
    <xf numFmtId="1" fontId="2" fillId="2" borderId="22" xfId="0" applyNumberFormat="1" applyFont="1" applyFill="1" applyBorder="1" applyAlignment="1" applyProtection="1"/>
    <xf numFmtId="1" fontId="2" fillId="0" borderId="43" xfId="0" applyNumberFormat="1" applyFont="1" applyBorder="1" applyAlignment="1" applyProtection="1"/>
    <xf numFmtId="1" fontId="2" fillId="0" borderId="19" xfId="0" applyNumberFormat="1" applyFont="1" applyBorder="1" applyAlignment="1" applyProtection="1"/>
    <xf numFmtId="1" fontId="6" fillId="2" borderId="0" xfId="0" applyNumberFormat="1" applyFont="1" applyFill="1" applyProtection="1">
      <protection locked="0"/>
    </xf>
    <xf numFmtId="1" fontId="5" fillId="2" borderId="1" xfId="0" applyNumberFormat="1" applyFont="1" applyFill="1" applyBorder="1" applyAlignment="1" applyProtection="1">
      <alignment horizontal="left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57" xfId="0" applyNumberFormat="1" applyFont="1" applyBorder="1" applyProtection="1"/>
    <xf numFmtId="1" fontId="7" fillId="3" borderId="7" xfId="0" applyNumberFormat="1" applyFont="1" applyFill="1" applyBorder="1" applyAlignment="1" applyProtection="1">
      <alignment wrapText="1"/>
      <protection locked="0"/>
    </xf>
    <xf numFmtId="1" fontId="5" fillId="2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42" xfId="0" applyNumberFormat="1" applyFont="1" applyBorder="1" applyAlignment="1" applyProtection="1">
      <alignment vertical="center" wrapText="1"/>
    </xf>
    <xf numFmtId="1" fontId="7" fillId="3" borderId="29" xfId="0" applyNumberFormat="1" applyFont="1" applyFill="1" applyBorder="1" applyAlignment="1" applyProtection="1">
      <alignment wrapText="1"/>
      <protection locked="0"/>
    </xf>
    <xf numFmtId="1" fontId="5" fillId="2" borderId="0" xfId="0" applyNumberFormat="1" applyFont="1" applyFill="1" applyBorder="1" applyAlignment="1" applyProtection="1">
      <alignment horizontal="left"/>
    </xf>
    <xf numFmtId="1" fontId="2" fillId="0" borderId="34" xfId="0" applyNumberFormat="1" applyFont="1" applyBorder="1" applyAlignment="1">
      <alignment wrapText="1"/>
    </xf>
    <xf numFmtId="1" fontId="2" fillId="3" borderId="48" xfId="0" applyNumberFormat="1" applyFont="1" applyFill="1" applyBorder="1" applyAlignment="1" applyProtection="1">
      <alignment wrapText="1"/>
      <protection locked="0"/>
    </xf>
    <xf numFmtId="1" fontId="15" fillId="2" borderId="0" xfId="0" applyNumberFormat="1" applyFont="1" applyFill="1" applyProtection="1">
      <protection locked="0"/>
    </xf>
    <xf numFmtId="1" fontId="2" fillId="0" borderId="34" xfId="0" applyNumberFormat="1" applyFont="1" applyBorder="1" applyAlignment="1">
      <alignment vertical="center" wrapText="1"/>
    </xf>
    <xf numFmtId="1" fontId="2" fillId="0" borderId="29" xfId="0" applyNumberFormat="1" applyFont="1" applyBorder="1" applyAlignment="1">
      <alignment wrapText="1"/>
    </xf>
    <xf numFmtId="1" fontId="2" fillId="3" borderId="49" xfId="0" applyNumberFormat="1" applyFont="1" applyFill="1" applyBorder="1" applyAlignment="1" applyProtection="1">
      <alignment wrapText="1"/>
      <protection locked="0"/>
    </xf>
    <xf numFmtId="1" fontId="21" fillId="2" borderId="0" xfId="0" applyNumberFormat="1" applyFont="1" applyFill="1"/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0" fontId="2" fillId="0" borderId="7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left"/>
    </xf>
    <xf numFmtId="0" fontId="2" fillId="2" borderId="49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47" xfId="1" applyNumberFormat="1" applyFont="1" applyFill="1" applyBorder="1" applyAlignment="1" applyProtection="1">
      <alignment horizontal="left" vertical="center" wrapText="1"/>
    </xf>
    <xf numFmtId="0" fontId="2" fillId="2" borderId="48" xfId="1" applyNumberFormat="1" applyFont="1" applyFill="1" applyBorder="1" applyAlignment="1" applyProtection="1">
      <alignment horizontal="left" vertical="center" wrapText="1"/>
    </xf>
    <xf numFmtId="0" fontId="2" fillId="2" borderId="28" xfId="1" applyNumberFormat="1" applyFont="1" applyFill="1" applyBorder="1" applyAlignment="1" applyProtection="1">
      <alignment horizontal="left" vertical="center" wrapText="1"/>
    </xf>
    <xf numFmtId="0" fontId="2" fillId="2" borderId="49" xfId="1" applyNumberFormat="1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6" xfId="2" applyFont="1" applyFill="1" applyBorder="1" applyAlignment="1">
      <alignment horizontal="center" wrapText="1"/>
    </xf>
    <xf numFmtId="0" fontId="2" fillId="2" borderId="22" xfId="2" applyFont="1" applyFill="1" applyBorder="1" applyAlignment="1">
      <alignment horizontal="center" wrapText="1"/>
    </xf>
    <xf numFmtId="0" fontId="2" fillId="2" borderId="44" xfId="1" applyNumberFormat="1" applyFont="1" applyFill="1" applyBorder="1" applyAlignment="1" applyProtection="1">
      <alignment horizontal="left" vertical="center" wrapText="1"/>
    </xf>
    <xf numFmtId="0" fontId="2" fillId="2" borderId="45" xfId="1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/>
    </xf>
    <xf numFmtId="0" fontId="2" fillId="2" borderId="54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22" xfId="1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wrapText="1"/>
    </xf>
    <xf numFmtId="0" fontId="6" fillId="0" borderId="0" xfId="0" applyFont="1" applyAlignment="1">
      <alignment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50" xfId="0" applyFont="1" applyBorder="1" applyProtection="1"/>
    <xf numFmtId="0" fontId="2" fillId="0" borderId="56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left" vertical="center" wrapText="1"/>
    </xf>
    <xf numFmtId="1" fontId="2" fillId="2" borderId="17" xfId="0" applyNumberFormat="1" applyFont="1" applyFill="1" applyBorder="1" applyAlignment="1" applyProtection="1">
      <alignment horizontal="left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/>
    </xf>
    <xf numFmtId="1" fontId="2" fillId="0" borderId="25" xfId="0" applyNumberFormat="1" applyFont="1" applyBorder="1" applyAlignment="1" applyProtection="1">
      <alignment horizontal="center"/>
    </xf>
    <xf numFmtId="1" fontId="2" fillId="0" borderId="54" xfId="0" applyNumberFormat="1" applyFont="1" applyBorder="1" applyAlignment="1" applyProtection="1">
      <alignment horizontal="center" vertical="center" wrapText="1"/>
    </xf>
    <xf numFmtId="1" fontId="2" fillId="0" borderId="50" xfId="0" applyNumberFormat="1" applyFont="1" applyBorder="1" applyProtection="1"/>
    <xf numFmtId="1" fontId="2" fillId="0" borderId="56" xfId="0" applyNumberFormat="1" applyFont="1" applyBorder="1" applyAlignment="1" applyProtection="1">
      <alignment horizontal="center" vertical="center" wrapText="1"/>
    </xf>
    <xf numFmtId="1" fontId="2" fillId="0" borderId="55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54" xfId="0" applyNumberFormat="1" applyFont="1" applyFill="1" applyBorder="1" applyAlignment="1" applyProtection="1">
      <alignment horizontal="left" vertical="center" wrapText="1"/>
    </xf>
    <xf numFmtId="1" fontId="2" fillId="2" borderId="50" xfId="0" applyNumberFormat="1" applyFont="1" applyFill="1" applyBorder="1" applyAlignment="1" applyProtection="1">
      <alignment horizontal="left" vertical="center" wrapText="1"/>
    </xf>
    <xf numFmtId="1" fontId="2" fillId="2" borderId="28" xfId="0" applyNumberFormat="1" applyFont="1" applyFill="1" applyBorder="1" applyAlignment="1" applyProtection="1">
      <alignment horizontal="left"/>
    </xf>
    <xf numFmtId="1" fontId="2" fillId="2" borderId="49" xfId="0" applyNumberFormat="1" applyFont="1" applyFill="1" applyBorder="1" applyAlignment="1" applyProtection="1">
      <alignment horizontal="left"/>
    </xf>
    <xf numFmtId="1" fontId="2" fillId="0" borderId="50" xfId="0" applyNumberFormat="1" applyFont="1" applyBorder="1" applyAlignment="1" applyProtection="1">
      <alignment horizontal="center" vertical="center" wrapText="1"/>
    </xf>
    <xf numFmtId="1" fontId="2" fillId="0" borderId="20" xfId="0" applyNumberFormat="1" applyFont="1" applyBorder="1" applyAlignment="1" applyProtection="1">
      <alignment horizontal="center" vertical="center" wrapText="1"/>
    </xf>
    <xf numFmtId="1" fontId="2" fillId="0" borderId="21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5" fillId="2" borderId="0" xfId="1" applyNumberFormat="1" applyFont="1" applyFill="1" applyBorder="1" applyAlignment="1" applyProtection="1">
      <alignment horizontal="left" wrapText="1"/>
    </xf>
    <xf numFmtId="1" fontId="2" fillId="2" borderId="54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center" vertical="center" wrapText="1"/>
    </xf>
    <xf numFmtId="1" fontId="2" fillId="2" borderId="21" xfId="0" applyNumberFormat="1" applyFont="1" applyFill="1" applyBorder="1" applyAlignment="1" applyProtection="1">
      <alignment horizontal="center" vertical="center" wrapText="1"/>
    </xf>
    <xf numFmtId="1" fontId="2" fillId="2" borderId="6" xfId="1" applyNumberFormat="1" applyFont="1" applyFill="1" applyBorder="1" applyAlignment="1" applyProtection="1">
      <alignment horizontal="center" vertical="center" wrapText="1"/>
    </xf>
    <xf numFmtId="1" fontId="2" fillId="2" borderId="22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5" xfId="0" applyNumberFormat="1" applyFont="1" applyFill="1" applyBorder="1" applyAlignment="1" applyProtection="1">
      <alignment horizontal="left" vertical="center" wrapText="1"/>
    </xf>
    <xf numFmtId="1" fontId="5" fillId="2" borderId="0" xfId="1" applyNumberFormat="1" applyFont="1" applyFill="1" applyBorder="1" applyAlignment="1" applyProtection="1">
      <alignment wrapText="1"/>
    </xf>
    <xf numFmtId="1" fontId="6" fillId="0" borderId="0" xfId="0" applyNumberFormat="1" applyFont="1" applyAlignment="1">
      <alignment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left" vertical="center" wrapText="1"/>
    </xf>
    <xf numFmtId="1" fontId="2" fillId="2" borderId="48" xfId="1" applyNumberFormat="1" applyFont="1" applyFill="1" applyBorder="1" applyAlignment="1" applyProtection="1">
      <alignment horizontal="left" vertical="center" wrapText="1"/>
    </xf>
    <xf numFmtId="1" fontId="2" fillId="2" borderId="28" xfId="1" applyNumberFormat="1" applyFont="1" applyFill="1" applyBorder="1" applyAlignment="1" applyProtection="1">
      <alignment horizontal="left" vertical="center" wrapText="1"/>
    </xf>
    <xf numFmtId="1" fontId="2" fillId="2" borderId="49" xfId="1" applyNumberFormat="1" applyFont="1" applyFill="1" applyBorder="1" applyAlignment="1" applyProtection="1">
      <alignment horizontal="left" vertical="center" wrapText="1"/>
    </xf>
    <xf numFmtId="1" fontId="2" fillId="2" borderId="6" xfId="2" applyNumberFormat="1" applyFont="1" applyFill="1" applyBorder="1" applyAlignment="1">
      <alignment horizontal="center" wrapText="1"/>
    </xf>
    <xf numFmtId="1" fontId="2" fillId="2" borderId="22" xfId="2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51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21" xfId="0" applyNumberFormat="1" applyFont="1" applyBorder="1" applyAlignment="1" applyProtection="1">
      <alignment horizontal="center"/>
    </xf>
    <xf numFmtId="1" fontId="2" fillId="2" borderId="44" xfId="1" applyNumberFormat="1" applyFont="1" applyFill="1" applyBorder="1" applyAlignment="1" applyProtection="1">
      <alignment horizontal="left" vertical="center" wrapText="1"/>
    </xf>
    <xf numFmtId="1" fontId="2" fillId="2" borderId="45" xfId="1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9" xfId="0" applyNumberFormat="1" applyFont="1" applyBorder="1" applyAlignment="1" applyProtection="1">
      <alignment horizont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1" fillId="0" borderId="16" xfId="0" applyNumberFormat="1" applyFont="1" applyFill="1" applyBorder="1" applyAlignment="1">
      <alignment horizontal="center" vertical="center" wrapText="1"/>
    </xf>
    <xf numFmtId="1" fontId="21" fillId="0" borderId="25" xfId="0" applyNumberFormat="1" applyFont="1" applyFill="1" applyBorder="1" applyAlignment="1">
      <alignment horizontal="center" vertical="center" wrapText="1"/>
    </xf>
    <xf numFmtId="1" fontId="21" fillId="0" borderId="17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68" xfId="0" applyNumberFormat="1" applyFont="1" applyBorder="1" applyAlignment="1" applyProtection="1">
      <alignment horizontal="center"/>
    </xf>
    <xf numFmtId="1" fontId="2" fillId="0" borderId="69" xfId="0" applyNumberFormat="1" applyFont="1" applyBorder="1" applyAlignment="1" applyProtection="1">
      <alignment horizontal="center"/>
    </xf>
    <xf numFmtId="1" fontId="2" fillId="0" borderId="70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20" xfId="0" applyNumberFormat="1" applyFont="1" applyBorder="1" applyAlignment="1" applyProtection="1">
      <alignment horizontal="left"/>
    </xf>
    <xf numFmtId="1" fontId="2" fillId="0" borderId="21" xfId="0" applyNumberFormat="1" applyFont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Border="1" applyAlignment="1" applyProtection="1">
      <alignment horizontal="left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5" fillId="2" borderId="1" xfId="1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7" fillId="2" borderId="47" xfId="1" applyNumberFormat="1" applyFont="1" applyFill="1" applyBorder="1" applyAlignment="1" applyProtection="1">
      <alignment horizontal="left" vertical="center" wrapText="1"/>
    </xf>
    <xf numFmtId="0" fontId="7" fillId="2" borderId="48" xfId="1" applyNumberFormat="1" applyFont="1" applyFill="1" applyBorder="1" applyAlignment="1" applyProtection="1">
      <alignment horizontal="left" vertical="center" wrapText="1"/>
    </xf>
    <xf numFmtId="0" fontId="7" fillId="2" borderId="28" xfId="1" applyNumberFormat="1" applyFont="1" applyFill="1" applyBorder="1" applyAlignment="1" applyProtection="1">
      <alignment horizontal="left" vertical="center" wrapText="1"/>
    </xf>
    <xf numFmtId="0" fontId="7" fillId="2" borderId="49" xfId="1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7" fillId="2" borderId="44" xfId="1" applyNumberFormat="1" applyFont="1" applyFill="1" applyBorder="1" applyAlignment="1" applyProtection="1">
      <alignment horizontal="left" vertical="center" wrapText="1"/>
    </xf>
    <xf numFmtId="0" fontId="7" fillId="2" borderId="45" xfId="1" applyNumberFormat="1" applyFont="1" applyFill="1" applyBorder="1" applyAlignment="1" applyProtection="1">
      <alignment horizontal="left" vertical="center" wrapText="1"/>
    </xf>
    <xf numFmtId="0" fontId="7" fillId="2" borderId="6" xfId="2" applyFont="1" applyFill="1" applyBorder="1" applyAlignment="1">
      <alignment horizontal="center" wrapText="1"/>
    </xf>
    <xf numFmtId="0" fontId="7" fillId="2" borderId="22" xfId="2" applyFont="1" applyFill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17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I142" sqref="I142"/>
    </sheetView>
  </sheetViews>
  <sheetFormatPr baseColWidth="10" defaultRowHeight="14.25" x14ac:dyDescent="0.2"/>
  <cols>
    <col min="1" max="1" width="39.42578125" style="347" customWidth="1"/>
    <col min="2" max="2" width="18.140625" style="347" customWidth="1"/>
    <col min="3" max="3" width="23.85546875" style="347" customWidth="1"/>
    <col min="4" max="4" width="13" style="347" customWidth="1"/>
    <col min="5" max="5" width="12.42578125" style="347" customWidth="1"/>
    <col min="6" max="6" width="12.7109375" style="347" customWidth="1"/>
    <col min="7" max="7" width="11.42578125" style="347"/>
    <col min="8" max="8" width="13.42578125" style="347" customWidth="1"/>
    <col min="9" max="76" width="11.42578125" style="347"/>
    <col min="77" max="78" width="11.42578125" style="348"/>
    <col min="79" max="93" width="0" style="348" hidden="1" customWidth="1"/>
    <col min="94" max="16384" width="11.42578125" style="347"/>
  </cols>
  <sheetData>
    <row r="1" spans="1:27" x14ac:dyDescent="0.2">
      <c r="A1" s="346" t="s">
        <v>0</v>
      </c>
    </row>
    <row r="2" spans="1:27" x14ac:dyDescent="0.2">
      <c r="A2" s="346" t="str">
        <f>CONCATENATE("COMUNA: ",[1]NOMBRE!B2," - ","( ",[1]NOMBRE!C2,[1]NOMBRE!D2,[1]NOMBRE!E2,[1]NOMBRE!F2,[1]NOMBRE!G2," )")</f>
        <v>COMUNA: Linares - ( 07401 )</v>
      </c>
    </row>
    <row r="3" spans="1:27" x14ac:dyDescent="0.2">
      <c r="A3" s="346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346" t="str">
        <f>CONCATENATE("MES: ",[1]NOMBRE!B6," - ","( ",[1]NOMBRE!C6,[1]NOMBRE!D6," )")</f>
        <v>MES: ENERO - ( 01 )</v>
      </c>
    </row>
    <row r="5" spans="1:27" x14ac:dyDescent="0.2">
      <c r="A5" s="346" t="str">
        <f>CONCATENATE("AÑO: ",[1]NOMBRE!B7)</f>
        <v>AÑO: 2017</v>
      </c>
    </row>
    <row r="6" spans="1:27" ht="15" x14ac:dyDescent="0.2">
      <c r="A6" s="349"/>
      <c r="B6" s="349"/>
      <c r="C6" s="349"/>
      <c r="D6" s="349"/>
      <c r="E6" s="349"/>
      <c r="F6" s="350" t="s">
        <v>1</v>
      </c>
      <c r="G6" s="349"/>
      <c r="H6" s="349"/>
      <c r="I6" s="349"/>
      <c r="J6" s="324"/>
      <c r="K6" s="190"/>
      <c r="L6" s="3"/>
    </row>
    <row r="7" spans="1:27" ht="15" x14ac:dyDescent="0.2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190"/>
      <c r="L7" s="3"/>
    </row>
    <row r="8" spans="1:27" x14ac:dyDescent="0.2">
      <c r="A8" s="7" t="s">
        <v>2</v>
      </c>
      <c r="B8" s="7"/>
      <c r="C8" s="7"/>
      <c r="D8" s="7"/>
      <c r="E8" s="7"/>
      <c r="F8" s="7"/>
      <c r="G8" s="7"/>
      <c r="H8" s="7"/>
      <c r="I8" s="7"/>
      <c r="J8" s="351"/>
      <c r="K8" s="352"/>
      <c r="L8" s="353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</row>
    <row r="9" spans="1:27" x14ac:dyDescent="0.2">
      <c r="A9" s="753" t="s">
        <v>3</v>
      </c>
      <c r="B9" s="753" t="s">
        <v>4</v>
      </c>
      <c r="C9" s="753"/>
      <c r="D9" s="740" t="s">
        <v>5</v>
      </c>
      <c r="E9" s="741"/>
      <c r="F9" s="742"/>
      <c r="G9" s="746" t="s">
        <v>67</v>
      </c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8"/>
    </row>
    <row r="10" spans="1:27" x14ac:dyDescent="0.2">
      <c r="A10" s="753"/>
      <c r="B10" s="753"/>
      <c r="C10" s="753"/>
      <c r="D10" s="743"/>
      <c r="E10" s="744"/>
      <c r="F10" s="745"/>
      <c r="G10" s="749" t="s">
        <v>68</v>
      </c>
      <c r="H10" s="749"/>
      <c r="I10" s="749" t="s">
        <v>69</v>
      </c>
      <c r="J10" s="749"/>
      <c r="K10" s="749" t="s">
        <v>70</v>
      </c>
      <c r="L10" s="749"/>
      <c r="M10" s="749" t="s">
        <v>71</v>
      </c>
      <c r="N10" s="749"/>
      <c r="O10" s="749" t="s">
        <v>72</v>
      </c>
      <c r="P10" s="749"/>
      <c r="Q10" s="749" t="s">
        <v>73</v>
      </c>
      <c r="R10" s="749"/>
      <c r="S10" s="749" t="s">
        <v>74</v>
      </c>
      <c r="T10" s="749"/>
      <c r="U10" s="749" t="s">
        <v>75</v>
      </c>
      <c r="V10" s="749"/>
      <c r="W10" s="749" t="s">
        <v>76</v>
      </c>
      <c r="X10" s="749"/>
      <c r="Y10" s="749" t="s">
        <v>77</v>
      </c>
      <c r="Z10" s="749"/>
    </row>
    <row r="11" spans="1:27" x14ac:dyDescent="0.2">
      <c r="A11" s="753"/>
      <c r="B11" s="753"/>
      <c r="C11" s="753"/>
      <c r="D11" s="323" t="s">
        <v>78</v>
      </c>
      <c r="E11" s="323" t="s">
        <v>12</v>
      </c>
      <c r="F11" s="328" t="s">
        <v>13</v>
      </c>
      <c r="G11" s="355" t="s">
        <v>12</v>
      </c>
      <c r="H11" s="356" t="s">
        <v>13</v>
      </c>
      <c r="I11" s="357" t="s">
        <v>12</v>
      </c>
      <c r="J11" s="358" t="s">
        <v>13</v>
      </c>
      <c r="K11" s="357" t="s">
        <v>12</v>
      </c>
      <c r="L11" s="358" t="s">
        <v>13</v>
      </c>
      <c r="M11" s="357" t="s">
        <v>12</v>
      </c>
      <c r="N11" s="358" t="s">
        <v>13</v>
      </c>
      <c r="O11" s="357" t="s">
        <v>12</v>
      </c>
      <c r="P11" s="358" t="s">
        <v>13</v>
      </c>
      <c r="Q11" s="357" t="s">
        <v>12</v>
      </c>
      <c r="R11" s="358" t="s">
        <v>13</v>
      </c>
      <c r="S11" s="357" t="s">
        <v>12</v>
      </c>
      <c r="T11" s="358" t="s">
        <v>13</v>
      </c>
      <c r="U11" s="357" t="s">
        <v>12</v>
      </c>
      <c r="V11" s="358" t="s">
        <v>13</v>
      </c>
      <c r="W11" s="357" t="s">
        <v>12</v>
      </c>
      <c r="X11" s="358" t="s">
        <v>13</v>
      </c>
      <c r="Y11" s="357" t="s">
        <v>12</v>
      </c>
      <c r="Z11" s="358" t="s">
        <v>13</v>
      </c>
      <c r="AA11" s="348"/>
    </row>
    <row r="12" spans="1:27" x14ac:dyDescent="0.2">
      <c r="A12" s="754" t="s">
        <v>6</v>
      </c>
      <c r="B12" s="14" t="s">
        <v>7</v>
      </c>
      <c r="C12" s="15" t="s">
        <v>8</v>
      </c>
      <c r="D12" s="359">
        <f>SUM(E12+F12)</f>
        <v>10</v>
      </c>
      <c r="E12" s="359">
        <f t="shared" ref="E12:F15" si="0">SUM(G12+I12+K12+M12+O12+Q12+S12+U12+W12+Y12)</f>
        <v>4</v>
      </c>
      <c r="F12" s="360">
        <f t="shared" si="0"/>
        <v>6</v>
      </c>
      <c r="G12" s="17">
        <f>+Enero!G12+Febrero!G12+'Marzo '!G12</f>
        <v>0</v>
      </c>
      <c r="H12" s="17">
        <f>+Enero!H12+Febrero!H12+'Marzo '!H12</f>
        <v>0</v>
      </c>
      <c r="I12" s="17">
        <f>+Enero!I12+Febrero!I12+'Marzo '!I12</f>
        <v>0</v>
      </c>
      <c r="J12" s="17">
        <f>+Enero!J12+Febrero!J12+'Marzo '!J12</f>
        <v>0</v>
      </c>
      <c r="K12" s="17">
        <f>+Enero!K12+Febrero!K12+'Marzo '!K12</f>
        <v>0</v>
      </c>
      <c r="L12" s="17">
        <f>+Enero!L12+Febrero!L12+'Marzo '!L12</f>
        <v>2</v>
      </c>
      <c r="M12" s="17">
        <f>+Enero!M12+Febrero!M12+'Marzo '!M12</f>
        <v>0</v>
      </c>
      <c r="N12" s="17">
        <f>+Enero!N12+Febrero!N12+'Marzo '!N12</f>
        <v>2</v>
      </c>
      <c r="O12" s="17">
        <f>+Enero!O12+Febrero!O12+'Marzo '!O12</f>
        <v>3</v>
      </c>
      <c r="P12" s="17">
        <f>+Enero!P12+Febrero!P12+'Marzo '!P12</f>
        <v>0</v>
      </c>
      <c r="Q12" s="17">
        <f>+Enero!Q12+Febrero!Q12+'Marzo '!Q12</f>
        <v>0</v>
      </c>
      <c r="R12" s="17">
        <f>+Enero!R12+Febrero!R12+'Marzo '!R12</f>
        <v>1</v>
      </c>
      <c r="S12" s="17">
        <f>+Enero!S12+Febrero!S12+'Marzo '!S12</f>
        <v>0</v>
      </c>
      <c r="T12" s="17">
        <f>+Enero!T12+Febrero!T12+'Marzo '!T12</f>
        <v>0</v>
      </c>
      <c r="U12" s="17">
        <f>+Enero!U12+Febrero!U12+'Marzo '!U12</f>
        <v>1</v>
      </c>
      <c r="V12" s="17">
        <f>+Enero!V12+Febrero!V12+'Marzo '!V12</f>
        <v>1</v>
      </c>
      <c r="W12" s="17">
        <f>+Enero!W12+Febrero!W12+'Marzo '!W12</f>
        <v>0</v>
      </c>
      <c r="X12" s="17">
        <f>+Enero!X12+Febrero!X12+'Marzo '!X12</f>
        <v>0</v>
      </c>
      <c r="Y12" s="17">
        <f>+Enero!Y12+Febrero!Y12+'Marzo '!Y12</f>
        <v>0</v>
      </c>
      <c r="Z12" s="17">
        <f>+Enero!Z12+Febrero!Z12+'Marzo '!Z12</f>
        <v>0</v>
      </c>
      <c r="AA12" s="348"/>
    </row>
    <row r="13" spans="1:27" x14ac:dyDescent="0.2">
      <c r="A13" s="755"/>
      <c r="B13" s="315" t="s">
        <v>9</v>
      </c>
      <c r="C13" s="21" t="s">
        <v>8</v>
      </c>
      <c r="D13" s="362">
        <f>SUM(E13+F13)</f>
        <v>12</v>
      </c>
      <c r="E13" s="362">
        <f t="shared" si="0"/>
        <v>4</v>
      </c>
      <c r="F13" s="363">
        <f t="shared" si="0"/>
        <v>8</v>
      </c>
      <c r="G13" s="17">
        <f>+Enero!G13+Febrero!G13+'Marzo '!G13</f>
        <v>0</v>
      </c>
      <c r="H13" s="17">
        <f>+Enero!H13+Febrero!H13+'Marzo '!H13</f>
        <v>0</v>
      </c>
      <c r="I13" s="17">
        <f>+Enero!I13+Febrero!I13+'Marzo '!I13</f>
        <v>1</v>
      </c>
      <c r="J13" s="17">
        <f>+Enero!J13+Febrero!J13+'Marzo '!J13</f>
        <v>2</v>
      </c>
      <c r="K13" s="17">
        <f>+Enero!K13+Febrero!K13+'Marzo '!K13</f>
        <v>1</v>
      </c>
      <c r="L13" s="17">
        <f>+Enero!L13+Febrero!L13+'Marzo '!L13</f>
        <v>1</v>
      </c>
      <c r="M13" s="17">
        <f>+Enero!M13+Febrero!M13+'Marzo '!M13</f>
        <v>0</v>
      </c>
      <c r="N13" s="17">
        <f>+Enero!N13+Febrero!N13+'Marzo '!N13</f>
        <v>1</v>
      </c>
      <c r="O13" s="17">
        <f>+Enero!O13+Febrero!O13+'Marzo '!O13</f>
        <v>1</v>
      </c>
      <c r="P13" s="17">
        <f>+Enero!P13+Febrero!P13+'Marzo '!P13</f>
        <v>3</v>
      </c>
      <c r="Q13" s="17">
        <f>+Enero!Q13+Febrero!Q13+'Marzo '!Q13</f>
        <v>1</v>
      </c>
      <c r="R13" s="17">
        <f>+Enero!R13+Febrero!R13+'Marzo '!R13</f>
        <v>1</v>
      </c>
      <c r="S13" s="17">
        <f>+Enero!S13+Febrero!S13+'Marzo '!S13</f>
        <v>0</v>
      </c>
      <c r="T13" s="17">
        <f>+Enero!T13+Febrero!T13+'Marzo '!T13</f>
        <v>0</v>
      </c>
      <c r="U13" s="17">
        <f>+Enero!U13+Febrero!U13+'Marzo '!U13</f>
        <v>0</v>
      </c>
      <c r="V13" s="17">
        <f>+Enero!V13+Febrero!V13+'Marzo '!V13</f>
        <v>0</v>
      </c>
      <c r="W13" s="17">
        <f>+Enero!W13+Febrero!W13+'Marzo '!W13</f>
        <v>0</v>
      </c>
      <c r="X13" s="17">
        <f>+Enero!X13+Febrero!X13+'Marzo '!X13</f>
        <v>0</v>
      </c>
      <c r="Y13" s="17">
        <f>+Enero!Y13+Febrero!Y13+'Marzo '!Y13</f>
        <v>0</v>
      </c>
      <c r="Z13" s="17">
        <f>+Enero!Z13+Febrero!Z13+'Marzo '!Z13</f>
        <v>0</v>
      </c>
      <c r="AA13" s="348"/>
    </row>
    <row r="14" spans="1:27" x14ac:dyDescent="0.2">
      <c r="A14" s="756" t="s">
        <v>10</v>
      </c>
      <c r="B14" s="757"/>
      <c r="C14" s="26" t="s">
        <v>8</v>
      </c>
      <c r="D14" s="366">
        <f>SUM(E14+F14)</f>
        <v>430</v>
      </c>
      <c r="E14" s="366">
        <f t="shared" si="0"/>
        <v>232</v>
      </c>
      <c r="F14" s="367">
        <f t="shared" si="0"/>
        <v>198</v>
      </c>
      <c r="G14" s="17">
        <f>+Enero!G14+Febrero!G14+'Marzo '!G14</f>
        <v>20</v>
      </c>
      <c r="H14" s="17">
        <f>+Enero!H14+Febrero!H14+'Marzo '!H14</f>
        <v>18</v>
      </c>
      <c r="I14" s="17">
        <f>+Enero!I14+Febrero!I14+'Marzo '!I14</f>
        <v>20</v>
      </c>
      <c r="J14" s="17">
        <f>+Enero!J14+Febrero!J14+'Marzo '!J14</f>
        <v>18</v>
      </c>
      <c r="K14" s="17">
        <f>+Enero!K14+Febrero!K14+'Marzo '!K14</f>
        <v>24</v>
      </c>
      <c r="L14" s="17">
        <f>+Enero!L14+Febrero!L14+'Marzo '!L14</f>
        <v>18</v>
      </c>
      <c r="M14" s="17">
        <f>+Enero!M14+Febrero!M14+'Marzo '!M14</f>
        <v>41</v>
      </c>
      <c r="N14" s="17">
        <f>+Enero!N14+Febrero!N14+'Marzo '!N14</f>
        <v>50</v>
      </c>
      <c r="O14" s="17">
        <f>+Enero!O14+Febrero!O14+'Marzo '!O14</f>
        <v>52</v>
      </c>
      <c r="P14" s="17">
        <f>+Enero!P14+Febrero!P14+'Marzo '!P14</f>
        <v>43</v>
      </c>
      <c r="Q14" s="17">
        <f>+Enero!Q14+Febrero!Q14+'Marzo '!Q14</f>
        <v>20</v>
      </c>
      <c r="R14" s="17">
        <f>+Enero!R14+Febrero!R14+'Marzo '!R14</f>
        <v>20</v>
      </c>
      <c r="S14" s="17">
        <f>+Enero!S14+Febrero!S14+'Marzo '!S14</f>
        <v>30</v>
      </c>
      <c r="T14" s="17">
        <f>+Enero!T14+Febrero!T14+'Marzo '!T14</f>
        <v>13</v>
      </c>
      <c r="U14" s="17">
        <f>+Enero!U14+Febrero!U14+'Marzo '!U14</f>
        <v>15</v>
      </c>
      <c r="V14" s="17">
        <f>+Enero!V14+Febrero!V14+'Marzo '!V14</f>
        <v>9</v>
      </c>
      <c r="W14" s="17">
        <f>+Enero!W14+Febrero!W14+'Marzo '!W14</f>
        <v>8</v>
      </c>
      <c r="X14" s="17">
        <f>+Enero!X14+Febrero!X14+'Marzo '!X14</f>
        <v>7</v>
      </c>
      <c r="Y14" s="17">
        <f>+Enero!Y14+Febrero!Y14+'Marzo '!Y14</f>
        <v>2</v>
      </c>
      <c r="Z14" s="17">
        <f>+Enero!Z14+Febrero!Z14+'Marzo '!Z14</f>
        <v>2</v>
      </c>
      <c r="AA14" s="348"/>
    </row>
    <row r="15" spans="1:27" ht="15" thickBot="1" x14ac:dyDescent="0.25">
      <c r="A15" s="761" t="s">
        <v>5</v>
      </c>
      <c r="B15" s="762"/>
      <c r="C15" s="763"/>
      <c r="D15" s="370">
        <f>SUM(E15+F15)</f>
        <v>452</v>
      </c>
      <c r="E15" s="370">
        <f t="shared" si="0"/>
        <v>240</v>
      </c>
      <c r="F15" s="371">
        <f t="shared" si="0"/>
        <v>212</v>
      </c>
      <c r="G15" s="372">
        <f t="shared" ref="G15:Z15" si="1">SUM(G12:G14)</f>
        <v>20</v>
      </c>
      <c r="H15" s="373">
        <f t="shared" si="1"/>
        <v>18</v>
      </c>
      <c r="I15" s="372">
        <f t="shared" si="1"/>
        <v>21</v>
      </c>
      <c r="J15" s="373">
        <f t="shared" si="1"/>
        <v>20</v>
      </c>
      <c r="K15" s="372">
        <f t="shared" si="1"/>
        <v>25</v>
      </c>
      <c r="L15" s="373">
        <f t="shared" si="1"/>
        <v>21</v>
      </c>
      <c r="M15" s="374">
        <f t="shared" si="1"/>
        <v>41</v>
      </c>
      <c r="N15" s="375">
        <f t="shared" si="1"/>
        <v>53</v>
      </c>
      <c r="O15" s="374">
        <f t="shared" si="1"/>
        <v>56</v>
      </c>
      <c r="P15" s="375">
        <f t="shared" si="1"/>
        <v>46</v>
      </c>
      <c r="Q15" s="374">
        <f t="shared" si="1"/>
        <v>21</v>
      </c>
      <c r="R15" s="375">
        <f t="shared" si="1"/>
        <v>22</v>
      </c>
      <c r="S15" s="374">
        <f t="shared" si="1"/>
        <v>30</v>
      </c>
      <c r="T15" s="375">
        <f t="shared" si="1"/>
        <v>13</v>
      </c>
      <c r="U15" s="374">
        <f t="shared" si="1"/>
        <v>16</v>
      </c>
      <c r="V15" s="375">
        <f t="shared" si="1"/>
        <v>10</v>
      </c>
      <c r="W15" s="374">
        <f t="shared" si="1"/>
        <v>8</v>
      </c>
      <c r="X15" s="375">
        <f t="shared" si="1"/>
        <v>7</v>
      </c>
      <c r="Y15" s="374">
        <f t="shared" si="1"/>
        <v>2</v>
      </c>
      <c r="Z15" s="375">
        <f t="shared" si="1"/>
        <v>2</v>
      </c>
      <c r="AA15" s="348"/>
    </row>
    <row r="16" spans="1:27" ht="15" thickTop="1" x14ac:dyDescent="0.2">
      <c r="A16" s="750" t="s">
        <v>79</v>
      </c>
      <c r="B16" s="751"/>
      <c r="C16" s="752"/>
      <c r="D16" s="376">
        <f>+Enero!D16+Febrero!D16+'Marzo '!D16</f>
        <v>41</v>
      </c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8"/>
      <c r="AA16" s="348"/>
    </row>
    <row r="17" spans="1:27" x14ac:dyDescent="0.2">
      <c r="A17" s="758" t="s">
        <v>80</v>
      </c>
      <c r="B17" s="759"/>
      <c r="C17" s="760"/>
      <c r="D17" s="197">
        <f>+Enero!D17+Febrero!D17+'Marzo '!D17</f>
        <v>0</v>
      </c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80"/>
      <c r="AA17" s="348"/>
    </row>
    <row r="18" spans="1:27" x14ac:dyDescent="0.2">
      <c r="A18" s="35" t="s">
        <v>11</v>
      </c>
      <c r="B18" s="36"/>
    </row>
    <row r="19" spans="1:27" x14ac:dyDescent="0.2">
      <c r="A19" s="753" t="s">
        <v>3</v>
      </c>
      <c r="B19" s="753" t="s">
        <v>4</v>
      </c>
      <c r="C19" s="753"/>
      <c r="D19" s="740" t="s">
        <v>5</v>
      </c>
      <c r="E19" s="741"/>
      <c r="F19" s="742"/>
      <c r="G19" s="798" t="s">
        <v>67</v>
      </c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800"/>
    </row>
    <row r="20" spans="1:27" x14ac:dyDescent="0.2">
      <c r="A20" s="753"/>
      <c r="B20" s="753"/>
      <c r="C20" s="753"/>
      <c r="D20" s="743"/>
      <c r="E20" s="744"/>
      <c r="F20" s="744"/>
      <c r="G20" s="749" t="s">
        <v>68</v>
      </c>
      <c r="H20" s="749"/>
      <c r="I20" s="749" t="s">
        <v>69</v>
      </c>
      <c r="J20" s="749"/>
      <c r="K20" s="749" t="s">
        <v>70</v>
      </c>
      <c r="L20" s="749"/>
      <c r="M20" s="749" t="s">
        <v>71</v>
      </c>
      <c r="N20" s="749"/>
      <c r="O20" s="749" t="s">
        <v>72</v>
      </c>
      <c r="P20" s="749"/>
      <c r="Q20" s="749" t="s">
        <v>73</v>
      </c>
      <c r="R20" s="749"/>
      <c r="S20" s="749" t="s">
        <v>74</v>
      </c>
      <c r="T20" s="749"/>
      <c r="U20" s="749" t="s">
        <v>75</v>
      </c>
      <c r="V20" s="749"/>
      <c r="W20" s="749" t="s">
        <v>76</v>
      </c>
      <c r="X20" s="749"/>
      <c r="Y20" s="749" t="s">
        <v>77</v>
      </c>
      <c r="Z20" s="749"/>
    </row>
    <row r="21" spans="1:27" ht="15.75" customHeight="1" x14ac:dyDescent="0.2">
      <c r="A21" s="753"/>
      <c r="B21" s="753"/>
      <c r="C21" s="753"/>
      <c r="D21" s="323" t="s">
        <v>78</v>
      </c>
      <c r="E21" s="322" t="s">
        <v>12</v>
      </c>
      <c r="F21" s="327" t="s">
        <v>13</v>
      </c>
      <c r="G21" s="381" t="s">
        <v>12</v>
      </c>
      <c r="H21" s="356" t="s">
        <v>13</v>
      </c>
      <c r="I21" s="382" t="s">
        <v>12</v>
      </c>
      <c r="J21" s="383" t="s">
        <v>13</v>
      </c>
      <c r="K21" s="381" t="s">
        <v>12</v>
      </c>
      <c r="L21" s="381" t="s">
        <v>13</v>
      </c>
      <c r="M21" s="381" t="s">
        <v>12</v>
      </c>
      <c r="N21" s="381" t="s">
        <v>13</v>
      </c>
      <c r="O21" s="381" t="s">
        <v>12</v>
      </c>
      <c r="P21" s="381" t="s">
        <v>13</v>
      </c>
      <c r="Q21" s="381" t="s">
        <v>12</v>
      </c>
      <c r="R21" s="381" t="s">
        <v>13</v>
      </c>
      <c r="S21" s="381" t="s">
        <v>12</v>
      </c>
      <c r="T21" s="381" t="s">
        <v>13</v>
      </c>
      <c r="U21" s="381" t="s">
        <v>12</v>
      </c>
      <c r="V21" s="381" t="s">
        <v>13</v>
      </c>
      <c r="W21" s="381" t="s">
        <v>12</v>
      </c>
      <c r="X21" s="381" t="s">
        <v>13</v>
      </c>
      <c r="Y21" s="381" t="s">
        <v>12</v>
      </c>
      <c r="Z21" s="381" t="s">
        <v>13</v>
      </c>
    </row>
    <row r="22" spans="1:27" ht="14.25" customHeight="1" x14ac:dyDescent="0.2">
      <c r="A22" s="755" t="s">
        <v>6</v>
      </c>
      <c r="B22" s="774" t="s">
        <v>7</v>
      </c>
      <c r="C22" s="42" t="s">
        <v>14</v>
      </c>
      <c r="D22" s="384">
        <f t="shared" ref="D22:D27" si="2">SUM(E22+F22)</f>
        <v>1</v>
      </c>
      <c r="E22" s="385">
        <f t="shared" ref="E22:F27" si="3">SUM(G22+I22+K22+M22+O22+Q22+S22+U22+W22+Y22)</f>
        <v>0</v>
      </c>
      <c r="F22" s="386">
        <f t="shared" si="3"/>
        <v>1</v>
      </c>
      <c r="G22" s="23">
        <f>+Enero!G22+Febrero!G22+'Marzo '!G22</f>
        <v>0</v>
      </c>
      <c r="H22" s="25">
        <f>+Enero!H22+Febrero!H22+'Marzo '!H22</f>
        <v>0</v>
      </c>
      <c r="I22" s="17">
        <f>+Enero!I22+Febrero!I22+'Marzo '!I22</f>
        <v>0</v>
      </c>
      <c r="J22" s="361">
        <f>+Enero!J22+Febrero!J22+'Marzo '!J22</f>
        <v>0</v>
      </c>
      <c r="K22" s="387">
        <f>+Enero!K22+Febrero!K22+'Marzo '!K22</f>
        <v>0</v>
      </c>
      <c r="L22" s="19">
        <f>+Enero!L22+Febrero!L22+'Marzo '!L22</f>
        <v>0</v>
      </c>
      <c r="M22" s="387">
        <f>+Enero!M22+Febrero!M22+'Marzo '!M22</f>
        <v>0</v>
      </c>
      <c r="N22" s="19">
        <f>+Enero!N22+Febrero!N22+'Marzo '!N22</f>
        <v>1</v>
      </c>
      <c r="O22" s="387">
        <f>+Enero!O22+Febrero!O22+'Marzo '!O22</f>
        <v>0</v>
      </c>
      <c r="P22" s="19">
        <f>+Enero!P22+Febrero!P22+'Marzo '!P22</f>
        <v>0</v>
      </c>
      <c r="Q22" s="387">
        <f>+Enero!Q22+Febrero!Q22+'Marzo '!Q22</f>
        <v>0</v>
      </c>
      <c r="R22" s="19">
        <f>+Enero!R22+Febrero!R22+'Marzo '!R22</f>
        <v>0</v>
      </c>
      <c r="S22" s="387">
        <f>+Enero!S22+Febrero!S22+'Marzo '!S22</f>
        <v>0</v>
      </c>
      <c r="T22" s="19">
        <f>+Enero!T22+Febrero!T22+'Marzo '!T22</f>
        <v>0</v>
      </c>
      <c r="U22" s="387">
        <f>+Enero!U22+Febrero!U22+'Marzo '!U22</f>
        <v>0</v>
      </c>
      <c r="V22" s="19">
        <f>+Enero!V22+Febrero!V22+'Marzo '!V22</f>
        <v>0</v>
      </c>
      <c r="W22" s="387">
        <f>+Enero!W22+Febrero!W22+'Marzo '!W22</f>
        <v>0</v>
      </c>
      <c r="X22" s="19">
        <f>+Enero!X22+Febrero!X22+'Marzo '!X22</f>
        <v>0</v>
      </c>
      <c r="Y22" s="17">
        <f>+Enero!Y22+Febrero!Y22+'Marzo '!Y22</f>
        <v>0</v>
      </c>
      <c r="Z22" s="19">
        <f>+Enero!Z22+Febrero!Z22+'Marzo '!Z22</f>
        <v>0</v>
      </c>
      <c r="AA22" s="348"/>
    </row>
    <row r="23" spans="1:27" ht="14.25" customHeight="1" x14ac:dyDescent="0.2">
      <c r="A23" s="755"/>
      <c r="B23" s="769"/>
      <c r="C23" s="46" t="s">
        <v>15</v>
      </c>
      <c r="D23" s="388">
        <f t="shared" si="2"/>
        <v>0</v>
      </c>
      <c r="E23" s="389">
        <f t="shared" si="3"/>
        <v>0</v>
      </c>
      <c r="F23" s="390">
        <f t="shared" si="3"/>
        <v>0</v>
      </c>
      <c r="G23" s="48">
        <f>+Enero!G23+Febrero!G23+'Marzo '!G23</f>
        <v>0</v>
      </c>
      <c r="H23" s="52">
        <f>+Enero!H23+Febrero!H23+'Marzo '!H23</f>
        <v>0</v>
      </c>
      <c r="I23" s="164">
        <f>+Enero!I23+Febrero!I23+'Marzo '!I23</f>
        <v>0</v>
      </c>
      <c r="J23" s="364">
        <f>+Enero!J23+Febrero!J23+'Marzo '!J23</f>
        <v>0</v>
      </c>
      <c r="K23" s="391">
        <f>+Enero!K23+Febrero!K23+'Marzo '!K23</f>
        <v>0</v>
      </c>
      <c r="L23" s="50">
        <f>+Enero!L23+Febrero!L23+'Marzo '!L23</f>
        <v>0</v>
      </c>
      <c r="M23" s="391">
        <f>+Enero!M23+Febrero!M23+'Marzo '!M23</f>
        <v>0</v>
      </c>
      <c r="N23" s="50">
        <f>+Enero!N23+Febrero!N23+'Marzo '!N23</f>
        <v>0</v>
      </c>
      <c r="O23" s="391">
        <f>+Enero!O23+Febrero!O23+'Marzo '!O23</f>
        <v>0</v>
      </c>
      <c r="P23" s="50">
        <f>+Enero!P23+Febrero!P23+'Marzo '!P23</f>
        <v>0</v>
      </c>
      <c r="Q23" s="391">
        <f>+Enero!Q23+Febrero!Q23+'Marzo '!Q23</f>
        <v>0</v>
      </c>
      <c r="R23" s="50">
        <f>+Enero!R23+Febrero!R23+'Marzo '!R23</f>
        <v>0</v>
      </c>
      <c r="S23" s="391">
        <f>+Enero!S23+Febrero!S23+'Marzo '!S23</f>
        <v>0</v>
      </c>
      <c r="T23" s="50">
        <f>+Enero!T23+Febrero!T23+'Marzo '!T23</f>
        <v>0</v>
      </c>
      <c r="U23" s="391">
        <f>+Enero!U23+Febrero!U23+'Marzo '!U23</f>
        <v>0</v>
      </c>
      <c r="V23" s="50">
        <f>+Enero!V23+Febrero!V23+'Marzo '!V23</f>
        <v>0</v>
      </c>
      <c r="W23" s="391">
        <f>+Enero!W23+Febrero!W23+'Marzo '!W23</f>
        <v>0</v>
      </c>
      <c r="X23" s="50">
        <f>+Enero!X23+Febrero!X23+'Marzo '!X23</f>
        <v>0</v>
      </c>
      <c r="Y23" s="391">
        <f>+Enero!Y23+Febrero!Y23+'Marzo '!Y23</f>
        <v>0</v>
      </c>
      <c r="Z23" s="50">
        <f>+Enero!Z23+Febrero!Z23+'Marzo '!Z23</f>
        <v>0</v>
      </c>
      <c r="AA23" s="348"/>
    </row>
    <row r="24" spans="1:27" ht="14.25" customHeight="1" x14ac:dyDescent="0.2">
      <c r="A24" s="755"/>
      <c r="B24" s="774" t="s">
        <v>9</v>
      </c>
      <c r="C24" s="53" t="s">
        <v>14</v>
      </c>
      <c r="D24" s="392">
        <f t="shared" si="2"/>
        <v>1</v>
      </c>
      <c r="E24" s="392">
        <f t="shared" si="3"/>
        <v>0</v>
      </c>
      <c r="F24" s="393">
        <f t="shared" si="3"/>
        <v>1</v>
      </c>
      <c r="G24" s="55">
        <f>+Enero!G24+Febrero!G24+'Marzo '!G24</f>
        <v>0</v>
      </c>
      <c r="H24" s="57">
        <f>+Enero!H24+Febrero!H24+'Marzo '!H24</f>
        <v>0</v>
      </c>
      <c r="I24" s="55">
        <f>+Enero!I24+Febrero!I24+'Marzo '!I24</f>
        <v>0</v>
      </c>
      <c r="J24" s="394">
        <f>+Enero!J24+Febrero!J24+'Marzo '!J24</f>
        <v>0</v>
      </c>
      <c r="K24" s="395">
        <f>+Enero!K24+Febrero!K24+'Marzo '!K24</f>
        <v>0</v>
      </c>
      <c r="L24" s="57">
        <f>+Enero!L24+Febrero!L24+'Marzo '!L24</f>
        <v>1</v>
      </c>
      <c r="M24" s="395">
        <f>+Enero!M24+Febrero!M24+'Marzo '!M24</f>
        <v>0</v>
      </c>
      <c r="N24" s="57">
        <f>+Enero!N24+Febrero!N24+'Marzo '!N24</f>
        <v>0</v>
      </c>
      <c r="O24" s="395">
        <f>+Enero!O24+Febrero!O24+'Marzo '!O24</f>
        <v>0</v>
      </c>
      <c r="P24" s="57">
        <f>+Enero!P24+Febrero!P24+'Marzo '!P24</f>
        <v>0</v>
      </c>
      <c r="Q24" s="395">
        <f>+Enero!Q24+Febrero!Q24+'Marzo '!Q24</f>
        <v>0</v>
      </c>
      <c r="R24" s="57">
        <f>+Enero!R24+Febrero!R24+'Marzo '!R24</f>
        <v>0</v>
      </c>
      <c r="S24" s="395">
        <f>+Enero!S24+Febrero!S24+'Marzo '!S24</f>
        <v>0</v>
      </c>
      <c r="T24" s="57">
        <f>+Enero!T24+Febrero!T24+'Marzo '!T24</f>
        <v>0</v>
      </c>
      <c r="U24" s="395">
        <f>+Enero!U24+Febrero!U24+'Marzo '!U24</f>
        <v>0</v>
      </c>
      <c r="V24" s="57">
        <f>+Enero!V24+Febrero!V24+'Marzo '!V24</f>
        <v>0</v>
      </c>
      <c r="W24" s="395">
        <f>+Enero!W24+Febrero!W24+'Marzo '!W24</f>
        <v>0</v>
      </c>
      <c r="X24" s="57">
        <f>+Enero!X24+Febrero!X24+'Marzo '!X24</f>
        <v>0</v>
      </c>
      <c r="Y24" s="395">
        <f>+Enero!Y24+Febrero!Y24+'Marzo '!Y24</f>
        <v>0</v>
      </c>
      <c r="Z24" s="57">
        <f>+Enero!Z24+Febrero!Z24+'Marzo '!Z24</f>
        <v>0</v>
      </c>
      <c r="AA24" s="348"/>
    </row>
    <row r="25" spans="1:27" ht="14.25" customHeight="1" x14ac:dyDescent="0.2">
      <c r="A25" s="791"/>
      <c r="B25" s="769"/>
      <c r="C25" s="59" t="s">
        <v>15</v>
      </c>
      <c r="D25" s="389">
        <f t="shared" si="2"/>
        <v>0</v>
      </c>
      <c r="E25" s="389">
        <f t="shared" si="3"/>
        <v>0</v>
      </c>
      <c r="F25" s="390">
        <f t="shared" si="3"/>
        <v>0</v>
      </c>
      <c r="G25" s="48">
        <f>+Enero!G25+Febrero!G25+'Marzo '!G25</f>
        <v>0</v>
      </c>
      <c r="H25" s="52">
        <f>+Enero!H25+Febrero!H25+'Marzo '!H25</f>
        <v>0</v>
      </c>
      <c r="I25" s="48">
        <f>+Enero!I25+Febrero!I25+'Marzo '!I25</f>
        <v>0</v>
      </c>
      <c r="J25" s="396">
        <f>+Enero!J25+Febrero!J25+'Marzo '!J25</f>
        <v>0</v>
      </c>
      <c r="K25" s="64">
        <f>+Enero!K25+Febrero!K25+'Marzo '!K25</f>
        <v>0</v>
      </c>
      <c r="L25" s="52">
        <f>+Enero!L25+Febrero!L25+'Marzo '!L25</f>
        <v>0</v>
      </c>
      <c r="M25" s="64">
        <f>+Enero!M25+Febrero!M25+'Marzo '!M25</f>
        <v>0</v>
      </c>
      <c r="N25" s="52">
        <f>+Enero!N25+Febrero!N25+'Marzo '!N25</f>
        <v>0</v>
      </c>
      <c r="O25" s="64">
        <f>+Enero!O25+Febrero!O25+'Marzo '!O25</f>
        <v>0</v>
      </c>
      <c r="P25" s="52">
        <f>+Enero!P25+Febrero!P25+'Marzo '!P25</f>
        <v>0</v>
      </c>
      <c r="Q25" s="64">
        <f>+Enero!Q25+Febrero!Q25+'Marzo '!Q25</f>
        <v>0</v>
      </c>
      <c r="R25" s="52">
        <f>+Enero!R25+Febrero!R25+'Marzo '!R25</f>
        <v>0</v>
      </c>
      <c r="S25" s="64">
        <f>+Enero!S25+Febrero!S25+'Marzo '!S25</f>
        <v>0</v>
      </c>
      <c r="T25" s="52">
        <f>+Enero!T25+Febrero!T25+'Marzo '!T25</f>
        <v>0</v>
      </c>
      <c r="U25" s="64">
        <f>+Enero!U25+Febrero!U25+'Marzo '!U25</f>
        <v>0</v>
      </c>
      <c r="V25" s="52">
        <f>+Enero!V25+Febrero!V25+'Marzo '!V25</f>
        <v>0</v>
      </c>
      <c r="W25" s="64">
        <f>+Enero!W25+Febrero!W25+'Marzo '!W25</f>
        <v>0</v>
      </c>
      <c r="X25" s="52">
        <f>+Enero!X25+Febrero!X25+'Marzo '!X25</f>
        <v>0</v>
      </c>
      <c r="Y25" s="64">
        <f>+Enero!Y25+Febrero!Y25+'Marzo '!Y25</f>
        <v>0</v>
      </c>
      <c r="Z25" s="52">
        <f>+Enero!Z25+Febrero!Z25+'Marzo '!Z25</f>
        <v>0</v>
      </c>
      <c r="AA25" s="348"/>
    </row>
    <row r="26" spans="1:27" ht="14.25" customHeight="1" x14ac:dyDescent="0.2">
      <c r="A26" s="792" t="s">
        <v>10</v>
      </c>
      <c r="B26" s="793"/>
      <c r="C26" s="53" t="s">
        <v>14</v>
      </c>
      <c r="D26" s="397">
        <f t="shared" si="2"/>
        <v>70</v>
      </c>
      <c r="E26" s="397">
        <f t="shared" si="3"/>
        <v>34</v>
      </c>
      <c r="F26" s="398">
        <f t="shared" si="3"/>
        <v>36</v>
      </c>
      <c r="G26" s="61">
        <f>+Enero!G26+Febrero!G26+'Marzo '!G26</f>
        <v>2</v>
      </c>
      <c r="H26" s="63">
        <f>+Enero!H26+Febrero!H26+'Marzo '!H26</f>
        <v>0</v>
      </c>
      <c r="I26" s="399">
        <f>+Enero!I26+Febrero!I26+'Marzo '!I26</f>
        <v>6</v>
      </c>
      <c r="J26" s="400">
        <f>+Enero!J26+Febrero!J26+'Marzo '!J26</f>
        <v>9</v>
      </c>
      <c r="K26" s="61">
        <f>+Enero!K26+Febrero!K26+'Marzo '!K26</f>
        <v>7</v>
      </c>
      <c r="L26" s="63">
        <f>+Enero!L26+Febrero!L26+'Marzo '!L26</f>
        <v>4</v>
      </c>
      <c r="M26" s="61">
        <f>+Enero!M26+Febrero!M26+'Marzo '!M26</f>
        <v>12</v>
      </c>
      <c r="N26" s="63">
        <f>+Enero!N26+Febrero!N26+'Marzo '!N26</f>
        <v>10</v>
      </c>
      <c r="O26" s="61">
        <f>+Enero!O26+Febrero!O26+'Marzo '!O26</f>
        <v>4</v>
      </c>
      <c r="P26" s="63">
        <f>+Enero!P26+Febrero!P26+'Marzo '!P26</f>
        <v>7</v>
      </c>
      <c r="Q26" s="61">
        <f>+Enero!Q26+Febrero!Q26+'Marzo '!Q26</f>
        <v>0</v>
      </c>
      <c r="R26" s="63">
        <f>+Enero!R26+Febrero!R26+'Marzo '!R26</f>
        <v>0</v>
      </c>
      <c r="S26" s="61">
        <f>+Enero!S26+Febrero!S26+'Marzo '!S26</f>
        <v>1</v>
      </c>
      <c r="T26" s="63">
        <f>+Enero!T26+Febrero!T26+'Marzo '!T26</f>
        <v>5</v>
      </c>
      <c r="U26" s="61">
        <f>+Enero!U26+Febrero!U26+'Marzo '!U26</f>
        <v>2</v>
      </c>
      <c r="V26" s="63">
        <f>+Enero!V26+Febrero!V26+'Marzo '!V26</f>
        <v>1</v>
      </c>
      <c r="W26" s="61">
        <f>+Enero!W26+Febrero!W26+'Marzo '!W26</f>
        <v>0</v>
      </c>
      <c r="X26" s="63">
        <f>+Enero!X26+Febrero!X26+'Marzo '!X26</f>
        <v>0</v>
      </c>
      <c r="Y26" s="61">
        <f>+Enero!Y26+Febrero!Y26+'Marzo '!Y26</f>
        <v>0</v>
      </c>
      <c r="Z26" s="63">
        <f>+Enero!Z26+Febrero!Z26+'Marzo '!Z26</f>
        <v>0</v>
      </c>
      <c r="AA26" s="348"/>
    </row>
    <row r="27" spans="1:27" ht="14.25" customHeight="1" x14ac:dyDescent="0.2">
      <c r="A27" s="794"/>
      <c r="B27" s="771"/>
      <c r="C27" s="59" t="s">
        <v>15</v>
      </c>
      <c r="D27" s="389">
        <f t="shared" si="2"/>
        <v>2</v>
      </c>
      <c r="E27" s="389">
        <f t="shared" si="3"/>
        <v>1</v>
      </c>
      <c r="F27" s="390">
        <f t="shared" si="3"/>
        <v>1</v>
      </c>
      <c r="G27" s="64">
        <f>+Enero!G27+Febrero!G27+'Marzo '!G27</f>
        <v>0</v>
      </c>
      <c r="H27" s="52">
        <f>+Enero!H27+Febrero!H27+'Marzo '!H27</f>
        <v>0</v>
      </c>
      <c r="I27" s="48">
        <f>+Enero!I27+Febrero!I27+'Marzo '!I27</f>
        <v>0</v>
      </c>
      <c r="J27" s="396">
        <f>+Enero!J27+Febrero!J27+'Marzo '!J27</f>
        <v>0</v>
      </c>
      <c r="K27" s="64">
        <f>+Enero!K27+Febrero!K27+'Marzo '!K27</f>
        <v>1</v>
      </c>
      <c r="L27" s="52">
        <f>+Enero!L27+Febrero!L27+'Marzo '!L27</f>
        <v>0</v>
      </c>
      <c r="M27" s="64">
        <f>+Enero!M27+Febrero!M27+'Marzo '!M27</f>
        <v>0</v>
      </c>
      <c r="N27" s="52">
        <f>+Enero!N27+Febrero!N27+'Marzo '!N27</f>
        <v>0</v>
      </c>
      <c r="O27" s="64">
        <f>+Enero!O27+Febrero!O27+'Marzo '!O27</f>
        <v>0</v>
      </c>
      <c r="P27" s="52">
        <f>+Enero!P27+Febrero!P27+'Marzo '!P27</f>
        <v>1</v>
      </c>
      <c r="Q27" s="64">
        <f>+Enero!Q27+Febrero!Q27+'Marzo '!Q27</f>
        <v>0</v>
      </c>
      <c r="R27" s="52">
        <f>+Enero!R27+Febrero!R27+'Marzo '!R27</f>
        <v>0</v>
      </c>
      <c r="S27" s="64">
        <f>+Enero!S27+Febrero!S27+'Marzo '!S27</f>
        <v>0</v>
      </c>
      <c r="T27" s="52">
        <f>+Enero!T27+Febrero!T27+'Marzo '!T27</f>
        <v>0</v>
      </c>
      <c r="U27" s="64">
        <f>+Enero!U27+Febrero!U27+'Marzo '!U27</f>
        <v>0</v>
      </c>
      <c r="V27" s="52">
        <f>+Enero!V27+Febrero!V27+'Marzo '!V27</f>
        <v>0</v>
      </c>
      <c r="W27" s="64">
        <f>+Enero!W27+Febrero!W27+'Marzo '!W27</f>
        <v>0</v>
      </c>
      <c r="X27" s="52">
        <f>+Enero!X27+Febrero!X27+'Marzo '!X27</f>
        <v>0</v>
      </c>
      <c r="Y27" s="64">
        <f>+Enero!Y27+Febrero!Y27+'Marzo '!Y27</f>
        <v>0</v>
      </c>
      <c r="Z27" s="52">
        <f>+Enero!Z27+Febrero!Z27+'Marzo '!Z27</f>
        <v>0</v>
      </c>
      <c r="AA27" s="348"/>
    </row>
    <row r="28" spans="1:27" x14ac:dyDescent="0.2">
      <c r="A28" s="795" t="s">
        <v>5</v>
      </c>
      <c r="B28" s="796"/>
      <c r="C28" s="797"/>
      <c r="D28" s="401">
        <f t="shared" ref="D28:Z28" si="4">SUM(D22:D27)</f>
        <v>74</v>
      </c>
      <c r="E28" s="402">
        <f t="shared" si="4"/>
        <v>35</v>
      </c>
      <c r="F28" s="403">
        <f t="shared" si="4"/>
        <v>39</v>
      </c>
      <c r="G28" s="404">
        <f t="shared" si="4"/>
        <v>2</v>
      </c>
      <c r="H28" s="405">
        <f t="shared" si="4"/>
        <v>0</v>
      </c>
      <c r="I28" s="406">
        <f t="shared" si="4"/>
        <v>6</v>
      </c>
      <c r="J28" s="407">
        <f t="shared" si="4"/>
        <v>9</v>
      </c>
      <c r="K28" s="404">
        <f t="shared" si="4"/>
        <v>8</v>
      </c>
      <c r="L28" s="405">
        <f t="shared" si="4"/>
        <v>5</v>
      </c>
      <c r="M28" s="404">
        <f t="shared" si="4"/>
        <v>12</v>
      </c>
      <c r="N28" s="405">
        <f t="shared" si="4"/>
        <v>11</v>
      </c>
      <c r="O28" s="404">
        <f t="shared" si="4"/>
        <v>4</v>
      </c>
      <c r="P28" s="405">
        <f t="shared" si="4"/>
        <v>8</v>
      </c>
      <c r="Q28" s="404">
        <f t="shared" si="4"/>
        <v>0</v>
      </c>
      <c r="R28" s="405">
        <f t="shared" si="4"/>
        <v>0</v>
      </c>
      <c r="S28" s="404">
        <f t="shared" si="4"/>
        <v>1</v>
      </c>
      <c r="T28" s="405">
        <f t="shared" si="4"/>
        <v>5</v>
      </c>
      <c r="U28" s="404">
        <f t="shared" si="4"/>
        <v>2</v>
      </c>
      <c r="V28" s="405">
        <f t="shared" si="4"/>
        <v>1</v>
      </c>
      <c r="W28" s="404">
        <f t="shared" si="4"/>
        <v>0</v>
      </c>
      <c r="X28" s="405">
        <f t="shared" si="4"/>
        <v>0</v>
      </c>
      <c r="Y28" s="404">
        <f t="shared" si="4"/>
        <v>0</v>
      </c>
      <c r="Z28" s="405">
        <f t="shared" si="4"/>
        <v>0</v>
      </c>
      <c r="AA28" s="348"/>
    </row>
    <row r="29" spans="1:27" x14ac:dyDescent="0.2">
      <c r="A29" s="777" t="s">
        <v>16</v>
      </c>
      <c r="B29" s="777"/>
      <c r="C29" s="777"/>
      <c r="D29" s="777"/>
      <c r="E29" s="777"/>
      <c r="F29" s="777"/>
      <c r="G29" s="777"/>
      <c r="H29" s="777"/>
      <c r="I29" s="777"/>
      <c r="J29" s="777"/>
      <c r="K29" s="199"/>
      <c r="L29" s="20"/>
    </row>
    <row r="30" spans="1:27" x14ac:dyDescent="0.2">
      <c r="A30" s="801" t="s">
        <v>17</v>
      </c>
      <c r="B30" s="801"/>
      <c r="C30" s="801"/>
      <c r="D30" s="408" t="s">
        <v>5</v>
      </c>
      <c r="E30" s="409" t="s">
        <v>18</v>
      </c>
      <c r="F30" s="410" t="s">
        <v>19</v>
      </c>
      <c r="G30" s="68"/>
      <c r="H30" s="69"/>
      <c r="I30" s="69"/>
      <c r="J30" s="70"/>
      <c r="K30" s="199"/>
      <c r="L30" s="20"/>
    </row>
    <row r="31" spans="1:27" x14ac:dyDescent="0.2">
      <c r="A31" s="768" t="s">
        <v>81</v>
      </c>
      <c r="B31" s="810" t="s">
        <v>82</v>
      </c>
      <c r="C31" s="811"/>
      <c r="D31" s="411">
        <f t="shared" ref="D31:D43" si="5">SUM(E31+F31)</f>
        <v>0</v>
      </c>
      <c r="E31" s="412">
        <f>+Enero!E31+Febrero!E31+'Marzo '!E31</f>
        <v>0</v>
      </c>
      <c r="F31" s="413">
        <f>+Enero!F31+Febrero!F31+'Marzo '!F31</f>
        <v>0</v>
      </c>
      <c r="G31" s="348"/>
    </row>
    <row r="32" spans="1:27" x14ac:dyDescent="0.2">
      <c r="A32" s="774"/>
      <c r="B32" s="802" t="s">
        <v>83</v>
      </c>
      <c r="C32" s="803"/>
      <c r="D32" s="414">
        <f t="shared" si="5"/>
        <v>0</v>
      </c>
      <c r="E32" s="415">
        <f>+Enero!E32+Febrero!E32+'Marzo '!E32</f>
        <v>0</v>
      </c>
      <c r="F32" s="416">
        <f>+Enero!F32+Febrero!F32+'Marzo '!F32</f>
        <v>0</v>
      </c>
      <c r="G32" s="348"/>
    </row>
    <row r="33" spans="1:12" ht="14.25" customHeight="1" x14ac:dyDescent="0.2">
      <c r="A33" s="774"/>
      <c r="B33" s="802" t="s">
        <v>84</v>
      </c>
      <c r="C33" s="803"/>
      <c r="D33" s="414">
        <f t="shared" si="5"/>
        <v>0</v>
      </c>
      <c r="E33" s="415">
        <f>+Enero!E33+Febrero!E33+'Marzo '!E33</f>
        <v>0</v>
      </c>
      <c r="F33" s="416">
        <f>+Enero!F33+Febrero!F33+'Marzo '!F33</f>
        <v>0</v>
      </c>
      <c r="G33" s="348"/>
    </row>
    <row r="34" spans="1:12" ht="14.25" customHeight="1" x14ac:dyDescent="0.2">
      <c r="A34" s="774"/>
      <c r="B34" s="802" t="s">
        <v>85</v>
      </c>
      <c r="C34" s="803"/>
      <c r="D34" s="414">
        <f t="shared" si="5"/>
        <v>0</v>
      </c>
      <c r="E34" s="417">
        <f>+Enero!E34+Febrero!E34+'Marzo '!E34</f>
        <v>0</v>
      </c>
      <c r="F34" s="418">
        <f>+Enero!F34+Febrero!F34+'Marzo '!F34</f>
        <v>0</v>
      </c>
      <c r="G34" s="348"/>
    </row>
    <row r="35" spans="1:12" x14ac:dyDescent="0.2">
      <c r="A35" s="774"/>
      <c r="B35" s="802" t="s">
        <v>86</v>
      </c>
      <c r="C35" s="803"/>
      <c r="D35" s="414">
        <f t="shared" si="5"/>
        <v>0</v>
      </c>
      <c r="E35" s="417">
        <f>+Enero!E35+Febrero!E35+'Marzo '!E35</f>
        <v>0</v>
      </c>
      <c r="F35" s="418">
        <f>+Enero!F35+Febrero!F35+'Marzo '!F35</f>
        <v>0</v>
      </c>
      <c r="G35" s="348"/>
    </row>
    <row r="36" spans="1:12" x14ac:dyDescent="0.2">
      <c r="A36" s="774"/>
      <c r="B36" s="802" t="s">
        <v>87</v>
      </c>
      <c r="C36" s="803"/>
      <c r="D36" s="414">
        <f t="shared" si="5"/>
        <v>0</v>
      </c>
      <c r="E36" s="417">
        <f>+Enero!E36+Febrero!E36+'Marzo '!E36</f>
        <v>0</v>
      </c>
      <c r="F36" s="418">
        <f>+Enero!F36+Febrero!F36+'Marzo '!F36</f>
        <v>0</v>
      </c>
      <c r="G36" s="348"/>
    </row>
    <row r="37" spans="1:12" x14ac:dyDescent="0.2">
      <c r="A37" s="774"/>
      <c r="B37" s="802" t="s">
        <v>88</v>
      </c>
      <c r="C37" s="803"/>
      <c r="D37" s="414">
        <f t="shared" si="5"/>
        <v>0</v>
      </c>
      <c r="E37" s="417">
        <f>+Enero!E37+Febrero!E37+'Marzo '!E37</f>
        <v>0</v>
      </c>
      <c r="F37" s="418">
        <f>+Enero!F37+Febrero!F37+'Marzo '!F37</f>
        <v>0</v>
      </c>
      <c r="G37" s="348"/>
    </row>
    <row r="38" spans="1:12" x14ac:dyDescent="0.2">
      <c r="A38" s="774"/>
      <c r="B38" s="802" t="s">
        <v>89</v>
      </c>
      <c r="C38" s="803"/>
      <c r="D38" s="414">
        <f t="shared" si="5"/>
        <v>0</v>
      </c>
      <c r="E38" s="417">
        <f>+Enero!E38+Febrero!E38+'Marzo '!E38</f>
        <v>0</v>
      </c>
      <c r="F38" s="418">
        <f>+Enero!F38+Febrero!F38+'Marzo '!F38</f>
        <v>0</v>
      </c>
      <c r="G38" s="348"/>
    </row>
    <row r="39" spans="1:12" x14ac:dyDescent="0.2">
      <c r="A39" s="769"/>
      <c r="B39" s="804" t="s">
        <v>90</v>
      </c>
      <c r="C39" s="805"/>
      <c r="D39" s="419">
        <f t="shared" si="5"/>
        <v>0</v>
      </c>
      <c r="E39" s="420">
        <f>+Enero!E39+Febrero!E39+'Marzo '!E39</f>
        <v>0</v>
      </c>
      <c r="F39" s="421">
        <f>+Enero!F39+Febrero!F39+'Marzo '!F39</f>
        <v>0</v>
      </c>
      <c r="G39" s="348"/>
    </row>
    <row r="40" spans="1:12" x14ac:dyDescent="0.2">
      <c r="A40" s="768" t="s">
        <v>91</v>
      </c>
      <c r="B40" s="768" t="s">
        <v>92</v>
      </c>
      <c r="C40" s="14" t="s">
        <v>20</v>
      </c>
      <c r="D40" s="411">
        <f t="shared" si="5"/>
        <v>3</v>
      </c>
      <c r="E40" s="422">
        <f>+Enero!E40+Febrero!E40+'Marzo '!E40</f>
        <v>0</v>
      </c>
      <c r="F40" s="423">
        <f>+Enero!F40+Febrero!F40+'Marzo '!F40</f>
        <v>3</v>
      </c>
      <c r="G40" s="348"/>
    </row>
    <row r="41" spans="1:12" x14ac:dyDescent="0.2">
      <c r="A41" s="774"/>
      <c r="B41" s="769"/>
      <c r="C41" s="315" t="s">
        <v>21</v>
      </c>
      <c r="D41" s="419">
        <f t="shared" si="5"/>
        <v>0</v>
      </c>
      <c r="E41" s="424">
        <f>+Enero!E41+Febrero!E41+'Marzo '!E41</f>
        <v>0</v>
      </c>
      <c r="F41" s="421">
        <f>+Enero!F41+Febrero!F41+'Marzo '!F41</f>
        <v>0</v>
      </c>
      <c r="G41" s="348"/>
    </row>
    <row r="42" spans="1:12" x14ac:dyDescent="0.2">
      <c r="A42" s="774"/>
      <c r="B42" s="768" t="s">
        <v>93</v>
      </c>
      <c r="C42" s="14" t="s">
        <v>20</v>
      </c>
      <c r="D42" s="411">
        <f t="shared" si="5"/>
        <v>0</v>
      </c>
      <c r="E42" s="422">
        <f>+Enero!E42+Febrero!E42+'Marzo '!E42</f>
        <v>0</v>
      </c>
      <c r="F42" s="423">
        <f>+Enero!F42+Febrero!F42+'Marzo '!F42</f>
        <v>0</v>
      </c>
      <c r="G42" s="348"/>
    </row>
    <row r="43" spans="1:12" x14ac:dyDescent="0.2">
      <c r="A43" s="769"/>
      <c r="B43" s="769"/>
      <c r="C43" s="90" t="s">
        <v>21</v>
      </c>
      <c r="D43" s="419">
        <f t="shared" si="5"/>
        <v>0</v>
      </c>
      <c r="E43" s="424">
        <f>+Enero!E43+Febrero!E43+'Marzo '!E43</f>
        <v>0</v>
      </c>
      <c r="F43" s="421">
        <f>+Enero!F43+Febrero!F43+'Marzo '!F43</f>
        <v>0</v>
      </c>
      <c r="G43" s="348"/>
    </row>
    <row r="44" spans="1:12" x14ac:dyDescent="0.2">
      <c r="A44" s="777" t="s">
        <v>22</v>
      </c>
      <c r="B44" s="777"/>
      <c r="C44" s="777"/>
      <c r="D44" s="777"/>
      <c r="E44" s="777"/>
      <c r="F44" s="777"/>
      <c r="G44" s="777"/>
      <c r="H44" s="777"/>
      <c r="I44" s="38"/>
      <c r="J44" s="38"/>
      <c r="K44" s="199"/>
      <c r="L44" s="20"/>
    </row>
    <row r="45" spans="1:12" x14ac:dyDescent="0.2">
      <c r="A45" s="806" t="s">
        <v>23</v>
      </c>
      <c r="B45" s="808" t="s">
        <v>5</v>
      </c>
      <c r="C45" s="20"/>
    </row>
    <row r="46" spans="1:12" x14ac:dyDescent="0.2">
      <c r="A46" s="807"/>
      <c r="B46" s="809"/>
      <c r="C46" s="91"/>
      <c r="D46" s="20"/>
    </row>
    <row r="47" spans="1:12" x14ac:dyDescent="0.2">
      <c r="A47" s="14" t="s">
        <v>94</v>
      </c>
      <c r="B47" s="425">
        <f>+Enero!B47+Febrero!B47+'Marzo '!B47</f>
        <v>421</v>
      </c>
      <c r="C47" s="95"/>
      <c r="D47" s="20"/>
    </row>
    <row r="48" spans="1:12" x14ac:dyDescent="0.2">
      <c r="A48" s="90" t="s">
        <v>95</v>
      </c>
      <c r="B48" s="426">
        <f>+Enero!B48+Febrero!B48+'Marzo '!B48</f>
        <v>31</v>
      </c>
      <c r="C48" s="95"/>
      <c r="D48" s="20"/>
    </row>
    <row r="49" spans="1:10" x14ac:dyDescent="0.2">
      <c r="A49" s="316" t="s">
        <v>5</v>
      </c>
      <c r="B49" s="427">
        <f>SUM(B47+B48)</f>
        <v>452</v>
      </c>
      <c r="C49" s="428"/>
      <c r="D49" s="20"/>
    </row>
    <row r="50" spans="1:10" x14ac:dyDescent="0.2">
      <c r="A50" s="99" t="s">
        <v>24</v>
      </c>
      <c r="B50" s="99"/>
      <c r="C50" s="99"/>
      <c r="D50" s="20"/>
    </row>
    <row r="51" spans="1:10" x14ac:dyDescent="0.2">
      <c r="A51" s="768" t="s">
        <v>25</v>
      </c>
      <c r="B51" s="770" t="s">
        <v>4</v>
      </c>
      <c r="C51" s="772" t="s">
        <v>5</v>
      </c>
      <c r="D51" s="20"/>
    </row>
    <row r="52" spans="1:10" x14ac:dyDescent="0.2">
      <c r="A52" s="769"/>
      <c r="B52" s="771"/>
      <c r="C52" s="773"/>
      <c r="D52" s="20"/>
    </row>
    <row r="53" spans="1:10" x14ac:dyDescent="0.2">
      <c r="A53" s="768" t="s">
        <v>26</v>
      </c>
      <c r="B53" s="101" t="s">
        <v>96</v>
      </c>
      <c r="C53" s="425">
        <f>+Enero!C53+Febrero!C53+'Marzo '!C53</f>
        <v>0</v>
      </c>
      <c r="D53" s="429"/>
    </row>
    <row r="54" spans="1:10" x14ac:dyDescent="0.2">
      <c r="A54" s="774"/>
      <c r="B54" s="102" t="s">
        <v>97</v>
      </c>
      <c r="C54" s="430">
        <f>+Enero!C54+Febrero!C54+'Marzo '!C54</f>
        <v>0</v>
      </c>
      <c r="D54" s="429"/>
    </row>
    <row r="55" spans="1:10" x14ac:dyDescent="0.2">
      <c r="A55" s="769"/>
      <c r="B55" s="104" t="s">
        <v>98</v>
      </c>
      <c r="C55" s="426">
        <f>+Enero!C55+Febrero!C55+'Marzo '!C55</f>
        <v>0</v>
      </c>
      <c r="D55" s="429"/>
    </row>
    <row r="56" spans="1:10" x14ac:dyDescent="0.2">
      <c r="A56" s="768" t="s">
        <v>27</v>
      </c>
      <c r="B56" s="101" t="s">
        <v>36</v>
      </c>
      <c r="C56" s="425">
        <f>+Enero!C56+Febrero!C56+'Marzo '!C56</f>
        <v>0</v>
      </c>
      <c r="D56" s="429"/>
    </row>
    <row r="57" spans="1:10" ht="21" x14ac:dyDescent="0.2">
      <c r="A57" s="774"/>
      <c r="B57" s="102" t="s">
        <v>99</v>
      </c>
      <c r="C57" s="430">
        <f>+Enero!C57+Febrero!C57+'Marzo '!C57</f>
        <v>0</v>
      </c>
      <c r="D57" s="429"/>
    </row>
    <row r="58" spans="1:10" ht="21" x14ac:dyDescent="0.2">
      <c r="A58" s="774"/>
      <c r="B58" s="320" t="s">
        <v>100</v>
      </c>
      <c r="C58" s="430">
        <f>+Enero!C58+Febrero!C58+'Marzo '!C58</f>
        <v>0</v>
      </c>
      <c r="D58" s="429"/>
    </row>
    <row r="59" spans="1:10" x14ac:dyDescent="0.2">
      <c r="A59" s="769"/>
      <c r="B59" s="104" t="s">
        <v>101</v>
      </c>
      <c r="C59" s="426">
        <f>+Enero!C59+Febrero!C59+'Marzo '!C59</f>
        <v>0</v>
      </c>
      <c r="D59" s="429"/>
    </row>
    <row r="60" spans="1:10" ht="31.5" x14ac:dyDescent="0.2">
      <c r="A60" s="768" t="s">
        <v>30</v>
      </c>
      <c r="B60" s="105" t="s">
        <v>102</v>
      </c>
      <c r="C60" s="425">
        <f>+Enero!C60+Febrero!C60+'Marzo '!C60</f>
        <v>0</v>
      </c>
      <c r="D60" s="429"/>
    </row>
    <row r="61" spans="1:10" ht="21" x14ac:dyDescent="0.2">
      <c r="A61" s="769"/>
      <c r="B61" s="106" t="s">
        <v>103</v>
      </c>
      <c r="C61" s="426">
        <f>+Enero!C61+Febrero!C61+'Marzo '!C61</f>
        <v>0</v>
      </c>
      <c r="D61" s="429"/>
    </row>
    <row r="62" spans="1:10" x14ac:dyDescent="0.2">
      <c r="A62" s="775" t="s">
        <v>31</v>
      </c>
      <c r="B62" s="776"/>
      <c r="C62" s="431">
        <f>+Enero!C62+Febrero!C62+'Marzo '!C62</f>
        <v>0</v>
      </c>
      <c r="D62" s="429"/>
    </row>
    <row r="63" spans="1:10" x14ac:dyDescent="0.2">
      <c r="A63" s="777" t="s">
        <v>32</v>
      </c>
      <c r="B63" s="777"/>
      <c r="C63" s="777"/>
      <c r="D63" s="777"/>
      <c r="E63" s="777"/>
      <c r="F63" s="777"/>
      <c r="G63" s="777"/>
      <c r="H63" s="777"/>
      <c r="I63" s="777"/>
      <c r="J63" s="20"/>
    </row>
    <row r="64" spans="1:10" x14ac:dyDescent="0.2">
      <c r="A64" s="778" t="s">
        <v>33</v>
      </c>
      <c r="B64" s="778"/>
      <c r="C64" s="779" t="s">
        <v>34</v>
      </c>
      <c r="D64" s="779" t="s">
        <v>35</v>
      </c>
      <c r="E64" s="780" t="s">
        <v>27</v>
      </c>
      <c r="F64" s="779"/>
      <c r="G64" s="779"/>
      <c r="H64" s="779" t="s">
        <v>104</v>
      </c>
      <c r="I64" s="3"/>
      <c r="J64" s="20"/>
    </row>
    <row r="65" spans="1:12" x14ac:dyDescent="0.2">
      <c r="A65" s="778"/>
      <c r="B65" s="778"/>
      <c r="C65" s="779"/>
      <c r="D65" s="779"/>
      <c r="E65" s="321" t="s">
        <v>28</v>
      </c>
      <c r="F65" s="321" t="s">
        <v>105</v>
      </c>
      <c r="G65" s="321" t="s">
        <v>29</v>
      </c>
      <c r="H65" s="780"/>
      <c r="I65" s="3"/>
      <c r="J65" s="20"/>
    </row>
    <row r="66" spans="1:12" x14ac:dyDescent="0.2">
      <c r="A66" s="766" t="s">
        <v>106</v>
      </c>
      <c r="B66" s="766"/>
      <c r="C66" s="432">
        <f>+Enero!C66+Febrero!C66+'Marzo '!C66</f>
        <v>0</v>
      </c>
      <c r="D66" s="432">
        <f>+Enero!D66+Febrero!D66+'Marzo '!D66</f>
        <v>0</v>
      </c>
      <c r="E66" s="432">
        <f>+Enero!E66+Febrero!E66+'Marzo '!E66</f>
        <v>0</v>
      </c>
      <c r="F66" s="432">
        <f>+Enero!F66+Febrero!F66+'Marzo '!F66</f>
        <v>0</v>
      </c>
      <c r="G66" s="432">
        <f>+Enero!G66+Febrero!G66+'Marzo '!G66</f>
        <v>0</v>
      </c>
      <c r="H66" s="433">
        <f>+Enero!H66+Febrero!H66+'Marzo '!H66</f>
        <v>0</v>
      </c>
      <c r="I66" s="434"/>
      <c r="J66" s="20"/>
    </row>
    <row r="67" spans="1:12" x14ac:dyDescent="0.2">
      <c r="A67" s="767" t="s">
        <v>107</v>
      </c>
      <c r="B67" s="767"/>
      <c r="C67" s="435">
        <f>+Enero!C67+Febrero!C67+'Marzo '!C67</f>
        <v>0</v>
      </c>
      <c r="D67" s="435">
        <f>+Enero!D67+Febrero!D67+'Marzo '!D67</f>
        <v>0</v>
      </c>
      <c r="E67" s="435">
        <f>+Enero!E67+Febrero!E67+'Marzo '!E67</f>
        <v>0</v>
      </c>
      <c r="F67" s="435">
        <f>+Enero!F67+Febrero!F67+'Marzo '!F67</f>
        <v>0</v>
      </c>
      <c r="G67" s="435">
        <f>+Enero!G67+Febrero!G67+'Marzo '!G67</f>
        <v>0</v>
      </c>
      <c r="H67" s="436">
        <f>+Enero!H67+Febrero!H67+'Marzo '!H67</f>
        <v>0</v>
      </c>
      <c r="I67" s="434"/>
      <c r="J67" s="20"/>
    </row>
    <row r="68" spans="1:12" x14ac:dyDescent="0.2">
      <c r="A68" s="812" t="s">
        <v>108</v>
      </c>
      <c r="B68" s="812"/>
      <c r="C68" s="437">
        <f>+Enero!C68+Febrero!C68+'Marzo '!C68</f>
        <v>0</v>
      </c>
      <c r="D68" s="437">
        <f>+Enero!D68+Febrero!D68+'Marzo '!D68</f>
        <v>0</v>
      </c>
      <c r="E68" s="437">
        <f>+Enero!E68+Febrero!E68+'Marzo '!E68</f>
        <v>0</v>
      </c>
      <c r="F68" s="437">
        <f>+Enero!F68+Febrero!F68+'Marzo '!F68</f>
        <v>0</v>
      </c>
      <c r="G68" s="437">
        <f>+Enero!G68+Febrero!G68+'Marzo '!G68</f>
        <v>0</v>
      </c>
      <c r="H68" s="438">
        <f>+Enero!H68+Febrero!H68+'Marzo '!H68</f>
        <v>0</v>
      </c>
      <c r="I68" s="434"/>
      <c r="J68" s="20"/>
    </row>
    <row r="69" spans="1:12" x14ac:dyDescent="0.2">
      <c r="A69" s="783" t="s">
        <v>5</v>
      </c>
      <c r="B69" s="783"/>
      <c r="C69" s="439">
        <f t="shared" ref="C69:H69" si="6">SUM(C66:C68)</f>
        <v>0</v>
      </c>
      <c r="D69" s="439">
        <f t="shared" si="6"/>
        <v>0</v>
      </c>
      <c r="E69" s="439">
        <f t="shared" si="6"/>
        <v>0</v>
      </c>
      <c r="F69" s="439">
        <f t="shared" si="6"/>
        <v>0</v>
      </c>
      <c r="G69" s="439">
        <f t="shared" si="6"/>
        <v>0</v>
      </c>
      <c r="H69" s="440">
        <f t="shared" si="6"/>
        <v>0</v>
      </c>
      <c r="I69" s="441"/>
      <c r="J69" s="20"/>
    </row>
    <row r="70" spans="1:12" x14ac:dyDescent="0.2">
      <c r="A70" s="115" t="s">
        <v>39</v>
      </c>
    </row>
    <row r="71" spans="1:12" x14ac:dyDescent="0.2">
      <c r="A71" s="777" t="s">
        <v>40</v>
      </c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</row>
    <row r="72" spans="1:12" x14ac:dyDescent="0.2">
      <c r="A72" s="778" t="s">
        <v>33</v>
      </c>
      <c r="B72" s="778"/>
      <c r="C72" s="779" t="s">
        <v>34</v>
      </c>
      <c r="D72" s="779" t="s">
        <v>35</v>
      </c>
      <c r="E72" s="780" t="s">
        <v>27</v>
      </c>
      <c r="F72" s="779"/>
      <c r="G72" s="779"/>
      <c r="H72" s="779" t="s">
        <v>104</v>
      </c>
      <c r="I72" s="3"/>
      <c r="J72" s="3"/>
      <c r="K72" s="191"/>
      <c r="L72" s="116"/>
    </row>
    <row r="73" spans="1:12" x14ac:dyDescent="0.2">
      <c r="A73" s="778"/>
      <c r="B73" s="778"/>
      <c r="C73" s="779"/>
      <c r="D73" s="779"/>
      <c r="E73" s="321" t="s">
        <v>28</v>
      </c>
      <c r="F73" s="321" t="s">
        <v>105</v>
      </c>
      <c r="G73" s="321" t="s">
        <v>29</v>
      </c>
      <c r="H73" s="780"/>
      <c r="I73" s="3"/>
      <c r="J73" s="3"/>
      <c r="K73" s="191"/>
      <c r="L73" s="116"/>
    </row>
    <row r="74" spans="1:12" x14ac:dyDescent="0.2">
      <c r="A74" s="766" t="s">
        <v>107</v>
      </c>
      <c r="B74" s="766"/>
      <c r="C74" s="432">
        <f>+Enero!C74+Febrero!C74+'Marzo '!C74</f>
        <v>4</v>
      </c>
      <c r="D74" s="432">
        <f>+Enero!D74+Febrero!D74+'Marzo '!D74</f>
        <v>0</v>
      </c>
      <c r="E74" s="432">
        <f>+Enero!E74+Febrero!E74+'Marzo '!E74</f>
        <v>117</v>
      </c>
      <c r="F74" s="432">
        <f>+Enero!F74+Febrero!F74+'Marzo '!F74</f>
        <v>0</v>
      </c>
      <c r="G74" s="432">
        <f>+Enero!G74+Febrero!G74+'Marzo '!G74</f>
        <v>0</v>
      </c>
      <c r="H74" s="433">
        <f>+Enero!H74+Febrero!H74+'Marzo '!H74</f>
        <v>0</v>
      </c>
      <c r="I74" s="434"/>
      <c r="J74" s="3"/>
      <c r="K74" s="191"/>
      <c r="L74" s="3"/>
    </row>
    <row r="75" spans="1:12" x14ac:dyDescent="0.2">
      <c r="A75" s="767" t="s">
        <v>109</v>
      </c>
      <c r="B75" s="767"/>
      <c r="C75" s="430">
        <f>+Enero!C75+Febrero!C75+'Marzo '!C75</f>
        <v>1</v>
      </c>
      <c r="D75" s="430">
        <f>+Enero!D75+Febrero!D75+'Marzo '!D75</f>
        <v>0</v>
      </c>
      <c r="E75" s="430">
        <f>+Enero!E75+Febrero!E75+'Marzo '!E75</f>
        <v>0</v>
      </c>
      <c r="F75" s="430">
        <f>+Enero!F75+Febrero!F75+'Marzo '!F75</f>
        <v>0</v>
      </c>
      <c r="G75" s="430">
        <f>+Enero!G75+Febrero!G75+'Marzo '!G75</f>
        <v>0</v>
      </c>
      <c r="H75" s="442">
        <f>+Enero!H75+Febrero!H75+'Marzo '!H75</f>
        <v>0</v>
      </c>
      <c r="I75" s="434"/>
      <c r="J75" s="3"/>
      <c r="K75" s="191"/>
      <c r="L75" s="3"/>
    </row>
    <row r="76" spans="1:12" ht="14.25" customHeight="1" x14ac:dyDescent="0.2">
      <c r="A76" s="781" t="s">
        <v>110</v>
      </c>
      <c r="B76" s="781"/>
      <c r="C76" s="430">
        <f>+Enero!C76+Febrero!C76+'Marzo '!C76</f>
        <v>0</v>
      </c>
      <c r="D76" s="430">
        <f>+Enero!D76+Febrero!D76+'Marzo '!D76</f>
        <v>0</v>
      </c>
      <c r="E76" s="430">
        <f>+Enero!E76+Febrero!E76+'Marzo '!E76</f>
        <v>0</v>
      </c>
      <c r="F76" s="430">
        <f>+Enero!F76+Febrero!F76+'Marzo '!F76</f>
        <v>0</v>
      </c>
      <c r="G76" s="430">
        <f>+Enero!G76+Febrero!G76+'Marzo '!G76</f>
        <v>0</v>
      </c>
      <c r="H76" s="442">
        <f>+Enero!H76+Febrero!H76+'Marzo '!H76</f>
        <v>0</v>
      </c>
      <c r="I76" s="434"/>
      <c r="J76" s="3"/>
      <c r="K76" s="191"/>
      <c r="L76" s="3"/>
    </row>
    <row r="77" spans="1:12" x14ac:dyDescent="0.2">
      <c r="A77" s="767" t="s">
        <v>111</v>
      </c>
      <c r="B77" s="767"/>
      <c r="C77" s="430">
        <f>+Enero!C77+Febrero!C77+'Marzo '!C77</f>
        <v>0</v>
      </c>
      <c r="D77" s="430">
        <f>+Enero!D77+Febrero!D77+'Marzo '!D77</f>
        <v>12</v>
      </c>
      <c r="E77" s="430">
        <f>+Enero!E77+Febrero!E77+'Marzo '!E77</f>
        <v>0</v>
      </c>
      <c r="F77" s="430">
        <f>+Enero!F77+Febrero!F77+'Marzo '!F77</f>
        <v>0</v>
      </c>
      <c r="G77" s="430">
        <f>+Enero!G77+Febrero!G77+'Marzo '!G77</f>
        <v>0</v>
      </c>
      <c r="H77" s="442">
        <f>+Enero!H77+Febrero!H77+'Marzo '!H77</f>
        <v>0</v>
      </c>
      <c r="I77" s="434"/>
      <c r="J77" s="3"/>
      <c r="K77" s="191"/>
      <c r="L77" s="3"/>
    </row>
    <row r="78" spans="1:12" x14ac:dyDescent="0.2">
      <c r="A78" s="782" t="s">
        <v>108</v>
      </c>
      <c r="B78" s="782"/>
      <c r="C78" s="437">
        <f>+Enero!C78+Febrero!C78+'Marzo '!C78</f>
        <v>0</v>
      </c>
      <c r="D78" s="437">
        <f>+Enero!D78+Febrero!D78+'Marzo '!D78</f>
        <v>3</v>
      </c>
      <c r="E78" s="437">
        <f>+Enero!E78+Febrero!E78+'Marzo '!E78</f>
        <v>0</v>
      </c>
      <c r="F78" s="437">
        <f>+Enero!F78+Febrero!F78+'Marzo '!F78</f>
        <v>0</v>
      </c>
      <c r="G78" s="437">
        <f>+Enero!G78+Febrero!G78+'Marzo '!G78</f>
        <v>0</v>
      </c>
      <c r="H78" s="438">
        <f>+Enero!H78+Febrero!H78+'Marzo '!H78</f>
        <v>0</v>
      </c>
      <c r="I78" s="434"/>
      <c r="J78" s="3"/>
      <c r="K78" s="191"/>
      <c r="L78" s="3"/>
    </row>
    <row r="79" spans="1:12" x14ac:dyDescent="0.2">
      <c r="A79" s="783" t="s">
        <v>5</v>
      </c>
      <c r="B79" s="783"/>
      <c r="C79" s="439">
        <f t="shared" ref="C79:H79" si="7">SUM(C74:C78)</f>
        <v>5</v>
      </c>
      <c r="D79" s="439">
        <f t="shared" si="7"/>
        <v>15</v>
      </c>
      <c r="E79" s="439">
        <f t="shared" si="7"/>
        <v>117</v>
      </c>
      <c r="F79" s="439">
        <f t="shared" si="7"/>
        <v>0</v>
      </c>
      <c r="G79" s="439">
        <f t="shared" si="7"/>
        <v>0</v>
      </c>
      <c r="H79" s="440">
        <f t="shared" si="7"/>
        <v>0</v>
      </c>
      <c r="I79" s="441"/>
      <c r="J79" s="3"/>
      <c r="K79" s="191"/>
      <c r="L79" s="3"/>
    </row>
    <row r="80" spans="1:12" x14ac:dyDescent="0.2">
      <c r="A80" s="115" t="s">
        <v>39</v>
      </c>
      <c r="B80" s="118"/>
      <c r="C80" s="119"/>
      <c r="D80" s="119"/>
      <c r="E80" s="119"/>
      <c r="F80" s="119"/>
      <c r="G80" s="119"/>
      <c r="H80" s="119"/>
      <c r="I80" s="2"/>
      <c r="J80" s="2"/>
      <c r="K80" s="188"/>
      <c r="L80" s="2"/>
    </row>
    <row r="81" spans="1:12" x14ac:dyDescent="0.2">
      <c r="A81" s="784" t="s">
        <v>41</v>
      </c>
      <c r="B81" s="784"/>
      <c r="C81" s="784"/>
      <c r="D81" s="784"/>
      <c r="E81" s="784"/>
      <c r="F81" s="784"/>
      <c r="G81" s="784"/>
      <c r="H81" s="784"/>
      <c r="I81" s="2"/>
      <c r="J81" s="2"/>
      <c r="K81" s="188"/>
      <c r="L81" s="2"/>
    </row>
    <row r="82" spans="1:12" ht="52.5" x14ac:dyDescent="0.2">
      <c r="A82" s="785" t="s">
        <v>42</v>
      </c>
      <c r="B82" s="786"/>
      <c r="C82" s="325" t="s">
        <v>5</v>
      </c>
      <c r="D82" s="325" t="s">
        <v>112</v>
      </c>
      <c r="E82" s="325" t="s">
        <v>43</v>
      </c>
      <c r="F82" s="325" t="s">
        <v>113</v>
      </c>
      <c r="G82" s="325" t="s">
        <v>44</v>
      </c>
      <c r="H82" s="325" t="s">
        <v>114</v>
      </c>
      <c r="I82" s="2"/>
      <c r="J82" s="2"/>
      <c r="K82" s="188"/>
      <c r="L82" s="2"/>
    </row>
    <row r="83" spans="1:12" x14ac:dyDescent="0.2">
      <c r="A83" s="787" t="s">
        <v>34</v>
      </c>
      <c r="B83" s="788"/>
      <c r="C83" s="443">
        <f>+Enero!C83+Febrero!C83+'Marzo '!C83</f>
        <v>0</v>
      </c>
      <c r="D83" s="443">
        <f>+Enero!D83+Febrero!D83+'Marzo '!D83</f>
        <v>0</v>
      </c>
      <c r="E83" s="443">
        <f>+Enero!E83+Febrero!E83+'Marzo '!E83</f>
        <v>0</v>
      </c>
      <c r="F83" s="443">
        <f>+Enero!F83+Febrero!F83+'Marzo '!F83</f>
        <v>0</v>
      </c>
      <c r="G83" s="443">
        <f>+Enero!G83+Febrero!G83+'Marzo '!G83</f>
        <v>0</v>
      </c>
      <c r="H83" s="443">
        <f>+Enero!H83+Febrero!H83+'Marzo '!H83</f>
        <v>0</v>
      </c>
      <c r="I83" s="444"/>
      <c r="J83" s="2"/>
      <c r="K83" s="188"/>
      <c r="L83" s="2"/>
    </row>
    <row r="84" spans="1:12" x14ac:dyDescent="0.2">
      <c r="A84" s="768" t="s">
        <v>27</v>
      </c>
      <c r="B84" s="319" t="s">
        <v>36</v>
      </c>
      <c r="C84" s="432">
        <f>+Enero!C84+Febrero!C84+'Marzo '!C84</f>
        <v>0</v>
      </c>
      <c r="D84" s="445">
        <f>+Enero!D84+Febrero!D84+'Marzo '!D84</f>
        <v>0</v>
      </c>
      <c r="E84" s="445">
        <f>+Enero!E84+Febrero!E84+'Marzo '!E84</f>
        <v>0</v>
      </c>
      <c r="F84" s="445">
        <f>+Enero!F84+Febrero!F84+'Marzo '!F84</f>
        <v>0</v>
      </c>
      <c r="G84" s="445">
        <f>+Enero!G84+Febrero!G84+'Marzo '!G84</f>
        <v>0</v>
      </c>
      <c r="H84" s="445">
        <f>+Enero!H84+Febrero!H84+'Marzo '!H84</f>
        <v>0</v>
      </c>
      <c r="I84" s="444"/>
      <c r="J84" s="2"/>
      <c r="K84" s="188"/>
      <c r="L84" s="2"/>
    </row>
    <row r="85" spans="1:12" x14ac:dyDescent="0.2">
      <c r="A85" s="774"/>
      <c r="B85" s="313" t="s">
        <v>37</v>
      </c>
      <c r="C85" s="435">
        <f>+Enero!C85+Febrero!C85+'Marzo '!C85</f>
        <v>0</v>
      </c>
      <c r="D85" s="435">
        <f>+Enero!D85+Febrero!D85+'Marzo '!D85</f>
        <v>0</v>
      </c>
      <c r="E85" s="435">
        <f>+Enero!E85+Febrero!E85+'Marzo '!E85</f>
        <v>0</v>
      </c>
      <c r="F85" s="435">
        <f>+Enero!F85+Febrero!F85+'Marzo '!F85</f>
        <v>0</v>
      </c>
      <c r="G85" s="435">
        <f>+Enero!G85+Febrero!G85+'Marzo '!G85</f>
        <v>0</v>
      </c>
      <c r="H85" s="435">
        <f>+Enero!H85+Febrero!H85+'Marzo '!H85</f>
        <v>0</v>
      </c>
      <c r="I85" s="444"/>
      <c r="J85" s="2"/>
      <c r="K85" s="188"/>
      <c r="L85" s="2"/>
    </row>
    <row r="86" spans="1:12" x14ac:dyDescent="0.2">
      <c r="A86" s="769"/>
      <c r="B86" s="123" t="s">
        <v>101</v>
      </c>
      <c r="C86" s="446">
        <f>+Enero!C86+Febrero!C86+'Marzo '!C86</f>
        <v>0</v>
      </c>
      <c r="D86" s="446">
        <f>+Enero!D86+Febrero!D86+'Marzo '!D86</f>
        <v>0</v>
      </c>
      <c r="E86" s="446">
        <f>+Enero!E86+Febrero!E86+'Marzo '!E86</f>
        <v>0</v>
      </c>
      <c r="F86" s="446">
        <f>+Enero!F86+Febrero!F86+'Marzo '!F86</f>
        <v>0</v>
      </c>
      <c r="G86" s="446">
        <f>+Enero!G86+Febrero!G86+'Marzo '!G86</f>
        <v>0</v>
      </c>
      <c r="H86" s="446">
        <f>+Enero!H86+Febrero!H86+'Marzo '!H86</f>
        <v>0</v>
      </c>
      <c r="I86" s="444"/>
      <c r="J86" s="2"/>
      <c r="K86" s="188"/>
      <c r="L86" s="2"/>
    </row>
    <row r="87" spans="1:12" x14ac:dyDescent="0.2">
      <c r="A87" s="789" t="s">
        <v>35</v>
      </c>
      <c r="B87" s="790"/>
      <c r="C87" s="432">
        <f>+Enero!C87+Febrero!C87+'Marzo '!C87</f>
        <v>0</v>
      </c>
      <c r="D87" s="445">
        <f>+Enero!D87+Febrero!D87+'Marzo '!D87</f>
        <v>0</v>
      </c>
      <c r="E87" s="445">
        <f>+Enero!E87+Febrero!E87+'Marzo '!E87</f>
        <v>0</v>
      </c>
      <c r="F87" s="445">
        <f>+Enero!F87+Febrero!F87+'Marzo '!F87</f>
        <v>0</v>
      </c>
      <c r="G87" s="445">
        <f>+Enero!G87+Febrero!G87+'Marzo '!G87</f>
        <v>0</v>
      </c>
      <c r="H87" s="445">
        <f>+Enero!H87+Febrero!H87+'Marzo '!H87</f>
        <v>0</v>
      </c>
      <c r="I87" s="444"/>
      <c r="J87" s="2"/>
      <c r="K87" s="188"/>
      <c r="L87" s="2"/>
    </row>
    <row r="88" spans="1:12" x14ac:dyDescent="0.2">
      <c r="A88" s="764" t="s">
        <v>31</v>
      </c>
      <c r="B88" s="765"/>
      <c r="C88" s="447">
        <f>+Enero!C88+Febrero!C88+'Marzo '!C88</f>
        <v>0</v>
      </c>
      <c r="D88" s="426">
        <f>+Enero!D88+Febrero!D88+'Marzo '!D88</f>
        <v>0</v>
      </c>
      <c r="E88" s="426">
        <f>+Enero!E88+Febrero!E88+'Marzo '!E88</f>
        <v>0</v>
      </c>
      <c r="F88" s="426">
        <f>+Enero!F88+Febrero!F88+'Marzo '!F88</f>
        <v>0</v>
      </c>
      <c r="G88" s="426">
        <f>+Enero!G88+Febrero!G88+'Marzo '!G88</f>
        <v>0</v>
      </c>
      <c r="H88" s="426">
        <f>+Enero!H88+Febrero!H88+'Marzo '!H88</f>
        <v>0</v>
      </c>
      <c r="I88" s="444"/>
      <c r="J88" s="2"/>
      <c r="K88" s="188"/>
      <c r="L88" s="2"/>
    </row>
    <row r="89" spans="1:12" x14ac:dyDescent="0.2">
      <c r="A89" s="115" t="s">
        <v>39</v>
      </c>
      <c r="B89" s="126"/>
      <c r="C89" s="127"/>
      <c r="D89" s="128"/>
      <c r="E89" s="128"/>
      <c r="F89" s="128"/>
      <c r="G89" s="128"/>
      <c r="H89" s="128"/>
      <c r="I89" s="2"/>
      <c r="J89" s="2"/>
      <c r="K89" s="188"/>
      <c r="L89" s="2"/>
    </row>
    <row r="90" spans="1:12" x14ac:dyDescent="0.2">
      <c r="A90" s="777" t="s">
        <v>115</v>
      </c>
      <c r="B90" s="777"/>
      <c r="C90" s="777"/>
      <c r="D90" s="777"/>
      <c r="E90" s="777"/>
      <c r="F90" s="777"/>
      <c r="G90" s="777"/>
      <c r="H90" s="777"/>
      <c r="I90" s="777"/>
      <c r="J90" s="2"/>
      <c r="K90" s="188"/>
      <c r="L90" s="2"/>
    </row>
    <row r="91" spans="1:12" x14ac:dyDescent="0.2">
      <c r="A91" s="813" t="s">
        <v>33</v>
      </c>
      <c r="B91" s="814"/>
      <c r="C91" s="817" t="s">
        <v>5</v>
      </c>
      <c r="D91" s="3"/>
      <c r="E91" s="448"/>
      <c r="F91" s="448"/>
      <c r="G91" s="448"/>
      <c r="H91" s="448"/>
      <c r="I91" s="448"/>
      <c r="J91" s="2"/>
      <c r="K91" s="188"/>
      <c r="L91" s="2"/>
    </row>
    <row r="92" spans="1:12" x14ac:dyDescent="0.2">
      <c r="A92" s="815"/>
      <c r="B92" s="816"/>
      <c r="C92" s="818"/>
      <c r="D92" s="3"/>
      <c r="E92" s="448"/>
      <c r="F92" s="448"/>
      <c r="G92" s="448"/>
      <c r="H92" s="448"/>
      <c r="I92" s="448"/>
      <c r="J92" s="2"/>
      <c r="K92" s="188"/>
      <c r="L92" s="2"/>
    </row>
    <row r="93" spans="1:12" x14ac:dyDescent="0.2">
      <c r="A93" s="787" t="s">
        <v>34</v>
      </c>
      <c r="B93" s="788"/>
      <c r="C93" s="443">
        <f>+Enero!C93+Febrero!C93+'Marzo '!C93</f>
        <v>0</v>
      </c>
      <c r="D93" s="434"/>
      <c r="E93" s="448"/>
      <c r="F93" s="448"/>
      <c r="G93" s="448"/>
      <c r="H93" s="448"/>
      <c r="I93" s="448"/>
      <c r="J93" s="199"/>
      <c r="K93" s="20"/>
    </row>
    <row r="94" spans="1:12" x14ac:dyDescent="0.2">
      <c r="A94" s="819" t="s">
        <v>27</v>
      </c>
      <c r="B94" s="326" t="s">
        <v>36</v>
      </c>
      <c r="C94" s="445">
        <f>+Enero!C94+Febrero!C94+'Marzo '!C94</f>
        <v>0</v>
      </c>
      <c r="D94" s="434"/>
      <c r="E94" s="448"/>
      <c r="F94" s="448"/>
      <c r="G94" s="448"/>
      <c r="H94" s="448"/>
      <c r="I94" s="448"/>
      <c r="J94" s="38"/>
      <c r="K94" s="199"/>
      <c r="L94" s="20"/>
    </row>
    <row r="95" spans="1:12" x14ac:dyDescent="0.2">
      <c r="A95" s="819"/>
      <c r="B95" s="130" t="s">
        <v>37</v>
      </c>
      <c r="C95" s="435">
        <f>+Enero!C95+Febrero!C95+'Marzo '!C95</f>
        <v>0</v>
      </c>
      <c r="D95" s="434"/>
      <c r="E95" s="448"/>
    </row>
    <row r="96" spans="1:12" x14ac:dyDescent="0.2">
      <c r="A96" s="807"/>
      <c r="B96" s="131" t="s">
        <v>101</v>
      </c>
      <c r="C96" s="446">
        <f>+Enero!C96+Febrero!C96+'Marzo '!C96</f>
        <v>0</v>
      </c>
      <c r="D96" s="434"/>
      <c r="E96" s="448"/>
    </row>
    <row r="97" spans="1:12" x14ac:dyDescent="0.2">
      <c r="A97" s="789" t="s">
        <v>35</v>
      </c>
      <c r="B97" s="790"/>
      <c r="C97" s="445">
        <f>+Enero!C97+Febrero!C97+'Marzo '!C97</f>
        <v>0</v>
      </c>
      <c r="D97" s="434"/>
      <c r="E97" s="448"/>
    </row>
    <row r="98" spans="1:12" x14ac:dyDescent="0.2">
      <c r="A98" s="764" t="s">
        <v>31</v>
      </c>
      <c r="B98" s="765"/>
      <c r="C98" s="446">
        <f>+Enero!C98+Febrero!C98+'Marzo '!C98</f>
        <v>0</v>
      </c>
      <c r="D98" s="434"/>
      <c r="E98" s="448"/>
    </row>
    <row r="99" spans="1:12" x14ac:dyDescent="0.2">
      <c r="A99" s="115" t="s">
        <v>39</v>
      </c>
      <c r="B99" s="126"/>
      <c r="C99" s="127"/>
      <c r="D99" s="2"/>
      <c r="E99" s="448"/>
    </row>
    <row r="100" spans="1:12" x14ac:dyDescent="0.2">
      <c r="A100" s="777" t="s">
        <v>46</v>
      </c>
      <c r="B100" s="777"/>
      <c r="C100" s="777"/>
      <c r="D100" s="777"/>
      <c r="E100" s="777"/>
    </row>
    <row r="101" spans="1:12" ht="21" x14ac:dyDescent="0.2">
      <c r="A101" s="132" t="s">
        <v>47</v>
      </c>
      <c r="B101" s="133" t="s">
        <v>116</v>
      </c>
      <c r="C101" s="318"/>
      <c r="D101" s="317"/>
    </row>
    <row r="102" spans="1:12" x14ac:dyDescent="0.2">
      <c r="A102" s="313" t="s">
        <v>48</v>
      </c>
      <c r="B102" s="449">
        <f>+Enero!B102+Febrero!B102+'Marzo '!B102</f>
        <v>0</v>
      </c>
      <c r="C102" s="450"/>
      <c r="D102" s="317"/>
    </row>
    <row r="103" spans="1:12" x14ac:dyDescent="0.2">
      <c r="A103" s="313" t="s">
        <v>49</v>
      </c>
      <c r="B103" s="451">
        <f>+Enero!B103+Febrero!B103+'Marzo '!B103</f>
        <v>0</v>
      </c>
      <c r="C103" s="450"/>
      <c r="D103" s="317"/>
    </row>
    <row r="104" spans="1:12" x14ac:dyDescent="0.2">
      <c r="A104" s="313" t="s">
        <v>50</v>
      </c>
      <c r="B104" s="451">
        <f>+Enero!B104+Febrero!B104+'Marzo '!B104</f>
        <v>2</v>
      </c>
      <c r="C104" s="450"/>
      <c r="D104" s="317"/>
    </row>
    <row r="105" spans="1:12" x14ac:dyDescent="0.2">
      <c r="A105" s="313" t="s">
        <v>51</v>
      </c>
      <c r="B105" s="451">
        <f>+Enero!B105+Febrero!B105+'Marzo '!B105</f>
        <v>0</v>
      </c>
      <c r="C105" s="452"/>
      <c r="D105" s="317"/>
    </row>
    <row r="106" spans="1:12" x14ac:dyDescent="0.2">
      <c r="A106" s="123" t="s">
        <v>52</v>
      </c>
      <c r="B106" s="453">
        <f>+Enero!B106+Febrero!B106+'Marzo '!B106</f>
        <v>0</v>
      </c>
      <c r="C106" s="452"/>
      <c r="D106" s="317"/>
    </row>
    <row r="107" spans="1:12" x14ac:dyDescent="0.2">
      <c r="A107" s="820" t="s">
        <v>53</v>
      </c>
      <c r="B107" s="821"/>
      <c r="C107" s="821"/>
      <c r="D107" s="821"/>
    </row>
    <row r="108" spans="1:12" ht="21" x14ac:dyDescent="0.2">
      <c r="A108" s="132" t="s">
        <v>47</v>
      </c>
      <c r="B108" s="133" t="s">
        <v>116</v>
      </c>
      <c r="C108" s="318"/>
      <c r="D108" s="317"/>
      <c r="E108" s="134"/>
    </row>
    <row r="109" spans="1:12" x14ac:dyDescent="0.2">
      <c r="A109" s="313" t="s">
        <v>48</v>
      </c>
      <c r="B109" s="449">
        <f>+Enero!B109+Febrero!B109+'Marzo '!B109</f>
        <v>11</v>
      </c>
      <c r="C109" s="450"/>
      <c r="D109" s="317"/>
      <c r="E109" s="318"/>
      <c r="F109" s="100"/>
      <c r="G109" s="20"/>
      <c r="H109" s="20"/>
      <c r="I109" s="317"/>
      <c r="J109" s="318"/>
      <c r="K109" s="199"/>
      <c r="L109" s="20"/>
    </row>
    <row r="110" spans="1:12" x14ac:dyDescent="0.2">
      <c r="A110" s="313" t="s">
        <v>49</v>
      </c>
      <c r="B110" s="451">
        <f>+Enero!B110+Febrero!B110+'Marzo '!B110</f>
        <v>6</v>
      </c>
      <c r="C110" s="450"/>
      <c r="D110" s="317"/>
      <c r="E110" s="318"/>
      <c r="F110" s="100"/>
      <c r="G110" s="20"/>
      <c r="H110" s="20"/>
      <c r="I110" s="317"/>
      <c r="J110" s="318"/>
      <c r="K110" s="199"/>
      <c r="L110" s="20"/>
    </row>
    <row r="111" spans="1:12" x14ac:dyDescent="0.2">
      <c r="A111" s="313" t="s">
        <v>50</v>
      </c>
      <c r="B111" s="451">
        <f>+Enero!B111+Febrero!B111+'Marzo '!B111</f>
        <v>2</v>
      </c>
      <c r="C111" s="450"/>
      <c r="D111" s="317"/>
      <c r="E111" s="318"/>
      <c r="F111" s="100"/>
      <c r="G111" s="20"/>
      <c r="H111" s="20"/>
      <c r="I111" s="317"/>
      <c r="J111" s="318"/>
      <c r="K111" s="199"/>
      <c r="L111" s="20"/>
    </row>
    <row r="112" spans="1:12" x14ac:dyDescent="0.2">
      <c r="A112" s="313" t="s">
        <v>51</v>
      </c>
      <c r="B112" s="451">
        <f>+Enero!B112+Febrero!B112+'Marzo '!B112</f>
        <v>1</v>
      </c>
      <c r="C112" s="452"/>
      <c r="D112" s="822"/>
      <c r="E112" s="823"/>
      <c r="F112" s="100"/>
      <c r="G112" s="20"/>
      <c r="H112" s="20"/>
      <c r="I112" s="317"/>
      <c r="J112" s="318"/>
      <c r="K112" s="199"/>
      <c r="L112" s="20"/>
    </row>
    <row r="113" spans="1:12" x14ac:dyDescent="0.2">
      <c r="A113" s="123" t="s">
        <v>52</v>
      </c>
      <c r="B113" s="453">
        <f>+Enero!B113+Febrero!B113+'Marzo '!B113</f>
        <v>1</v>
      </c>
      <c r="C113" s="452"/>
      <c r="D113" s="822"/>
      <c r="E113" s="823"/>
      <c r="F113" s="100"/>
      <c r="G113" s="20"/>
      <c r="H113" s="20"/>
      <c r="I113" s="317"/>
      <c r="J113" s="318"/>
      <c r="K113" s="199"/>
      <c r="L113" s="20"/>
    </row>
    <row r="114" spans="1:12" x14ac:dyDescent="0.2">
      <c r="A114" s="139" t="s">
        <v>54</v>
      </c>
      <c r="B114" s="140"/>
      <c r="C114" s="140"/>
      <c r="D114" s="140"/>
      <c r="E114" s="140"/>
      <c r="F114" s="140"/>
      <c r="G114" s="448"/>
      <c r="H114" s="448"/>
      <c r="I114" s="448"/>
      <c r="J114" s="38"/>
      <c r="K114" s="199"/>
      <c r="L114" s="20"/>
    </row>
    <row r="115" spans="1:12" x14ac:dyDescent="0.2">
      <c r="A115" s="785" t="s">
        <v>4</v>
      </c>
      <c r="B115" s="786"/>
      <c r="C115" s="325" t="s">
        <v>5</v>
      </c>
      <c r="D115" s="321" t="s">
        <v>117</v>
      </c>
      <c r="E115" s="321" t="s">
        <v>55</v>
      </c>
      <c r="F115" s="321" t="s">
        <v>56</v>
      </c>
      <c r="G115" s="448"/>
      <c r="H115" s="448"/>
      <c r="I115" s="448"/>
      <c r="J115" s="199"/>
      <c r="K115" s="20"/>
    </row>
    <row r="116" spans="1:12" x14ac:dyDescent="0.2">
      <c r="A116" s="824" t="s">
        <v>34</v>
      </c>
      <c r="B116" s="825"/>
      <c r="C116" s="454">
        <f t="shared" ref="C116:C121" si="8">SUM(D116:F116)</f>
        <v>0</v>
      </c>
      <c r="D116" s="455">
        <f>+Enero!D116+Febrero!D116+'Marzo '!D116</f>
        <v>0</v>
      </c>
      <c r="E116" s="455">
        <f>+Enero!E116+Febrero!E116+'Marzo '!E116</f>
        <v>0</v>
      </c>
      <c r="F116" s="455">
        <f>+Enero!F116+Febrero!F116+'Marzo '!F116</f>
        <v>0</v>
      </c>
      <c r="G116" s="456"/>
      <c r="H116" s="448"/>
      <c r="I116" s="448"/>
      <c r="J116" s="199"/>
      <c r="K116" s="20"/>
    </row>
    <row r="117" spans="1:12" x14ac:dyDescent="0.2">
      <c r="A117" s="806" t="s">
        <v>27</v>
      </c>
      <c r="B117" s="312" t="s">
        <v>45</v>
      </c>
      <c r="C117" s="457">
        <f t="shared" si="8"/>
        <v>0</v>
      </c>
      <c r="D117" s="432">
        <f>+Enero!D117+Febrero!D117+'Marzo '!D117</f>
        <v>0</v>
      </c>
      <c r="E117" s="432">
        <f>+Enero!E117+Febrero!E117+'Marzo '!E117</f>
        <v>0</v>
      </c>
      <c r="F117" s="432">
        <f>+Enero!F117+Febrero!F117+'Marzo '!F117</f>
        <v>0</v>
      </c>
      <c r="G117" s="456"/>
      <c r="H117" s="448"/>
      <c r="I117" s="448"/>
      <c r="J117" s="199"/>
      <c r="K117" s="20"/>
    </row>
    <row r="118" spans="1:12" x14ac:dyDescent="0.2">
      <c r="A118" s="819"/>
      <c r="B118" s="130" t="s">
        <v>37</v>
      </c>
      <c r="C118" s="458">
        <f t="shared" si="8"/>
        <v>0</v>
      </c>
      <c r="D118" s="430">
        <f>+Enero!D118+Febrero!D118+'Marzo '!D118</f>
        <v>0</v>
      </c>
      <c r="E118" s="430">
        <f>+Enero!E118+Febrero!E118+'Marzo '!E118</f>
        <v>0</v>
      </c>
      <c r="F118" s="430">
        <f>+Enero!F118+Febrero!F118+'Marzo '!F118</f>
        <v>0</v>
      </c>
      <c r="G118" s="456"/>
      <c r="H118" s="448"/>
      <c r="I118" s="448"/>
      <c r="J118" s="199"/>
      <c r="K118" s="20"/>
    </row>
    <row r="119" spans="1:12" x14ac:dyDescent="0.2">
      <c r="A119" s="807"/>
      <c r="B119" s="131" t="s">
        <v>38</v>
      </c>
      <c r="C119" s="459">
        <f t="shared" si="8"/>
        <v>0</v>
      </c>
      <c r="D119" s="426">
        <f>+Enero!D119+Febrero!D119+'Marzo '!D119</f>
        <v>0</v>
      </c>
      <c r="E119" s="426">
        <f>+Enero!E119+Febrero!E119+'Marzo '!E119</f>
        <v>0</v>
      </c>
      <c r="F119" s="426">
        <f>+Enero!F119+Febrero!F119+'Marzo '!F119</f>
        <v>0</v>
      </c>
      <c r="G119" s="456"/>
      <c r="H119" s="448"/>
      <c r="I119" s="448"/>
      <c r="J119" s="199"/>
      <c r="K119" s="20"/>
    </row>
    <row r="120" spans="1:12" x14ac:dyDescent="0.2">
      <c r="A120" s="827" t="s">
        <v>35</v>
      </c>
      <c r="B120" s="828"/>
      <c r="C120" s="460">
        <f t="shared" si="8"/>
        <v>0</v>
      </c>
      <c r="D120" s="461">
        <f>+Enero!D120+Febrero!D120+'Marzo '!D120</f>
        <v>0</v>
      </c>
      <c r="E120" s="461">
        <f>+Enero!E120+Febrero!E120+'Marzo '!E120</f>
        <v>0</v>
      </c>
      <c r="F120" s="461">
        <f>+Enero!F120+Febrero!F120+'Marzo '!F120</f>
        <v>0</v>
      </c>
      <c r="G120" s="456"/>
      <c r="H120" s="448"/>
      <c r="I120" s="448"/>
      <c r="J120" s="199"/>
      <c r="K120" s="20"/>
    </row>
    <row r="121" spans="1:12" x14ac:dyDescent="0.2">
      <c r="A121" s="764" t="s">
        <v>31</v>
      </c>
      <c r="B121" s="765"/>
      <c r="C121" s="459">
        <f t="shared" si="8"/>
        <v>0</v>
      </c>
      <c r="D121" s="426">
        <f>+Enero!D121+Febrero!D121+'Marzo '!D121</f>
        <v>0</v>
      </c>
      <c r="E121" s="426">
        <f>+Enero!E121+Febrero!E121+'Marzo '!E121</f>
        <v>0</v>
      </c>
      <c r="F121" s="426">
        <f>+Enero!F121+Febrero!F121+'Marzo '!F121</f>
        <v>0</v>
      </c>
      <c r="G121" s="456"/>
      <c r="H121" s="448"/>
      <c r="I121" s="448"/>
      <c r="J121" s="199"/>
      <c r="K121" s="20"/>
    </row>
    <row r="122" spans="1:12" x14ac:dyDescent="0.2">
      <c r="A122" s="115" t="s">
        <v>39</v>
      </c>
      <c r="B122" s="115"/>
      <c r="C122" s="119"/>
      <c r="D122" s="119"/>
      <c r="E122" s="128"/>
      <c r="F122" s="2"/>
      <c r="G122" s="448"/>
      <c r="H122" s="448"/>
      <c r="I122" s="448"/>
      <c r="J122" s="199"/>
      <c r="K122" s="20"/>
    </row>
    <row r="123" spans="1:12" x14ac:dyDescent="0.2">
      <c r="A123" s="115" t="s">
        <v>57</v>
      </c>
      <c r="B123" s="149"/>
      <c r="C123" s="119"/>
      <c r="D123" s="119"/>
      <c r="E123" s="119"/>
      <c r="F123" s="119"/>
      <c r="G123" s="448"/>
      <c r="H123" s="448"/>
      <c r="I123" s="448"/>
      <c r="J123" s="199"/>
      <c r="K123" s="20"/>
    </row>
    <row r="124" spans="1:12" x14ac:dyDescent="0.2">
      <c r="A124" s="7" t="s">
        <v>58</v>
      </c>
      <c r="B124" s="7"/>
      <c r="C124" s="7"/>
      <c r="D124" s="7"/>
      <c r="E124" s="7"/>
      <c r="F124" s="150"/>
      <c r="G124" s="150"/>
      <c r="H124" s="448"/>
      <c r="I124" s="448"/>
      <c r="J124" s="199"/>
      <c r="K124" s="20"/>
    </row>
    <row r="125" spans="1:12" x14ac:dyDescent="0.2">
      <c r="A125" s="826" t="s">
        <v>59</v>
      </c>
      <c r="B125" s="770"/>
      <c r="C125" s="772" t="s">
        <v>5</v>
      </c>
      <c r="D125" s="798" t="s">
        <v>60</v>
      </c>
      <c r="E125" s="800"/>
      <c r="F125" s="798" t="s">
        <v>61</v>
      </c>
      <c r="G125" s="800"/>
      <c r="H125" s="448"/>
      <c r="I125" s="448"/>
      <c r="J125" s="199"/>
      <c r="K125" s="20"/>
    </row>
    <row r="126" spans="1:12" x14ac:dyDescent="0.2">
      <c r="A126" s="794"/>
      <c r="B126" s="771"/>
      <c r="C126" s="773"/>
      <c r="D126" s="151" t="s">
        <v>118</v>
      </c>
      <c r="E126" s="152" t="s">
        <v>119</v>
      </c>
      <c r="F126" s="151" t="s">
        <v>120</v>
      </c>
      <c r="G126" s="152" t="s">
        <v>119</v>
      </c>
      <c r="H126" s="448"/>
      <c r="I126" s="448"/>
      <c r="J126" s="199"/>
      <c r="K126" s="20"/>
    </row>
    <row r="127" spans="1:12" x14ac:dyDescent="0.2">
      <c r="A127" s="787" t="s">
        <v>34</v>
      </c>
      <c r="B127" s="788"/>
      <c r="C127" s="462">
        <f t="shared" ref="C127:C133" si="9">SUM(D127:G127)</f>
        <v>581</v>
      </c>
      <c r="D127" s="154">
        <f>+Enero!D127+Febrero!D127+'Marzo '!D127</f>
        <v>12</v>
      </c>
      <c r="E127" s="155">
        <f>+Enero!E127+Febrero!E127+'Marzo '!E127</f>
        <v>0</v>
      </c>
      <c r="F127" s="154">
        <f>+Enero!F127+Febrero!F127+'Marzo '!F127</f>
        <v>569</v>
      </c>
      <c r="G127" s="155">
        <f>+Enero!G127+Febrero!G127+'Marzo '!G127</f>
        <v>0</v>
      </c>
      <c r="H127" s="456"/>
      <c r="I127" s="448"/>
      <c r="J127" s="199"/>
      <c r="K127" s="20"/>
    </row>
    <row r="128" spans="1:12" x14ac:dyDescent="0.2">
      <c r="A128" s="806" t="s">
        <v>27</v>
      </c>
      <c r="B128" s="312" t="s">
        <v>45</v>
      </c>
      <c r="C128" s="462">
        <f t="shared" si="9"/>
        <v>236</v>
      </c>
      <c r="D128" s="154">
        <f>+Enero!D128+Febrero!D128+'Marzo '!D128</f>
        <v>0</v>
      </c>
      <c r="E128" s="155">
        <f>+Enero!E128+Febrero!E128+'Marzo '!E128</f>
        <v>0</v>
      </c>
      <c r="F128" s="154">
        <f>+Enero!F128+Febrero!F128+'Marzo '!F128</f>
        <v>236</v>
      </c>
      <c r="G128" s="155">
        <f>+Enero!G128+Febrero!G128+'Marzo '!G128</f>
        <v>0</v>
      </c>
      <c r="H128" s="456"/>
      <c r="I128" s="448"/>
      <c r="J128" s="199"/>
      <c r="K128" s="20"/>
    </row>
    <row r="129" spans="1:12" x14ac:dyDescent="0.2">
      <c r="A129" s="819"/>
      <c r="B129" s="130" t="s">
        <v>37</v>
      </c>
      <c r="C129" s="463">
        <f t="shared" si="9"/>
        <v>0</v>
      </c>
      <c r="D129" s="157">
        <f>+Enero!D129+Febrero!D129+'Marzo '!D129</f>
        <v>0</v>
      </c>
      <c r="E129" s="158">
        <f>+Enero!E129+Febrero!E129+'Marzo '!E129</f>
        <v>0</v>
      </c>
      <c r="F129" s="157">
        <f>+Enero!F129+Febrero!F129+'Marzo '!F129</f>
        <v>0</v>
      </c>
      <c r="G129" s="158">
        <f>+Enero!G129+Febrero!G129+'Marzo '!G129</f>
        <v>0</v>
      </c>
      <c r="H129" s="456"/>
      <c r="I129" s="448"/>
      <c r="J129" s="199"/>
      <c r="K129" s="20"/>
    </row>
    <row r="130" spans="1:12" x14ac:dyDescent="0.2">
      <c r="A130" s="807"/>
      <c r="B130" s="131" t="s">
        <v>38</v>
      </c>
      <c r="C130" s="464">
        <f t="shared" si="9"/>
        <v>0</v>
      </c>
      <c r="D130" s="160">
        <f>+Enero!D130+Febrero!D130+'Marzo '!D130</f>
        <v>0</v>
      </c>
      <c r="E130" s="161">
        <f>+Enero!E130+Febrero!E130+'Marzo '!E130</f>
        <v>0</v>
      </c>
      <c r="F130" s="160">
        <f>+Enero!F130+Febrero!F130+'Marzo '!F130</f>
        <v>0</v>
      </c>
      <c r="G130" s="161">
        <f>+Enero!G130+Febrero!G130+'Marzo '!G130</f>
        <v>0</v>
      </c>
      <c r="H130" s="456"/>
      <c r="I130" s="448"/>
      <c r="J130" s="199"/>
      <c r="K130" s="20"/>
    </row>
    <row r="131" spans="1:12" x14ac:dyDescent="0.2">
      <c r="A131" s="789" t="s">
        <v>35</v>
      </c>
      <c r="B131" s="790"/>
      <c r="C131" s="465">
        <f t="shared" si="9"/>
        <v>292</v>
      </c>
      <c r="D131" s="17">
        <f>+Enero!D131+Febrero!D131+'Marzo '!D131</f>
        <v>0</v>
      </c>
      <c r="E131" s="19">
        <f>+Enero!E131+Febrero!E131+'Marzo '!E131</f>
        <v>0</v>
      </c>
      <c r="F131" s="17">
        <f>+Enero!F131+Febrero!F131+'Marzo '!F131</f>
        <v>292</v>
      </c>
      <c r="G131" s="19">
        <f>+Enero!G131+Febrero!G131+'Marzo '!G131</f>
        <v>0</v>
      </c>
      <c r="H131" s="456"/>
      <c r="I131" s="448"/>
      <c r="J131" s="199"/>
      <c r="K131" s="20"/>
    </row>
    <row r="132" spans="1:12" x14ac:dyDescent="0.2">
      <c r="A132" s="764" t="s">
        <v>31</v>
      </c>
      <c r="B132" s="765"/>
      <c r="C132" s="466">
        <f t="shared" si="9"/>
        <v>3</v>
      </c>
      <c r="D132" s="164">
        <f>+Enero!D132+Febrero!D132+'Marzo '!D132</f>
        <v>0</v>
      </c>
      <c r="E132" s="50">
        <f>+Enero!E132+Febrero!E132+'Marzo '!E132</f>
        <v>0</v>
      </c>
      <c r="F132" s="164">
        <f>+Enero!F132+Febrero!F132+'Marzo '!F132</f>
        <v>3</v>
      </c>
      <c r="G132" s="50">
        <f>+Enero!G132+Febrero!G132+'Marzo '!G132</f>
        <v>0</v>
      </c>
      <c r="H132" s="456"/>
      <c r="I132" s="448"/>
      <c r="J132" s="199"/>
      <c r="K132" s="20"/>
    </row>
    <row r="133" spans="1:12" x14ac:dyDescent="0.2">
      <c r="A133" s="758" t="s">
        <v>5</v>
      </c>
      <c r="B133" s="759"/>
      <c r="C133" s="440">
        <f t="shared" si="9"/>
        <v>1112</v>
      </c>
      <c r="D133" s="467">
        <f>SUM(D127:D132)</f>
        <v>12</v>
      </c>
      <c r="E133" s="468">
        <f>SUM(E127:E132)</f>
        <v>0</v>
      </c>
      <c r="F133" s="467">
        <f>SUM(F127:F132)</f>
        <v>1100</v>
      </c>
      <c r="G133" s="468">
        <f>SUM(G127:G132)</f>
        <v>0</v>
      </c>
      <c r="H133" s="469"/>
      <c r="I133" s="448"/>
      <c r="J133" s="199"/>
      <c r="K133" s="20"/>
    </row>
    <row r="134" spans="1:12" x14ac:dyDescent="0.2">
      <c r="A134" s="167" t="s">
        <v>62</v>
      </c>
      <c r="B134" s="167"/>
      <c r="C134" s="167"/>
      <c r="D134" s="150"/>
      <c r="E134" s="150"/>
      <c r="F134" s="119"/>
      <c r="G134" s="448"/>
      <c r="H134" s="448"/>
      <c r="I134" s="448"/>
      <c r="J134" s="199"/>
      <c r="K134" s="20"/>
    </row>
    <row r="135" spans="1:12" x14ac:dyDescent="0.2">
      <c r="A135" s="826" t="s">
        <v>17</v>
      </c>
      <c r="B135" s="829"/>
      <c r="C135" s="314" t="s">
        <v>5</v>
      </c>
      <c r="D135" s="150"/>
      <c r="E135" s="150"/>
      <c r="F135" s="119"/>
      <c r="G135" s="448"/>
      <c r="H135" s="448"/>
      <c r="I135" s="448"/>
      <c r="J135" s="199"/>
      <c r="K135" s="20"/>
    </row>
    <row r="136" spans="1:12" x14ac:dyDescent="0.2">
      <c r="A136" s="830" t="s">
        <v>63</v>
      </c>
      <c r="B136" s="168" t="s">
        <v>121</v>
      </c>
      <c r="C136" s="169">
        <f>+Enero!C136+Febrero!C136+'Marzo '!C136</f>
        <v>633</v>
      </c>
      <c r="D136" s="470"/>
      <c r="E136" s="150"/>
      <c r="F136" s="119"/>
      <c r="G136" s="448"/>
      <c r="H136" s="448"/>
      <c r="I136" s="448"/>
      <c r="J136" s="199"/>
      <c r="K136" s="20"/>
    </row>
    <row r="137" spans="1:12" x14ac:dyDescent="0.2">
      <c r="A137" s="831"/>
      <c r="B137" s="170" t="s">
        <v>122</v>
      </c>
      <c r="C137" s="171">
        <f>+Enero!C137+Febrero!C137+'Marzo '!C137</f>
        <v>581</v>
      </c>
      <c r="D137" s="470"/>
      <c r="E137" s="150"/>
      <c r="F137" s="119"/>
      <c r="G137" s="448"/>
      <c r="H137" s="448"/>
      <c r="I137" s="448"/>
      <c r="J137" s="199"/>
      <c r="K137" s="20"/>
    </row>
    <row r="138" spans="1:12" x14ac:dyDescent="0.2">
      <c r="A138" s="172" t="s">
        <v>64</v>
      </c>
      <c r="B138" s="172"/>
      <c r="C138" s="172"/>
      <c r="D138" s="150"/>
      <c r="E138" s="150"/>
      <c r="F138" s="448"/>
      <c r="G138" s="448"/>
      <c r="H138" s="448"/>
      <c r="I138" s="448"/>
      <c r="J138" s="199"/>
      <c r="K138" s="20"/>
    </row>
    <row r="139" spans="1:12" x14ac:dyDescent="0.2">
      <c r="A139" s="772" t="s">
        <v>17</v>
      </c>
      <c r="B139" s="772" t="s">
        <v>5</v>
      </c>
      <c r="C139" s="772" t="s">
        <v>26</v>
      </c>
      <c r="D139" s="772" t="s">
        <v>30</v>
      </c>
      <c r="E139" s="772" t="s">
        <v>27</v>
      </c>
      <c r="F139" s="448"/>
      <c r="G139" s="448"/>
      <c r="H139" s="448"/>
      <c r="I139" s="448"/>
      <c r="J139" s="199"/>
      <c r="K139" s="20"/>
    </row>
    <row r="140" spans="1:12" x14ac:dyDescent="0.2">
      <c r="A140" s="773"/>
      <c r="B140" s="773"/>
      <c r="C140" s="773"/>
      <c r="D140" s="773"/>
      <c r="E140" s="773"/>
      <c r="F140" s="448"/>
      <c r="G140" s="448"/>
      <c r="H140" s="448"/>
      <c r="I140" s="448"/>
      <c r="J140" s="38"/>
      <c r="K140" s="199"/>
      <c r="L140" s="20"/>
    </row>
    <row r="141" spans="1:12" x14ac:dyDescent="0.2">
      <c r="A141" s="173" t="s">
        <v>123</v>
      </c>
      <c r="B141" s="471">
        <f t="shared" ref="B141:B150" si="10">SUM(C141:E141)</f>
        <v>0</v>
      </c>
      <c r="C141" s="175">
        <f>+Enero!C141+Febrero!C141+'Marzo '!C141</f>
        <v>0</v>
      </c>
      <c r="D141" s="175">
        <f>+Enero!D141+Febrero!D141+'Marzo '!D141</f>
        <v>0</v>
      </c>
      <c r="E141" s="175">
        <f>+Enero!E141+Febrero!E141+'Marzo '!E141</f>
        <v>0</v>
      </c>
      <c r="F141" s="472"/>
      <c r="G141" s="3"/>
    </row>
    <row r="142" spans="1:12" x14ac:dyDescent="0.2">
      <c r="A142" s="173" t="s">
        <v>124</v>
      </c>
      <c r="B142" s="471">
        <f t="shared" si="10"/>
        <v>0</v>
      </c>
      <c r="C142" s="175">
        <f>+Enero!C142+Febrero!C142+'Marzo '!C142</f>
        <v>0</v>
      </c>
      <c r="D142" s="175">
        <f>+Enero!D142+Febrero!D142+'Marzo '!D142</f>
        <v>0</v>
      </c>
      <c r="E142" s="175">
        <f>+Enero!E142+Febrero!E142+'Marzo '!E142</f>
        <v>0</v>
      </c>
      <c r="F142" s="472"/>
      <c r="G142" s="3"/>
    </row>
    <row r="143" spans="1:12" x14ac:dyDescent="0.2">
      <c r="A143" s="173" t="s">
        <v>125</v>
      </c>
      <c r="B143" s="471">
        <f t="shared" si="10"/>
        <v>0</v>
      </c>
      <c r="C143" s="175">
        <f>+Enero!C143+Febrero!C143+'Marzo '!C143</f>
        <v>0</v>
      </c>
      <c r="D143" s="175">
        <f>+Enero!D143+Febrero!D143+'Marzo '!D143</f>
        <v>0</v>
      </c>
      <c r="E143" s="175">
        <f>+Enero!E143+Febrero!E143+'Marzo '!E143</f>
        <v>0</v>
      </c>
      <c r="F143" s="472"/>
      <c r="G143" s="3"/>
    </row>
    <row r="144" spans="1:12" ht="21" x14ac:dyDescent="0.2">
      <c r="A144" s="176" t="s">
        <v>126</v>
      </c>
      <c r="B144" s="471">
        <f t="shared" si="10"/>
        <v>0</v>
      </c>
      <c r="C144" s="175">
        <f>+Enero!C144+Febrero!C144+'Marzo '!C144</f>
        <v>0</v>
      </c>
      <c r="D144" s="175">
        <f>+Enero!D144+Febrero!D144+'Marzo '!D144</f>
        <v>0</v>
      </c>
      <c r="E144" s="175">
        <f>+Enero!E144+Febrero!E144+'Marzo '!E144</f>
        <v>0</v>
      </c>
      <c r="F144" s="472"/>
      <c r="G144" s="3"/>
    </row>
    <row r="145" spans="1:7" ht="21.75" x14ac:dyDescent="0.2">
      <c r="A145" s="173" t="s">
        <v>127</v>
      </c>
      <c r="B145" s="471">
        <f t="shared" si="10"/>
        <v>0</v>
      </c>
      <c r="C145" s="175">
        <f>+Enero!C145+Febrero!C145+'Marzo '!C145</f>
        <v>0</v>
      </c>
      <c r="D145" s="175">
        <f>+Enero!D145+Febrero!D145+'Marzo '!D145</f>
        <v>0</v>
      </c>
      <c r="E145" s="175">
        <f>+Enero!E145+Febrero!E145+'Marzo '!E145</f>
        <v>0</v>
      </c>
      <c r="F145" s="472"/>
      <c r="G145" s="3"/>
    </row>
    <row r="146" spans="1:7" x14ac:dyDescent="0.2">
      <c r="A146" s="173" t="s">
        <v>128</v>
      </c>
      <c r="B146" s="471">
        <f t="shared" si="10"/>
        <v>0</v>
      </c>
      <c r="C146" s="175">
        <f>+Enero!C146+Febrero!C146+'Marzo '!C146</f>
        <v>0</v>
      </c>
      <c r="D146" s="175">
        <f>+Enero!D146+Febrero!D146+'Marzo '!D146</f>
        <v>0</v>
      </c>
      <c r="E146" s="175">
        <f>+Enero!E146+Febrero!E146+'Marzo '!E146</f>
        <v>0</v>
      </c>
      <c r="F146" s="472"/>
      <c r="G146" s="3"/>
    </row>
    <row r="147" spans="1:7" x14ac:dyDescent="0.2">
      <c r="A147" s="173" t="s">
        <v>129</v>
      </c>
      <c r="B147" s="471">
        <f t="shared" si="10"/>
        <v>1</v>
      </c>
      <c r="C147" s="175">
        <f>+Enero!C147+Febrero!C147+'Marzo '!C147</f>
        <v>0</v>
      </c>
      <c r="D147" s="175">
        <f>+Enero!D147+Febrero!D147+'Marzo '!D147</f>
        <v>1</v>
      </c>
      <c r="E147" s="175">
        <f>+Enero!E147+Febrero!E147+'Marzo '!E147</f>
        <v>0</v>
      </c>
      <c r="F147" s="472"/>
      <c r="G147" s="3"/>
    </row>
    <row r="148" spans="1:7" x14ac:dyDescent="0.2">
      <c r="A148" s="173" t="s">
        <v>130</v>
      </c>
      <c r="B148" s="471">
        <f t="shared" si="10"/>
        <v>0</v>
      </c>
      <c r="C148" s="175">
        <f>+Enero!C148+Febrero!C148+'Marzo '!C148</f>
        <v>0</v>
      </c>
      <c r="D148" s="175">
        <f>+Enero!D148+Febrero!D148+'Marzo '!D148</f>
        <v>0</v>
      </c>
      <c r="E148" s="175">
        <f>+Enero!E148+Febrero!E148+'Marzo '!E148</f>
        <v>0</v>
      </c>
      <c r="F148" s="472"/>
      <c r="G148" s="3"/>
    </row>
    <row r="149" spans="1:7" x14ac:dyDescent="0.2">
      <c r="A149" s="173" t="s">
        <v>65</v>
      </c>
      <c r="B149" s="471">
        <f t="shared" si="10"/>
        <v>0</v>
      </c>
      <c r="C149" s="175">
        <f>+Enero!C149+Febrero!C149+'Marzo '!C149</f>
        <v>0</v>
      </c>
      <c r="D149" s="175">
        <f>+Enero!D149+Febrero!D149+'Marzo '!D149</f>
        <v>0</v>
      </c>
      <c r="E149" s="175">
        <f>+Enero!E149+Febrero!E149+'Marzo '!E149</f>
        <v>0</v>
      </c>
      <c r="F149" s="472"/>
      <c r="G149" s="3"/>
    </row>
    <row r="150" spans="1:7" x14ac:dyDescent="0.2">
      <c r="A150" s="177" t="s">
        <v>131</v>
      </c>
      <c r="B150" s="473">
        <f t="shared" si="10"/>
        <v>0</v>
      </c>
      <c r="C150" s="179">
        <f>+Enero!C150+Febrero!C150+'Marzo '!C150</f>
        <v>0</v>
      </c>
      <c r="D150" s="179">
        <f>+Enero!D150+Febrero!D150+'Marzo '!D150</f>
        <v>0</v>
      </c>
      <c r="E150" s="179">
        <f>+Enero!E150+Febrero!E150+'Marzo '!E150</f>
        <v>0</v>
      </c>
      <c r="F150" s="472"/>
      <c r="G150" s="3"/>
    </row>
    <row r="151" spans="1:7" x14ac:dyDescent="0.2">
      <c r="A151" s="474" t="s">
        <v>66</v>
      </c>
      <c r="F151" s="188"/>
      <c r="G151" s="2"/>
    </row>
    <row r="195" spans="1:2" hidden="1" x14ac:dyDescent="0.2">
      <c r="A195" s="475">
        <f>SUM(D12:D15,D22:D27,D31:D43,B49,C69:H69,C79:H79,C83:H88,C93:C98,C116:C121,C133,B141:B150)</f>
        <v>2683</v>
      </c>
      <c r="B195" s="347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A132:B132"/>
    <mergeCell ref="A131:B131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0:A43"/>
    <mergeCell ref="B42:B43"/>
    <mergeCell ref="A44:H44"/>
    <mergeCell ref="A45:A46"/>
    <mergeCell ref="B45:B46"/>
    <mergeCell ref="B40:B41"/>
    <mergeCell ref="B36:C36"/>
    <mergeCell ref="B37:C37"/>
    <mergeCell ref="B31:C31"/>
    <mergeCell ref="B32:C32"/>
    <mergeCell ref="B33:C33"/>
    <mergeCell ref="B34:C34"/>
    <mergeCell ref="B35:C35"/>
    <mergeCell ref="A84:A86"/>
    <mergeCell ref="A87:B87"/>
    <mergeCell ref="Q20:R20"/>
    <mergeCell ref="S20:T20"/>
    <mergeCell ref="U20:V20"/>
    <mergeCell ref="W20:X20"/>
    <mergeCell ref="Y20:Z20"/>
    <mergeCell ref="A22:A25"/>
    <mergeCell ref="B24:B25"/>
    <mergeCell ref="A26:B27"/>
    <mergeCell ref="A29:J29"/>
    <mergeCell ref="B22:B23"/>
    <mergeCell ref="A28:C28"/>
    <mergeCell ref="D19:F20"/>
    <mergeCell ref="G19:Z19"/>
    <mergeCell ref="G20:H20"/>
    <mergeCell ref="I20:J20"/>
    <mergeCell ref="K20:L20"/>
    <mergeCell ref="M20:N20"/>
    <mergeCell ref="O20:P20"/>
    <mergeCell ref="A30:C30"/>
    <mergeCell ref="A31:A39"/>
    <mergeCell ref="B38:C38"/>
    <mergeCell ref="B39:C39"/>
    <mergeCell ref="A88:B88"/>
    <mergeCell ref="A66:B66"/>
    <mergeCell ref="A67:B67"/>
    <mergeCell ref="A74:B74"/>
    <mergeCell ref="A75:B75"/>
    <mergeCell ref="A51:A52"/>
    <mergeCell ref="B51:B52"/>
    <mergeCell ref="C51:C52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76:B76"/>
    <mergeCell ref="A77:B77"/>
    <mergeCell ref="A78:B78"/>
    <mergeCell ref="A79:B79"/>
    <mergeCell ref="A81:H81"/>
    <mergeCell ref="A82:B82"/>
    <mergeCell ref="A83:B83"/>
    <mergeCell ref="A16:C16"/>
    <mergeCell ref="A9:A11"/>
    <mergeCell ref="B9:C11"/>
    <mergeCell ref="A12:A13"/>
    <mergeCell ref="A14:B14"/>
    <mergeCell ref="A17:C17"/>
    <mergeCell ref="A19:A21"/>
    <mergeCell ref="B19:C21"/>
    <mergeCell ref="A15:C15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4" sqref="C24"/>
    </sheetView>
  </sheetViews>
  <sheetFormatPr baseColWidth="10" defaultRowHeight="14.25" x14ac:dyDescent="0.2"/>
  <cols>
    <col min="1" max="1" width="39.42578125" style="347" customWidth="1"/>
    <col min="2" max="2" width="18.140625" style="347" customWidth="1"/>
    <col min="3" max="3" width="23.85546875" style="347" customWidth="1"/>
    <col min="4" max="4" width="13" style="347" customWidth="1"/>
    <col min="5" max="5" width="12.42578125" style="347" customWidth="1"/>
    <col min="6" max="6" width="12.7109375" style="347" customWidth="1"/>
    <col min="7" max="7" width="11.42578125" style="347"/>
    <col min="8" max="8" width="13.42578125" style="347" customWidth="1"/>
    <col min="9" max="76" width="11.42578125" style="347"/>
    <col min="77" max="78" width="11.42578125" style="348"/>
    <col min="79" max="93" width="0" style="348" hidden="1" customWidth="1"/>
    <col min="94" max="16384" width="11.42578125" style="347"/>
  </cols>
  <sheetData>
    <row r="1" spans="1:27" x14ac:dyDescent="0.2">
      <c r="A1" s="346" t="s">
        <v>0</v>
      </c>
    </row>
    <row r="2" spans="1:27" x14ac:dyDescent="0.2">
      <c r="A2" s="346" t="str">
        <f>CONCATENATE("COMUNA: ",[1]NOMBRE!B2," - ","( ",[1]NOMBRE!C2,[1]NOMBRE!D2,[1]NOMBRE!E2,[1]NOMBRE!F2,[1]NOMBRE!G2," )")</f>
        <v>COMUNA: Linares - ( 07401 )</v>
      </c>
    </row>
    <row r="3" spans="1:27" x14ac:dyDescent="0.2">
      <c r="A3" s="346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346" t="str">
        <f>CONCATENATE("MES: ",[1]NOMBRE!B6," - ","( ",[1]NOMBRE!C6,[1]NOMBRE!D6," )")</f>
        <v>MES: ENERO - ( 01 )</v>
      </c>
    </row>
    <row r="5" spans="1:27" x14ac:dyDescent="0.2">
      <c r="A5" s="346" t="str">
        <f>CONCATENATE("AÑO: ",[1]NOMBRE!B7)</f>
        <v>AÑO: 2017</v>
      </c>
    </row>
    <row r="6" spans="1:27" ht="15" x14ac:dyDescent="0.2">
      <c r="A6" s="349"/>
      <c r="B6" s="349"/>
      <c r="C6" s="349"/>
      <c r="D6" s="349"/>
      <c r="E6" s="349"/>
      <c r="F6" s="350" t="s">
        <v>1</v>
      </c>
      <c r="G6" s="349"/>
      <c r="H6" s="349"/>
      <c r="I6" s="349"/>
      <c r="J6" s="324"/>
      <c r="K6" s="190"/>
      <c r="L6" s="3"/>
    </row>
    <row r="7" spans="1:27" ht="15" x14ac:dyDescent="0.2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190"/>
      <c r="L7" s="3"/>
    </row>
    <row r="8" spans="1:27" x14ac:dyDescent="0.2">
      <c r="A8" s="7" t="s">
        <v>2</v>
      </c>
      <c r="B8" s="7"/>
      <c r="C8" s="7"/>
      <c r="D8" s="7"/>
      <c r="E8" s="7"/>
      <c r="F8" s="7"/>
      <c r="G8" s="7"/>
      <c r="H8" s="7"/>
      <c r="I8" s="7"/>
      <c r="J8" s="351"/>
      <c r="K8" s="352"/>
      <c r="L8" s="353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</row>
    <row r="9" spans="1:27" x14ac:dyDescent="0.2">
      <c r="A9" s="753" t="s">
        <v>3</v>
      </c>
      <c r="B9" s="753" t="s">
        <v>4</v>
      </c>
      <c r="C9" s="753"/>
      <c r="D9" s="740" t="s">
        <v>5</v>
      </c>
      <c r="E9" s="741"/>
      <c r="F9" s="742"/>
      <c r="G9" s="746" t="s">
        <v>67</v>
      </c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8"/>
    </row>
    <row r="10" spans="1:27" x14ac:dyDescent="0.2">
      <c r="A10" s="753"/>
      <c r="B10" s="753"/>
      <c r="C10" s="753"/>
      <c r="D10" s="743"/>
      <c r="E10" s="744"/>
      <c r="F10" s="745"/>
      <c r="G10" s="749" t="s">
        <v>68</v>
      </c>
      <c r="H10" s="749"/>
      <c r="I10" s="749" t="s">
        <v>69</v>
      </c>
      <c r="J10" s="749"/>
      <c r="K10" s="749" t="s">
        <v>70</v>
      </c>
      <c r="L10" s="749"/>
      <c r="M10" s="749" t="s">
        <v>71</v>
      </c>
      <c r="N10" s="749"/>
      <c r="O10" s="749" t="s">
        <v>72</v>
      </c>
      <c r="P10" s="749"/>
      <c r="Q10" s="749" t="s">
        <v>73</v>
      </c>
      <c r="R10" s="749"/>
      <c r="S10" s="749" t="s">
        <v>74</v>
      </c>
      <c r="T10" s="749"/>
      <c r="U10" s="749" t="s">
        <v>75</v>
      </c>
      <c r="V10" s="749"/>
      <c r="W10" s="749" t="s">
        <v>76</v>
      </c>
      <c r="X10" s="749"/>
      <c r="Y10" s="749" t="s">
        <v>77</v>
      </c>
      <c r="Z10" s="749"/>
    </row>
    <row r="11" spans="1:27" x14ac:dyDescent="0.2">
      <c r="A11" s="753"/>
      <c r="B11" s="753"/>
      <c r="C11" s="753"/>
      <c r="D11" s="323" t="s">
        <v>78</v>
      </c>
      <c r="E11" s="323" t="s">
        <v>12</v>
      </c>
      <c r="F11" s="328" t="s">
        <v>13</v>
      </c>
      <c r="G11" s="355" t="s">
        <v>12</v>
      </c>
      <c r="H11" s="356" t="s">
        <v>13</v>
      </c>
      <c r="I11" s="357" t="s">
        <v>12</v>
      </c>
      <c r="J11" s="358" t="s">
        <v>13</v>
      </c>
      <c r="K11" s="357" t="s">
        <v>12</v>
      </c>
      <c r="L11" s="358" t="s">
        <v>13</v>
      </c>
      <c r="M11" s="357" t="s">
        <v>12</v>
      </c>
      <c r="N11" s="358" t="s">
        <v>13</v>
      </c>
      <c r="O11" s="357" t="s">
        <v>12</v>
      </c>
      <c r="P11" s="358" t="s">
        <v>13</v>
      </c>
      <c r="Q11" s="357" t="s">
        <v>12</v>
      </c>
      <c r="R11" s="358" t="s">
        <v>13</v>
      </c>
      <c r="S11" s="357" t="s">
        <v>12</v>
      </c>
      <c r="T11" s="358" t="s">
        <v>13</v>
      </c>
      <c r="U11" s="357" t="s">
        <v>12</v>
      </c>
      <c r="V11" s="358" t="s">
        <v>13</v>
      </c>
      <c r="W11" s="357" t="s">
        <v>12</v>
      </c>
      <c r="X11" s="358" t="s">
        <v>13</v>
      </c>
      <c r="Y11" s="357" t="s">
        <v>12</v>
      </c>
      <c r="Z11" s="358" t="s">
        <v>13</v>
      </c>
      <c r="AA11" s="348"/>
    </row>
    <row r="12" spans="1:27" x14ac:dyDescent="0.2">
      <c r="A12" s="754" t="s">
        <v>6</v>
      </c>
      <c r="B12" s="14" t="s">
        <v>7</v>
      </c>
      <c r="C12" s="15" t="s">
        <v>8</v>
      </c>
      <c r="D12" s="359">
        <f>SUM(E12+F12)</f>
        <v>6</v>
      </c>
      <c r="E12" s="359">
        <f t="shared" ref="E12:F15" si="0">SUM(G12+I12+K12+M12+O12+Q12+S12+U12+W12+Y12)</f>
        <v>2</v>
      </c>
      <c r="F12" s="360">
        <f t="shared" si="0"/>
        <v>4</v>
      </c>
      <c r="G12" s="17"/>
      <c r="H12" s="361"/>
      <c r="I12" s="17"/>
      <c r="J12" s="361"/>
      <c r="K12" s="17"/>
      <c r="L12" s="361">
        <v>2</v>
      </c>
      <c r="M12" s="17"/>
      <c r="N12" s="361"/>
      <c r="O12" s="17">
        <v>1</v>
      </c>
      <c r="P12" s="361"/>
      <c r="Q12" s="17"/>
      <c r="R12" s="361">
        <v>1</v>
      </c>
      <c r="S12" s="17"/>
      <c r="T12" s="361"/>
      <c r="U12" s="17">
        <v>1</v>
      </c>
      <c r="V12" s="361">
        <v>1</v>
      </c>
      <c r="W12" s="17"/>
      <c r="X12" s="361"/>
      <c r="Y12" s="17"/>
      <c r="Z12" s="361"/>
      <c r="AA12" s="348"/>
    </row>
    <row r="13" spans="1:27" x14ac:dyDescent="0.2">
      <c r="A13" s="755"/>
      <c r="B13" s="315" t="s">
        <v>9</v>
      </c>
      <c r="C13" s="21" t="s">
        <v>8</v>
      </c>
      <c r="D13" s="362">
        <f>SUM(E13+F13)</f>
        <v>6</v>
      </c>
      <c r="E13" s="362">
        <f t="shared" si="0"/>
        <v>2</v>
      </c>
      <c r="F13" s="363">
        <f t="shared" si="0"/>
        <v>4</v>
      </c>
      <c r="G13" s="164"/>
      <c r="H13" s="364"/>
      <c r="I13" s="23"/>
      <c r="J13" s="365">
        <v>1</v>
      </c>
      <c r="K13" s="23">
        <v>1</v>
      </c>
      <c r="L13" s="365">
        <v>1</v>
      </c>
      <c r="M13" s="23"/>
      <c r="N13" s="25">
        <v>1</v>
      </c>
      <c r="O13" s="23">
        <v>1</v>
      </c>
      <c r="P13" s="25"/>
      <c r="Q13" s="23"/>
      <c r="R13" s="25">
        <v>1</v>
      </c>
      <c r="S13" s="23"/>
      <c r="T13" s="25"/>
      <c r="U13" s="23"/>
      <c r="V13" s="25"/>
      <c r="W13" s="23"/>
      <c r="X13" s="25"/>
      <c r="Y13" s="23"/>
      <c r="Z13" s="25"/>
      <c r="AA13" s="348"/>
    </row>
    <row r="14" spans="1:27" x14ac:dyDescent="0.2">
      <c r="A14" s="756" t="s">
        <v>10</v>
      </c>
      <c r="B14" s="757"/>
      <c r="C14" s="26" t="s">
        <v>8</v>
      </c>
      <c r="D14" s="366">
        <f>SUM(E14+F14)</f>
        <v>132</v>
      </c>
      <c r="E14" s="366">
        <f t="shared" si="0"/>
        <v>68</v>
      </c>
      <c r="F14" s="367">
        <f t="shared" si="0"/>
        <v>64</v>
      </c>
      <c r="G14" s="368">
        <v>5</v>
      </c>
      <c r="H14" s="369">
        <v>8</v>
      </c>
      <c r="I14" s="368">
        <v>8</v>
      </c>
      <c r="J14" s="369">
        <v>8</v>
      </c>
      <c r="K14" s="368">
        <v>7</v>
      </c>
      <c r="L14" s="369">
        <v>8</v>
      </c>
      <c r="M14" s="28">
        <v>5</v>
      </c>
      <c r="N14" s="30">
        <v>9</v>
      </c>
      <c r="O14" s="28">
        <v>19</v>
      </c>
      <c r="P14" s="30">
        <v>10</v>
      </c>
      <c r="Q14" s="28">
        <v>10</v>
      </c>
      <c r="R14" s="30">
        <v>10</v>
      </c>
      <c r="S14" s="28">
        <v>5</v>
      </c>
      <c r="T14" s="30">
        <v>3</v>
      </c>
      <c r="U14" s="28">
        <v>5</v>
      </c>
      <c r="V14" s="30">
        <v>3</v>
      </c>
      <c r="W14" s="28">
        <v>2</v>
      </c>
      <c r="X14" s="30">
        <v>3</v>
      </c>
      <c r="Y14" s="28">
        <v>2</v>
      </c>
      <c r="Z14" s="30">
        <v>2</v>
      </c>
      <c r="AA14" s="348"/>
    </row>
    <row r="15" spans="1:27" ht="15" thickBot="1" x14ac:dyDescent="0.25">
      <c r="A15" s="761" t="s">
        <v>5</v>
      </c>
      <c r="B15" s="762"/>
      <c r="C15" s="763"/>
      <c r="D15" s="370">
        <f>SUM(E15+F15)</f>
        <v>144</v>
      </c>
      <c r="E15" s="370">
        <f t="shared" si="0"/>
        <v>72</v>
      </c>
      <c r="F15" s="371">
        <f t="shared" si="0"/>
        <v>72</v>
      </c>
      <c r="G15" s="372">
        <f t="shared" ref="G15:Z15" si="1">SUM(G12:G14)</f>
        <v>5</v>
      </c>
      <c r="H15" s="373">
        <f t="shared" si="1"/>
        <v>8</v>
      </c>
      <c r="I15" s="372">
        <f t="shared" si="1"/>
        <v>8</v>
      </c>
      <c r="J15" s="373">
        <f t="shared" si="1"/>
        <v>9</v>
      </c>
      <c r="K15" s="372">
        <f t="shared" si="1"/>
        <v>8</v>
      </c>
      <c r="L15" s="373">
        <f t="shared" si="1"/>
        <v>11</v>
      </c>
      <c r="M15" s="374">
        <f t="shared" si="1"/>
        <v>5</v>
      </c>
      <c r="N15" s="375">
        <f t="shared" si="1"/>
        <v>10</v>
      </c>
      <c r="O15" s="374">
        <f t="shared" si="1"/>
        <v>21</v>
      </c>
      <c r="P15" s="375">
        <f t="shared" si="1"/>
        <v>10</v>
      </c>
      <c r="Q15" s="374">
        <f t="shared" si="1"/>
        <v>10</v>
      </c>
      <c r="R15" s="375">
        <f t="shared" si="1"/>
        <v>12</v>
      </c>
      <c r="S15" s="374">
        <f t="shared" si="1"/>
        <v>5</v>
      </c>
      <c r="T15" s="375">
        <f t="shared" si="1"/>
        <v>3</v>
      </c>
      <c r="U15" s="374">
        <f t="shared" si="1"/>
        <v>6</v>
      </c>
      <c r="V15" s="375">
        <f t="shared" si="1"/>
        <v>4</v>
      </c>
      <c r="W15" s="374">
        <f t="shared" si="1"/>
        <v>2</v>
      </c>
      <c r="X15" s="375">
        <f t="shared" si="1"/>
        <v>3</v>
      </c>
      <c r="Y15" s="374">
        <f t="shared" si="1"/>
        <v>2</v>
      </c>
      <c r="Z15" s="375">
        <f t="shared" si="1"/>
        <v>2</v>
      </c>
      <c r="AA15" s="348"/>
    </row>
    <row r="16" spans="1:27" ht="15" thickTop="1" x14ac:dyDescent="0.2">
      <c r="A16" s="750" t="s">
        <v>79</v>
      </c>
      <c r="B16" s="751"/>
      <c r="C16" s="752"/>
      <c r="D16" s="376">
        <v>22</v>
      </c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8"/>
      <c r="AA16" s="348"/>
    </row>
    <row r="17" spans="1:27" x14ac:dyDescent="0.2">
      <c r="A17" s="758" t="s">
        <v>80</v>
      </c>
      <c r="B17" s="759"/>
      <c r="C17" s="760"/>
      <c r="D17" s="197">
        <v>0</v>
      </c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80"/>
      <c r="AA17" s="348"/>
    </row>
    <row r="18" spans="1:27" x14ac:dyDescent="0.2">
      <c r="A18" s="35" t="s">
        <v>11</v>
      </c>
      <c r="B18" s="36"/>
    </row>
    <row r="19" spans="1:27" x14ac:dyDescent="0.2">
      <c r="A19" s="753" t="s">
        <v>3</v>
      </c>
      <c r="B19" s="753" t="s">
        <v>4</v>
      </c>
      <c r="C19" s="753"/>
      <c r="D19" s="740" t="s">
        <v>5</v>
      </c>
      <c r="E19" s="741"/>
      <c r="F19" s="742"/>
      <c r="G19" s="798" t="s">
        <v>67</v>
      </c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800"/>
    </row>
    <row r="20" spans="1:27" x14ac:dyDescent="0.2">
      <c r="A20" s="753"/>
      <c r="B20" s="753"/>
      <c r="C20" s="753"/>
      <c r="D20" s="743"/>
      <c r="E20" s="744"/>
      <c r="F20" s="744"/>
      <c r="G20" s="749" t="s">
        <v>68</v>
      </c>
      <c r="H20" s="749"/>
      <c r="I20" s="749" t="s">
        <v>69</v>
      </c>
      <c r="J20" s="749"/>
      <c r="K20" s="749" t="s">
        <v>70</v>
      </c>
      <c r="L20" s="749"/>
      <c r="M20" s="749" t="s">
        <v>71</v>
      </c>
      <c r="N20" s="749"/>
      <c r="O20" s="749" t="s">
        <v>72</v>
      </c>
      <c r="P20" s="749"/>
      <c r="Q20" s="749" t="s">
        <v>73</v>
      </c>
      <c r="R20" s="749"/>
      <c r="S20" s="749" t="s">
        <v>74</v>
      </c>
      <c r="T20" s="749"/>
      <c r="U20" s="749" t="s">
        <v>75</v>
      </c>
      <c r="V20" s="749"/>
      <c r="W20" s="749" t="s">
        <v>76</v>
      </c>
      <c r="X20" s="749"/>
      <c r="Y20" s="749" t="s">
        <v>77</v>
      </c>
      <c r="Z20" s="749"/>
    </row>
    <row r="21" spans="1:27" ht="15.75" customHeight="1" x14ac:dyDescent="0.2">
      <c r="A21" s="753"/>
      <c r="B21" s="753"/>
      <c r="C21" s="753"/>
      <c r="D21" s="323" t="s">
        <v>78</v>
      </c>
      <c r="E21" s="322" t="s">
        <v>12</v>
      </c>
      <c r="F21" s="327" t="s">
        <v>13</v>
      </c>
      <c r="G21" s="381" t="s">
        <v>12</v>
      </c>
      <c r="H21" s="356" t="s">
        <v>13</v>
      </c>
      <c r="I21" s="382" t="s">
        <v>12</v>
      </c>
      <c r="J21" s="383" t="s">
        <v>13</v>
      </c>
      <c r="K21" s="381" t="s">
        <v>12</v>
      </c>
      <c r="L21" s="381" t="s">
        <v>13</v>
      </c>
      <c r="M21" s="381" t="s">
        <v>12</v>
      </c>
      <c r="N21" s="381" t="s">
        <v>13</v>
      </c>
      <c r="O21" s="381" t="s">
        <v>12</v>
      </c>
      <c r="P21" s="381" t="s">
        <v>13</v>
      </c>
      <c r="Q21" s="381" t="s">
        <v>12</v>
      </c>
      <c r="R21" s="381" t="s">
        <v>13</v>
      </c>
      <c r="S21" s="381" t="s">
        <v>12</v>
      </c>
      <c r="T21" s="381" t="s">
        <v>13</v>
      </c>
      <c r="U21" s="381" t="s">
        <v>12</v>
      </c>
      <c r="V21" s="381" t="s">
        <v>13</v>
      </c>
      <c r="W21" s="381" t="s">
        <v>12</v>
      </c>
      <c r="X21" s="381" t="s">
        <v>13</v>
      </c>
      <c r="Y21" s="381" t="s">
        <v>12</v>
      </c>
      <c r="Z21" s="381" t="s">
        <v>13</v>
      </c>
    </row>
    <row r="22" spans="1:27" ht="14.25" customHeight="1" x14ac:dyDescent="0.2">
      <c r="A22" s="755" t="s">
        <v>6</v>
      </c>
      <c r="B22" s="774" t="s">
        <v>7</v>
      </c>
      <c r="C22" s="42" t="s">
        <v>14</v>
      </c>
      <c r="D22" s="384">
        <f t="shared" ref="D22:D27" si="2">SUM(E22+F22)</f>
        <v>0</v>
      </c>
      <c r="E22" s="385">
        <f t="shared" ref="E22:F27" si="3">SUM(G22+I22+K22+M22+O22+Q22+S22+U22+W22+Y22)</f>
        <v>0</v>
      </c>
      <c r="F22" s="386">
        <f t="shared" si="3"/>
        <v>0</v>
      </c>
      <c r="G22" s="23"/>
      <c r="H22" s="25"/>
      <c r="I22" s="17"/>
      <c r="J22" s="361"/>
      <c r="K22" s="387"/>
      <c r="L22" s="19"/>
      <c r="M22" s="387"/>
      <c r="N22" s="19"/>
      <c r="O22" s="387"/>
      <c r="P22" s="19"/>
      <c r="Q22" s="387"/>
      <c r="R22" s="19"/>
      <c r="S22" s="387"/>
      <c r="T22" s="19"/>
      <c r="U22" s="387"/>
      <c r="V22" s="19"/>
      <c r="W22" s="387"/>
      <c r="X22" s="19"/>
      <c r="Y22" s="17"/>
      <c r="Z22" s="19"/>
      <c r="AA22" s="348"/>
    </row>
    <row r="23" spans="1:27" ht="14.25" customHeight="1" x14ac:dyDescent="0.2">
      <c r="A23" s="755"/>
      <c r="B23" s="769"/>
      <c r="C23" s="46" t="s">
        <v>15</v>
      </c>
      <c r="D23" s="388">
        <f t="shared" si="2"/>
        <v>0</v>
      </c>
      <c r="E23" s="389">
        <f t="shared" si="3"/>
        <v>0</v>
      </c>
      <c r="F23" s="390">
        <f t="shared" si="3"/>
        <v>0</v>
      </c>
      <c r="G23" s="48"/>
      <c r="H23" s="52"/>
      <c r="I23" s="164"/>
      <c r="J23" s="364"/>
      <c r="K23" s="391"/>
      <c r="L23" s="50"/>
      <c r="M23" s="391"/>
      <c r="N23" s="50"/>
      <c r="O23" s="391"/>
      <c r="P23" s="50"/>
      <c r="Q23" s="391"/>
      <c r="R23" s="50"/>
      <c r="S23" s="391"/>
      <c r="T23" s="50"/>
      <c r="U23" s="391"/>
      <c r="V23" s="50"/>
      <c r="W23" s="391"/>
      <c r="X23" s="50"/>
      <c r="Y23" s="391"/>
      <c r="Z23" s="50"/>
      <c r="AA23" s="348"/>
    </row>
    <row r="24" spans="1:27" ht="14.25" customHeight="1" x14ac:dyDescent="0.2">
      <c r="A24" s="755"/>
      <c r="B24" s="774" t="s">
        <v>9</v>
      </c>
      <c r="C24" s="53" t="s">
        <v>14</v>
      </c>
      <c r="D24" s="392">
        <f t="shared" si="2"/>
        <v>1</v>
      </c>
      <c r="E24" s="392">
        <f t="shared" si="3"/>
        <v>0</v>
      </c>
      <c r="F24" s="393">
        <f t="shared" si="3"/>
        <v>1</v>
      </c>
      <c r="G24" s="55"/>
      <c r="H24" s="57"/>
      <c r="I24" s="55"/>
      <c r="J24" s="394"/>
      <c r="K24" s="395"/>
      <c r="L24" s="57">
        <v>1</v>
      </c>
      <c r="M24" s="395"/>
      <c r="N24" s="57"/>
      <c r="O24" s="395"/>
      <c r="P24" s="57"/>
      <c r="Q24" s="395"/>
      <c r="R24" s="57"/>
      <c r="S24" s="395"/>
      <c r="T24" s="57"/>
      <c r="U24" s="395"/>
      <c r="V24" s="57"/>
      <c r="W24" s="395"/>
      <c r="X24" s="57"/>
      <c r="Y24" s="395"/>
      <c r="Z24" s="57"/>
      <c r="AA24" s="348"/>
    </row>
    <row r="25" spans="1:27" ht="14.25" customHeight="1" x14ac:dyDescent="0.2">
      <c r="A25" s="791"/>
      <c r="B25" s="769"/>
      <c r="C25" s="59" t="s">
        <v>15</v>
      </c>
      <c r="D25" s="389">
        <f t="shared" si="2"/>
        <v>0</v>
      </c>
      <c r="E25" s="389">
        <f t="shared" si="3"/>
        <v>0</v>
      </c>
      <c r="F25" s="390">
        <f t="shared" si="3"/>
        <v>0</v>
      </c>
      <c r="G25" s="48"/>
      <c r="H25" s="52"/>
      <c r="I25" s="48"/>
      <c r="J25" s="396"/>
      <c r="K25" s="64"/>
      <c r="L25" s="52"/>
      <c r="M25" s="64"/>
      <c r="N25" s="52"/>
      <c r="O25" s="64"/>
      <c r="P25" s="52"/>
      <c r="Q25" s="64"/>
      <c r="R25" s="52"/>
      <c r="S25" s="64"/>
      <c r="T25" s="52"/>
      <c r="U25" s="64"/>
      <c r="V25" s="52"/>
      <c r="W25" s="64"/>
      <c r="X25" s="52"/>
      <c r="Y25" s="64"/>
      <c r="Z25" s="52"/>
      <c r="AA25" s="348"/>
    </row>
    <row r="26" spans="1:27" ht="14.25" customHeight="1" x14ac:dyDescent="0.2">
      <c r="A26" s="792" t="s">
        <v>10</v>
      </c>
      <c r="B26" s="793"/>
      <c r="C26" s="53" t="s">
        <v>14</v>
      </c>
      <c r="D26" s="397">
        <f t="shared" si="2"/>
        <v>27</v>
      </c>
      <c r="E26" s="397">
        <f t="shared" si="3"/>
        <v>13</v>
      </c>
      <c r="F26" s="398">
        <f t="shared" si="3"/>
        <v>14</v>
      </c>
      <c r="G26" s="61"/>
      <c r="H26" s="63"/>
      <c r="I26" s="399">
        <v>2</v>
      </c>
      <c r="J26" s="400">
        <v>5</v>
      </c>
      <c r="K26" s="61">
        <v>3</v>
      </c>
      <c r="L26" s="63">
        <v>4</v>
      </c>
      <c r="M26" s="61">
        <v>3</v>
      </c>
      <c r="N26" s="63">
        <v>2</v>
      </c>
      <c r="O26" s="61">
        <v>3</v>
      </c>
      <c r="P26" s="63">
        <v>2</v>
      </c>
      <c r="Q26" s="61"/>
      <c r="R26" s="63"/>
      <c r="S26" s="61"/>
      <c r="T26" s="63"/>
      <c r="U26" s="61">
        <v>2</v>
      </c>
      <c r="V26" s="63">
        <v>1</v>
      </c>
      <c r="W26" s="61"/>
      <c r="X26" s="63"/>
      <c r="Y26" s="61"/>
      <c r="Z26" s="63"/>
      <c r="AA26" s="348"/>
    </row>
    <row r="27" spans="1:27" ht="14.25" customHeight="1" x14ac:dyDescent="0.2">
      <c r="A27" s="794"/>
      <c r="B27" s="771"/>
      <c r="C27" s="59" t="s">
        <v>15</v>
      </c>
      <c r="D27" s="389">
        <f t="shared" si="2"/>
        <v>1</v>
      </c>
      <c r="E27" s="389">
        <f t="shared" si="3"/>
        <v>1</v>
      </c>
      <c r="F27" s="390">
        <f t="shared" si="3"/>
        <v>0</v>
      </c>
      <c r="G27" s="64"/>
      <c r="H27" s="52"/>
      <c r="I27" s="48"/>
      <c r="J27" s="396"/>
      <c r="K27" s="64">
        <v>1</v>
      </c>
      <c r="L27" s="52"/>
      <c r="M27" s="64"/>
      <c r="N27" s="52"/>
      <c r="O27" s="64"/>
      <c r="P27" s="52"/>
      <c r="Q27" s="64"/>
      <c r="R27" s="52"/>
      <c r="S27" s="64"/>
      <c r="T27" s="52"/>
      <c r="U27" s="64"/>
      <c r="V27" s="52"/>
      <c r="W27" s="64"/>
      <c r="X27" s="52"/>
      <c r="Y27" s="64"/>
      <c r="Z27" s="52"/>
      <c r="AA27" s="348"/>
    </row>
    <row r="28" spans="1:27" x14ac:dyDescent="0.2">
      <c r="A28" s="795" t="s">
        <v>5</v>
      </c>
      <c r="B28" s="796"/>
      <c r="C28" s="797"/>
      <c r="D28" s="401">
        <f t="shared" ref="D28:Z28" si="4">SUM(D22:D27)</f>
        <v>29</v>
      </c>
      <c r="E28" s="402">
        <f t="shared" si="4"/>
        <v>14</v>
      </c>
      <c r="F28" s="403">
        <f t="shared" si="4"/>
        <v>15</v>
      </c>
      <c r="G28" s="404">
        <f t="shared" si="4"/>
        <v>0</v>
      </c>
      <c r="H28" s="405">
        <f t="shared" si="4"/>
        <v>0</v>
      </c>
      <c r="I28" s="406">
        <f t="shared" si="4"/>
        <v>2</v>
      </c>
      <c r="J28" s="407">
        <f t="shared" si="4"/>
        <v>5</v>
      </c>
      <c r="K28" s="404">
        <f t="shared" si="4"/>
        <v>4</v>
      </c>
      <c r="L28" s="405">
        <f t="shared" si="4"/>
        <v>5</v>
      </c>
      <c r="M28" s="404">
        <f t="shared" si="4"/>
        <v>3</v>
      </c>
      <c r="N28" s="405">
        <f t="shared" si="4"/>
        <v>2</v>
      </c>
      <c r="O28" s="404">
        <f t="shared" si="4"/>
        <v>3</v>
      </c>
      <c r="P28" s="405">
        <f t="shared" si="4"/>
        <v>2</v>
      </c>
      <c r="Q28" s="404">
        <f t="shared" si="4"/>
        <v>0</v>
      </c>
      <c r="R28" s="405">
        <f t="shared" si="4"/>
        <v>0</v>
      </c>
      <c r="S28" s="404">
        <f t="shared" si="4"/>
        <v>0</v>
      </c>
      <c r="T28" s="405">
        <f t="shared" si="4"/>
        <v>0</v>
      </c>
      <c r="U28" s="404">
        <f t="shared" si="4"/>
        <v>2</v>
      </c>
      <c r="V28" s="405">
        <f t="shared" si="4"/>
        <v>1</v>
      </c>
      <c r="W28" s="404">
        <f t="shared" si="4"/>
        <v>0</v>
      </c>
      <c r="X28" s="405">
        <f t="shared" si="4"/>
        <v>0</v>
      </c>
      <c r="Y28" s="404">
        <f t="shared" si="4"/>
        <v>0</v>
      </c>
      <c r="Z28" s="405">
        <f t="shared" si="4"/>
        <v>0</v>
      </c>
      <c r="AA28" s="348"/>
    </row>
    <row r="29" spans="1:27" x14ac:dyDescent="0.2">
      <c r="A29" s="777" t="s">
        <v>16</v>
      </c>
      <c r="B29" s="777"/>
      <c r="C29" s="777"/>
      <c r="D29" s="777"/>
      <c r="E29" s="777"/>
      <c r="F29" s="777"/>
      <c r="G29" s="777"/>
      <c r="H29" s="777"/>
      <c r="I29" s="777"/>
      <c r="J29" s="777"/>
      <c r="K29" s="199"/>
      <c r="L29" s="20"/>
    </row>
    <row r="30" spans="1:27" x14ac:dyDescent="0.2">
      <c r="A30" s="801" t="s">
        <v>17</v>
      </c>
      <c r="B30" s="801"/>
      <c r="C30" s="801"/>
      <c r="D30" s="408" t="s">
        <v>5</v>
      </c>
      <c r="E30" s="409" t="s">
        <v>18</v>
      </c>
      <c r="F30" s="410" t="s">
        <v>19</v>
      </c>
      <c r="G30" s="68"/>
      <c r="H30" s="69"/>
      <c r="I30" s="69"/>
      <c r="J30" s="70"/>
      <c r="K30" s="199"/>
      <c r="L30" s="20"/>
    </row>
    <row r="31" spans="1:27" x14ac:dyDescent="0.2">
      <c r="A31" s="768" t="s">
        <v>81</v>
      </c>
      <c r="B31" s="810" t="s">
        <v>82</v>
      </c>
      <c r="C31" s="811"/>
      <c r="D31" s="411">
        <f t="shared" ref="D31:D43" si="5">SUM(E31+F31)</f>
        <v>0</v>
      </c>
      <c r="E31" s="412"/>
      <c r="F31" s="413"/>
      <c r="G31" s="348"/>
    </row>
    <row r="32" spans="1:27" x14ac:dyDescent="0.2">
      <c r="A32" s="774"/>
      <c r="B32" s="802" t="s">
        <v>83</v>
      </c>
      <c r="C32" s="803"/>
      <c r="D32" s="414">
        <f t="shared" si="5"/>
        <v>0</v>
      </c>
      <c r="E32" s="415"/>
      <c r="F32" s="416"/>
      <c r="G32" s="348"/>
    </row>
    <row r="33" spans="1:12" ht="14.25" customHeight="1" x14ac:dyDescent="0.2">
      <c r="A33" s="774"/>
      <c r="B33" s="802" t="s">
        <v>84</v>
      </c>
      <c r="C33" s="803"/>
      <c r="D33" s="414">
        <f t="shared" si="5"/>
        <v>0</v>
      </c>
      <c r="E33" s="415"/>
      <c r="F33" s="416"/>
      <c r="G33" s="348"/>
    </row>
    <row r="34" spans="1:12" ht="14.25" customHeight="1" x14ac:dyDescent="0.2">
      <c r="A34" s="774"/>
      <c r="B34" s="802" t="s">
        <v>85</v>
      </c>
      <c r="C34" s="803"/>
      <c r="D34" s="414">
        <f t="shared" si="5"/>
        <v>0</v>
      </c>
      <c r="E34" s="417"/>
      <c r="F34" s="418"/>
      <c r="G34" s="348"/>
    </row>
    <row r="35" spans="1:12" x14ac:dyDescent="0.2">
      <c r="A35" s="774"/>
      <c r="B35" s="802" t="s">
        <v>86</v>
      </c>
      <c r="C35" s="803"/>
      <c r="D35" s="414">
        <f t="shared" si="5"/>
        <v>0</v>
      </c>
      <c r="E35" s="417"/>
      <c r="F35" s="418"/>
      <c r="G35" s="348"/>
    </row>
    <row r="36" spans="1:12" x14ac:dyDescent="0.2">
      <c r="A36" s="774"/>
      <c r="B36" s="802" t="s">
        <v>87</v>
      </c>
      <c r="C36" s="803"/>
      <c r="D36" s="414">
        <f t="shared" si="5"/>
        <v>0</v>
      </c>
      <c r="E36" s="417"/>
      <c r="F36" s="418"/>
      <c r="G36" s="348"/>
    </row>
    <row r="37" spans="1:12" x14ac:dyDescent="0.2">
      <c r="A37" s="774"/>
      <c r="B37" s="802" t="s">
        <v>88</v>
      </c>
      <c r="C37" s="803"/>
      <c r="D37" s="414">
        <f t="shared" si="5"/>
        <v>0</v>
      </c>
      <c r="E37" s="417"/>
      <c r="F37" s="418"/>
      <c r="G37" s="348"/>
    </row>
    <row r="38" spans="1:12" x14ac:dyDescent="0.2">
      <c r="A38" s="774"/>
      <c r="B38" s="802" t="s">
        <v>89</v>
      </c>
      <c r="C38" s="803"/>
      <c r="D38" s="414">
        <f t="shared" si="5"/>
        <v>0</v>
      </c>
      <c r="E38" s="417"/>
      <c r="F38" s="418"/>
      <c r="G38" s="348"/>
    </row>
    <row r="39" spans="1:12" x14ac:dyDescent="0.2">
      <c r="A39" s="769"/>
      <c r="B39" s="804" t="s">
        <v>90</v>
      </c>
      <c r="C39" s="805"/>
      <c r="D39" s="419">
        <f t="shared" si="5"/>
        <v>0</v>
      </c>
      <c r="E39" s="420"/>
      <c r="F39" s="421"/>
      <c r="G39" s="348"/>
    </row>
    <row r="40" spans="1:12" x14ac:dyDescent="0.2">
      <c r="A40" s="768" t="s">
        <v>91</v>
      </c>
      <c r="B40" s="768" t="s">
        <v>92</v>
      </c>
      <c r="C40" s="14" t="s">
        <v>20</v>
      </c>
      <c r="D40" s="411">
        <f t="shared" si="5"/>
        <v>0</v>
      </c>
      <c r="E40" s="422"/>
      <c r="F40" s="423"/>
      <c r="G40" s="348"/>
    </row>
    <row r="41" spans="1:12" x14ac:dyDescent="0.2">
      <c r="A41" s="774"/>
      <c r="B41" s="769"/>
      <c r="C41" s="315" t="s">
        <v>21</v>
      </c>
      <c r="D41" s="419">
        <f t="shared" si="5"/>
        <v>0</v>
      </c>
      <c r="E41" s="424"/>
      <c r="F41" s="421"/>
      <c r="G41" s="348"/>
    </row>
    <row r="42" spans="1:12" x14ac:dyDescent="0.2">
      <c r="A42" s="774"/>
      <c r="B42" s="768" t="s">
        <v>93</v>
      </c>
      <c r="C42" s="14" t="s">
        <v>20</v>
      </c>
      <c r="D42" s="411">
        <f t="shared" si="5"/>
        <v>0</v>
      </c>
      <c r="E42" s="422"/>
      <c r="F42" s="423"/>
      <c r="G42" s="348"/>
    </row>
    <row r="43" spans="1:12" x14ac:dyDescent="0.2">
      <c r="A43" s="769"/>
      <c r="B43" s="769"/>
      <c r="C43" s="90" t="s">
        <v>21</v>
      </c>
      <c r="D43" s="419">
        <f t="shared" si="5"/>
        <v>0</v>
      </c>
      <c r="E43" s="424"/>
      <c r="F43" s="421"/>
      <c r="G43" s="348"/>
    </row>
    <row r="44" spans="1:12" x14ac:dyDescent="0.2">
      <c r="A44" s="777" t="s">
        <v>22</v>
      </c>
      <c r="B44" s="777"/>
      <c r="C44" s="777"/>
      <c r="D44" s="777"/>
      <c r="E44" s="777"/>
      <c r="F44" s="777"/>
      <c r="G44" s="777"/>
      <c r="H44" s="777"/>
      <c r="I44" s="38"/>
      <c r="J44" s="38"/>
      <c r="K44" s="199"/>
      <c r="L44" s="20"/>
    </row>
    <row r="45" spans="1:12" x14ac:dyDescent="0.2">
      <c r="A45" s="806" t="s">
        <v>23</v>
      </c>
      <c r="B45" s="808" t="s">
        <v>5</v>
      </c>
      <c r="C45" s="20"/>
    </row>
    <row r="46" spans="1:12" x14ac:dyDescent="0.2">
      <c r="A46" s="807"/>
      <c r="B46" s="809"/>
      <c r="C46" s="91"/>
      <c r="D46" s="20"/>
    </row>
    <row r="47" spans="1:12" x14ac:dyDescent="0.2">
      <c r="A47" s="14" t="s">
        <v>94</v>
      </c>
      <c r="B47" s="425">
        <v>135</v>
      </c>
      <c r="C47" s="95"/>
      <c r="D47" s="20"/>
    </row>
    <row r="48" spans="1:12" x14ac:dyDescent="0.2">
      <c r="A48" s="90" t="s">
        <v>95</v>
      </c>
      <c r="B48" s="426">
        <v>9</v>
      </c>
      <c r="C48" s="95"/>
      <c r="D48" s="20"/>
    </row>
    <row r="49" spans="1:10" x14ac:dyDescent="0.2">
      <c r="A49" s="316" t="s">
        <v>5</v>
      </c>
      <c r="B49" s="427">
        <f>SUM(B47+B48)</f>
        <v>144</v>
      </c>
      <c r="C49" s="428"/>
      <c r="D49" s="20"/>
    </row>
    <row r="50" spans="1:10" x14ac:dyDescent="0.2">
      <c r="A50" s="99" t="s">
        <v>24</v>
      </c>
      <c r="B50" s="99"/>
      <c r="C50" s="99"/>
      <c r="D50" s="20"/>
    </row>
    <row r="51" spans="1:10" x14ac:dyDescent="0.2">
      <c r="A51" s="768" t="s">
        <v>25</v>
      </c>
      <c r="B51" s="770" t="s">
        <v>4</v>
      </c>
      <c r="C51" s="772" t="s">
        <v>5</v>
      </c>
      <c r="D51" s="20"/>
    </row>
    <row r="52" spans="1:10" x14ac:dyDescent="0.2">
      <c r="A52" s="769"/>
      <c r="B52" s="771"/>
      <c r="C52" s="773"/>
      <c r="D52" s="20"/>
    </row>
    <row r="53" spans="1:10" x14ac:dyDescent="0.2">
      <c r="A53" s="768" t="s">
        <v>26</v>
      </c>
      <c r="B53" s="101" t="s">
        <v>96</v>
      </c>
      <c r="C53" s="425"/>
      <c r="D53" s="429"/>
    </row>
    <row r="54" spans="1:10" x14ac:dyDescent="0.2">
      <c r="A54" s="774"/>
      <c r="B54" s="102" t="s">
        <v>97</v>
      </c>
      <c r="C54" s="430"/>
      <c r="D54" s="429"/>
    </row>
    <row r="55" spans="1:10" x14ac:dyDescent="0.2">
      <c r="A55" s="769"/>
      <c r="B55" s="104" t="s">
        <v>98</v>
      </c>
      <c r="C55" s="426"/>
      <c r="D55" s="429"/>
    </row>
    <row r="56" spans="1:10" x14ac:dyDescent="0.2">
      <c r="A56" s="768" t="s">
        <v>27</v>
      </c>
      <c r="B56" s="101" t="s">
        <v>36</v>
      </c>
      <c r="C56" s="425"/>
      <c r="D56" s="429"/>
    </row>
    <row r="57" spans="1:10" ht="21" x14ac:dyDescent="0.2">
      <c r="A57" s="774"/>
      <c r="B57" s="102" t="s">
        <v>99</v>
      </c>
      <c r="C57" s="430"/>
      <c r="D57" s="429"/>
    </row>
    <row r="58" spans="1:10" ht="21" x14ac:dyDescent="0.2">
      <c r="A58" s="774"/>
      <c r="B58" s="320" t="s">
        <v>100</v>
      </c>
      <c r="C58" s="430"/>
      <c r="D58" s="429"/>
    </row>
    <row r="59" spans="1:10" x14ac:dyDescent="0.2">
      <c r="A59" s="769"/>
      <c r="B59" s="104" t="s">
        <v>101</v>
      </c>
      <c r="C59" s="426"/>
      <c r="D59" s="429"/>
    </row>
    <row r="60" spans="1:10" ht="31.5" x14ac:dyDescent="0.2">
      <c r="A60" s="768" t="s">
        <v>30</v>
      </c>
      <c r="B60" s="105" t="s">
        <v>102</v>
      </c>
      <c r="C60" s="425"/>
      <c r="D60" s="429"/>
    </row>
    <row r="61" spans="1:10" ht="21" x14ac:dyDescent="0.2">
      <c r="A61" s="769"/>
      <c r="B61" s="106" t="s">
        <v>103</v>
      </c>
      <c r="C61" s="426"/>
      <c r="D61" s="429"/>
    </row>
    <row r="62" spans="1:10" x14ac:dyDescent="0.2">
      <c r="A62" s="775" t="s">
        <v>31</v>
      </c>
      <c r="B62" s="776"/>
      <c r="C62" s="431"/>
      <c r="D62" s="429"/>
    </row>
    <row r="63" spans="1:10" x14ac:dyDescent="0.2">
      <c r="A63" s="777" t="s">
        <v>32</v>
      </c>
      <c r="B63" s="777"/>
      <c r="C63" s="777"/>
      <c r="D63" s="777"/>
      <c r="E63" s="777"/>
      <c r="F63" s="777"/>
      <c r="G63" s="777"/>
      <c r="H63" s="777"/>
      <c r="I63" s="777"/>
      <c r="J63" s="20"/>
    </row>
    <row r="64" spans="1:10" x14ac:dyDescent="0.2">
      <c r="A64" s="778" t="s">
        <v>33</v>
      </c>
      <c r="B64" s="778"/>
      <c r="C64" s="779" t="s">
        <v>34</v>
      </c>
      <c r="D64" s="779" t="s">
        <v>35</v>
      </c>
      <c r="E64" s="780" t="s">
        <v>27</v>
      </c>
      <c r="F64" s="779"/>
      <c r="G64" s="779"/>
      <c r="H64" s="779" t="s">
        <v>104</v>
      </c>
      <c r="I64" s="3"/>
      <c r="J64" s="20"/>
    </row>
    <row r="65" spans="1:12" x14ac:dyDescent="0.2">
      <c r="A65" s="778"/>
      <c r="B65" s="778"/>
      <c r="C65" s="779"/>
      <c r="D65" s="779"/>
      <c r="E65" s="321" t="s">
        <v>28</v>
      </c>
      <c r="F65" s="321" t="s">
        <v>105</v>
      </c>
      <c r="G65" s="321" t="s">
        <v>29</v>
      </c>
      <c r="H65" s="780"/>
      <c r="I65" s="3"/>
      <c r="J65" s="20"/>
    </row>
    <row r="66" spans="1:12" x14ac:dyDescent="0.2">
      <c r="A66" s="766" t="s">
        <v>106</v>
      </c>
      <c r="B66" s="766"/>
      <c r="C66" s="432"/>
      <c r="D66" s="432"/>
      <c r="E66" s="432"/>
      <c r="F66" s="432"/>
      <c r="G66" s="432"/>
      <c r="H66" s="433"/>
      <c r="I66" s="434"/>
      <c r="J66" s="20"/>
    </row>
    <row r="67" spans="1:12" x14ac:dyDescent="0.2">
      <c r="A67" s="767" t="s">
        <v>107</v>
      </c>
      <c r="B67" s="767"/>
      <c r="C67" s="435"/>
      <c r="D67" s="435"/>
      <c r="E67" s="435"/>
      <c r="F67" s="435"/>
      <c r="G67" s="435"/>
      <c r="H67" s="436"/>
      <c r="I67" s="434"/>
      <c r="J67" s="20"/>
    </row>
    <row r="68" spans="1:12" x14ac:dyDescent="0.2">
      <c r="A68" s="812" t="s">
        <v>108</v>
      </c>
      <c r="B68" s="812"/>
      <c r="C68" s="437"/>
      <c r="D68" s="437"/>
      <c r="E68" s="437"/>
      <c r="F68" s="437"/>
      <c r="G68" s="437"/>
      <c r="H68" s="438"/>
      <c r="I68" s="434"/>
      <c r="J68" s="20"/>
    </row>
    <row r="69" spans="1:12" x14ac:dyDescent="0.2">
      <c r="A69" s="783" t="s">
        <v>5</v>
      </c>
      <c r="B69" s="783"/>
      <c r="C69" s="439">
        <f t="shared" ref="C69:H69" si="6">SUM(C66:C68)</f>
        <v>0</v>
      </c>
      <c r="D69" s="439">
        <f t="shared" si="6"/>
        <v>0</v>
      </c>
      <c r="E69" s="439">
        <f t="shared" si="6"/>
        <v>0</v>
      </c>
      <c r="F69" s="439">
        <f t="shared" si="6"/>
        <v>0</v>
      </c>
      <c r="G69" s="439">
        <f t="shared" si="6"/>
        <v>0</v>
      </c>
      <c r="H69" s="440">
        <f t="shared" si="6"/>
        <v>0</v>
      </c>
      <c r="I69" s="441"/>
      <c r="J69" s="20"/>
    </row>
    <row r="70" spans="1:12" x14ac:dyDescent="0.2">
      <c r="A70" s="115" t="s">
        <v>39</v>
      </c>
    </row>
    <row r="71" spans="1:12" x14ac:dyDescent="0.2">
      <c r="A71" s="777" t="s">
        <v>40</v>
      </c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</row>
    <row r="72" spans="1:12" x14ac:dyDescent="0.2">
      <c r="A72" s="778" t="s">
        <v>33</v>
      </c>
      <c r="B72" s="778"/>
      <c r="C72" s="779" t="s">
        <v>34</v>
      </c>
      <c r="D72" s="779" t="s">
        <v>35</v>
      </c>
      <c r="E72" s="780" t="s">
        <v>27</v>
      </c>
      <c r="F72" s="779"/>
      <c r="G72" s="779"/>
      <c r="H72" s="779" t="s">
        <v>104</v>
      </c>
      <c r="I72" s="3"/>
      <c r="J72" s="3"/>
      <c r="K72" s="191"/>
      <c r="L72" s="116"/>
    </row>
    <row r="73" spans="1:12" x14ac:dyDescent="0.2">
      <c r="A73" s="778"/>
      <c r="B73" s="778"/>
      <c r="C73" s="779"/>
      <c r="D73" s="779"/>
      <c r="E73" s="321" t="s">
        <v>28</v>
      </c>
      <c r="F73" s="321" t="s">
        <v>105</v>
      </c>
      <c r="G73" s="321" t="s">
        <v>29</v>
      </c>
      <c r="H73" s="780"/>
      <c r="I73" s="3"/>
      <c r="J73" s="3"/>
      <c r="K73" s="191"/>
      <c r="L73" s="116"/>
    </row>
    <row r="74" spans="1:12" x14ac:dyDescent="0.2">
      <c r="A74" s="766" t="s">
        <v>107</v>
      </c>
      <c r="B74" s="766"/>
      <c r="C74" s="432"/>
      <c r="D74" s="432"/>
      <c r="E74" s="432">
        <v>52</v>
      </c>
      <c r="F74" s="432"/>
      <c r="G74" s="432"/>
      <c r="H74" s="433"/>
      <c r="I74" s="434"/>
      <c r="J74" s="3"/>
      <c r="K74" s="191"/>
      <c r="L74" s="3"/>
    </row>
    <row r="75" spans="1:12" x14ac:dyDescent="0.2">
      <c r="A75" s="767" t="s">
        <v>109</v>
      </c>
      <c r="B75" s="767"/>
      <c r="C75" s="430"/>
      <c r="D75" s="430"/>
      <c r="E75" s="430"/>
      <c r="F75" s="430"/>
      <c r="G75" s="430"/>
      <c r="H75" s="442"/>
      <c r="I75" s="434"/>
      <c r="J75" s="3"/>
      <c r="K75" s="191"/>
      <c r="L75" s="3"/>
    </row>
    <row r="76" spans="1:12" ht="14.25" customHeight="1" x14ac:dyDescent="0.2">
      <c r="A76" s="781" t="s">
        <v>110</v>
      </c>
      <c r="B76" s="781"/>
      <c r="C76" s="430"/>
      <c r="D76" s="430"/>
      <c r="E76" s="430"/>
      <c r="F76" s="430"/>
      <c r="G76" s="430"/>
      <c r="H76" s="442"/>
      <c r="I76" s="434"/>
      <c r="J76" s="3"/>
      <c r="K76" s="191"/>
      <c r="L76" s="3"/>
    </row>
    <row r="77" spans="1:12" x14ac:dyDescent="0.2">
      <c r="A77" s="767" t="s">
        <v>111</v>
      </c>
      <c r="B77" s="767"/>
      <c r="C77" s="430"/>
      <c r="D77" s="430">
        <v>6</v>
      </c>
      <c r="E77" s="430"/>
      <c r="F77" s="430"/>
      <c r="G77" s="430"/>
      <c r="H77" s="442"/>
      <c r="I77" s="434"/>
      <c r="J77" s="3"/>
      <c r="K77" s="191"/>
      <c r="L77" s="3"/>
    </row>
    <row r="78" spans="1:12" x14ac:dyDescent="0.2">
      <c r="A78" s="782" t="s">
        <v>108</v>
      </c>
      <c r="B78" s="782"/>
      <c r="C78" s="437"/>
      <c r="D78" s="437"/>
      <c r="E78" s="437"/>
      <c r="F78" s="437"/>
      <c r="G78" s="437"/>
      <c r="H78" s="438"/>
      <c r="I78" s="434"/>
      <c r="J78" s="3"/>
      <c r="K78" s="191"/>
      <c r="L78" s="3"/>
    </row>
    <row r="79" spans="1:12" x14ac:dyDescent="0.2">
      <c r="A79" s="783" t="s">
        <v>5</v>
      </c>
      <c r="B79" s="783"/>
      <c r="C79" s="439">
        <f t="shared" ref="C79:H79" si="7">SUM(C74:C78)</f>
        <v>0</v>
      </c>
      <c r="D79" s="439">
        <f t="shared" si="7"/>
        <v>6</v>
      </c>
      <c r="E79" s="439">
        <f t="shared" si="7"/>
        <v>52</v>
      </c>
      <c r="F79" s="439">
        <f t="shared" si="7"/>
        <v>0</v>
      </c>
      <c r="G79" s="439">
        <f t="shared" si="7"/>
        <v>0</v>
      </c>
      <c r="H79" s="440">
        <f t="shared" si="7"/>
        <v>0</v>
      </c>
      <c r="I79" s="441"/>
      <c r="J79" s="3"/>
      <c r="K79" s="191"/>
      <c r="L79" s="3"/>
    </row>
    <row r="80" spans="1:12" x14ac:dyDescent="0.2">
      <c r="A80" s="115" t="s">
        <v>39</v>
      </c>
      <c r="B80" s="118"/>
      <c r="C80" s="119"/>
      <c r="D80" s="119"/>
      <c r="E80" s="119"/>
      <c r="F80" s="119"/>
      <c r="G80" s="119"/>
      <c r="H80" s="119"/>
      <c r="I80" s="2"/>
      <c r="J80" s="2"/>
      <c r="K80" s="188"/>
      <c r="L80" s="2"/>
    </row>
    <row r="81" spans="1:12" x14ac:dyDescent="0.2">
      <c r="A81" s="784" t="s">
        <v>41</v>
      </c>
      <c r="B81" s="784"/>
      <c r="C81" s="784"/>
      <c r="D81" s="784"/>
      <c r="E81" s="784"/>
      <c r="F81" s="784"/>
      <c r="G81" s="784"/>
      <c r="H81" s="784"/>
      <c r="I81" s="2"/>
      <c r="J81" s="2"/>
      <c r="K81" s="188"/>
      <c r="L81" s="2"/>
    </row>
    <row r="82" spans="1:12" ht="52.5" x14ac:dyDescent="0.2">
      <c r="A82" s="785" t="s">
        <v>42</v>
      </c>
      <c r="B82" s="786"/>
      <c r="C82" s="325" t="s">
        <v>5</v>
      </c>
      <c r="D82" s="325" t="s">
        <v>112</v>
      </c>
      <c r="E82" s="325" t="s">
        <v>43</v>
      </c>
      <c r="F82" s="325" t="s">
        <v>113</v>
      </c>
      <c r="G82" s="325" t="s">
        <v>44</v>
      </c>
      <c r="H82" s="325" t="s">
        <v>114</v>
      </c>
      <c r="I82" s="2"/>
      <c r="J82" s="2"/>
      <c r="K82" s="188"/>
      <c r="L82" s="2"/>
    </row>
    <row r="83" spans="1:12" x14ac:dyDescent="0.2">
      <c r="A83" s="787" t="s">
        <v>34</v>
      </c>
      <c r="B83" s="788"/>
      <c r="C83" s="443"/>
      <c r="D83" s="443"/>
      <c r="E83" s="443"/>
      <c r="F83" s="443"/>
      <c r="G83" s="443"/>
      <c r="H83" s="443"/>
      <c r="I83" s="444"/>
      <c r="J83" s="2"/>
      <c r="K83" s="188"/>
      <c r="L83" s="2"/>
    </row>
    <row r="84" spans="1:12" x14ac:dyDescent="0.2">
      <c r="A84" s="768" t="s">
        <v>27</v>
      </c>
      <c r="B84" s="319" t="s">
        <v>36</v>
      </c>
      <c r="C84" s="432"/>
      <c r="D84" s="445"/>
      <c r="E84" s="445"/>
      <c r="F84" s="445"/>
      <c r="G84" s="445"/>
      <c r="H84" s="445"/>
      <c r="I84" s="444"/>
      <c r="J84" s="2"/>
      <c r="K84" s="188"/>
      <c r="L84" s="2"/>
    </row>
    <row r="85" spans="1:12" x14ac:dyDescent="0.2">
      <c r="A85" s="774"/>
      <c r="B85" s="313" t="s">
        <v>37</v>
      </c>
      <c r="C85" s="435"/>
      <c r="D85" s="435"/>
      <c r="E85" s="435"/>
      <c r="F85" s="435"/>
      <c r="G85" s="435"/>
      <c r="H85" s="435"/>
      <c r="I85" s="444"/>
      <c r="J85" s="2"/>
      <c r="K85" s="188"/>
      <c r="L85" s="2"/>
    </row>
    <row r="86" spans="1:12" x14ac:dyDescent="0.2">
      <c r="A86" s="769"/>
      <c r="B86" s="123" t="s">
        <v>101</v>
      </c>
      <c r="C86" s="446"/>
      <c r="D86" s="446"/>
      <c r="E86" s="446"/>
      <c r="F86" s="446"/>
      <c r="G86" s="446"/>
      <c r="H86" s="446"/>
      <c r="I86" s="444"/>
      <c r="J86" s="2"/>
      <c r="K86" s="188"/>
      <c r="L86" s="2"/>
    </row>
    <row r="87" spans="1:12" x14ac:dyDescent="0.2">
      <c r="A87" s="789" t="s">
        <v>35</v>
      </c>
      <c r="B87" s="790"/>
      <c r="C87" s="432"/>
      <c r="D87" s="445"/>
      <c r="E87" s="445"/>
      <c r="F87" s="445"/>
      <c r="G87" s="445"/>
      <c r="H87" s="445"/>
      <c r="I87" s="444"/>
      <c r="J87" s="2"/>
      <c r="K87" s="188"/>
      <c r="L87" s="2"/>
    </row>
    <row r="88" spans="1:12" x14ac:dyDescent="0.2">
      <c r="A88" s="764" t="s">
        <v>31</v>
      </c>
      <c r="B88" s="765"/>
      <c r="C88" s="447"/>
      <c r="D88" s="426"/>
      <c r="E88" s="426"/>
      <c r="F88" s="426"/>
      <c r="G88" s="426"/>
      <c r="H88" s="426"/>
      <c r="I88" s="444"/>
      <c r="J88" s="2"/>
      <c r="K88" s="188"/>
      <c r="L88" s="2"/>
    </row>
    <row r="89" spans="1:12" x14ac:dyDescent="0.2">
      <c r="A89" s="115" t="s">
        <v>39</v>
      </c>
      <c r="B89" s="126"/>
      <c r="C89" s="127"/>
      <c r="D89" s="128"/>
      <c r="E89" s="128"/>
      <c r="F89" s="128"/>
      <c r="G89" s="128"/>
      <c r="H89" s="128"/>
      <c r="I89" s="2"/>
      <c r="J89" s="2"/>
      <c r="K89" s="188"/>
      <c r="L89" s="2"/>
    </row>
    <row r="90" spans="1:12" x14ac:dyDescent="0.2">
      <c r="A90" s="777" t="s">
        <v>115</v>
      </c>
      <c r="B90" s="777"/>
      <c r="C90" s="777"/>
      <c r="D90" s="777"/>
      <c r="E90" s="777"/>
      <c r="F90" s="777"/>
      <c r="G90" s="777"/>
      <c r="H90" s="777"/>
      <c r="I90" s="777"/>
      <c r="J90" s="2"/>
      <c r="K90" s="188"/>
      <c r="L90" s="2"/>
    </row>
    <row r="91" spans="1:12" x14ac:dyDescent="0.2">
      <c r="A91" s="813" t="s">
        <v>33</v>
      </c>
      <c r="B91" s="814"/>
      <c r="C91" s="817" t="s">
        <v>5</v>
      </c>
      <c r="D91" s="3"/>
      <c r="E91" s="448"/>
      <c r="F91" s="448"/>
      <c r="G91" s="448"/>
      <c r="H91" s="448"/>
      <c r="I91" s="448"/>
      <c r="J91" s="2"/>
      <c r="K91" s="188"/>
      <c r="L91" s="2"/>
    </row>
    <row r="92" spans="1:12" x14ac:dyDescent="0.2">
      <c r="A92" s="815"/>
      <c r="B92" s="816"/>
      <c r="C92" s="818"/>
      <c r="D92" s="3"/>
      <c r="E92" s="448"/>
      <c r="F92" s="448"/>
      <c r="G92" s="448"/>
      <c r="H92" s="448"/>
      <c r="I92" s="448"/>
      <c r="J92" s="2"/>
      <c r="K92" s="188"/>
      <c r="L92" s="2"/>
    </row>
    <row r="93" spans="1:12" x14ac:dyDescent="0.2">
      <c r="A93" s="787" t="s">
        <v>34</v>
      </c>
      <c r="B93" s="788"/>
      <c r="C93" s="443"/>
      <c r="D93" s="434"/>
      <c r="E93" s="448"/>
      <c r="F93" s="448"/>
      <c r="G93" s="448"/>
      <c r="H93" s="448"/>
      <c r="I93" s="448"/>
      <c r="J93" s="199"/>
      <c r="K93" s="20"/>
    </row>
    <row r="94" spans="1:12" x14ac:dyDescent="0.2">
      <c r="A94" s="819" t="s">
        <v>27</v>
      </c>
      <c r="B94" s="326" t="s">
        <v>36</v>
      </c>
      <c r="C94" s="445"/>
      <c r="D94" s="434"/>
      <c r="E94" s="448"/>
      <c r="F94" s="448"/>
      <c r="G94" s="448"/>
      <c r="H94" s="448"/>
      <c r="I94" s="448"/>
      <c r="J94" s="38"/>
      <c r="K94" s="199"/>
      <c r="L94" s="20"/>
    </row>
    <row r="95" spans="1:12" x14ac:dyDescent="0.2">
      <c r="A95" s="819"/>
      <c r="B95" s="130" t="s">
        <v>37</v>
      </c>
      <c r="C95" s="435"/>
      <c r="D95" s="434"/>
      <c r="E95" s="448"/>
    </row>
    <row r="96" spans="1:12" x14ac:dyDescent="0.2">
      <c r="A96" s="807"/>
      <c r="B96" s="131" t="s">
        <v>101</v>
      </c>
      <c r="C96" s="446"/>
      <c r="D96" s="434"/>
      <c r="E96" s="448"/>
    </row>
    <row r="97" spans="1:12" x14ac:dyDescent="0.2">
      <c r="A97" s="789" t="s">
        <v>35</v>
      </c>
      <c r="B97" s="790"/>
      <c r="C97" s="445"/>
      <c r="D97" s="434"/>
      <c r="E97" s="448"/>
    </row>
    <row r="98" spans="1:12" x14ac:dyDescent="0.2">
      <c r="A98" s="764" t="s">
        <v>31</v>
      </c>
      <c r="B98" s="765"/>
      <c r="C98" s="446"/>
      <c r="D98" s="434"/>
      <c r="E98" s="448"/>
    </row>
    <row r="99" spans="1:12" x14ac:dyDescent="0.2">
      <c r="A99" s="115" t="s">
        <v>39</v>
      </c>
      <c r="B99" s="126"/>
      <c r="C99" s="127"/>
      <c r="D99" s="2"/>
      <c r="E99" s="448"/>
    </row>
    <row r="100" spans="1:12" x14ac:dyDescent="0.2">
      <c r="A100" s="777" t="s">
        <v>46</v>
      </c>
      <c r="B100" s="777"/>
      <c r="C100" s="777"/>
      <c r="D100" s="777"/>
      <c r="E100" s="777"/>
    </row>
    <row r="101" spans="1:12" ht="21" x14ac:dyDescent="0.2">
      <c r="A101" s="132" t="s">
        <v>47</v>
      </c>
      <c r="B101" s="133" t="s">
        <v>116</v>
      </c>
      <c r="C101" s="318"/>
      <c r="D101" s="317"/>
    </row>
    <row r="102" spans="1:12" x14ac:dyDescent="0.2">
      <c r="A102" s="313" t="s">
        <v>48</v>
      </c>
      <c r="B102" s="449"/>
      <c r="C102" s="450"/>
      <c r="D102" s="317"/>
    </row>
    <row r="103" spans="1:12" x14ac:dyDescent="0.2">
      <c r="A103" s="313" t="s">
        <v>49</v>
      </c>
      <c r="B103" s="451"/>
      <c r="C103" s="450"/>
      <c r="D103" s="317"/>
    </row>
    <row r="104" spans="1:12" x14ac:dyDescent="0.2">
      <c r="A104" s="313" t="s">
        <v>50</v>
      </c>
      <c r="B104" s="451"/>
      <c r="C104" s="450"/>
      <c r="D104" s="317"/>
    </row>
    <row r="105" spans="1:12" x14ac:dyDescent="0.2">
      <c r="A105" s="313" t="s">
        <v>51</v>
      </c>
      <c r="B105" s="451"/>
      <c r="C105" s="452"/>
      <c r="D105" s="317"/>
    </row>
    <row r="106" spans="1:12" x14ac:dyDescent="0.2">
      <c r="A106" s="123" t="s">
        <v>52</v>
      </c>
      <c r="B106" s="453"/>
      <c r="C106" s="452"/>
      <c r="D106" s="317"/>
    </row>
    <row r="107" spans="1:12" x14ac:dyDescent="0.2">
      <c r="A107" s="820" t="s">
        <v>53</v>
      </c>
      <c r="B107" s="821"/>
      <c r="C107" s="821"/>
      <c r="D107" s="821"/>
    </row>
    <row r="108" spans="1:12" ht="21" x14ac:dyDescent="0.2">
      <c r="A108" s="132" t="s">
        <v>47</v>
      </c>
      <c r="B108" s="133" t="s">
        <v>116</v>
      </c>
      <c r="C108" s="318"/>
      <c r="D108" s="317"/>
      <c r="E108" s="134"/>
    </row>
    <row r="109" spans="1:12" x14ac:dyDescent="0.2">
      <c r="A109" s="313" t="s">
        <v>48</v>
      </c>
      <c r="B109" s="449">
        <v>11</v>
      </c>
      <c r="C109" s="450"/>
      <c r="D109" s="317"/>
      <c r="E109" s="318"/>
      <c r="F109" s="100"/>
      <c r="G109" s="20"/>
      <c r="H109" s="20"/>
      <c r="I109" s="317"/>
      <c r="J109" s="318"/>
      <c r="K109" s="199"/>
      <c r="L109" s="20"/>
    </row>
    <row r="110" spans="1:12" x14ac:dyDescent="0.2">
      <c r="A110" s="313" t="s">
        <v>49</v>
      </c>
      <c r="B110" s="451">
        <v>6</v>
      </c>
      <c r="C110" s="450"/>
      <c r="D110" s="317"/>
      <c r="E110" s="318"/>
      <c r="F110" s="100"/>
      <c r="G110" s="20"/>
      <c r="H110" s="20"/>
      <c r="I110" s="317"/>
      <c r="J110" s="318"/>
      <c r="K110" s="199"/>
      <c r="L110" s="20"/>
    </row>
    <row r="111" spans="1:12" x14ac:dyDescent="0.2">
      <c r="A111" s="313" t="s">
        <v>50</v>
      </c>
      <c r="B111" s="451">
        <v>2</v>
      </c>
      <c r="C111" s="450"/>
      <c r="D111" s="317"/>
      <c r="E111" s="318"/>
      <c r="F111" s="100"/>
      <c r="G111" s="20"/>
      <c r="H111" s="20"/>
      <c r="I111" s="317"/>
      <c r="J111" s="318"/>
      <c r="K111" s="199"/>
      <c r="L111" s="20"/>
    </row>
    <row r="112" spans="1:12" x14ac:dyDescent="0.2">
      <c r="A112" s="313" t="s">
        <v>51</v>
      </c>
      <c r="B112" s="451">
        <v>1</v>
      </c>
      <c r="C112" s="452"/>
      <c r="D112" s="822"/>
      <c r="E112" s="823"/>
      <c r="F112" s="100"/>
      <c r="G112" s="20"/>
      <c r="H112" s="20"/>
      <c r="I112" s="317"/>
      <c r="J112" s="318"/>
      <c r="K112" s="199"/>
      <c r="L112" s="20"/>
    </row>
    <row r="113" spans="1:12" x14ac:dyDescent="0.2">
      <c r="A113" s="123" t="s">
        <v>52</v>
      </c>
      <c r="B113" s="453">
        <v>1</v>
      </c>
      <c r="C113" s="452"/>
      <c r="D113" s="822"/>
      <c r="E113" s="823"/>
      <c r="F113" s="100"/>
      <c r="G113" s="20"/>
      <c r="H113" s="20"/>
      <c r="I113" s="317"/>
      <c r="J113" s="318"/>
      <c r="K113" s="199"/>
      <c r="L113" s="20"/>
    </row>
    <row r="114" spans="1:12" x14ac:dyDescent="0.2">
      <c r="A114" s="139" t="s">
        <v>54</v>
      </c>
      <c r="B114" s="140"/>
      <c r="C114" s="140"/>
      <c r="D114" s="140"/>
      <c r="E114" s="140"/>
      <c r="F114" s="140"/>
      <c r="G114" s="448"/>
      <c r="H114" s="448"/>
      <c r="I114" s="448"/>
      <c r="J114" s="38"/>
      <c r="K114" s="199"/>
      <c r="L114" s="20"/>
    </row>
    <row r="115" spans="1:12" x14ac:dyDescent="0.2">
      <c r="A115" s="785" t="s">
        <v>4</v>
      </c>
      <c r="B115" s="786"/>
      <c r="C115" s="325" t="s">
        <v>5</v>
      </c>
      <c r="D115" s="321" t="s">
        <v>117</v>
      </c>
      <c r="E115" s="321" t="s">
        <v>55</v>
      </c>
      <c r="F115" s="321" t="s">
        <v>56</v>
      </c>
      <c r="G115" s="448"/>
      <c r="H115" s="448"/>
      <c r="I115" s="448"/>
      <c r="J115" s="199"/>
      <c r="K115" s="20"/>
    </row>
    <row r="116" spans="1:12" x14ac:dyDescent="0.2">
      <c r="A116" s="824" t="s">
        <v>34</v>
      </c>
      <c r="B116" s="825"/>
      <c r="C116" s="454">
        <f t="shared" ref="C116:C121" si="8">SUM(D116:F116)</f>
        <v>0</v>
      </c>
      <c r="D116" s="455"/>
      <c r="E116" s="455"/>
      <c r="F116" s="455"/>
      <c r="G116" s="456"/>
      <c r="H116" s="448"/>
      <c r="I116" s="448"/>
      <c r="J116" s="199"/>
      <c r="K116" s="20"/>
    </row>
    <row r="117" spans="1:12" x14ac:dyDescent="0.2">
      <c r="A117" s="806" t="s">
        <v>27</v>
      </c>
      <c r="B117" s="312" t="s">
        <v>45</v>
      </c>
      <c r="C117" s="457">
        <f t="shared" si="8"/>
        <v>0</v>
      </c>
      <c r="D117" s="432"/>
      <c r="E117" s="432"/>
      <c r="F117" s="432"/>
      <c r="G117" s="456"/>
      <c r="H117" s="448"/>
      <c r="I117" s="448"/>
      <c r="J117" s="199"/>
      <c r="K117" s="20"/>
    </row>
    <row r="118" spans="1:12" x14ac:dyDescent="0.2">
      <c r="A118" s="819"/>
      <c r="B118" s="130" t="s">
        <v>37</v>
      </c>
      <c r="C118" s="458">
        <f t="shared" si="8"/>
        <v>0</v>
      </c>
      <c r="D118" s="430"/>
      <c r="E118" s="430"/>
      <c r="F118" s="430"/>
      <c r="G118" s="456"/>
      <c r="H118" s="448"/>
      <c r="I118" s="448"/>
      <c r="J118" s="199"/>
      <c r="K118" s="20"/>
    </row>
    <row r="119" spans="1:12" x14ac:dyDescent="0.2">
      <c r="A119" s="807"/>
      <c r="B119" s="131" t="s">
        <v>38</v>
      </c>
      <c r="C119" s="459">
        <f t="shared" si="8"/>
        <v>0</v>
      </c>
      <c r="D119" s="426"/>
      <c r="E119" s="426"/>
      <c r="F119" s="426"/>
      <c r="G119" s="456"/>
      <c r="H119" s="448"/>
      <c r="I119" s="448"/>
      <c r="J119" s="199"/>
      <c r="K119" s="20"/>
    </row>
    <row r="120" spans="1:12" x14ac:dyDescent="0.2">
      <c r="A120" s="827" t="s">
        <v>35</v>
      </c>
      <c r="B120" s="828"/>
      <c r="C120" s="460">
        <f t="shared" si="8"/>
        <v>0</v>
      </c>
      <c r="D120" s="461"/>
      <c r="E120" s="461"/>
      <c r="F120" s="461"/>
      <c r="G120" s="456"/>
      <c r="H120" s="448"/>
      <c r="I120" s="448"/>
      <c r="J120" s="199"/>
      <c r="K120" s="20"/>
    </row>
    <row r="121" spans="1:12" x14ac:dyDescent="0.2">
      <c r="A121" s="764" t="s">
        <v>31</v>
      </c>
      <c r="B121" s="765"/>
      <c r="C121" s="459">
        <f t="shared" si="8"/>
        <v>0</v>
      </c>
      <c r="D121" s="426"/>
      <c r="E121" s="426"/>
      <c r="F121" s="426"/>
      <c r="G121" s="456"/>
      <c r="H121" s="448"/>
      <c r="I121" s="448"/>
      <c r="J121" s="199"/>
      <c r="K121" s="20"/>
    </row>
    <row r="122" spans="1:12" x14ac:dyDescent="0.2">
      <c r="A122" s="115" t="s">
        <v>39</v>
      </c>
      <c r="B122" s="115"/>
      <c r="C122" s="119"/>
      <c r="D122" s="119"/>
      <c r="E122" s="128"/>
      <c r="F122" s="2"/>
      <c r="G122" s="448"/>
      <c r="H122" s="448"/>
      <c r="I122" s="448"/>
      <c r="J122" s="199"/>
      <c r="K122" s="20"/>
    </row>
    <row r="123" spans="1:12" x14ac:dyDescent="0.2">
      <c r="A123" s="115" t="s">
        <v>57</v>
      </c>
      <c r="B123" s="149"/>
      <c r="C123" s="119"/>
      <c r="D123" s="119"/>
      <c r="E123" s="119"/>
      <c r="F123" s="119"/>
      <c r="G123" s="448"/>
      <c r="H123" s="448"/>
      <c r="I123" s="448"/>
      <c r="J123" s="199"/>
      <c r="K123" s="20"/>
    </row>
    <row r="124" spans="1:12" x14ac:dyDescent="0.2">
      <c r="A124" s="7" t="s">
        <v>58</v>
      </c>
      <c r="B124" s="7"/>
      <c r="C124" s="7"/>
      <c r="D124" s="7"/>
      <c r="E124" s="7"/>
      <c r="F124" s="150"/>
      <c r="G124" s="150"/>
      <c r="H124" s="448"/>
      <c r="I124" s="448"/>
      <c r="J124" s="199"/>
      <c r="K124" s="20"/>
    </row>
    <row r="125" spans="1:12" x14ac:dyDescent="0.2">
      <c r="A125" s="826" t="s">
        <v>59</v>
      </c>
      <c r="B125" s="770"/>
      <c r="C125" s="772" t="s">
        <v>5</v>
      </c>
      <c r="D125" s="798" t="s">
        <v>60</v>
      </c>
      <c r="E125" s="800"/>
      <c r="F125" s="798" t="s">
        <v>61</v>
      </c>
      <c r="G125" s="800"/>
      <c r="H125" s="448"/>
      <c r="I125" s="448"/>
      <c r="J125" s="199"/>
      <c r="K125" s="20"/>
    </row>
    <row r="126" spans="1:12" x14ac:dyDescent="0.2">
      <c r="A126" s="794"/>
      <c r="B126" s="771"/>
      <c r="C126" s="773"/>
      <c r="D126" s="151" t="s">
        <v>118</v>
      </c>
      <c r="E126" s="152" t="s">
        <v>119</v>
      </c>
      <c r="F126" s="151" t="s">
        <v>120</v>
      </c>
      <c r="G126" s="152" t="s">
        <v>119</v>
      </c>
      <c r="H126" s="448"/>
      <c r="I126" s="448"/>
      <c r="J126" s="199"/>
      <c r="K126" s="20"/>
    </row>
    <row r="127" spans="1:12" x14ac:dyDescent="0.2">
      <c r="A127" s="787" t="s">
        <v>34</v>
      </c>
      <c r="B127" s="788"/>
      <c r="C127" s="462">
        <f t="shared" ref="C127:C133" si="9">SUM(D127:G127)</f>
        <v>178</v>
      </c>
      <c r="D127" s="154">
        <v>5</v>
      </c>
      <c r="E127" s="155"/>
      <c r="F127" s="154">
        <v>173</v>
      </c>
      <c r="G127" s="155"/>
      <c r="H127" s="456"/>
      <c r="I127" s="448"/>
      <c r="J127" s="199"/>
      <c r="K127" s="20"/>
    </row>
    <row r="128" spans="1:12" x14ac:dyDescent="0.2">
      <c r="A128" s="806" t="s">
        <v>27</v>
      </c>
      <c r="B128" s="312" t="s">
        <v>45</v>
      </c>
      <c r="C128" s="462">
        <f t="shared" si="9"/>
        <v>87</v>
      </c>
      <c r="D128" s="154"/>
      <c r="E128" s="155"/>
      <c r="F128" s="154">
        <v>87</v>
      </c>
      <c r="G128" s="155"/>
      <c r="H128" s="456"/>
      <c r="I128" s="448"/>
      <c r="J128" s="199"/>
      <c r="K128" s="20"/>
    </row>
    <row r="129" spans="1:12" x14ac:dyDescent="0.2">
      <c r="A129" s="819"/>
      <c r="B129" s="130" t="s">
        <v>37</v>
      </c>
      <c r="C129" s="463">
        <f t="shared" si="9"/>
        <v>0</v>
      </c>
      <c r="D129" s="157"/>
      <c r="E129" s="158"/>
      <c r="F129" s="157"/>
      <c r="G129" s="158"/>
      <c r="H129" s="456"/>
      <c r="I129" s="448"/>
      <c r="J129" s="199"/>
      <c r="K129" s="20"/>
    </row>
    <row r="130" spans="1:12" x14ac:dyDescent="0.2">
      <c r="A130" s="807"/>
      <c r="B130" s="131" t="s">
        <v>38</v>
      </c>
      <c r="C130" s="464">
        <f t="shared" si="9"/>
        <v>0</v>
      </c>
      <c r="D130" s="160"/>
      <c r="E130" s="161"/>
      <c r="F130" s="160"/>
      <c r="G130" s="161"/>
      <c r="H130" s="456"/>
      <c r="I130" s="448"/>
      <c r="J130" s="199"/>
      <c r="K130" s="20"/>
    </row>
    <row r="131" spans="1:12" x14ac:dyDescent="0.2">
      <c r="A131" s="789" t="s">
        <v>35</v>
      </c>
      <c r="B131" s="790"/>
      <c r="C131" s="465">
        <f t="shared" si="9"/>
        <v>90</v>
      </c>
      <c r="D131" s="17"/>
      <c r="E131" s="19"/>
      <c r="F131" s="17">
        <v>90</v>
      </c>
      <c r="G131" s="19"/>
      <c r="H131" s="456"/>
      <c r="I131" s="448"/>
      <c r="J131" s="199"/>
      <c r="K131" s="20"/>
    </row>
    <row r="132" spans="1:12" x14ac:dyDescent="0.2">
      <c r="A132" s="764" t="s">
        <v>31</v>
      </c>
      <c r="B132" s="765"/>
      <c r="C132" s="466">
        <f t="shared" si="9"/>
        <v>3</v>
      </c>
      <c r="D132" s="164"/>
      <c r="E132" s="50"/>
      <c r="F132" s="164">
        <v>3</v>
      </c>
      <c r="G132" s="50"/>
      <c r="H132" s="456"/>
      <c r="I132" s="448"/>
      <c r="J132" s="199"/>
      <c r="K132" s="20"/>
    </row>
    <row r="133" spans="1:12" x14ac:dyDescent="0.2">
      <c r="A133" s="758" t="s">
        <v>5</v>
      </c>
      <c r="B133" s="759"/>
      <c r="C133" s="440">
        <f t="shared" si="9"/>
        <v>358</v>
      </c>
      <c r="D133" s="467">
        <f>SUM(D127:D132)</f>
        <v>5</v>
      </c>
      <c r="E133" s="468">
        <f>SUM(E127:E132)</f>
        <v>0</v>
      </c>
      <c r="F133" s="467">
        <f>SUM(F127:F132)</f>
        <v>353</v>
      </c>
      <c r="G133" s="468">
        <f>SUM(G127:G132)</f>
        <v>0</v>
      </c>
      <c r="H133" s="469"/>
      <c r="I133" s="448"/>
      <c r="J133" s="199"/>
      <c r="K133" s="20"/>
    </row>
    <row r="134" spans="1:12" x14ac:dyDescent="0.2">
      <c r="A134" s="167" t="s">
        <v>62</v>
      </c>
      <c r="B134" s="167"/>
      <c r="C134" s="167"/>
      <c r="D134" s="150"/>
      <c r="E134" s="150"/>
      <c r="F134" s="119"/>
      <c r="G134" s="448"/>
      <c r="H134" s="448"/>
      <c r="I134" s="448"/>
      <c r="J134" s="199"/>
      <c r="K134" s="20"/>
    </row>
    <row r="135" spans="1:12" x14ac:dyDescent="0.2">
      <c r="A135" s="826" t="s">
        <v>17</v>
      </c>
      <c r="B135" s="829"/>
      <c r="C135" s="314" t="s">
        <v>5</v>
      </c>
      <c r="D135" s="150"/>
      <c r="E135" s="150"/>
      <c r="F135" s="119"/>
      <c r="G135" s="448"/>
      <c r="H135" s="448"/>
      <c r="I135" s="448"/>
      <c r="J135" s="199"/>
      <c r="K135" s="20"/>
    </row>
    <row r="136" spans="1:12" x14ac:dyDescent="0.2">
      <c r="A136" s="830" t="s">
        <v>63</v>
      </c>
      <c r="B136" s="168" t="s">
        <v>121</v>
      </c>
      <c r="C136" s="169">
        <v>194</v>
      </c>
      <c r="D136" s="470"/>
      <c r="E136" s="150"/>
      <c r="F136" s="119"/>
      <c r="G136" s="448"/>
      <c r="H136" s="448"/>
      <c r="I136" s="448"/>
      <c r="J136" s="199"/>
      <c r="K136" s="20"/>
    </row>
    <row r="137" spans="1:12" x14ac:dyDescent="0.2">
      <c r="A137" s="831"/>
      <c r="B137" s="170" t="s">
        <v>122</v>
      </c>
      <c r="C137" s="171">
        <v>178</v>
      </c>
      <c r="D137" s="470"/>
      <c r="E137" s="150"/>
      <c r="F137" s="119"/>
      <c r="G137" s="448"/>
      <c r="H137" s="448"/>
      <c r="I137" s="448"/>
      <c r="J137" s="199"/>
      <c r="K137" s="20"/>
    </row>
    <row r="138" spans="1:12" x14ac:dyDescent="0.2">
      <c r="A138" s="172" t="s">
        <v>64</v>
      </c>
      <c r="B138" s="172"/>
      <c r="C138" s="172"/>
      <c r="D138" s="150"/>
      <c r="E138" s="150"/>
      <c r="F138" s="448"/>
      <c r="G138" s="448"/>
      <c r="H138" s="448"/>
      <c r="I138" s="448"/>
      <c r="J138" s="199"/>
      <c r="K138" s="20"/>
    </row>
    <row r="139" spans="1:12" x14ac:dyDescent="0.2">
      <c r="A139" s="772" t="s">
        <v>17</v>
      </c>
      <c r="B139" s="772" t="s">
        <v>5</v>
      </c>
      <c r="C139" s="772" t="s">
        <v>26</v>
      </c>
      <c r="D139" s="772" t="s">
        <v>30</v>
      </c>
      <c r="E139" s="772" t="s">
        <v>27</v>
      </c>
      <c r="F139" s="448"/>
      <c r="G139" s="448"/>
      <c r="H139" s="448"/>
      <c r="I139" s="448"/>
      <c r="J139" s="199"/>
      <c r="K139" s="20"/>
    </row>
    <row r="140" spans="1:12" x14ac:dyDescent="0.2">
      <c r="A140" s="773"/>
      <c r="B140" s="773"/>
      <c r="C140" s="773"/>
      <c r="D140" s="773"/>
      <c r="E140" s="773"/>
      <c r="F140" s="448"/>
      <c r="G140" s="448"/>
      <c r="H140" s="448"/>
      <c r="I140" s="448"/>
      <c r="J140" s="38"/>
      <c r="K140" s="199"/>
      <c r="L140" s="20"/>
    </row>
    <row r="141" spans="1:12" x14ac:dyDescent="0.2">
      <c r="A141" s="173" t="s">
        <v>123</v>
      </c>
      <c r="B141" s="471">
        <f t="shared" ref="B141:B150" si="10">SUM(C141:E141)</f>
        <v>0</v>
      </c>
      <c r="C141" s="175"/>
      <c r="D141" s="175"/>
      <c r="E141" s="175"/>
      <c r="F141" s="472"/>
      <c r="G141" s="3"/>
    </row>
    <row r="142" spans="1:12" x14ac:dyDescent="0.2">
      <c r="A142" s="173" t="s">
        <v>124</v>
      </c>
      <c r="B142" s="471">
        <f t="shared" si="10"/>
        <v>0</v>
      </c>
      <c r="C142" s="175"/>
      <c r="D142" s="175"/>
      <c r="E142" s="175"/>
      <c r="F142" s="472"/>
      <c r="G142" s="3"/>
    </row>
    <row r="143" spans="1:12" x14ac:dyDescent="0.2">
      <c r="A143" s="173" t="s">
        <v>125</v>
      </c>
      <c r="B143" s="471">
        <f t="shared" si="10"/>
        <v>0</v>
      </c>
      <c r="C143" s="175"/>
      <c r="D143" s="175"/>
      <c r="E143" s="175"/>
      <c r="F143" s="472"/>
      <c r="G143" s="3"/>
    </row>
    <row r="144" spans="1:12" ht="21" x14ac:dyDescent="0.2">
      <c r="A144" s="176" t="s">
        <v>126</v>
      </c>
      <c r="B144" s="471">
        <f t="shared" si="10"/>
        <v>0</v>
      </c>
      <c r="C144" s="175"/>
      <c r="D144" s="175"/>
      <c r="E144" s="175"/>
      <c r="F144" s="472"/>
      <c r="G144" s="3"/>
    </row>
    <row r="145" spans="1:7" ht="21.75" x14ac:dyDescent="0.2">
      <c r="A145" s="173" t="s">
        <v>127</v>
      </c>
      <c r="B145" s="471">
        <f t="shared" si="10"/>
        <v>0</v>
      </c>
      <c r="C145" s="175"/>
      <c r="D145" s="175"/>
      <c r="E145" s="175"/>
      <c r="F145" s="472"/>
      <c r="G145" s="3"/>
    </row>
    <row r="146" spans="1:7" x14ac:dyDescent="0.2">
      <c r="A146" s="173" t="s">
        <v>128</v>
      </c>
      <c r="B146" s="471">
        <f t="shared" si="10"/>
        <v>0</v>
      </c>
      <c r="C146" s="175"/>
      <c r="D146" s="175"/>
      <c r="E146" s="175"/>
      <c r="F146" s="472"/>
      <c r="G146" s="3"/>
    </row>
    <row r="147" spans="1:7" x14ac:dyDescent="0.2">
      <c r="A147" s="173" t="s">
        <v>129</v>
      </c>
      <c r="B147" s="471">
        <f t="shared" si="10"/>
        <v>0</v>
      </c>
      <c r="C147" s="175"/>
      <c r="D147" s="175"/>
      <c r="E147" s="175"/>
      <c r="F147" s="472"/>
      <c r="G147" s="3"/>
    </row>
    <row r="148" spans="1:7" x14ac:dyDescent="0.2">
      <c r="A148" s="173" t="s">
        <v>130</v>
      </c>
      <c r="B148" s="471">
        <f t="shared" si="10"/>
        <v>0</v>
      </c>
      <c r="C148" s="175"/>
      <c r="D148" s="175"/>
      <c r="E148" s="175"/>
      <c r="F148" s="472"/>
      <c r="G148" s="3"/>
    </row>
    <row r="149" spans="1:7" x14ac:dyDescent="0.2">
      <c r="A149" s="173" t="s">
        <v>65</v>
      </c>
      <c r="B149" s="471">
        <f t="shared" si="10"/>
        <v>0</v>
      </c>
      <c r="C149" s="175"/>
      <c r="D149" s="175"/>
      <c r="E149" s="175"/>
      <c r="F149" s="472"/>
      <c r="G149" s="3"/>
    </row>
    <row r="150" spans="1:7" x14ac:dyDescent="0.2">
      <c r="A150" s="177" t="s">
        <v>131</v>
      </c>
      <c r="B150" s="473">
        <f t="shared" si="10"/>
        <v>0</v>
      </c>
      <c r="C150" s="179"/>
      <c r="D150" s="179"/>
      <c r="E150" s="179"/>
      <c r="F150" s="472"/>
      <c r="G150" s="3"/>
    </row>
    <row r="151" spans="1:7" x14ac:dyDescent="0.2">
      <c r="A151" s="474" t="s">
        <v>66</v>
      </c>
      <c r="F151" s="188"/>
      <c r="G151" s="2"/>
    </row>
    <row r="195" spans="1:2" hidden="1" x14ac:dyDescent="0.2">
      <c r="A195" s="475">
        <f>SUM(D12:D15,D22:D27,D31:D43,B49,C69:H69,C79:H79,C83:H88,C93:C98,C116:C121,C133,B141:B150)</f>
        <v>877</v>
      </c>
      <c r="B195" s="347">
        <f>SUM(CG5:CN157)</f>
        <v>0</v>
      </c>
    </row>
  </sheetData>
  <mergeCells count="123"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6" sqref="C26"/>
    </sheetView>
  </sheetViews>
  <sheetFormatPr baseColWidth="10" defaultRowHeight="14.25" x14ac:dyDescent="0.2"/>
  <cols>
    <col min="1" max="1" width="39.42578125" style="347" customWidth="1"/>
    <col min="2" max="2" width="18.140625" style="347" customWidth="1"/>
    <col min="3" max="3" width="23.85546875" style="347" customWidth="1"/>
    <col min="4" max="4" width="13" style="347" customWidth="1"/>
    <col min="5" max="5" width="12.42578125" style="347" customWidth="1"/>
    <col min="6" max="6" width="12.7109375" style="347" customWidth="1"/>
    <col min="7" max="7" width="11.42578125" style="347"/>
    <col min="8" max="8" width="13.42578125" style="347" customWidth="1"/>
    <col min="9" max="76" width="11.42578125" style="347"/>
    <col min="77" max="78" width="11.42578125" style="348"/>
    <col min="79" max="93" width="0" style="348" hidden="1" customWidth="1"/>
    <col min="94" max="16384" width="11.42578125" style="347"/>
  </cols>
  <sheetData>
    <row r="1" spans="1:27" x14ac:dyDescent="0.2">
      <c r="A1" s="346" t="s">
        <v>0</v>
      </c>
    </row>
    <row r="2" spans="1:27" x14ac:dyDescent="0.2">
      <c r="A2" s="346" t="str">
        <f>CONCATENATE("COMUNA: ",[2]NOMBRE!B2," - ","( ",[2]NOMBRE!C2,[2]NOMBRE!D2,[2]NOMBRE!E2,[2]NOMBRE!F2,[2]NOMBRE!G2," )")</f>
        <v>COMUNA: Linares - ( 07401 )</v>
      </c>
    </row>
    <row r="3" spans="1:27" x14ac:dyDescent="0.2">
      <c r="A3" s="346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27" x14ac:dyDescent="0.2">
      <c r="A4" s="346" t="str">
        <f>CONCATENATE("MES: ",[2]NOMBRE!B6," - ","( ",[2]NOMBRE!C6,[2]NOMBRE!D6," )")</f>
        <v>MES: FEBRERO - ( 02 )</v>
      </c>
    </row>
    <row r="5" spans="1:27" x14ac:dyDescent="0.2">
      <c r="A5" s="346" t="str">
        <f>CONCATENATE("AÑO: ",[2]NOMBRE!B7)</f>
        <v>AÑO: 2017</v>
      </c>
    </row>
    <row r="6" spans="1:27" ht="15" x14ac:dyDescent="0.2">
      <c r="A6" s="349"/>
      <c r="B6" s="349"/>
      <c r="C6" s="349"/>
      <c r="D6" s="349"/>
      <c r="E6" s="349"/>
      <c r="F6" s="350" t="s">
        <v>1</v>
      </c>
      <c r="G6" s="349"/>
      <c r="H6" s="349"/>
      <c r="I6" s="349"/>
      <c r="J6" s="324"/>
      <c r="K6" s="190"/>
      <c r="L6" s="3"/>
    </row>
    <row r="7" spans="1:27" ht="15" x14ac:dyDescent="0.2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190"/>
      <c r="L7" s="3"/>
    </row>
    <row r="8" spans="1:27" x14ac:dyDescent="0.2">
      <c r="A8" s="7" t="s">
        <v>2</v>
      </c>
      <c r="B8" s="7"/>
      <c r="C8" s="7"/>
      <c r="D8" s="7"/>
      <c r="E8" s="7"/>
      <c r="F8" s="7"/>
      <c r="G8" s="7"/>
      <c r="H8" s="7"/>
      <c r="I8" s="7"/>
      <c r="J8" s="351"/>
      <c r="K8" s="352"/>
      <c r="L8" s="353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</row>
    <row r="9" spans="1:27" x14ac:dyDescent="0.2">
      <c r="A9" s="753" t="s">
        <v>3</v>
      </c>
      <c r="B9" s="753" t="s">
        <v>4</v>
      </c>
      <c r="C9" s="753"/>
      <c r="D9" s="740" t="s">
        <v>5</v>
      </c>
      <c r="E9" s="741"/>
      <c r="F9" s="742"/>
      <c r="G9" s="746" t="s">
        <v>67</v>
      </c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8"/>
    </row>
    <row r="10" spans="1:27" x14ac:dyDescent="0.2">
      <c r="A10" s="753"/>
      <c r="B10" s="753"/>
      <c r="C10" s="753"/>
      <c r="D10" s="743"/>
      <c r="E10" s="744"/>
      <c r="F10" s="745"/>
      <c r="G10" s="749" t="s">
        <v>68</v>
      </c>
      <c r="H10" s="749"/>
      <c r="I10" s="749" t="s">
        <v>69</v>
      </c>
      <c r="J10" s="749"/>
      <c r="K10" s="749" t="s">
        <v>70</v>
      </c>
      <c r="L10" s="749"/>
      <c r="M10" s="749" t="s">
        <v>71</v>
      </c>
      <c r="N10" s="749"/>
      <c r="O10" s="749" t="s">
        <v>72</v>
      </c>
      <c r="P10" s="749"/>
      <c r="Q10" s="749" t="s">
        <v>73</v>
      </c>
      <c r="R10" s="749"/>
      <c r="S10" s="749" t="s">
        <v>74</v>
      </c>
      <c r="T10" s="749"/>
      <c r="U10" s="749" t="s">
        <v>75</v>
      </c>
      <c r="V10" s="749"/>
      <c r="W10" s="749" t="s">
        <v>76</v>
      </c>
      <c r="X10" s="749"/>
      <c r="Y10" s="749" t="s">
        <v>77</v>
      </c>
      <c r="Z10" s="749"/>
    </row>
    <row r="11" spans="1:27" x14ac:dyDescent="0.2">
      <c r="A11" s="753"/>
      <c r="B11" s="753"/>
      <c r="C11" s="753"/>
      <c r="D11" s="323" t="s">
        <v>78</v>
      </c>
      <c r="E11" s="323" t="s">
        <v>12</v>
      </c>
      <c r="F11" s="328" t="s">
        <v>13</v>
      </c>
      <c r="G11" s="355" t="s">
        <v>12</v>
      </c>
      <c r="H11" s="356" t="s">
        <v>13</v>
      </c>
      <c r="I11" s="357" t="s">
        <v>12</v>
      </c>
      <c r="J11" s="358" t="s">
        <v>13</v>
      </c>
      <c r="K11" s="357" t="s">
        <v>12</v>
      </c>
      <c r="L11" s="358" t="s">
        <v>13</v>
      </c>
      <c r="M11" s="357" t="s">
        <v>12</v>
      </c>
      <c r="N11" s="358" t="s">
        <v>13</v>
      </c>
      <c r="O11" s="357" t="s">
        <v>12</v>
      </c>
      <c r="P11" s="358" t="s">
        <v>13</v>
      </c>
      <c r="Q11" s="357" t="s">
        <v>12</v>
      </c>
      <c r="R11" s="358" t="s">
        <v>13</v>
      </c>
      <c r="S11" s="357" t="s">
        <v>12</v>
      </c>
      <c r="T11" s="358" t="s">
        <v>13</v>
      </c>
      <c r="U11" s="357" t="s">
        <v>12</v>
      </c>
      <c r="V11" s="358" t="s">
        <v>13</v>
      </c>
      <c r="W11" s="357" t="s">
        <v>12</v>
      </c>
      <c r="X11" s="358" t="s">
        <v>13</v>
      </c>
      <c r="Y11" s="357" t="s">
        <v>12</v>
      </c>
      <c r="Z11" s="358" t="s">
        <v>13</v>
      </c>
      <c r="AA11" s="348"/>
    </row>
    <row r="12" spans="1:27" x14ac:dyDescent="0.2">
      <c r="A12" s="754" t="s">
        <v>6</v>
      </c>
      <c r="B12" s="14" t="s">
        <v>7</v>
      </c>
      <c r="C12" s="15" t="s">
        <v>8</v>
      </c>
      <c r="D12" s="359">
        <f>SUM(E12+F12)</f>
        <v>3</v>
      </c>
      <c r="E12" s="359">
        <f t="shared" ref="E12:F15" si="0">SUM(G12+I12+K12+M12+O12+Q12+S12+U12+W12+Y12)</f>
        <v>1</v>
      </c>
      <c r="F12" s="360">
        <f t="shared" si="0"/>
        <v>2</v>
      </c>
      <c r="G12" s="17"/>
      <c r="H12" s="361"/>
      <c r="I12" s="17"/>
      <c r="J12" s="361"/>
      <c r="K12" s="17"/>
      <c r="L12" s="361"/>
      <c r="M12" s="17"/>
      <c r="N12" s="361">
        <v>2</v>
      </c>
      <c r="O12" s="17">
        <v>1</v>
      </c>
      <c r="P12" s="361"/>
      <c r="Q12" s="17"/>
      <c r="R12" s="361"/>
      <c r="S12" s="17"/>
      <c r="T12" s="361"/>
      <c r="U12" s="17"/>
      <c r="V12" s="361"/>
      <c r="W12" s="17"/>
      <c r="X12" s="361"/>
      <c r="Y12" s="17"/>
      <c r="Z12" s="361"/>
      <c r="AA12" s="348"/>
    </row>
    <row r="13" spans="1:27" x14ac:dyDescent="0.2">
      <c r="A13" s="755"/>
      <c r="B13" s="315" t="s">
        <v>9</v>
      </c>
      <c r="C13" s="21" t="s">
        <v>8</v>
      </c>
      <c r="D13" s="362">
        <f>SUM(E13+F13)</f>
        <v>1</v>
      </c>
      <c r="E13" s="362">
        <f t="shared" si="0"/>
        <v>0</v>
      </c>
      <c r="F13" s="363">
        <f t="shared" si="0"/>
        <v>1</v>
      </c>
      <c r="G13" s="164"/>
      <c r="H13" s="364"/>
      <c r="I13" s="23"/>
      <c r="J13" s="365"/>
      <c r="K13" s="23"/>
      <c r="L13" s="365"/>
      <c r="M13" s="23"/>
      <c r="N13" s="25"/>
      <c r="O13" s="23"/>
      <c r="P13" s="25">
        <v>1</v>
      </c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348"/>
    </row>
    <row r="14" spans="1:27" x14ac:dyDescent="0.2">
      <c r="A14" s="756" t="s">
        <v>10</v>
      </c>
      <c r="B14" s="757"/>
      <c r="C14" s="26" t="s">
        <v>8</v>
      </c>
      <c r="D14" s="366">
        <f>SUM(E14+F14)</f>
        <v>92</v>
      </c>
      <c r="E14" s="366">
        <f t="shared" si="0"/>
        <v>52</v>
      </c>
      <c r="F14" s="367">
        <f t="shared" si="0"/>
        <v>40</v>
      </c>
      <c r="G14" s="368"/>
      <c r="H14" s="369"/>
      <c r="I14" s="368"/>
      <c r="J14" s="369"/>
      <c r="K14" s="368"/>
      <c r="L14" s="369"/>
      <c r="M14" s="28">
        <v>21</v>
      </c>
      <c r="N14" s="30">
        <v>22</v>
      </c>
      <c r="O14" s="28">
        <v>16</v>
      </c>
      <c r="P14" s="30">
        <v>12</v>
      </c>
      <c r="Q14" s="28"/>
      <c r="R14" s="30"/>
      <c r="S14" s="28">
        <v>15</v>
      </c>
      <c r="T14" s="30">
        <v>6</v>
      </c>
      <c r="U14" s="28"/>
      <c r="V14" s="30"/>
      <c r="W14" s="28"/>
      <c r="X14" s="30"/>
      <c r="Y14" s="28"/>
      <c r="Z14" s="30"/>
      <c r="AA14" s="348"/>
    </row>
    <row r="15" spans="1:27" ht="15" thickBot="1" x14ac:dyDescent="0.25">
      <c r="A15" s="761" t="s">
        <v>5</v>
      </c>
      <c r="B15" s="762"/>
      <c r="C15" s="763"/>
      <c r="D15" s="370">
        <f>SUM(E15+F15)</f>
        <v>96</v>
      </c>
      <c r="E15" s="370">
        <f t="shared" si="0"/>
        <v>53</v>
      </c>
      <c r="F15" s="371">
        <f t="shared" si="0"/>
        <v>43</v>
      </c>
      <c r="G15" s="372">
        <f t="shared" ref="G15:Z15" si="1">SUM(G12:G14)</f>
        <v>0</v>
      </c>
      <c r="H15" s="373">
        <f t="shared" si="1"/>
        <v>0</v>
      </c>
      <c r="I15" s="372">
        <f t="shared" si="1"/>
        <v>0</v>
      </c>
      <c r="J15" s="373">
        <f t="shared" si="1"/>
        <v>0</v>
      </c>
      <c r="K15" s="372">
        <f t="shared" si="1"/>
        <v>0</v>
      </c>
      <c r="L15" s="373">
        <f t="shared" si="1"/>
        <v>0</v>
      </c>
      <c r="M15" s="374">
        <f t="shared" si="1"/>
        <v>21</v>
      </c>
      <c r="N15" s="375">
        <f t="shared" si="1"/>
        <v>24</v>
      </c>
      <c r="O15" s="374">
        <f t="shared" si="1"/>
        <v>17</v>
      </c>
      <c r="P15" s="375">
        <f t="shared" si="1"/>
        <v>13</v>
      </c>
      <c r="Q15" s="374">
        <f t="shared" si="1"/>
        <v>0</v>
      </c>
      <c r="R15" s="375">
        <f t="shared" si="1"/>
        <v>0</v>
      </c>
      <c r="S15" s="374">
        <f t="shared" si="1"/>
        <v>15</v>
      </c>
      <c r="T15" s="375">
        <f t="shared" si="1"/>
        <v>6</v>
      </c>
      <c r="U15" s="374">
        <f t="shared" si="1"/>
        <v>0</v>
      </c>
      <c r="V15" s="375">
        <f t="shared" si="1"/>
        <v>0</v>
      </c>
      <c r="W15" s="374">
        <f t="shared" si="1"/>
        <v>0</v>
      </c>
      <c r="X15" s="375">
        <f t="shared" si="1"/>
        <v>0</v>
      </c>
      <c r="Y15" s="374">
        <f t="shared" si="1"/>
        <v>0</v>
      </c>
      <c r="Z15" s="375">
        <f t="shared" si="1"/>
        <v>0</v>
      </c>
      <c r="AA15" s="348"/>
    </row>
    <row r="16" spans="1:27" ht="15" thickTop="1" x14ac:dyDescent="0.2">
      <c r="A16" s="750" t="s">
        <v>79</v>
      </c>
      <c r="B16" s="751"/>
      <c r="C16" s="752"/>
      <c r="D16" s="376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8"/>
      <c r="AA16" s="348"/>
    </row>
    <row r="17" spans="1:27" x14ac:dyDescent="0.2">
      <c r="A17" s="758" t="s">
        <v>80</v>
      </c>
      <c r="B17" s="759"/>
      <c r="C17" s="760"/>
      <c r="D17" s="197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80"/>
      <c r="AA17" s="348"/>
    </row>
    <row r="18" spans="1:27" x14ac:dyDescent="0.2">
      <c r="A18" s="35" t="s">
        <v>11</v>
      </c>
      <c r="B18" s="36"/>
    </row>
    <row r="19" spans="1:27" x14ac:dyDescent="0.2">
      <c r="A19" s="753" t="s">
        <v>3</v>
      </c>
      <c r="B19" s="753" t="s">
        <v>4</v>
      </c>
      <c r="C19" s="753"/>
      <c r="D19" s="740" t="s">
        <v>5</v>
      </c>
      <c r="E19" s="741"/>
      <c r="F19" s="742"/>
      <c r="G19" s="798" t="s">
        <v>67</v>
      </c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800"/>
    </row>
    <row r="20" spans="1:27" x14ac:dyDescent="0.2">
      <c r="A20" s="753"/>
      <c r="B20" s="753"/>
      <c r="C20" s="753"/>
      <c r="D20" s="743"/>
      <c r="E20" s="744"/>
      <c r="F20" s="744"/>
      <c r="G20" s="749" t="s">
        <v>68</v>
      </c>
      <c r="H20" s="749"/>
      <c r="I20" s="749" t="s">
        <v>69</v>
      </c>
      <c r="J20" s="749"/>
      <c r="K20" s="749" t="s">
        <v>70</v>
      </c>
      <c r="L20" s="749"/>
      <c r="M20" s="749" t="s">
        <v>71</v>
      </c>
      <c r="N20" s="749"/>
      <c r="O20" s="749" t="s">
        <v>72</v>
      </c>
      <c r="P20" s="749"/>
      <c r="Q20" s="749" t="s">
        <v>73</v>
      </c>
      <c r="R20" s="749"/>
      <c r="S20" s="749" t="s">
        <v>74</v>
      </c>
      <c r="T20" s="749"/>
      <c r="U20" s="749" t="s">
        <v>75</v>
      </c>
      <c r="V20" s="749"/>
      <c r="W20" s="749" t="s">
        <v>76</v>
      </c>
      <c r="X20" s="749"/>
      <c r="Y20" s="749" t="s">
        <v>77</v>
      </c>
      <c r="Z20" s="749"/>
    </row>
    <row r="21" spans="1:27" ht="15.75" customHeight="1" x14ac:dyDescent="0.2">
      <c r="A21" s="753"/>
      <c r="B21" s="753"/>
      <c r="C21" s="753"/>
      <c r="D21" s="323" t="s">
        <v>78</v>
      </c>
      <c r="E21" s="322" t="s">
        <v>12</v>
      </c>
      <c r="F21" s="327" t="s">
        <v>13</v>
      </c>
      <c r="G21" s="381" t="s">
        <v>12</v>
      </c>
      <c r="H21" s="356" t="s">
        <v>13</v>
      </c>
      <c r="I21" s="382" t="s">
        <v>12</v>
      </c>
      <c r="J21" s="383" t="s">
        <v>13</v>
      </c>
      <c r="K21" s="381" t="s">
        <v>12</v>
      </c>
      <c r="L21" s="381" t="s">
        <v>13</v>
      </c>
      <c r="M21" s="381" t="s">
        <v>12</v>
      </c>
      <c r="N21" s="381" t="s">
        <v>13</v>
      </c>
      <c r="O21" s="381" t="s">
        <v>12</v>
      </c>
      <c r="P21" s="381" t="s">
        <v>13</v>
      </c>
      <c r="Q21" s="381" t="s">
        <v>12</v>
      </c>
      <c r="R21" s="381" t="s">
        <v>13</v>
      </c>
      <c r="S21" s="381" t="s">
        <v>12</v>
      </c>
      <c r="T21" s="381" t="s">
        <v>13</v>
      </c>
      <c r="U21" s="381" t="s">
        <v>12</v>
      </c>
      <c r="V21" s="381" t="s">
        <v>13</v>
      </c>
      <c r="W21" s="381" t="s">
        <v>12</v>
      </c>
      <c r="X21" s="381" t="s">
        <v>13</v>
      </c>
      <c r="Y21" s="381" t="s">
        <v>12</v>
      </c>
      <c r="Z21" s="381" t="s">
        <v>13</v>
      </c>
    </row>
    <row r="22" spans="1:27" ht="14.25" customHeight="1" x14ac:dyDescent="0.2">
      <c r="A22" s="755" t="s">
        <v>6</v>
      </c>
      <c r="B22" s="774" t="s">
        <v>7</v>
      </c>
      <c r="C22" s="42" t="s">
        <v>14</v>
      </c>
      <c r="D22" s="384">
        <f t="shared" ref="D22:D27" si="2">SUM(E22+F22)</f>
        <v>1</v>
      </c>
      <c r="E22" s="385">
        <f t="shared" ref="E22:F27" si="3">SUM(G22+I22+K22+M22+O22+Q22+S22+U22+W22+Y22)</f>
        <v>0</v>
      </c>
      <c r="F22" s="386">
        <f t="shared" si="3"/>
        <v>1</v>
      </c>
      <c r="G22" s="23"/>
      <c r="H22" s="25"/>
      <c r="I22" s="17"/>
      <c r="J22" s="361"/>
      <c r="K22" s="387"/>
      <c r="L22" s="19"/>
      <c r="M22" s="387"/>
      <c r="N22" s="19">
        <v>1</v>
      </c>
      <c r="O22" s="387"/>
      <c r="P22" s="19"/>
      <c r="Q22" s="387"/>
      <c r="R22" s="19"/>
      <c r="S22" s="387"/>
      <c r="T22" s="19"/>
      <c r="U22" s="387"/>
      <c r="V22" s="19"/>
      <c r="W22" s="387"/>
      <c r="X22" s="19"/>
      <c r="Y22" s="17"/>
      <c r="Z22" s="19"/>
      <c r="AA22" s="348"/>
    </row>
    <row r="23" spans="1:27" ht="14.25" customHeight="1" x14ac:dyDescent="0.2">
      <c r="A23" s="755"/>
      <c r="B23" s="769"/>
      <c r="C23" s="46" t="s">
        <v>15</v>
      </c>
      <c r="D23" s="388">
        <f t="shared" si="2"/>
        <v>0</v>
      </c>
      <c r="E23" s="389">
        <f t="shared" si="3"/>
        <v>0</v>
      </c>
      <c r="F23" s="390">
        <f t="shared" si="3"/>
        <v>0</v>
      </c>
      <c r="G23" s="48"/>
      <c r="H23" s="52"/>
      <c r="I23" s="164"/>
      <c r="J23" s="364"/>
      <c r="K23" s="391"/>
      <c r="L23" s="50"/>
      <c r="M23" s="391"/>
      <c r="N23" s="50"/>
      <c r="O23" s="391"/>
      <c r="P23" s="50"/>
      <c r="Q23" s="391"/>
      <c r="R23" s="50"/>
      <c r="S23" s="391"/>
      <c r="T23" s="50"/>
      <c r="U23" s="391"/>
      <c r="V23" s="50"/>
      <c r="W23" s="391"/>
      <c r="X23" s="50"/>
      <c r="Y23" s="391"/>
      <c r="Z23" s="50"/>
      <c r="AA23" s="348"/>
    </row>
    <row r="24" spans="1:27" ht="14.25" customHeight="1" x14ac:dyDescent="0.2">
      <c r="A24" s="755"/>
      <c r="B24" s="774" t="s">
        <v>9</v>
      </c>
      <c r="C24" s="53" t="s">
        <v>14</v>
      </c>
      <c r="D24" s="392">
        <f t="shared" si="2"/>
        <v>0</v>
      </c>
      <c r="E24" s="392">
        <f t="shared" si="3"/>
        <v>0</v>
      </c>
      <c r="F24" s="393">
        <f t="shared" si="3"/>
        <v>0</v>
      </c>
      <c r="G24" s="55"/>
      <c r="H24" s="57"/>
      <c r="I24" s="55"/>
      <c r="J24" s="394"/>
      <c r="K24" s="395"/>
      <c r="L24" s="57"/>
      <c r="M24" s="395"/>
      <c r="N24" s="57"/>
      <c r="O24" s="395"/>
      <c r="P24" s="57"/>
      <c r="Q24" s="395"/>
      <c r="R24" s="57"/>
      <c r="S24" s="395"/>
      <c r="T24" s="57"/>
      <c r="U24" s="395"/>
      <c r="V24" s="57"/>
      <c r="W24" s="395"/>
      <c r="X24" s="57"/>
      <c r="Y24" s="395"/>
      <c r="Z24" s="57"/>
      <c r="AA24" s="348"/>
    </row>
    <row r="25" spans="1:27" ht="14.25" customHeight="1" x14ac:dyDescent="0.2">
      <c r="A25" s="791"/>
      <c r="B25" s="769"/>
      <c r="C25" s="59" t="s">
        <v>15</v>
      </c>
      <c r="D25" s="389">
        <f t="shared" si="2"/>
        <v>0</v>
      </c>
      <c r="E25" s="389">
        <f t="shared" si="3"/>
        <v>0</v>
      </c>
      <c r="F25" s="390">
        <f t="shared" si="3"/>
        <v>0</v>
      </c>
      <c r="G25" s="48"/>
      <c r="H25" s="52"/>
      <c r="I25" s="48"/>
      <c r="J25" s="396"/>
      <c r="K25" s="64"/>
      <c r="L25" s="52"/>
      <c r="M25" s="64"/>
      <c r="N25" s="52"/>
      <c r="O25" s="64"/>
      <c r="P25" s="52"/>
      <c r="Q25" s="64"/>
      <c r="R25" s="52"/>
      <c r="S25" s="64"/>
      <c r="T25" s="52"/>
      <c r="U25" s="64"/>
      <c r="V25" s="52"/>
      <c r="W25" s="64"/>
      <c r="X25" s="52"/>
      <c r="Y25" s="64"/>
      <c r="Z25" s="52"/>
      <c r="AA25" s="348"/>
    </row>
    <row r="26" spans="1:27" ht="14.25" customHeight="1" x14ac:dyDescent="0.2">
      <c r="A26" s="792" t="s">
        <v>10</v>
      </c>
      <c r="B26" s="793"/>
      <c r="C26" s="53" t="s">
        <v>14</v>
      </c>
      <c r="D26" s="397">
        <f t="shared" si="2"/>
        <v>23</v>
      </c>
      <c r="E26" s="397">
        <f t="shared" si="3"/>
        <v>7</v>
      </c>
      <c r="F26" s="398">
        <f t="shared" si="3"/>
        <v>16</v>
      </c>
      <c r="G26" s="61"/>
      <c r="H26" s="63"/>
      <c r="I26" s="399"/>
      <c r="J26" s="400"/>
      <c r="K26" s="61"/>
      <c r="L26" s="63"/>
      <c r="M26" s="61">
        <v>7</v>
      </c>
      <c r="N26" s="63">
        <v>8</v>
      </c>
      <c r="O26" s="61"/>
      <c r="P26" s="63">
        <v>5</v>
      </c>
      <c r="Q26" s="61"/>
      <c r="R26" s="63"/>
      <c r="S26" s="61"/>
      <c r="T26" s="63">
        <v>3</v>
      </c>
      <c r="U26" s="61"/>
      <c r="V26" s="63"/>
      <c r="W26" s="61"/>
      <c r="X26" s="63"/>
      <c r="Y26" s="61"/>
      <c r="Z26" s="63"/>
      <c r="AA26" s="348"/>
    </row>
    <row r="27" spans="1:27" ht="14.25" customHeight="1" x14ac:dyDescent="0.2">
      <c r="A27" s="794"/>
      <c r="B27" s="771"/>
      <c r="C27" s="59" t="s">
        <v>15</v>
      </c>
      <c r="D27" s="389">
        <f t="shared" si="2"/>
        <v>1</v>
      </c>
      <c r="E27" s="389">
        <f t="shared" si="3"/>
        <v>0</v>
      </c>
      <c r="F27" s="390">
        <f t="shared" si="3"/>
        <v>1</v>
      </c>
      <c r="G27" s="64"/>
      <c r="H27" s="52"/>
      <c r="I27" s="48"/>
      <c r="J27" s="396"/>
      <c r="K27" s="64"/>
      <c r="L27" s="52"/>
      <c r="M27" s="64"/>
      <c r="N27" s="52"/>
      <c r="O27" s="64"/>
      <c r="P27" s="52">
        <v>1</v>
      </c>
      <c r="Q27" s="64"/>
      <c r="R27" s="52"/>
      <c r="S27" s="64"/>
      <c r="T27" s="52"/>
      <c r="U27" s="64"/>
      <c r="V27" s="52"/>
      <c r="W27" s="64"/>
      <c r="X27" s="52"/>
      <c r="Y27" s="64"/>
      <c r="Z27" s="52"/>
      <c r="AA27" s="348"/>
    </row>
    <row r="28" spans="1:27" x14ac:dyDescent="0.2">
      <c r="A28" s="795" t="s">
        <v>5</v>
      </c>
      <c r="B28" s="796"/>
      <c r="C28" s="797"/>
      <c r="D28" s="401">
        <f t="shared" ref="D28:Z28" si="4">SUM(D22:D27)</f>
        <v>25</v>
      </c>
      <c r="E28" s="402">
        <f t="shared" si="4"/>
        <v>7</v>
      </c>
      <c r="F28" s="403">
        <f t="shared" si="4"/>
        <v>18</v>
      </c>
      <c r="G28" s="404">
        <f t="shared" si="4"/>
        <v>0</v>
      </c>
      <c r="H28" s="405">
        <f t="shared" si="4"/>
        <v>0</v>
      </c>
      <c r="I28" s="406">
        <f t="shared" si="4"/>
        <v>0</v>
      </c>
      <c r="J28" s="407">
        <f t="shared" si="4"/>
        <v>0</v>
      </c>
      <c r="K28" s="404">
        <f t="shared" si="4"/>
        <v>0</v>
      </c>
      <c r="L28" s="405">
        <f t="shared" si="4"/>
        <v>0</v>
      </c>
      <c r="M28" s="404">
        <f t="shared" si="4"/>
        <v>7</v>
      </c>
      <c r="N28" s="405">
        <f t="shared" si="4"/>
        <v>9</v>
      </c>
      <c r="O28" s="404">
        <f t="shared" si="4"/>
        <v>0</v>
      </c>
      <c r="P28" s="405">
        <f t="shared" si="4"/>
        <v>6</v>
      </c>
      <c r="Q28" s="404">
        <f t="shared" si="4"/>
        <v>0</v>
      </c>
      <c r="R28" s="405">
        <f t="shared" si="4"/>
        <v>0</v>
      </c>
      <c r="S28" s="404">
        <f t="shared" si="4"/>
        <v>0</v>
      </c>
      <c r="T28" s="405">
        <f t="shared" si="4"/>
        <v>3</v>
      </c>
      <c r="U28" s="404">
        <f t="shared" si="4"/>
        <v>0</v>
      </c>
      <c r="V28" s="405">
        <f t="shared" si="4"/>
        <v>0</v>
      </c>
      <c r="W28" s="404">
        <f t="shared" si="4"/>
        <v>0</v>
      </c>
      <c r="X28" s="405">
        <f t="shared" si="4"/>
        <v>0</v>
      </c>
      <c r="Y28" s="404">
        <f t="shared" si="4"/>
        <v>0</v>
      </c>
      <c r="Z28" s="405">
        <f t="shared" si="4"/>
        <v>0</v>
      </c>
      <c r="AA28" s="348"/>
    </row>
    <row r="29" spans="1:27" x14ac:dyDescent="0.2">
      <c r="A29" s="777" t="s">
        <v>16</v>
      </c>
      <c r="B29" s="777"/>
      <c r="C29" s="777"/>
      <c r="D29" s="777"/>
      <c r="E29" s="777"/>
      <c r="F29" s="777"/>
      <c r="G29" s="777"/>
      <c r="H29" s="777"/>
      <c r="I29" s="777"/>
      <c r="J29" s="777"/>
      <c r="K29" s="199"/>
      <c r="L29" s="20"/>
    </row>
    <row r="30" spans="1:27" x14ac:dyDescent="0.2">
      <c r="A30" s="801" t="s">
        <v>17</v>
      </c>
      <c r="B30" s="801"/>
      <c r="C30" s="801"/>
      <c r="D30" s="408" t="s">
        <v>5</v>
      </c>
      <c r="E30" s="409" t="s">
        <v>18</v>
      </c>
      <c r="F30" s="410" t="s">
        <v>19</v>
      </c>
      <c r="G30" s="68"/>
      <c r="H30" s="69"/>
      <c r="I30" s="69"/>
      <c r="J30" s="70"/>
      <c r="K30" s="199"/>
      <c r="L30" s="20"/>
    </row>
    <row r="31" spans="1:27" x14ac:dyDescent="0.2">
      <c r="A31" s="768" t="s">
        <v>81</v>
      </c>
      <c r="B31" s="810" t="s">
        <v>82</v>
      </c>
      <c r="C31" s="811"/>
      <c r="D31" s="411">
        <f t="shared" ref="D31:D43" si="5">SUM(E31+F31)</f>
        <v>0</v>
      </c>
      <c r="E31" s="412"/>
      <c r="F31" s="413"/>
      <c r="G31" s="348"/>
    </row>
    <row r="32" spans="1:27" x14ac:dyDescent="0.2">
      <c r="A32" s="774"/>
      <c r="B32" s="802" t="s">
        <v>83</v>
      </c>
      <c r="C32" s="803"/>
      <c r="D32" s="414">
        <f t="shared" si="5"/>
        <v>0</v>
      </c>
      <c r="E32" s="415"/>
      <c r="F32" s="416"/>
      <c r="G32" s="348"/>
    </row>
    <row r="33" spans="1:12" ht="14.25" customHeight="1" x14ac:dyDescent="0.2">
      <c r="A33" s="774"/>
      <c r="B33" s="802" t="s">
        <v>84</v>
      </c>
      <c r="C33" s="803"/>
      <c r="D33" s="414">
        <f t="shared" si="5"/>
        <v>0</v>
      </c>
      <c r="E33" s="415"/>
      <c r="F33" s="416"/>
      <c r="G33" s="348"/>
    </row>
    <row r="34" spans="1:12" ht="14.25" customHeight="1" x14ac:dyDescent="0.2">
      <c r="A34" s="774"/>
      <c r="B34" s="802" t="s">
        <v>85</v>
      </c>
      <c r="C34" s="803"/>
      <c r="D34" s="414">
        <f t="shared" si="5"/>
        <v>0</v>
      </c>
      <c r="E34" s="417"/>
      <c r="F34" s="418"/>
      <c r="G34" s="348"/>
    </row>
    <row r="35" spans="1:12" x14ac:dyDescent="0.2">
      <c r="A35" s="774"/>
      <c r="B35" s="802" t="s">
        <v>86</v>
      </c>
      <c r="C35" s="803"/>
      <c r="D35" s="414">
        <f t="shared" si="5"/>
        <v>0</v>
      </c>
      <c r="E35" s="417"/>
      <c r="F35" s="418"/>
      <c r="G35" s="348"/>
    </row>
    <row r="36" spans="1:12" x14ac:dyDescent="0.2">
      <c r="A36" s="774"/>
      <c r="B36" s="802" t="s">
        <v>87</v>
      </c>
      <c r="C36" s="803"/>
      <c r="D36" s="414">
        <f t="shared" si="5"/>
        <v>0</v>
      </c>
      <c r="E36" s="417"/>
      <c r="F36" s="418"/>
      <c r="G36" s="348"/>
    </row>
    <row r="37" spans="1:12" x14ac:dyDescent="0.2">
      <c r="A37" s="774"/>
      <c r="B37" s="802" t="s">
        <v>88</v>
      </c>
      <c r="C37" s="803"/>
      <c r="D37" s="414">
        <f t="shared" si="5"/>
        <v>0</v>
      </c>
      <c r="E37" s="417"/>
      <c r="F37" s="418"/>
      <c r="G37" s="348"/>
    </row>
    <row r="38" spans="1:12" x14ac:dyDescent="0.2">
      <c r="A38" s="774"/>
      <c r="B38" s="802" t="s">
        <v>89</v>
      </c>
      <c r="C38" s="803"/>
      <c r="D38" s="414">
        <f t="shared" si="5"/>
        <v>0</v>
      </c>
      <c r="E38" s="417"/>
      <c r="F38" s="418"/>
      <c r="G38" s="348"/>
    </row>
    <row r="39" spans="1:12" x14ac:dyDescent="0.2">
      <c r="A39" s="769"/>
      <c r="B39" s="804" t="s">
        <v>90</v>
      </c>
      <c r="C39" s="805"/>
      <c r="D39" s="419">
        <f t="shared" si="5"/>
        <v>0</v>
      </c>
      <c r="E39" s="420"/>
      <c r="F39" s="421"/>
      <c r="G39" s="348"/>
    </row>
    <row r="40" spans="1:12" x14ac:dyDescent="0.2">
      <c r="A40" s="768" t="s">
        <v>91</v>
      </c>
      <c r="B40" s="768" t="s">
        <v>92</v>
      </c>
      <c r="C40" s="14" t="s">
        <v>20</v>
      </c>
      <c r="D40" s="411">
        <f t="shared" si="5"/>
        <v>1</v>
      </c>
      <c r="E40" s="422"/>
      <c r="F40" s="423">
        <v>1</v>
      </c>
      <c r="G40" s="348"/>
    </row>
    <row r="41" spans="1:12" x14ac:dyDescent="0.2">
      <c r="A41" s="774"/>
      <c r="B41" s="769"/>
      <c r="C41" s="315" t="s">
        <v>21</v>
      </c>
      <c r="D41" s="419">
        <f t="shared" si="5"/>
        <v>0</v>
      </c>
      <c r="E41" s="424"/>
      <c r="F41" s="421"/>
      <c r="G41" s="348"/>
    </row>
    <row r="42" spans="1:12" x14ac:dyDescent="0.2">
      <c r="A42" s="774"/>
      <c r="B42" s="768" t="s">
        <v>93</v>
      </c>
      <c r="C42" s="14" t="s">
        <v>20</v>
      </c>
      <c r="D42" s="411">
        <f t="shared" si="5"/>
        <v>0</v>
      </c>
      <c r="E42" s="422"/>
      <c r="F42" s="423"/>
      <c r="G42" s="348"/>
    </row>
    <row r="43" spans="1:12" x14ac:dyDescent="0.2">
      <c r="A43" s="769"/>
      <c r="B43" s="769"/>
      <c r="C43" s="90" t="s">
        <v>21</v>
      </c>
      <c r="D43" s="419">
        <f t="shared" si="5"/>
        <v>0</v>
      </c>
      <c r="E43" s="424"/>
      <c r="F43" s="421"/>
      <c r="G43" s="348"/>
    </row>
    <row r="44" spans="1:12" x14ac:dyDescent="0.2">
      <c r="A44" s="777" t="s">
        <v>22</v>
      </c>
      <c r="B44" s="777"/>
      <c r="C44" s="777"/>
      <c r="D44" s="777"/>
      <c r="E44" s="777"/>
      <c r="F44" s="777"/>
      <c r="G44" s="777"/>
      <c r="H44" s="777"/>
      <c r="I44" s="38"/>
      <c r="J44" s="38"/>
      <c r="K44" s="199"/>
      <c r="L44" s="20"/>
    </row>
    <row r="45" spans="1:12" x14ac:dyDescent="0.2">
      <c r="A45" s="806" t="s">
        <v>23</v>
      </c>
      <c r="B45" s="808" t="s">
        <v>5</v>
      </c>
      <c r="C45" s="20"/>
    </row>
    <row r="46" spans="1:12" x14ac:dyDescent="0.2">
      <c r="A46" s="807"/>
      <c r="B46" s="809"/>
      <c r="C46" s="91"/>
      <c r="D46" s="20"/>
    </row>
    <row r="47" spans="1:12" x14ac:dyDescent="0.2">
      <c r="A47" s="14" t="s">
        <v>94</v>
      </c>
      <c r="B47" s="425">
        <v>88</v>
      </c>
      <c r="C47" s="95"/>
      <c r="D47" s="20"/>
    </row>
    <row r="48" spans="1:12" x14ac:dyDescent="0.2">
      <c r="A48" s="90" t="s">
        <v>95</v>
      </c>
      <c r="B48" s="426">
        <v>8</v>
      </c>
      <c r="C48" s="95"/>
      <c r="D48" s="20"/>
    </row>
    <row r="49" spans="1:10" x14ac:dyDescent="0.2">
      <c r="A49" s="316" t="s">
        <v>5</v>
      </c>
      <c r="B49" s="427">
        <f>SUM(B47+B48)</f>
        <v>96</v>
      </c>
      <c r="C49" s="428"/>
      <c r="D49" s="20"/>
    </row>
    <row r="50" spans="1:10" x14ac:dyDescent="0.2">
      <c r="A50" s="99" t="s">
        <v>24</v>
      </c>
      <c r="B50" s="99"/>
      <c r="C50" s="99"/>
      <c r="D50" s="20"/>
    </row>
    <row r="51" spans="1:10" x14ac:dyDescent="0.2">
      <c r="A51" s="768" t="s">
        <v>25</v>
      </c>
      <c r="B51" s="770" t="s">
        <v>4</v>
      </c>
      <c r="C51" s="772" t="s">
        <v>5</v>
      </c>
      <c r="D51" s="20"/>
    </row>
    <row r="52" spans="1:10" x14ac:dyDescent="0.2">
      <c r="A52" s="769"/>
      <c r="B52" s="771"/>
      <c r="C52" s="773"/>
      <c r="D52" s="20"/>
    </row>
    <row r="53" spans="1:10" x14ac:dyDescent="0.2">
      <c r="A53" s="768" t="s">
        <v>26</v>
      </c>
      <c r="B53" s="101" t="s">
        <v>96</v>
      </c>
      <c r="C53" s="425"/>
      <c r="D53" s="429"/>
    </row>
    <row r="54" spans="1:10" x14ac:dyDescent="0.2">
      <c r="A54" s="774"/>
      <c r="B54" s="102" t="s">
        <v>97</v>
      </c>
      <c r="C54" s="430"/>
      <c r="D54" s="429"/>
    </row>
    <row r="55" spans="1:10" x14ac:dyDescent="0.2">
      <c r="A55" s="769"/>
      <c r="B55" s="104" t="s">
        <v>98</v>
      </c>
      <c r="C55" s="426"/>
      <c r="D55" s="429"/>
    </row>
    <row r="56" spans="1:10" x14ac:dyDescent="0.2">
      <c r="A56" s="768" t="s">
        <v>27</v>
      </c>
      <c r="B56" s="101" t="s">
        <v>36</v>
      </c>
      <c r="C56" s="425"/>
      <c r="D56" s="429"/>
    </row>
    <row r="57" spans="1:10" ht="21" x14ac:dyDescent="0.2">
      <c r="A57" s="774"/>
      <c r="B57" s="102" t="s">
        <v>99</v>
      </c>
      <c r="C57" s="430"/>
      <c r="D57" s="429"/>
    </row>
    <row r="58" spans="1:10" ht="21" x14ac:dyDescent="0.2">
      <c r="A58" s="774"/>
      <c r="B58" s="320" t="s">
        <v>100</v>
      </c>
      <c r="C58" s="430"/>
      <c r="D58" s="429"/>
    </row>
    <row r="59" spans="1:10" x14ac:dyDescent="0.2">
      <c r="A59" s="769"/>
      <c r="B59" s="104" t="s">
        <v>101</v>
      </c>
      <c r="C59" s="426"/>
      <c r="D59" s="429"/>
    </row>
    <row r="60" spans="1:10" ht="31.5" x14ac:dyDescent="0.2">
      <c r="A60" s="768" t="s">
        <v>30</v>
      </c>
      <c r="B60" s="105" t="s">
        <v>102</v>
      </c>
      <c r="C60" s="425"/>
      <c r="D60" s="429"/>
    </row>
    <row r="61" spans="1:10" ht="21" x14ac:dyDescent="0.2">
      <c r="A61" s="769"/>
      <c r="B61" s="106" t="s">
        <v>103</v>
      </c>
      <c r="C61" s="426"/>
      <c r="D61" s="429"/>
    </row>
    <row r="62" spans="1:10" x14ac:dyDescent="0.2">
      <c r="A62" s="775" t="s">
        <v>31</v>
      </c>
      <c r="B62" s="776"/>
      <c r="C62" s="431"/>
      <c r="D62" s="429"/>
    </row>
    <row r="63" spans="1:10" x14ac:dyDescent="0.2">
      <c r="A63" s="777" t="s">
        <v>32</v>
      </c>
      <c r="B63" s="777"/>
      <c r="C63" s="777"/>
      <c r="D63" s="777"/>
      <c r="E63" s="777"/>
      <c r="F63" s="777"/>
      <c r="G63" s="777"/>
      <c r="H63" s="777"/>
      <c r="I63" s="777"/>
      <c r="J63" s="20"/>
    </row>
    <row r="64" spans="1:10" x14ac:dyDescent="0.2">
      <c r="A64" s="778" t="s">
        <v>33</v>
      </c>
      <c r="B64" s="778"/>
      <c r="C64" s="779" t="s">
        <v>34</v>
      </c>
      <c r="D64" s="779" t="s">
        <v>35</v>
      </c>
      <c r="E64" s="780" t="s">
        <v>27</v>
      </c>
      <c r="F64" s="779"/>
      <c r="G64" s="779"/>
      <c r="H64" s="779" t="s">
        <v>104</v>
      </c>
      <c r="I64" s="3"/>
      <c r="J64" s="20"/>
    </row>
    <row r="65" spans="1:12" x14ac:dyDescent="0.2">
      <c r="A65" s="778"/>
      <c r="B65" s="778"/>
      <c r="C65" s="779"/>
      <c r="D65" s="779"/>
      <c r="E65" s="321" t="s">
        <v>28</v>
      </c>
      <c r="F65" s="321" t="s">
        <v>105</v>
      </c>
      <c r="G65" s="321" t="s">
        <v>29</v>
      </c>
      <c r="H65" s="780"/>
      <c r="I65" s="3"/>
      <c r="J65" s="20"/>
    </row>
    <row r="66" spans="1:12" x14ac:dyDescent="0.2">
      <c r="A66" s="766" t="s">
        <v>106</v>
      </c>
      <c r="B66" s="766"/>
      <c r="C66" s="432"/>
      <c r="D66" s="432"/>
      <c r="E66" s="432"/>
      <c r="F66" s="432"/>
      <c r="G66" s="432"/>
      <c r="H66" s="433"/>
      <c r="I66" s="434"/>
      <c r="J66" s="20"/>
    </row>
    <row r="67" spans="1:12" x14ac:dyDescent="0.2">
      <c r="A67" s="767" t="s">
        <v>107</v>
      </c>
      <c r="B67" s="767"/>
      <c r="C67" s="435"/>
      <c r="D67" s="435"/>
      <c r="E67" s="435"/>
      <c r="F67" s="435"/>
      <c r="G67" s="435"/>
      <c r="H67" s="436"/>
      <c r="I67" s="434"/>
      <c r="J67" s="20"/>
    </row>
    <row r="68" spans="1:12" x14ac:dyDescent="0.2">
      <c r="A68" s="812" t="s">
        <v>108</v>
      </c>
      <c r="B68" s="812"/>
      <c r="C68" s="437"/>
      <c r="D68" s="437"/>
      <c r="E68" s="437"/>
      <c r="F68" s="437"/>
      <c r="G68" s="437"/>
      <c r="H68" s="438"/>
      <c r="I68" s="434"/>
      <c r="J68" s="20"/>
    </row>
    <row r="69" spans="1:12" x14ac:dyDescent="0.2">
      <c r="A69" s="783" t="s">
        <v>5</v>
      </c>
      <c r="B69" s="783"/>
      <c r="C69" s="439">
        <f t="shared" ref="C69:H69" si="6">SUM(C66:C68)</f>
        <v>0</v>
      </c>
      <c r="D69" s="439">
        <f t="shared" si="6"/>
        <v>0</v>
      </c>
      <c r="E69" s="439">
        <f t="shared" si="6"/>
        <v>0</v>
      </c>
      <c r="F69" s="439">
        <f t="shared" si="6"/>
        <v>0</v>
      </c>
      <c r="G69" s="439">
        <f t="shared" si="6"/>
        <v>0</v>
      </c>
      <c r="H69" s="440">
        <f t="shared" si="6"/>
        <v>0</v>
      </c>
      <c r="I69" s="441"/>
      <c r="J69" s="20"/>
    </row>
    <row r="70" spans="1:12" x14ac:dyDescent="0.2">
      <c r="A70" s="115" t="s">
        <v>39</v>
      </c>
    </row>
    <row r="71" spans="1:12" x14ac:dyDescent="0.2">
      <c r="A71" s="777" t="s">
        <v>40</v>
      </c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</row>
    <row r="72" spans="1:12" x14ac:dyDescent="0.2">
      <c r="A72" s="778" t="s">
        <v>33</v>
      </c>
      <c r="B72" s="778"/>
      <c r="C72" s="779" t="s">
        <v>34</v>
      </c>
      <c r="D72" s="779" t="s">
        <v>35</v>
      </c>
      <c r="E72" s="780" t="s">
        <v>27</v>
      </c>
      <c r="F72" s="779"/>
      <c r="G72" s="779"/>
      <c r="H72" s="779" t="s">
        <v>104</v>
      </c>
      <c r="I72" s="3"/>
      <c r="J72" s="3"/>
      <c r="K72" s="191"/>
      <c r="L72" s="116"/>
    </row>
    <row r="73" spans="1:12" x14ac:dyDescent="0.2">
      <c r="A73" s="778"/>
      <c r="B73" s="778"/>
      <c r="C73" s="779"/>
      <c r="D73" s="779"/>
      <c r="E73" s="321" t="s">
        <v>28</v>
      </c>
      <c r="F73" s="321" t="s">
        <v>105</v>
      </c>
      <c r="G73" s="321" t="s">
        <v>29</v>
      </c>
      <c r="H73" s="780"/>
      <c r="I73" s="3"/>
      <c r="J73" s="3"/>
      <c r="K73" s="191"/>
      <c r="L73" s="116"/>
    </row>
    <row r="74" spans="1:12" x14ac:dyDescent="0.2">
      <c r="A74" s="766" t="s">
        <v>107</v>
      </c>
      <c r="B74" s="766"/>
      <c r="C74" s="432">
        <v>4</v>
      </c>
      <c r="D74" s="432"/>
      <c r="E74" s="432">
        <v>65</v>
      </c>
      <c r="F74" s="432"/>
      <c r="G74" s="432"/>
      <c r="H74" s="433"/>
      <c r="I74" s="434"/>
      <c r="J74" s="3"/>
      <c r="K74" s="191"/>
      <c r="L74" s="3"/>
    </row>
    <row r="75" spans="1:12" x14ac:dyDescent="0.2">
      <c r="A75" s="767" t="s">
        <v>109</v>
      </c>
      <c r="B75" s="767"/>
      <c r="C75" s="430">
        <v>1</v>
      </c>
      <c r="D75" s="430"/>
      <c r="E75" s="430"/>
      <c r="F75" s="430"/>
      <c r="G75" s="430"/>
      <c r="H75" s="442"/>
      <c r="I75" s="434"/>
      <c r="J75" s="3"/>
      <c r="K75" s="191"/>
      <c r="L75" s="3"/>
    </row>
    <row r="76" spans="1:12" ht="14.25" customHeight="1" x14ac:dyDescent="0.2">
      <c r="A76" s="781" t="s">
        <v>110</v>
      </c>
      <c r="B76" s="781"/>
      <c r="C76" s="430"/>
      <c r="D76" s="430"/>
      <c r="E76" s="430"/>
      <c r="F76" s="430"/>
      <c r="G76" s="430"/>
      <c r="H76" s="442"/>
      <c r="I76" s="434"/>
      <c r="J76" s="3"/>
      <c r="K76" s="191"/>
      <c r="L76" s="3"/>
    </row>
    <row r="77" spans="1:12" x14ac:dyDescent="0.2">
      <c r="A77" s="767" t="s">
        <v>111</v>
      </c>
      <c r="B77" s="767"/>
      <c r="C77" s="430"/>
      <c r="D77" s="430">
        <v>6</v>
      </c>
      <c r="E77" s="430"/>
      <c r="F77" s="430"/>
      <c r="G77" s="430"/>
      <c r="H77" s="442"/>
      <c r="I77" s="434"/>
      <c r="J77" s="3"/>
      <c r="K77" s="191"/>
      <c r="L77" s="3"/>
    </row>
    <row r="78" spans="1:12" x14ac:dyDescent="0.2">
      <c r="A78" s="782" t="s">
        <v>108</v>
      </c>
      <c r="B78" s="782"/>
      <c r="C78" s="437"/>
      <c r="D78" s="437">
        <v>3</v>
      </c>
      <c r="E78" s="437"/>
      <c r="F78" s="437"/>
      <c r="G78" s="437"/>
      <c r="H78" s="438"/>
      <c r="I78" s="434"/>
      <c r="J78" s="3"/>
      <c r="K78" s="191"/>
      <c r="L78" s="3"/>
    </row>
    <row r="79" spans="1:12" x14ac:dyDescent="0.2">
      <c r="A79" s="783" t="s">
        <v>5</v>
      </c>
      <c r="B79" s="783"/>
      <c r="C79" s="439">
        <f t="shared" ref="C79:H79" si="7">SUM(C74:C78)</f>
        <v>5</v>
      </c>
      <c r="D79" s="439">
        <f t="shared" si="7"/>
        <v>9</v>
      </c>
      <c r="E79" s="439">
        <f t="shared" si="7"/>
        <v>65</v>
      </c>
      <c r="F79" s="439">
        <f t="shared" si="7"/>
        <v>0</v>
      </c>
      <c r="G79" s="439">
        <f t="shared" si="7"/>
        <v>0</v>
      </c>
      <c r="H79" s="440">
        <f t="shared" si="7"/>
        <v>0</v>
      </c>
      <c r="I79" s="441"/>
      <c r="J79" s="3"/>
      <c r="K79" s="191"/>
      <c r="L79" s="3"/>
    </row>
    <row r="80" spans="1:12" x14ac:dyDescent="0.2">
      <c r="A80" s="115" t="s">
        <v>39</v>
      </c>
      <c r="B80" s="118"/>
      <c r="C80" s="119"/>
      <c r="D80" s="119"/>
      <c r="E80" s="119"/>
      <c r="F80" s="119"/>
      <c r="G80" s="119"/>
      <c r="H80" s="119"/>
      <c r="I80" s="2"/>
      <c r="J80" s="2"/>
      <c r="K80" s="188"/>
      <c r="L80" s="2"/>
    </row>
    <row r="81" spans="1:12" x14ac:dyDescent="0.2">
      <c r="A81" s="784" t="s">
        <v>41</v>
      </c>
      <c r="B81" s="784"/>
      <c r="C81" s="784"/>
      <c r="D81" s="784"/>
      <c r="E81" s="784"/>
      <c r="F81" s="784"/>
      <c r="G81" s="784"/>
      <c r="H81" s="784"/>
      <c r="I81" s="2"/>
      <c r="J81" s="2"/>
      <c r="K81" s="188"/>
      <c r="L81" s="2"/>
    </row>
    <row r="82" spans="1:12" ht="52.5" x14ac:dyDescent="0.2">
      <c r="A82" s="785" t="s">
        <v>42</v>
      </c>
      <c r="B82" s="786"/>
      <c r="C82" s="325" t="s">
        <v>5</v>
      </c>
      <c r="D82" s="325" t="s">
        <v>112</v>
      </c>
      <c r="E82" s="325" t="s">
        <v>43</v>
      </c>
      <c r="F82" s="325" t="s">
        <v>113</v>
      </c>
      <c r="G82" s="325" t="s">
        <v>44</v>
      </c>
      <c r="H82" s="325" t="s">
        <v>114</v>
      </c>
      <c r="I82" s="2"/>
      <c r="J82" s="2"/>
      <c r="K82" s="188"/>
      <c r="L82" s="2"/>
    </row>
    <row r="83" spans="1:12" x14ac:dyDescent="0.2">
      <c r="A83" s="787" t="s">
        <v>34</v>
      </c>
      <c r="B83" s="788"/>
      <c r="C83" s="443"/>
      <c r="D83" s="443"/>
      <c r="E83" s="443"/>
      <c r="F83" s="443"/>
      <c r="G83" s="443"/>
      <c r="H83" s="443"/>
      <c r="I83" s="444"/>
      <c r="J83" s="2"/>
      <c r="K83" s="188"/>
      <c r="L83" s="2"/>
    </row>
    <row r="84" spans="1:12" x14ac:dyDescent="0.2">
      <c r="A84" s="768" t="s">
        <v>27</v>
      </c>
      <c r="B84" s="319" t="s">
        <v>36</v>
      </c>
      <c r="C84" s="432"/>
      <c r="D84" s="445"/>
      <c r="E84" s="445"/>
      <c r="F84" s="445"/>
      <c r="G84" s="445"/>
      <c r="H84" s="445"/>
      <c r="I84" s="444"/>
      <c r="J84" s="2"/>
      <c r="K84" s="188"/>
      <c r="L84" s="2"/>
    </row>
    <row r="85" spans="1:12" x14ac:dyDescent="0.2">
      <c r="A85" s="774"/>
      <c r="B85" s="313" t="s">
        <v>37</v>
      </c>
      <c r="C85" s="435"/>
      <c r="D85" s="435"/>
      <c r="E85" s="435"/>
      <c r="F85" s="435"/>
      <c r="G85" s="435"/>
      <c r="H85" s="435"/>
      <c r="I85" s="444"/>
      <c r="J85" s="2"/>
      <c r="K85" s="188"/>
      <c r="L85" s="2"/>
    </row>
    <row r="86" spans="1:12" x14ac:dyDescent="0.2">
      <c r="A86" s="769"/>
      <c r="B86" s="123" t="s">
        <v>101</v>
      </c>
      <c r="C86" s="446"/>
      <c r="D86" s="446"/>
      <c r="E86" s="446"/>
      <c r="F86" s="446"/>
      <c r="G86" s="446"/>
      <c r="H86" s="446"/>
      <c r="I86" s="444"/>
      <c r="J86" s="2"/>
      <c r="K86" s="188"/>
      <c r="L86" s="2"/>
    </row>
    <row r="87" spans="1:12" x14ac:dyDescent="0.2">
      <c r="A87" s="789" t="s">
        <v>35</v>
      </c>
      <c r="B87" s="790"/>
      <c r="C87" s="432"/>
      <c r="D87" s="445"/>
      <c r="E87" s="445"/>
      <c r="F87" s="445"/>
      <c r="G87" s="445"/>
      <c r="H87" s="445"/>
      <c r="I87" s="444"/>
      <c r="J87" s="2"/>
      <c r="K87" s="188"/>
      <c r="L87" s="2"/>
    </row>
    <row r="88" spans="1:12" x14ac:dyDescent="0.2">
      <c r="A88" s="764" t="s">
        <v>31</v>
      </c>
      <c r="B88" s="765"/>
      <c r="C88" s="447"/>
      <c r="D88" s="426"/>
      <c r="E88" s="426"/>
      <c r="F88" s="426"/>
      <c r="G88" s="426"/>
      <c r="H88" s="426"/>
      <c r="I88" s="444"/>
      <c r="J88" s="2"/>
      <c r="K88" s="188"/>
      <c r="L88" s="2"/>
    </row>
    <row r="89" spans="1:12" x14ac:dyDescent="0.2">
      <c r="A89" s="115" t="s">
        <v>39</v>
      </c>
      <c r="B89" s="126"/>
      <c r="C89" s="127"/>
      <c r="D89" s="128"/>
      <c r="E89" s="128"/>
      <c r="F89" s="128"/>
      <c r="G89" s="128"/>
      <c r="H89" s="128"/>
      <c r="I89" s="2"/>
      <c r="J89" s="2"/>
      <c r="K89" s="188"/>
      <c r="L89" s="2"/>
    </row>
    <row r="90" spans="1:12" x14ac:dyDescent="0.2">
      <c r="A90" s="777" t="s">
        <v>115</v>
      </c>
      <c r="B90" s="777"/>
      <c r="C90" s="777"/>
      <c r="D90" s="777"/>
      <c r="E90" s="777"/>
      <c r="F90" s="777"/>
      <c r="G90" s="777"/>
      <c r="H90" s="777"/>
      <c r="I90" s="777"/>
      <c r="J90" s="2"/>
      <c r="K90" s="188"/>
      <c r="L90" s="2"/>
    </row>
    <row r="91" spans="1:12" x14ac:dyDescent="0.2">
      <c r="A91" s="813" t="s">
        <v>33</v>
      </c>
      <c r="B91" s="814"/>
      <c r="C91" s="817" t="s">
        <v>5</v>
      </c>
      <c r="D91" s="3"/>
      <c r="E91" s="448"/>
      <c r="F91" s="448"/>
      <c r="G91" s="448"/>
      <c r="H91" s="448"/>
      <c r="I91" s="448"/>
      <c r="J91" s="2"/>
      <c r="K91" s="188"/>
      <c r="L91" s="2"/>
    </row>
    <row r="92" spans="1:12" x14ac:dyDescent="0.2">
      <c r="A92" s="815"/>
      <c r="B92" s="816"/>
      <c r="C92" s="818"/>
      <c r="D92" s="3"/>
      <c r="E92" s="448"/>
      <c r="F92" s="448"/>
      <c r="G92" s="448"/>
      <c r="H92" s="448"/>
      <c r="I92" s="448"/>
      <c r="J92" s="2"/>
      <c r="K92" s="188"/>
      <c r="L92" s="2"/>
    </row>
    <row r="93" spans="1:12" x14ac:dyDescent="0.2">
      <c r="A93" s="787" t="s">
        <v>34</v>
      </c>
      <c r="B93" s="788"/>
      <c r="C93" s="443"/>
      <c r="D93" s="434"/>
      <c r="E93" s="448"/>
      <c r="F93" s="448"/>
      <c r="G93" s="448"/>
      <c r="H93" s="448"/>
      <c r="I93" s="448"/>
      <c r="J93" s="199"/>
      <c r="K93" s="20"/>
    </row>
    <row r="94" spans="1:12" x14ac:dyDescent="0.2">
      <c r="A94" s="819" t="s">
        <v>27</v>
      </c>
      <c r="B94" s="326" t="s">
        <v>36</v>
      </c>
      <c r="C94" s="445"/>
      <c r="D94" s="434"/>
      <c r="E94" s="448"/>
      <c r="F94" s="448"/>
      <c r="G94" s="448"/>
      <c r="H94" s="448"/>
      <c r="I94" s="448"/>
      <c r="J94" s="38"/>
      <c r="K94" s="199"/>
      <c r="L94" s="20"/>
    </row>
    <row r="95" spans="1:12" x14ac:dyDescent="0.2">
      <c r="A95" s="819"/>
      <c r="B95" s="130" t="s">
        <v>37</v>
      </c>
      <c r="C95" s="435"/>
      <c r="D95" s="434"/>
      <c r="E95" s="448"/>
    </row>
    <row r="96" spans="1:12" x14ac:dyDescent="0.2">
      <c r="A96" s="807"/>
      <c r="B96" s="131" t="s">
        <v>101</v>
      </c>
      <c r="C96" s="446"/>
      <c r="D96" s="434"/>
      <c r="E96" s="448"/>
    </row>
    <row r="97" spans="1:12" x14ac:dyDescent="0.2">
      <c r="A97" s="789" t="s">
        <v>35</v>
      </c>
      <c r="B97" s="790"/>
      <c r="C97" s="445"/>
      <c r="D97" s="434"/>
      <c r="E97" s="448"/>
    </row>
    <row r="98" spans="1:12" x14ac:dyDescent="0.2">
      <c r="A98" s="764" t="s">
        <v>31</v>
      </c>
      <c r="B98" s="765"/>
      <c r="C98" s="446"/>
      <c r="D98" s="434"/>
      <c r="E98" s="448"/>
    </row>
    <row r="99" spans="1:12" x14ac:dyDescent="0.2">
      <c r="A99" s="115" t="s">
        <v>39</v>
      </c>
      <c r="B99" s="126"/>
      <c r="C99" s="127"/>
      <c r="D99" s="2"/>
      <c r="E99" s="448"/>
    </row>
    <row r="100" spans="1:12" x14ac:dyDescent="0.2">
      <c r="A100" s="777" t="s">
        <v>46</v>
      </c>
      <c r="B100" s="777"/>
      <c r="C100" s="777"/>
      <c r="D100" s="777"/>
      <c r="E100" s="777"/>
    </row>
    <row r="101" spans="1:12" ht="21" x14ac:dyDescent="0.2">
      <c r="A101" s="132" t="s">
        <v>47</v>
      </c>
      <c r="B101" s="133" t="s">
        <v>116</v>
      </c>
      <c r="C101" s="318"/>
      <c r="D101" s="317"/>
    </row>
    <row r="102" spans="1:12" x14ac:dyDescent="0.2">
      <c r="A102" s="313" t="s">
        <v>48</v>
      </c>
      <c r="B102" s="449"/>
      <c r="C102" s="450"/>
      <c r="D102" s="317"/>
    </row>
    <row r="103" spans="1:12" x14ac:dyDescent="0.2">
      <c r="A103" s="313" t="s">
        <v>49</v>
      </c>
      <c r="B103" s="451"/>
      <c r="C103" s="450"/>
      <c r="D103" s="317"/>
    </row>
    <row r="104" spans="1:12" x14ac:dyDescent="0.2">
      <c r="A104" s="313" t="s">
        <v>50</v>
      </c>
      <c r="B104" s="451"/>
      <c r="C104" s="450"/>
      <c r="D104" s="317"/>
    </row>
    <row r="105" spans="1:12" x14ac:dyDescent="0.2">
      <c r="A105" s="313" t="s">
        <v>51</v>
      </c>
      <c r="B105" s="451"/>
      <c r="C105" s="452"/>
      <c r="D105" s="317"/>
    </row>
    <row r="106" spans="1:12" x14ac:dyDescent="0.2">
      <c r="A106" s="123" t="s">
        <v>52</v>
      </c>
      <c r="B106" s="453"/>
      <c r="C106" s="452"/>
      <c r="D106" s="317"/>
    </row>
    <row r="107" spans="1:12" x14ac:dyDescent="0.2">
      <c r="A107" s="820" t="s">
        <v>53</v>
      </c>
      <c r="B107" s="821"/>
      <c r="C107" s="821"/>
      <c r="D107" s="821"/>
    </row>
    <row r="108" spans="1:12" ht="21" x14ac:dyDescent="0.2">
      <c r="A108" s="132" t="s">
        <v>47</v>
      </c>
      <c r="B108" s="133" t="s">
        <v>116</v>
      </c>
      <c r="C108" s="318"/>
      <c r="D108" s="317"/>
      <c r="E108" s="134"/>
    </row>
    <row r="109" spans="1:12" x14ac:dyDescent="0.2">
      <c r="A109" s="313" t="s">
        <v>48</v>
      </c>
      <c r="B109" s="449"/>
      <c r="C109" s="450"/>
      <c r="D109" s="317"/>
      <c r="E109" s="318"/>
      <c r="F109" s="100"/>
      <c r="G109" s="20"/>
      <c r="H109" s="20"/>
      <c r="I109" s="317"/>
      <c r="J109" s="318"/>
      <c r="K109" s="199"/>
      <c r="L109" s="20"/>
    </row>
    <row r="110" spans="1:12" x14ac:dyDescent="0.2">
      <c r="A110" s="313" t="s">
        <v>49</v>
      </c>
      <c r="B110" s="451"/>
      <c r="C110" s="450"/>
      <c r="D110" s="317"/>
      <c r="E110" s="318"/>
      <c r="F110" s="100"/>
      <c r="G110" s="20"/>
      <c r="H110" s="20"/>
      <c r="I110" s="317"/>
      <c r="J110" s="318"/>
      <c r="K110" s="199"/>
      <c r="L110" s="20"/>
    </row>
    <row r="111" spans="1:12" x14ac:dyDescent="0.2">
      <c r="A111" s="313" t="s">
        <v>50</v>
      </c>
      <c r="B111" s="451"/>
      <c r="C111" s="450"/>
      <c r="D111" s="317"/>
      <c r="E111" s="318"/>
      <c r="F111" s="100"/>
      <c r="G111" s="20"/>
      <c r="H111" s="20"/>
      <c r="I111" s="317"/>
      <c r="J111" s="318"/>
      <c r="K111" s="199"/>
      <c r="L111" s="20"/>
    </row>
    <row r="112" spans="1:12" x14ac:dyDescent="0.2">
      <c r="A112" s="313" t="s">
        <v>51</v>
      </c>
      <c r="B112" s="451"/>
      <c r="C112" s="452"/>
      <c r="D112" s="822"/>
      <c r="E112" s="823"/>
      <c r="F112" s="100"/>
      <c r="G112" s="20"/>
      <c r="H112" s="20"/>
      <c r="I112" s="317"/>
      <c r="J112" s="318"/>
      <c r="K112" s="199"/>
      <c r="L112" s="20"/>
    </row>
    <row r="113" spans="1:12" x14ac:dyDescent="0.2">
      <c r="A113" s="123" t="s">
        <v>52</v>
      </c>
      <c r="B113" s="453"/>
      <c r="C113" s="452"/>
      <c r="D113" s="822"/>
      <c r="E113" s="823"/>
      <c r="F113" s="100"/>
      <c r="G113" s="20"/>
      <c r="H113" s="20"/>
      <c r="I113" s="317"/>
      <c r="J113" s="318"/>
      <c r="K113" s="199"/>
      <c r="L113" s="20"/>
    </row>
    <row r="114" spans="1:12" x14ac:dyDescent="0.2">
      <c r="A114" s="139" t="s">
        <v>54</v>
      </c>
      <c r="B114" s="140"/>
      <c r="C114" s="140"/>
      <c r="D114" s="140"/>
      <c r="E114" s="140"/>
      <c r="F114" s="140"/>
      <c r="G114" s="448"/>
      <c r="H114" s="448"/>
      <c r="I114" s="448"/>
      <c r="J114" s="38"/>
      <c r="K114" s="199"/>
      <c r="L114" s="20"/>
    </row>
    <row r="115" spans="1:12" x14ac:dyDescent="0.2">
      <c r="A115" s="785" t="s">
        <v>4</v>
      </c>
      <c r="B115" s="786"/>
      <c r="C115" s="325" t="s">
        <v>5</v>
      </c>
      <c r="D115" s="321" t="s">
        <v>117</v>
      </c>
      <c r="E115" s="321" t="s">
        <v>55</v>
      </c>
      <c r="F115" s="321" t="s">
        <v>56</v>
      </c>
      <c r="G115" s="448"/>
      <c r="H115" s="448"/>
      <c r="I115" s="448"/>
      <c r="J115" s="199"/>
      <c r="K115" s="20"/>
    </row>
    <row r="116" spans="1:12" x14ac:dyDescent="0.2">
      <c r="A116" s="824" t="s">
        <v>34</v>
      </c>
      <c r="B116" s="825"/>
      <c r="C116" s="454">
        <f t="shared" ref="C116:C121" si="8">SUM(D116:F116)</f>
        <v>0</v>
      </c>
      <c r="D116" s="455"/>
      <c r="E116" s="455"/>
      <c r="F116" s="455"/>
      <c r="G116" s="456"/>
      <c r="H116" s="448"/>
      <c r="I116" s="448"/>
      <c r="J116" s="199"/>
      <c r="K116" s="20"/>
    </row>
    <row r="117" spans="1:12" x14ac:dyDescent="0.2">
      <c r="A117" s="806" t="s">
        <v>27</v>
      </c>
      <c r="B117" s="312" t="s">
        <v>45</v>
      </c>
      <c r="C117" s="457">
        <f t="shared" si="8"/>
        <v>0</v>
      </c>
      <c r="D117" s="432"/>
      <c r="E117" s="432"/>
      <c r="F117" s="432"/>
      <c r="G117" s="456"/>
      <c r="H117" s="448"/>
      <c r="I117" s="448"/>
      <c r="J117" s="199"/>
      <c r="K117" s="20"/>
    </row>
    <row r="118" spans="1:12" x14ac:dyDescent="0.2">
      <c r="A118" s="819"/>
      <c r="B118" s="130" t="s">
        <v>37</v>
      </c>
      <c r="C118" s="458">
        <f t="shared" si="8"/>
        <v>0</v>
      </c>
      <c r="D118" s="430"/>
      <c r="E118" s="430"/>
      <c r="F118" s="430"/>
      <c r="G118" s="456"/>
      <c r="H118" s="448"/>
      <c r="I118" s="448"/>
      <c r="J118" s="199"/>
      <c r="K118" s="20"/>
    </row>
    <row r="119" spans="1:12" x14ac:dyDescent="0.2">
      <c r="A119" s="807"/>
      <c r="B119" s="131" t="s">
        <v>38</v>
      </c>
      <c r="C119" s="459">
        <f t="shared" si="8"/>
        <v>0</v>
      </c>
      <c r="D119" s="426"/>
      <c r="E119" s="426"/>
      <c r="F119" s="426"/>
      <c r="G119" s="456"/>
      <c r="H119" s="448"/>
      <c r="I119" s="448"/>
      <c r="J119" s="199"/>
      <c r="K119" s="20"/>
    </row>
    <row r="120" spans="1:12" x14ac:dyDescent="0.2">
      <c r="A120" s="827" t="s">
        <v>35</v>
      </c>
      <c r="B120" s="828"/>
      <c r="C120" s="460">
        <f t="shared" si="8"/>
        <v>0</v>
      </c>
      <c r="D120" s="461"/>
      <c r="E120" s="461"/>
      <c r="F120" s="461"/>
      <c r="G120" s="456"/>
      <c r="H120" s="448"/>
      <c r="I120" s="448"/>
      <c r="J120" s="199"/>
      <c r="K120" s="20"/>
    </row>
    <row r="121" spans="1:12" x14ac:dyDescent="0.2">
      <c r="A121" s="764" t="s">
        <v>31</v>
      </c>
      <c r="B121" s="765"/>
      <c r="C121" s="459">
        <f t="shared" si="8"/>
        <v>0</v>
      </c>
      <c r="D121" s="426"/>
      <c r="E121" s="426"/>
      <c r="F121" s="426"/>
      <c r="G121" s="456"/>
      <c r="H121" s="448"/>
      <c r="I121" s="448"/>
      <c r="J121" s="199"/>
      <c r="K121" s="20"/>
    </row>
    <row r="122" spans="1:12" x14ac:dyDescent="0.2">
      <c r="A122" s="115" t="s">
        <v>39</v>
      </c>
      <c r="B122" s="115"/>
      <c r="C122" s="119"/>
      <c r="D122" s="119"/>
      <c r="E122" s="128"/>
      <c r="F122" s="2"/>
      <c r="G122" s="448"/>
      <c r="H122" s="448"/>
      <c r="I122" s="448"/>
      <c r="J122" s="199"/>
      <c r="K122" s="20"/>
    </row>
    <row r="123" spans="1:12" x14ac:dyDescent="0.2">
      <c r="A123" s="115" t="s">
        <v>57</v>
      </c>
      <c r="B123" s="149"/>
      <c r="C123" s="119"/>
      <c r="D123" s="119"/>
      <c r="E123" s="119"/>
      <c r="F123" s="119"/>
      <c r="G123" s="448"/>
      <c r="H123" s="448"/>
      <c r="I123" s="448"/>
      <c r="J123" s="199"/>
      <c r="K123" s="20"/>
    </row>
    <row r="124" spans="1:12" x14ac:dyDescent="0.2">
      <c r="A124" s="7" t="s">
        <v>58</v>
      </c>
      <c r="B124" s="7"/>
      <c r="C124" s="7"/>
      <c r="D124" s="7"/>
      <c r="E124" s="7"/>
      <c r="F124" s="150"/>
      <c r="G124" s="150"/>
      <c r="H124" s="448"/>
      <c r="I124" s="448"/>
      <c r="J124" s="199"/>
      <c r="K124" s="20"/>
    </row>
    <row r="125" spans="1:12" x14ac:dyDescent="0.2">
      <c r="A125" s="826" t="s">
        <v>59</v>
      </c>
      <c r="B125" s="770"/>
      <c r="C125" s="772" t="s">
        <v>5</v>
      </c>
      <c r="D125" s="798" t="s">
        <v>60</v>
      </c>
      <c r="E125" s="800"/>
      <c r="F125" s="798" t="s">
        <v>61</v>
      </c>
      <c r="G125" s="800"/>
      <c r="H125" s="448"/>
      <c r="I125" s="448"/>
      <c r="J125" s="199"/>
      <c r="K125" s="20"/>
    </row>
    <row r="126" spans="1:12" x14ac:dyDescent="0.2">
      <c r="A126" s="794"/>
      <c r="B126" s="771"/>
      <c r="C126" s="773"/>
      <c r="D126" s="151" t="s">
        <v>118</v>
      </c>
      <c r="E126" s="152" t="s">
        <v>119</v>
      </c>
      <c r="F126" s="151" t="s">
        <v>120</v>
      </c>
      <c r="G126" s="152" t="s">
        <v>119</v>
      </c>
      <c r="H126" s="448"/>
      <c r="I126" s="448"/>
      <c r="J126" s="199"/>
      <c r="K126" s="20"/>
    </row>
    <row r="127" spans="1:12" x14ac:dyDescent="0.2">
      <c r="A127" s="787" t="s">
        <v>34</v>
      </c>
      <c r="B127" s="788"/>
      <c r="C127" s="462">
        <f t="shared" ref="C127:C133" si="9">SUM(D127:G127)</f>
        <v>172</v>
      </c>
      <c r="D127" s="154">
        <v>4</v>
      </c>
      <c r="E127" s="155"/>
      <c r="F127" s="154">
        <v>168</v>
      </c>
      <c r="G127" s="155"/>
      <c r="H127" s="456"/>
      <c r="I127" s="448"/>
      <c r="J127" s="199"/>
      <c r="K127" s="20"/>
    </row>
    <row r="128" spans="1:12" x14ac:dyDescent="0.2">
      <c r="A128" s="806" t="s">
        <v>27</v>
      </c>
      <c r="B128" s="312" t="s">
        <v>45</v>
      </c>
      <c r="C128" s="462">
        <f t="shared" si="9"/>
        <v>56</v>
      </c>
      <c r="D128" s="154"/>
      <c r="E128" s="155"/>
      <c r="F128" s="154">
        <v>56</v>
      </c>
      <c r="G128" s="155"/>
      <c r="H128" s="456"/>
      <c r="I128" s="448"/>
      <c r="J128" s="199"/>
      <c r="K128" s="20"/>
    </row>
    <row r="129" spans="1:12" x14ac:dyDescent="0.2">
      <c r="A129" s="819"/>
      <c r="B129" s="130" t="s">
        <v>37</v>
      </c>
      <c r="C129" s="463">
        <f t="shared" si="9"/>
        <v>0</v>
      </c>
      <c r="D129" s="157"/>
      <c r="E129" s="158"/>
      <c r="F129" s="157"/>
      <c r="G129" s="158"/>
      <c r="H129" s="456"/>
      <c r="I129" s="448"/>
      <c r="J129" s="199"/>
      <c r="K129" s="20"/>
    </row>
    <row r="130" spans="1:12" x14ac:dyDescent="0.2">
      <c r="A130" s="807"/>
      <c r="B130" s="131" t="s">
        <v>38</v>
      </c>
      <c r="C130" s="464">
        <f t="shared" si="9"/>
        <v>0</v>
      </c>
      <c r="D130" s="160"/>
      <c r="E130" s="161"/>
      <c r="F130" s="160"/>
      <c r="G130" s="161"/>
      <c r="H130" s="456"/>
      <c r="I130" s="448"/>
      <c r="J130" s="199"/>
      <c r="K130" s="20"/>
    </row>
    <row r="131" spans="1:12" x14ac:dyDescent="0.2">
      <c r="A131" s="789" t="s">
        <v>35</v>
      </c>
      <c r="B131" s="790"/>
      <c r="C131" s="465">
        <f t="shared" si="9"/>
        <v>89</v>
      </c>
      <c r="D131" s="17"/>
      <c r="E131" s="19"/>
      <c r="F131" s="17">
        <v>89</v>
      </c>
      <c r="G131" s="19"/>
      <c r="H131" s="456"/>
      <c r="I131" s="448"/>
      <c r="J131" s="199"/>
      <c r="K131" s="20"/>
    </row>
    <row r="132" spans="1:12" x14ac:dyDescent="0.2">
      <c r="A132" s="764" t="s">
        <v>31</v>
      </c>
      <c r="B132" s="765"/>
      <c r="C132" s="466">
        <f t="shared" si="9"/>
        <v>0</v>
      </c>
      <c r="D132" s="164"/>
      <c r="E132" s="50"/>
      <c r="F132" s="164"/>
      <c r="G132" s="50"/>
      <c r="H132" s="456"/>
      <c r="I132" s="448"/>
      <c r="J132" s="199"/>
      <c r="K132" s="20"/>
    </row>
    <row r="133" spans="1:12" x14ac:dyDescent="0.2">
      <c r="A133" s="758" t="s">
        <v>5</v>
      </c>
      <c r="B133" s="759"/>
      <c r="C133" s="440">
        <f t="shared" si="9"/>
        <v>317</v>
      </c>
      <c r="D133" s="467">
        <f>SUM(D127:D132)</f>
        <v>4</v>
      </c>
      <c r="E133" s="468">
        <f>SUM(E127:E132)</f>
        <v>0</v>
      </c>
      <c r="F133" s="467">
        <f>SUM(F127:F132)</f>
        <v>313</v>
      </c>
      <c r="G133" s="468">
        <f>SUM(G127:G132)</f>
        <v>0</v>
      </c>
      <c r="H133" s="469"/>
      <c r="I133" s="448"/>
      <c r="J133" s="199"/>
      <c r="K133" s="20"/>
    </row>
    <row r="134" spans="1:12" x14ac:dyDescent="0.2">
      <c r="A134" s="167" t="s">
        <v>62</v>
      </c>
      <c r="B134" s="167"/>
      <c r="C134" s="167"/>
      <c r="D134" s="150"/>
      <c r="E134" s="150"/>
      <c r="F134" s="119"/>
      <c r="G134" s="448"/>
      <c r="H134" s="448"/>
      <c r="I134" s="448"/>
      <c r="J134" s="199"/>
      <c r="K134" s="20"/>
    </row>
    <row r="135" spans="1:12" x14ac:dyDescent="0.2">
      <c r="A135" s="826" t="s">
        <v>17</v>
      </c>
      <c r="B135" s="829"/>
      <c r="C135" s="314" t="s">
        <v>5</v>
      </c>
      <c r="D135" s="150"/>
      <c r="E135" s="150"/>
      <c r="F135" s="119"/>
      <c r="G135" s="448"/>
      <c r="H135" s="448"/>
      <c r="I135" s="448"/>
      <c r="J135" s="199"/>
      <c r="K135" s="20"/>
    </row>
    <row r="136" spans="1:12" x14ac:dyDescent="0.2">
      <c r="A136" s="830" t="s">
        <v>63</v>
      </c>
      <c r="B136" s="168" t="s">
        <v>121</v>
      </c>
      <c r="C136" s="169">
        <v>188</v>
      </c>
      <c r="D136" s="470"/>
      <c r="E136" s="150"/>
      <c r="F136" s="119"/>
      <c r="G136" s="448"/>
      <c r="H136" s="448"/>
      <c r="I136" s="448"/>
      <c r="J136" s="199"/>
      <c r="K136" s="20"/>
    </row>
    <row r="137" spans="1:12" x14ac:dyDescent="0.2">
      <c r="A137" s="831"/>
      <c r="B137" s="170" t="s">
        <v>122</v>
      </c>
      <c r="C137" s="171">
        <v>172</v>
      </c>
      <c r="D137" s="470"/>
      <c r="E137" s="150"/>
      <c r="F137" s="119"/>
      <c r="G137" s="448"/>
      <c r="H137" s="448"/>
      <c r="I137" s="448"/>
      <c r="J137" s="199"/>
      <c r="K137" s="20"/>
    </row>
    <row r="138" spans="1:12" x14ac:dyDescent="0.2">
      <c r="A138" s="172" t="s">
        <v>64</v>
      </c>
      <c r="B138" s="172"/>
      <c r="C138" s="172"/>
      <c r="D138" s="150"/>
      <c r="E138" s="150"/>
      <c r="F138" s="448"/>
      <c r="G138" s="448"/>
      <c r="H138" s="448"/>
      <c r="I138" s="448"/>
      <c r="J138" s="199"/>
      <c r="K138" s="20"/>
    </row>
    <row r="139" spans="1:12" x14ac:dyDescent="0.2">
      <c r="A139" s="772" t="s">
        <v>17</v>
      </c>
      <c r="B139" s="772" t="s">
        <v>5</v>
      </c>
      <c r="C139" s="772" t="s">
        <v>26</v>
      </c>
      <c r="D139" s="772" t="s">
        <v>30</v>
      </c>
      <c r="E139" s="772" t="s">
        <v>27</v>
      </c>
      <c r="F139" s="448"/>
      <c r="G139" s="448"/>
      <c r="H139" s="448"/>
      <c r="I139" s="448"/>
      <c r="J139" s="199"/>
      <c r="K139" s="20"/>
    </row>
    <row r="140" spans="1:12" x14ac:dyDescent="0.2">
      <c r="A140" s="773"/>
      <c r="B140" s="773"/>
      <c r="C140" s="773"/>
      <c r="D140" s="773"/>
      <c r="E140" s="773"/>
      <c r="F140" s="448"/>
      <c r="G140" s="448"/>
      <c r="H140" s="448"/>
      <c r="I140" s="448"/>
      <c r="J140" s="38"/>
      <c r="K140" s="199"/>
      <c r="L140" s="20"/>
    </row>
    <row r="141" spans="1:12" x14ac:dyDescent="0.2">
      <c r="A141" s="173" t="s">
        <v>123</v>
      </c>
      <c r="B141" s="471">
        <f t="shared" ref="B141:B150" si="10">SUM(C141:E141)</f>
        <v>0</v>
      </c>
      <c r="C141" s="175"/>
      <c r="D141" s="175"/>
      <c r="E141" s="175"/>
      <c r="F141" s="472"/>
      <c r="G141" s="3"/>
    </row>
    <row r="142" spans="1:12" x14ac:dyDescent="0.2">
      <c r="A142" s="173" t="s">
        <v>124</v>
      </c>
      <c r="B142" s="471">
        <f t="shared" si="10"/>
        <v>0</v>
      </c>
      <c r="C142" s="175"/>
      <c r="D142" s="175"/>
      <c r="E142" s="175"/>
      <c r="F142" s="472"/>
      <c r="G142" s="3"/>
    </row>
    <row r="143" spans="1:12" x14ac:dyDescent="0.2">
      <c r="A143" s="173" t="s">
        <v>125</v>
      </c>
      <c r="B143" s="471">
        <f t="shared" si="10"/>
        <v>0</v>
      </c>
      <c r="C143" s="175"/>
      <c r="D143" s="175"/>
      <c r="E143" s="175"/>
      <c r="F143" s="472"/>
      <c r="G143" s="3"/>
    </row>
    <row r="144" spans="1:12" ht="21" x14ac:dyDescent="0.2">
      <c r="A144" s="176" t="s">
        <v>126</v>
      </c>
      <c r="B144" s="471">
        <f t="shared" si="10"/>
        <v>0</v>
      </c>
      <c r="C144" s="175"/>
      <c r="D144" s="175"/>
      <c r="E144" s="175"/>
      <c r="F144" s="472"/>
      <c r="G144" s="3"/>
    </row>
    <row r="145" spans="1:7" ht="21.75" x14ac:dyDescent="0.2">
      <c r="A145" s="173" t="s">
        <v>127</v>
      </c>
      <c r="B145" s="471">
        <f t="shared" si="10"/>
        <v>0</v>
      </c>
      <c r="C145" s="175"/>
      <c r="D145" s="175"/>
      <c r="E145" s="175"/>
      <c r="F145" s="472"/>
      <c r="G145" s="3"/>
    </row>
    <row r="146" spans="1:7" x14ac:dyDescent="0.2">
      <c r="A146" s="173" t="s">
        <v>128</v>
      </c>
      <c r="B146" s="471">
        <f t="shared" si="10"/>
        <v>0</v>
      </c>
      <c r="C146" s="175"/>
      <c r="D146" s="175"/>
      <c r="E146" s="175"/>
      <c r="F146" s="472"/>
      <c r="G146" s="3"/>
    </row>
    <row r="147" spans="1:7" x14ac:dyDescent="0.2">
      <c r="A147" s="173" t="s">
        <v>129</v>
      </c>
      <c r="B147" s="471">
        <f t="shared" si="10"/>
        <v>1</v>
      </c>
      <c r="C147" s="175"/>
      <c r="D147" s="175">
        <v>1</v>
      </c>
      <c r="E147" s="175"/>
      <c r="F147" s="472"/>
      <c r="G147" s="3"/>
    </row>
    <row r="148" spans="1:7" x14ac:dyDescent="0.2">
      <c r="A148" s="173" t="s">
        <v>130</v>
      </c>
      <c r="B148" s="471">
        <f t="shared" si="10"/>
        <v>0</v>
      </c>
      <c r="C148" s="175"/>
      <c r="D148" s="175"/>
      <c r="E148" s="175"/>
      <c r="F148" s="472"/>
      <c r="G148" s="3"/>
    </row>
    <row r="149" spans="1:7" x14ac:dyDescent="0.2">
      <c r="A149" s="173" t="s">
        <v>65</v>
      </c>
      <c r="B149" s="471">
        <f t="shared" si="10"/>
        <v>0</v>
      </c>
      <c r="C149" s="175"/>
      <c r="D149" s="175"/>
      <c r="E149" s="175"/>
      <c r="F149" s="472"/>
      <c r="G149" s="3"/>
    </row>
    <row r="150" spans="1:7" x14ac:dyDescent="0.2">
      <c r="A150" s="177" t="s">
        <v>131</v>
      </c>
      <c r="B150" s="473">
        <f t="shared" si="10"/>
        <v>0</v>
      </c>
      <c r="C150" s="179"/>
      <c r="D150" s="179"/>
      <c r="E150" s="179"/>
      <c r="F150" s="472"/>
      <c r="G150" s="3"/>
    </row>
    <row r="151" spans="1:7" x14ac:dyDescent="0.2">
      <c r="A151" s="474" t="s">
        <v>66</v>
      </c>
      <c r="F151" s="188"/>
      <c r="G151" s="2"/>
    </row>
    <row r="195" spans="1:2" hidden="1" x14ac:dyDescent="0.2">
      <c r="A195" s="475">
        <f>SUM(D12:D15,D22:D27,D31:D43,B49,C69:H69,C79:H79,C83:H88,C93:C98,C116:C121,C133,B141:B150)</f>
        <v>711</v>
      </c>
      <c r="B195" s="347">
        <f>SUM(CG5:CN157)</f>
        <v>0</v>
      </c>
    </row>
  </sheetData>
  <mergeCells count="123"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A120:B120"/>
    <mergeCell ref="A116:B116"/>
    <mergeCell ref="A117:A119"/>
    <mergeCell ref="A121:B121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5" sqref="C25"/>
    </sheetView>
  </sheetViews>
  <sheetFormatPr baseColWidth="10" defaultRowHeight="14.25" x14ac:dyDescent="0.2"/>
  <cols>
    <col min="1" max="1" width="39.42578125" style="347" customWidth="1"/>
    <col min="2" max="2" width="18.140625" style="347" customWidth="1"/>
    <col min="3" max="3" width="23.85546875" style="347" customWidth="1"/>
    <col min="4" max="4" width="13" style="347" customWidth="1"/>
    <col min="5" max="5" width="12.42578125" style="347" customWidth="1"/>
    <col min="6" max="6" width="12.7109375" style="347" customWidth="1"/>
    <col min="7" max="7" width="11.42578125" style="347"/>
    <col min="8" max="8" width="13.42578125" style="347" customWidth="1"/>
    <col min="9" max="76" width="11.42578125" style="347"/>
    <col min="77" max="78" width="11.42578125" style="348"/>
    <col min="79" max="93" width="0" style="348" hidden="1" customWidth="1"/>
    <col min="94" max="16384" width="11.42578125" style="347"/>
  </cols>
  <sheetData>
    <row r="1" spans="1:27" x14ac:dyDescent="0.2">
      <c r="A1" s="346" t="s">
        <v>0</v>
      </c>
    </row>
    <row r="2" spans="1:27" x14ac:dyDescent="0.2">
      <c r="A2" s="346" t="str">
        <f>CONCATENATE("COMUNA: ",[3]NOMBRE!B2," - ","( ",[3]NOMBRE!C2,[3]NOMBRE!D2,[3]NOMBRE!E2,[3]NOMBRE!F2,[3]NOMBRE!G2," )")</f>
        <v>COMUNA: Linares - ( 07401 )</v>
      </c>
    </row>
    <row r="3" spans="1:27" x14ac:dyDescent="0.2">
      <c r="A3" s="346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27" x14ac:dyDescent="0.2">
      <c r="A4" s="346" t="str">
        <f>CONCATENATE("MES: ",[3]NOMBRE!B6," - ","( ",[3]NOMBRE!C6,[3]NOMBRE!D6," )")</f>
        <v>MES: MARZO - ( 03 )</v>
      </c>
    </row>
    <row r="5" spans="1:27" x14ac:dyDescent="0.2">
      <c r="A5" s="346" t="str">
        <f>CONCATENATE("AÑO: ",[3]NOMBRE!B7)</f>
        <v>AÑO: 2017</v>
      </c>
    </row>
    <row r="6" spans="1:27" ht="15" x14ac:dyDescent="0.2">
      <c r="A6" s="349"/>
      <c r="B6" s="349"/>
      <c r="C6" s="349"/>
      <c r="D6" s="349"/>
      <c r="E6" s="349"/>
      <c r="F6" s="350" t="s">
        <v>1</v>
      </c>
      <c r="G6" s="349"/>
      <c r="H6" s="349"/>
      <c r="I6" s="349"/>
      <c r="J6" s="324"/>
      <c r="K6" s="190"/>
      <c r="L6" s="3"/>
    </row>
    <row r="7" spans="1:27" ht="15" x14ac:dyDescent="0.2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190"/>
      <c r="L7" s="3"/>
    </row>
    <row r="8" spans="1:27" x14ac:dyDescent="0.2">
      <c r="A8" s="7" t="s">
        <v>2</v>
      </c>
      <c r="B8" s="7"/>
      <c r="C8" s="7"/>
      <c r="D8" s="7"/>
      <c r="E8" s="7"/>
      <c r="F8" s="7"/>
      <c r="G8" s="7"/>
      <c r="H8" s="7"/>
      <c r="I8" s="7"/>
      <c r="J8" s="351"/>
      <c r="K8" s="352"/>
      <c r="L8" s="353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</row>
    <row r="9" spans="1:27" x14ac:dyDescent="0.2">
      <c r="A9" s="753" t="s">
        <v>3</v>
      </c>
      <c r="B9" s="753" t="s">
        <v>4</v>
      </c>
      <c r="C9" s="753"/>
      <c r="D9" s="740" t="s">
        <v>5</v>
      </c>
      <c r="E9" s="741"/>
      <c r="F9" s="742"/>
      <c r="G9" s="746" t="s">
        <v>67</v>
      </c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8"/>
    </row>
    <row r="10" spans="1:27" x14ac:dyDescent="0.2">
      <c r="A10" s="753"/>
      <c r="B10" s="753"/>
      <c r="C10" s="753"/>
      <c r="D10" s="743"/>
      <c r="E10" s="744"/>
      <c r="F10" s="745"/>
      <c r="G10" s="749" t="s">
        <v>68</v>
      </c>
      <c r="H10" s="749"/>
      <c r="I10" s="749" t="s">
        <v>69</v>
      </c>
      <c r="J10" s="749"/>
      <c r="K10" s="749" t="s">
        <v>70</v>
      </c>
      <c r="L10" s="749"/>
      <c r="M10" s="749" t="s">
        <v>71</v>
      </c>
      <c r="N10" s="749"/>
      <c r="O10" s="749" t="s">
        <v>72</v>
      </c>
      <c r="P10" s="749"/>
      <c r="Q10" s="749" t="s">
        <v>73</v>
      </c>
      <c r="R10" s="749"/>
      <c r="S10" s="749" t="s">
        <v>74</v>
      </c>
      <c r="T10" s="749"/>
      <c r="U10" s="749" t="s">
        <v>75</v>
      </c>
      <c r="V10" s="749"/>
      <c r="W10" s="749" t="s">
        <v>76</v>
      </c>
      <c r="X10" s="749"/>
      <c r="Y10" s="749" t="s">
        <v>77</v>
      </c>
      <c r="Z10" s="749"/>
    </row>
    <row r="11" spans="1:27" x14ac:dyDescent="0.2">
      <c r="A11" s="753"/>
      <c r="B11" s="753"/>
      <c r="C11" s="753"/>
      <c r="D11" s="323" t="s">
        <v>78</v>
      </c>
      <c r="E11" s="323" t="s">
        <v>12</v>
      </c>
      <c r="F11" s="328" t="s">
        <v>13</v>
      </c>
      <c r="G11" s="355" t="s">
        <v>12</v>
      </c>
      <c r="H11" s="356" t="s">
        <v>13</v>
      </c>
      <c r="I11" s="357" t="s">
        <v>12</v>
      </c>
      <c r="J11" s="358" t="s">
        <v>13</v>
      </c>
      <c r="K11" s="357" t="s">
        <v>12</v>
      </c>
      <c r="L11" s="358" t="s">
        <v>13</v>
      </c>
      <c r="M11" s="357" t="s">
        <v>12</v>
      </c>
      <c r="N11" s="358" t="s">
        <v>13</v>
      </c>
      <c r="O11" s="357" t="s">
        <v>12</v>
      </c>
      <c r="P11" s="358" t="s">
        <v>13</v>
      </c>
      <c r="Q11" s="357" t="s">
        <v>12</v>
      </c>
      <c r="R11" s="358" t="s">
        <v>13</v>
      </c>
      <c r="S11" s="357" t="s">
        <v>12</v>
      </c>
      <c r="T11" s="358" t="s">
        <v>13</v>
      </c>
      <c r="U11" s="357" t="s">
        <v>12</v>
      </c>
      <c r="V11" s="358" t="s">
        <v>13</v>
      </c>
      <c r="W11" s="357" t="s">
        <v>12</v>
      </c>
      <c r="X11" s="358" t="s">
        <v>13</v>
      </c>
      <c r="Y11" s="357" t="s">
        <v>12</v>
      </c>
      <c r="Z11" s="358" t="s">
        <v>13</v>
      </c>
      <c r="AA11" s="348"/>
    </row>
    <row r="12" spans="1:27" x14ac:dyDescent="0.2">
      <c r="A12" s="754" t="s">
        <v>6</v>
      </c>
      <c r="B12" s="14" t="s">
        <v>7</v>
      </c>
      <c r="C12" s="15" t="s">
        <v>8</v>
      </c>
      <c r="D12" s="359">
        <f>SUM(E12+F12)</f>
        <v>1</v>
      </c>
      <c r="E12" s="359">
        <f t="shared" ref="E12:F15" si="0">SUM(G12+I12+K12+M12+O12+Q12+S12+U12+W12+Y12)</f>
        <v>1</v>
      </c>
      <c r="F12" s="360">
        <f t="shared" si="0"/>
        <v>0</v>
      </c>
      <c r="G12" s="17"/>
      <c r="H12" s="361"/>
      <c r="I12" s="17"/>
      <c r="J12" s="361"/>
      <c r="K12" s="17"/>
      <c r="L12" s="361"/>
      <c r="M12" s="17"/>
      <c r="N12" s="361"/>
      <c r="O12" s="17">
        <v>1</v>
      </c>
      <c r="P12" s="361"/>
      <c r="Q12" s="17"/>
      <c r="R12" s="361"/>
      <c r="S12" s="17"/>
      <c r="T12" s="361"/>
      <c r="U12" s="17"/>
      <c r="V12" s="361"/>
      <c r="W12" s="17"/>
      <c r="X12" s="361"/>
      <c r="Y12" s="17"/>
      <c r="Z12" s="361"/>
      <c r="AA12" s="348"/>
    </row>
    <row r="13" spans="1:27" x14ac:dyDescent="0.2">
      <c r="A13" s="755"/>
      <c r="B13" s="315" t="s">
        <v>9</v>
      </c>
      <c r="C13" s="21" t="s">
        <v>8</v>
      </c>
      <c r="D13" s="362">
        <f>SUM(E13+F13)</f>
        <v>5</v>
      </c>
      <c r="E13" s="362">
        <f t="shared" si="0"/>
        <v>2</v>
      </c>
      <c r="F13" s="363">
        <f t="shared" si="0"/>
        <v>3</v>
      </c>
      <c r="G13" s="164"/>
      <c r="H13" s="364"/>
      <c r="I13" s="23">
        <v>1</v>
      </c>
      <c r="J13" s="365">
        <v>1</v>
      </c>
      <c r="K13" s="23"/>
      <c r="L13" s="365"/>
      <c r="M13" s="23"/>
      <c r="N13" s="25"/>
      <c r="O13" s="23"/>
      <c r="P13" s="25">
        <v>2</v>
      </c>
      <c r="Q13" s="23">
        <v>1</v>
      </c>
      <c r="R13" s="25"/>
      <c r="S13" s="23"/>
      <c r="T13" s="25"/>
      <c r="U13" s="23"/>
      <c r="V13" s="25"/>
      <c r="W13" s="23"/>
      <c r="X13" s="25"/>
      <c r="Y13" s="23"/>
      <c r="Z13" s="25"/>
      <c r="AA13" s="348"/>
    </row>
    <row r="14" spans="1:27" x14ac:dyDescent="0.2">
      <c r="A14" s="756" t="s">
        <v>10</v>
      </c>
      <c r="B14" s="757"/>
      <c r="C14" s="26" t="s">
        <v>8</v>
      </c>
      <c r="D14" s="366">
        <f>SUM(E14+F14)</f>
        <v>206</v>
      </c>
      <c r="E14" s="366">
        <f t="shared" si="0"/>
        <v>112</v>
      </c>
      <c r="F14" s="367">
        <f t="shared" si="0"/>
        <v>94</v>
      </c>
      <c r="G14" s="368">
        <v>15</v>
      </c>
      <c r="H14" s="369">
        <v>10</v>
      </c>
      <c r="I14" s="368">
        <v>12</v>
      </c>
      <c r="J14" s="369">
        <v>10</v>
      </c>
      <c r="K14" s="368">
        <v>17</v>
      </c>
      <c r="L14" s="369">
        <v>10</v>
      </c>
      <c r="M14" s="28">
        <v>15</v>
      </c>
      <c r="N14" s="30">
        <v>19</v>
      </c>
      <c r="O14" s="28">
        <v>17</v>
      </c>
      <c r="P14" s="30">
        <v>21</v>
      </c>
      <c r="Q14" s="28">
        <v>10</v>
      </c>
      <c r="R14" s="30">
        <v>10</v>
      </c>
      <c r="S14" s="28">
        <v>10</v>
      </c>
      <c r="T14" s="30">
        <v>4</v>
      </c>
      <c r="U14" s="28">
        <v>10</v>
      </c>
      <c r="V14" s="30">
        <v>6</v>
      </c>
      <c r="W14" s="28">
        <v>6</v>
      </c>
      <c r="X14" s="30">
        <v>4</v>
      </c>
      <c r="Y14" s="28"/>
      <c r="Z14" s="30"/>
      <c r="AA14" s="348"/>
    </row>
    <row r="15" spans="1:27" ht="15" thickBot="1" x14ac:dyDescent="0.25">
      <c r="A15" s="761" t="s">
        <v>5</v>
      </c>
      <c r="B15" s="762"/>
      <c r="C15" s="763"/>
      <c r="D15" s="370">
        <f>SUM(E15+F15)</f>
        <v>212</v>
      </c>
      <c r="E15" s="370">
        <f t="shared" si="0"/>
        <v>115</v>
      </c>
      <c r="F15" s="371">
        <f t="shared" si="0"/>
        <v>97</v>
      </c>
      <c r="G15" s="372">
        <f t="shared" ref="G15:Z15" si="1">SUM(G12:G14)</f>
        <v>15</v>
      </c>
      <c r="H15" s="373">
        <f t="shared" si="1"/>
        <v>10</v>
      </c>
      <c r="I15" s="372">
        <f t="shared" si="1"/>
        <v>13</v>
      </c>
      <c r="J15" s="373">
        <f t="shared" si="1"/>
        <v>11</v>
      </c>
      <c r="K15" s="372">
        <f t="shared" si="1"/>
        <v>17</v>
      </c>
      <c r="L15" s="373">
        <f t="shared" si="1"/>
        <v>10</v>
      </c>
      <c r="M15" s="374">
        <f t="shared" si="1"/>
        <v>15</v>
      </c>
      <c r="N15" s="375">
        <f t="shared" si="1"/>
        <v>19</v>
      </c>
      <c r="O15" s="374">
        <f t="shared" si="1"/>
        <v>18</v>
      </c>
      <c r="P15" s="375">
        <f t="shared" si="1"/>
        <v>23</v>
      </c>
      <c r="Q15" s="374">
        <f t="shared" si="1"/>
        <v>11</v>
      </c>
      <c r="R15" s="375">
        <f t="shared" si="1"/>
        <v>10</v>
      </c>
      <c r="S15" s="374">
        <f t="shared" si="1"/>
        <v>10</v>
      </c>
      <c r="T15" s="375">
        <f t="shared" si="1"/>
        <v>4</v>
      </c>
      <c r="U15" s="374">
        <f t="shared" si="1"/>
        <v>10</v>
      </c>
      <c r="V15" s="375">
        <f t="shared" si="1"/>
        <v>6</v>
      </c>
      <c r="W15" s="374">
        <f t="shared" si="1"/>
        <v>6</v>
      </c>
      <c r="X15" s="375">
        <f t="shared" si="1"/>
        <v>4</v>
      </c>
      <c r="Y15" s="374">
        <f t="shared" si="1"/>
        <v>0</v>
      </c>
      <c r="Z15" s="375">
        <f t="shared" si="1"/>
        <v>0</v>
      </c>
      <c r="AA15" s="348"/>
    </row>
    <row r="16" spans="1:27" ht="15" thickTop="1" x14ac:dyDescent="0.2">
      <c r="A16" s="750" t="s">
        <v>79</v>
      </c>
      <c r="B16" s="751"/>
      <c r="C16" s="752"/>
      <c r="D16" s="376">
        <v>19</v>
      </c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8"/>
      <c r="AA16" s="348"/>
    </row>
    <row r="17" spans="1:27" x14ac:dyDescent="0.2">
      <c r="A17" s="758" t="s">
        <v>80</v>
      </c>
      <c r="B17" s="759"/>
      <c r="C17" s="760"/>
      <c r="D17" s="197">
        <v>0</v>
      </c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80"/>
      <c r="AA17" s="348"/>
    </row>
    <row r="18" spans="1:27" x14ac:dyDescent="0.2">
      <c r="A18" s="35" t="s">
        <v>11</v>
      </c>
      <c r="B18" s="36"/>
    </row>
    <row r="19" spans="1:27" x14ac:dyDescent="0.2">
      <c r="A19" s="753" t="s">
        <v>3</v>
      </c>
      <c r="B19" s="753" t="s">
        <v>4</v>
      </c>
      <c r="C19" s="753"/>
      <c r="D19" s="740" t="s">
        <v>5</v>
      </c>
      <c r="E19" s="741"/>
      <c r="F19" s="742"/>
      <c r="G19" s="798" t="s">
        <v>67</v>
      </c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800"/>
    </row>
    <row r="20" spans="1:27" x14ac:dyDescent="0.2">
      <c r="A20" s="753"/>
      <c r="B20" s="753"/>
      <c r="C20" s="753"/>
      <c r="D20" s="743"/>
      <c r="E20" s="744"/>
      <c r="F20" s="744"/>
      <c r="G20" s="749" t="s">
        <v>68</v>
      </c>
      <c r="H20" s="749"/>
      <c r="I20" s="749" t="s">
        <v>69</v>
      </c>
      <c r="J20" s="749"/>
      <c r="K20" s="749" t="s">
        <v>70</v>
      </c>
      <c r="L20" s="749"/>
      <c r="M20" s="749" t="s">
        <v>71</v>
      </c>
      <c r="N20" s="749"/>
      <c r="O20" s="749" t="s">
        <v>72</v>
      </c>
      <c r="P20" s="749"/>
      <c r="Q20" s="749" t="s">
        <v>73</v>
      </c>
      <c r="R20" s="749"/>
      <c r="S20" s="749" t="s">
        <v>74</v>
      </c>
      <c r="T20" s="749"/>
      <c r="U20" s="749" t="s">
        <v>75</v>
      </c>
      <c r="V20" s="749"/>
      <c r="W20" s="749" t="s">
        <v>76</v>
      </c>
      <c r="X20" s="749"/>
      <c r="Y20" s="749" t="s">
        <v>77</v>
      </c>
      <c r="Z20" s="749"/>
    </row>
    <row r="21" spans="1:27" ht="15.75" customHeight="1" x14ac:dyDescent="0.2">
      <c r="A21" s="753"/>
      <c r="B21" s="753"/>
      <c r="C21" s="753"/>
      <c r="D21" s="323" t="s">
        <v>78</v>
      </c>
      <c r="E21" s="322" t="s">
        <v>12</v>
      </c>
      <c r="F21" s="327" t="s">
        <v>13</v>
      </c>
      <c r="G21" s="381" t="s">
        <v>12</v>
      </c>
      <c r="H21" s="356" t="s">
        <v>13</v>
      </c>
      <c r="I21" s="382" t="s">
        <v>12</v>
      </c>
      <c r="J21" s="383" t="s">
        <v>13</v>
      </c>
      <c r="K21" s="381" t="s">
        <v>12</v>
      </c>
      <c r="L21" s="381" t="s">
        <v>13</v>
      </c>
      <c r="M21" s="381" t="s">
        <v>12</v>
      </c>
      <c r="N21" s="381" t="s">
        <v>13</v>
      </c>
      <c r="O21" s="381" t="s">
        <v>12</v>
      </c>
      <c r="P21" s="381" t="s">
        <v>13</v>
      </c>
      <c r="Q21" s="381" t="s">
        <v>12</v>
      </c>
      <c r="R21" s="381" t="s">
        <v>13</v>
      </c>
      <c r="S21" s="381" t="s">
        <v>12</v>
      </c>
      <c r="T21" s="381" t="s">
        <v>13</v>
      </c>
      <c r="U21" s="381" t="s">
        <v>12</v>
      </c>
      <c r="V21" s="381" t="s">
        <v>13</v>
      </c>
      <c r="W21" s="381" t="s">
        <v>12</v>
      </c>
      <c r="X21" s="381" t="s">
        <v>13</v>
      </c>
      <c r="Y21" s="381" t="s">
        <v>12</v>
      </c>
      <c r="Z21" s="381" t="s">
        <v>13</v>
      </c>
    </row>
    <row r="22" spans="1:27" ht="14.25" customHeight="1" x14ac:dyDescent="0.2">
      <c r="A22" s="755" t="s">
        <v>6</v>
      </c>
      <c r="B22" s="774" t="s">
        <v>7</v>
      </c>
      <c r="C22" s="42" t="s">
        <v>14</v>
      </c>
      <c r="D22" s="384">
        <f t="shared" ref="D22:D27" si="2">SUM(E22+F22)</f>
        <v>0</v>
      </c>
      <c r="E22" s="385">
        <f t="shared" ref="E22:F27" si="3">SUM(G22+I22+K22+M22+O22+Q22+S22+U22+W22+Y22)</f>
        <v>0</v>
      </c>
      <c r="F22" s="386">
        <f t="shared" si="3"/>
        <v>0</v>
      </c>
      <c r="G22" s="23"/>
      <c r="H22" s="25"/>
      <c r="I22" s="17"/>
      <c r="J22" s="361"/>
      <c r="K22" s="387"/>
      <c r="L22" s="19"/>
      <c r="M22" s="387"/>
      <c r="N22" s="19"/>
      <c r="O22" s="387"/>
      <c r="P22" s="19"/>
      <c r="Q22" s="387"/>
      <c r="R22" s="19"/>
      <c r="S22" s="387"/>
      <c r="T22" s="19"/>
      <c r="U22" s="387"/>
      <c r="V22" s="19"/>
      <c r="W22" s="387"/>
      <c r="X22" s="19"/>
      <c r="Y22" s="17"/>
      <c r="Z22" s="19"/>
      <c r="AA22" s="348"/>
    </row>
    <row r="23" spans="1:27" ht="14.25" customHeight="1" x14ac:dyDescent="0.2">
      <c r="A23" s="755"/>
      <c r="B23" s="769"/>
      <c r="C23" s="46" t="s">
        <v>15</v>
      </c>
      <c r="D23" s="388">
        <f t="shared" si="2"/>
        <v>0</v>
      </c>
      <c r="E23" s="389">
        <f t="shared" si="3"/>
        <v>0</v>
      </c>
      <c r="F23" s="390">
        <f t="shared" si="3"/>
        <v>0</v>
      </c>
      <c r="G23" s="48"/>
      <c r="H23" s="52"/>
      <c r="I23" s="164"/>
      <c r="J23" s="364"/>
      <c r="K23" s="391"/>
      <c r="L23" s="50"/>
      <c r="M23" s="391"/>
      <c r="N23" s="50"/>
      <c r="O23" s="391"/>
      <c r="P23" s="50"/>
      <c r="Q23" s="391"/>
      <c r="R23" s="50"/>
      <c r="S23" s="391"/>
      <c r="T23" s="50"/>
      <c r="U23" s="391"/>
      <c r="V23" s="50"/>
      <c r="W23" s="391"/>
      <c r="X23" s="50"/>
      <c r="Y23" s="391"/>
      <c r="Z23" s="50"/>
      <c r="AA23" s="348"/>
    </row>
    <row r="24" spans="1:27" ht="14.25" customHeight="1" x14ac:dyDescent="0.2">
      <c r="A24" s="755"/>
      <c r="B24" s="774" t="s">
        <v>9</v>
      </c>
      <c r="C24" s="53" t="s">
        <v>14</v>
      </c>
      <c r="D24" s="392">
        <f t="shared" si="2"/>
        <v>0</v>
      </c>
      <c r="E24" s="392">
        <f t="shared" si="3"/>
        <v>0</v>
      </c>
      <c r="F24" s="393">
        <f t="shared" si="3"/>
        <v>0</v>
      </c>
      <c r="G24" s="55"/>
      <c r="H24" s="57"/>
      <c r="I24" s="55"/>
      <c r="J24" s="394"/>
      <c r="K24" s="395"/>
      <c r="L24" s="57"/>
      <c r="M24" s="395"/>
      <c r="N24" s="57"/>
      <c r="O24" s="395"/>
      <c r="P24" s="57"/>
      <c r="Q24" s="395"/>
      <c r="R24" s="57"/>
      <c r="S24" s="395"/>
      <c r="T24" s="57"/>
      <c r="U24" s="395"/>
      <c r="V24" s="57"/>
      <c r="W24" s="395"/>
      <c r="X24" s="57"/>
      <c r="Y24" s="395"/>
      <c r="Z24" s="57"/>
      <c r="AA24" s="348"/>
    </row>
    <row r="25" spans="1:27" ht="14.25" customHeight="1" x14ac:dyDescent="0.2">
      <c r="A25" s="791"/>
      <c r="B25" s="769"/>
      <c r="C25" s="59" t="s">
        <v>15</v>
      </c>
      <c r="D25" s="389">
        <f t="shared" si="2"/>
        <v>0</v>
      </c>
      <c r="E25" s="389">
        <f t="shared" si="3"/>
        <v>0</v>
      </c>
      <c r="F25" s="390">
        <f t="shared" si="3"/>
        <v>0</v>
      </c>
      <c r="G25" s="48"/>
      <c r="H25" s="52"/>
      <c r="I25" s="48"/>
      <c r="J25" s="396"/>
      <c r="K25" s="64"/>
      <c r="L25" s="52"/>
      <c r="M25" s="64"/>
      <c r="N25" s="52"/>
      <c r="O25" s="64"/>
      <c r="P25" s="52"/>
      <c r="Q25" s="64"/>
      <c r="R25" s="52"/>
      <c r="S25" s="64"/>
      <c r="T25" s="52"/>
      <c r="U25" s="64"/>
      <c r="V25" s="52"/>
      <c r="W25" s="64"/>
      <c r="X25" s="52"/>
      <c r="Y25" s="64"/>
      <c r="Z25" s="52"/>
      <c r="AA25" s="348"/>
    </row>
    <row r="26" spans="1:27" ht="14.25" customHeight="1" x14ac:dyDescent="0.2">
      <c r="A26" s="792" t="s">
        <v>10</v>
      </c>
      <c r="B26" s="793"/>
      <c r="C26" s="53" t="s">
        <v>14</v>
      </c>
      <c r="D26" s="397">
        <f t="shared" si="2"/>
        <v>20</v>
      </c>
      <c r="E26" s="397">
        <f t="shared" si="3"/>
        <v>14</v>
      </c>
      <c r="F26" s="398">
        <f t="shared" si="3"/>
        <v>6</v>
      </c>
      <c r="G26" s="61">
        <v>2</v>
      </c>
      <c r="H26" s="63"/>
      <c r="I26" s="399">
        <v>4</v>
      </c>
      <c r="J26" s="400">
        <v>4</v>
      </c>
      <c r="K26" s="61">
        <v>4</v>
      </c>
      <c r="L26" s="63"/>
      <c r="M26" s="61">
        <v>2</v>
      </c>
      <c r="N26" s="63"/>
      <c r="O26" s="61">
        <v>1</v>
      </c>
      <c r="P26" s="63"/>
      <c r="Q26" s="61"/>
      <c r="R26" s="63"/>
      <c r="S26" s="61">
        <v>1</v>
      </c>
      <c r="T26" s="63">
        <v>2</v>
      </c>
      <c r="U26" s="61"/>
      <c r="V26" s="63"/>
      <c r="W26" s="61"/>
      <c r="X26" s="63"/>
      <c r="Y26" s="61"/>
      <c r="Z26" s="63"/>
      <c r="AA26" s="348"/>
    </row>
    <row r="27" spans="1:27" ht="14.25" customHeight="1" x14ac:dyDescent="0.2">
      <c r="A27" s="794"/>
      <c r="B27" s="771"/>
      <c r="C27" s="59" t="s">
        <v>15</v>
      </c>
      <c r="D27" s="389">
        <f t="shared" si="2"/>
        <v>0</v>
      </c>
      <c r="E27" s="389">
        <f t="shared" si="3"/>
        <v>0</v>
      </c>
      <c r="F27" s="390">
        <f t="shared" si="3"/>
        <v>0</v>
      </c>
      <c r="G27" s="64"/>
      <c r="H27" s="52"/>
      <c r="I27" s="48"/>
      <c r="J27" s="396"/>
      <c r="K27" s="64"/>
      <c r="L27" s="52"/>
      <c r="M27" s="64"/>
      <c r="N27" s="52"/>
      <c r="O27" s="64"/>
      <c r="P27" s="52"/>
      <c r="Q27" s="64"/>
      <c r="R27" s="52"/>
      <c r="S27" s="64"/>
      <c r="T27" s="52"/>
      <c r="U27" s="64"/>
      <c r="V27" s="52"/>
      <c r="W27" s="64"/>
      <c r="X27" s="52"/>
      <c r="Y27" s="64"/>
      <c r="Z27" s="52"/>
      <c r="AA27" s="348"/>
    </row>
    <row r="28" spans="1:27" x14ac:dyDescent="0.2">
      <c r="A28" s="795" t="s">
        <v>5</v>
      </c>
      <c r="B28" s="796"/>
      <c r="C28" s="797"/>
      <c r="D28" s="401">
        <f t="shared" ref="D28:Z28" si="4">SUM(D22:D27)</f>
        <v>20</v>
      </c>
      <c r="E28" s="402">
        <f t="shared" si="4"/>
        <v>14</v>
      </c>
      <c r="F28" s="403">
        <f t="shared" si="4"/>
        <v>6</v>
      </c>
      <c r="G28" s="404">
        <f t="shared" si="4"/>
        <v>2</v>
      </c>
      <c r="H28" s="405">
        <f t="shared" si="4"/>
        <v>0</v>
      </c>
      <c r="I28" s="406">
        <f t="shared" si="4"/>
        <v>4</v>
      </c>
      <c r="J28" s="407">
        <f t="shared" si="4"/>
        <v>4</v>
      </c>
      <c r="K28" s="404">
        <f t="shared" si="4"/>
        <v>4</v>
      </c>
      <c r="L28" s="405">
        <f t="shared" si="4"/>
        <v>0</v>
      </c>
      <c r="M28" s="404">
        <f t="shared" si="4"/>
        <v>2</v>
      </c>
      <c r="N28" s="405">
        <f t="shared" si="4"/>
        <v>0</v>
      </c>
      <c r="O28" s="404">
        <f t="shared" si="4"/>
        <v>1</v>
      </c>
      <c r="P28" s="405">
        <f t="shared" si="4"/>
        <v>0</v>
      </c>
      <c r="Q28" s="404">
        <f t="shared" si="4"/>
        <v>0</v>
      </c>
      <c r="R28" s="405">
        <f t="shared" si="4"/>
        <v>0</v>
      </c>
      <c r="S28" s="404">
        <f t="shared" si="4"/>
        <v>1</v>
      </c>
      <c r="T28" s="405">
        <f t="shared" si="4"/>
        <v>2</v>
      </c>
      <c r="U28" s="404">
        <f t="shared" si="4"/>
        <v>0</v>
      </c>
      <c r="V28" s="405">
        <f t="shared" si="4"/>
        <v>0</v>
      </c>
      <c r="W28" s="404">
        <f t="shared" si="4"/>
        <v>0</v>
      </c>
      <c r="X28" s="405">
        <f t="shared" si="4"/>
        <v>0</v>
      </c>
      <c r="Y28" s="404">
        <f t="shared" si="4"/>
        <v>0</v>
      </c>
      <c r="Z28" s="405">
        <f t="shared" si="4"/>
        <v>0</v>
      </c>
      <c r="AA28" s="348"/>
    </row>
    <row r="29" spans="1:27" x14ac:dyDescent="0.2">
      <c r="A29" s="777" t="s">
        <v>16</v>
      </c>
      <c r="B29" s="777"/>
      <c r="C29" s="777"/>
      <c r="D29" s="777"/>
      <c r="E29" s="777"/>
      <c r="F29" s="777"/>
      <c r="G29" s="777"/>
      <c r="H29" s="777"/>
      <c r="I29" s="777"/>
      <c r="J29" s="777"/>
      <c r="K29" s="199"/>
      <c r="L29" s="20"/>
    </row>
    <row r="30" spans="1:27" x14ac:dyDescent="0.2">
      <c r="A30" s="801" t="s">
        <v>17</v>
      </c>
      <c r="B30" s="801"/>
      <c r="C30" s="801"/>
      <c r="D30" s="408" t="s">
        <v>5</v>
      </c>
      <c r="E30" s="409" t="s">
        <v>18</v>
      </c>
      <c r="F30" s="410" t="s">
        <v>19</v>
      </c>
      <c r="G30" s="68"/>
      <c r="H30" s="69"/>
      <c r="I30" s="69"/>
      <c r="J30" s="70"/>
      <c r="K30" s="199"/>
      <c r="L30" s="20"/>
    </row>
    <row r="31" spans="1:27" x14ac:dyDescent="0.2">
      <c r="A31" s="768" t="s">
        <v>81</v>
      </c>
      <c r="B31" s="810" t="s">
        <v>82</v>
      </c>
      <c r="C31" s="811"/>
      <c r="D31" s="411">
        <f t="shared" ref="D31:D43" si="5">SUM(E31+F31)</f>
        <v>0</v>
      </c>
      <c r="E31" s="412"/>
      <c r="F31" s="413"/>
      <c r="G31" s="348"/>
    </row>
    <row r="32" spans="1:27" x14ac:dyDescent="0.2">
      <c r="A32" s="774"/>
      <c r="B32" s="802" t="s">
        <v>83</v>
      </c>
      <c r="C32" s="803"/>
      <c r="D32" s="414">
        <f t="shared" si="5"/>
        <v>0</v>
      </c>
      <c r="E32" s="415"/>
      <c r="F32" s="416"/>
      <c r="G32" s="348"/>
    </row>
    <row r="33" spans="1:12" ht="14.25" customHeight="1" x14ac:dyDescent="0.2">
      <c r="A33" s="774"/>
      <c r="B33" s="802" t="s">
        <v>84</v>
      </c>
      <c r="C33" s="803"/>
      <c r="D33" s="414">
        <f t="shared" si="5"/>
        <v>0</v>
      </c>
      <c r="E33" s="415"/>
      <c r="F33" s="416"/>
      <c r="G33" s="348"/>
    </row>
    <row r="34" spans="1:12" ht="14.25" customHeight="1" x14ac:dyDescent="0.2">
      <c r="A34" s="774"/>
      <c r="B34" s="802" t="s">
        <v>85</v>
      </c>
      <c r="C34" s="803"/>
      <c r="D34" s="414">
        <f t="shared" si="5"/>
        <v>0</v>
      </c>
      <c r="E34" s="417"/>
      <c r="F34" s="418"/>
      <c r="G34" s="348"/>
    </row>
    <row r="35" spans="1:12" x14ac:dyDescent="0.2">
      <c r="A35" s="774"/>
      <c r="B35" s="802" t="s">
        <v>86</v>
      </c>
      <c r="C35" s="803"/>
      <c r="D35" s="414">
        <f t="shared" si="5"/>
        <v>0</v>
      </c>
      <c r="E35" s="417"/>
      <c r="F35" s="418"/>
      <c r="G35" s="348"/>
    </row>
    <row r="36" spans="1:12" x14ac:dyDescent="0.2">
      <c r="A36" s="774"/>
      <c r="B36" s="802" t="s">
        <v>87</v>
      </c>
      <c r="C36" s="803"/>
      <c r="D36" s="414">
        <f t="shared" si="5"/>
        <v>0</v>
      </c>
      <c r="E36" s="417"/>
      <c r="F36" s="418"/>
      <c r="G36" s="348"/>
    </row>
    <row r="37" spans="1:12" x14ac:dyDescent="0.2">
      <c r="A37" s="774"/>
      <c r="B37" s="802" t="s">
        <v>88</v>
      </c>
      <c r="C37" s="803"/>
      <c r="D37" s="414">
        <f t="shared" si="5"/>
        <v>0</v>
      </c>
      <c r="E37" s="417"/>
      <c r="F37" s="418"/>
      <c r="G37" s="348"/>
    </row>
    <row r="38" spans="1:12" x14ac:dyDescent="0.2">
      <c r="A38" s="774"/>
      <c r="B38" s="802" t="s">
        <v>89</v>
      </c>
      <c r="C38" s="803"/>
      <c r="D38" s="414">
        <f t="shared" si="5"/>
        <v>0</v>
      </c>
      <c r="E38" s="417"/>
      <c r="F38" s="418"/>
      <c r="G38" s="348"/>
    </row>
    <row r="39" spans="1:12" x14ac:dyDescent="0.2">
      <c r="A39" s="769"/>
      <c r="B39" s="804" t="s">
        <v>90</v>
      </c>
      <c r="C39" s="805"/>
      <c r="D39" s="419">
        <f t="shared" si="5"/>
        <v>0</v>
      </c>
      <c r="E39" s="420"/>
      <c r="F39" s="421"/>
      <c r="G39" s="348"/>
    </row>
    <row r="40" spans="1:12" x14ac:dyDescent="0.2">
      <c r="A40" s="768" t="s">
        <v>91</v>
      </c>
      <c r="B40" s="768" t="s">
        <v>92</v>
      </c>
      <c r="C40" s="14" t="s">
        <v>20</v>
      </c>
      <c r="D40" s="411">
        <f t="shared" si="5"/>
        <v>2</v>
      </c>
      <c r="E40" s="422"/>
      <c r="F40" s="423">
        <v>2</v>
      </c>
      <c r="G40" s="348"/>
    </row>
    <row r="41" spans="1:12" x14ac:dyDescent="0.2">
      <c r="A41" s="774"/>
      <c r="B41" s="769"/>
      <c r="C41" s="315" t="s">
        <v>21</v>
      </c>
      <c r="D41" s="419">
        <f t="shared" si="5"/>
        <v>0</v>
      </c>
      <c r="E41" s="424"/>
      <c r="F41" s="421"/>
      <c r="G41" s="348"/>
    </row>
    <row r="42" spans="1:12" x14ac:dyDescent="0.2">
      <c r="A42" s="774"/>
      <c r="B42" s="768" t="s">
        <v>93</v>
      </c>
      <c r="C42" s="14" t="s">
        <v>20</v>
      </c>
      <c r="D42" s="411">
        <f t="shared" si="5"/>
        <v>0</v>
      </c>
      <c r="E42" s="422"/>
      <c r="F42" s="423"/>
      <c r="G42" s="348"/>
    </row>
    <row r="43" spans="1:12" x14ac:dyDescent="0.2">
      <c r="A43" s="769"/>
      <c r="B43" s="769"/>
      <c r="C43" s="90" t="s">
        <v>21</v>
      </c>
      <c r="D43" s="419">
        <f t="shared" si="5"/>
        <v>0</v>
      </c>
      <c r="E43" s="424"/>
      <c r="F43" s="421"/>
      <c r="G43" s="348"/>
    </row>
    <row r="44" spans="1:12" x14ac:dyDescent="0.2">
      <c r="A44" s="777" t="s">
        <v>22</v>
      </c>
      <c r="B44" s="777"/>
      <c r="C44" s="777"/>
      <c r="D44" s="777"/>
      <c r="E44" s="777"/>
      <c r="F44" s="777"/>
      <c r="G44" s="777"/>
      <c r="H44" s="777"/>
      <c r="I44" s="38"/>
      <c r="J44" s="38"/>
      <c r="K44" s="199"/>
      <c r="L44" s="20"/>
    </row>
    <row r="45" spans="1:12" x14ac:dyDescent="0.2">
      <c r="A45" s="806" t="s">
        <v>23</v>
      </c>
      <c r="B45" s="808" t="s">
        <v>5</v>
      </c>
      <c r="C45" s="20"/>
    </row>
    <row r="46" spans="1:12" x14ac:dyDescent="0.2">
      <c r="A46" s="807"/>
      <c r="B46" s="809"/>
      <c r="C46" s="91"/>
      <c r="D46" s="20"/>
    </row>
    <row r="47" spans="1:12" x14ac:dyDescent="0.2">
      <c r="A47" s="14" t="s">
        <v>94</v>
      </c>
      <c r="B47" s="425">
        <v>198</v>
      </c>
      <c r="C47" s="95"/>
      <c r="D47" s="20"/>
    </row>
    <row r="48" spans="1:12" x14ac:dyDescent="0.2">
      <c r="A48" s="90" t="s">
        <v>95</v>
      </c>
      <c r="B48" s="426">
        <v>14</v>
      </c>
      <c r="C48" s="95"/>
      <c r="D48" s="20"/>
    </row>
    <row r="49" spans="1:10" x14ac:dyDescent="0.2">
      <c r="A49" s="316" t="s">
        <v>5</v>
      </c>
      <c r="B49" s="427">
        <f>SUM(B47+B48)</f>
        <v>212</v>
      </c>
      <c r="C49" s="428"/>
      <c r="D49" s="20"/>
    </row>
    <row r="50" spans="1:10" x14ac:dyDescent="0.2">
      <c r="A50" s="99" t="s">
        <v>24</v>
      </c>
      <c r="B50" s="99"/>
      <c r="C50" s="99"/>
      <c r="D50" s="20"/>
    </row>
    <row r="51" spans="1:10" x14ac:dyDescent="0.2">
      <c r="A51" s="768" t="s">
        <v>25</v>
      </c>
      <c r="B51" s="770" t="s">
        <v>4</v>
      </c>
      <c r="C51" s="772" t="s">
        <v>5</v>
      </c>
      <c r="D51" s="20"/>
    </row>
    <row r="52" spans="1:10" x14ac:dyDescent="0.2">
      <c r="A52" s="769"/>
      <c r="B52" s="771"/>
      <c r="C52" s="773"/>
      <c r="D52" s="20"/>
    </row>
    <row r="53" spans="1:10" x14ac:dyDescent="0.2">
      <c r="A53" s="768" t="s">
        <v>26</v>
      </c>
      <c r="B53" s="101" t="s">
        <v>96</v>
      </c>
      <c r="C53" s="425"/>
      <c r="D53" s="429"/>
    </row>
    <row r="54" spans="1:10" x14ac:dyDescent="0.2">
      <c r="A54" s="774"/>
      <c r="B54" s="102" t="s">
        <v>97</v>
      </c>
      <c r="C54" s="430"/>
      <c r="D54" s="429"/>
    </row>
    <row r="55" spans="1:10" x14ac:dyDescent="0.2">
      <c r="A55" s="769"/>
      <c r="B55" s="104" t="s">
        <v>98</v>
      </c>
      <c r="C55" s="426"/>
      <c r="D55" s="429"/>
    </row>
    <row r="56" spans="1:10" x14ac:dyDescent="0.2">
      <c r="A56" s="768" t="s">
        <v>27</v>
      </c>
      <c r="B56" s="101" t="s">
        <v>36</v>
      </c>
      <c r="C56" s="425"/>
      <c r="D56" s="429"/>
    </row>
    <row r="57" spans="1:10" ht="21" x14ac:dyDescent="0.2">
      <c r="A57" s="774"/>
      <c r="B57" s="102" t="s">
        <v>99</v>
      </c>
      <c r="C57" s="430"/>
      <c r="D57" s="429"/>
    </row>
    <row r="58" spans="1:10" ht="21" x14ac:dyDescent="0.2">
      <c r="A58" s="774"/>
      <c r="B58" s="320" t="s">
        <v>100</v>
      </c>
      <c r="C58" s="430"/>
      <c r="D58" s="429"/>
    </row>
    <row r="59" spans="1:10" x14ac:dyDescent="0.2">
      <c r="A59" s="769"/>
      <c r="B59" s="104" t="s">
        <v>101</v>
      </c>
      <c r="C59" s="426"/>
      <c r="D59" s="429"/>
    </row>
    <row r="60" spans="1:10" ht="31.5" x14ac:dyDescent="0.2">
      <c r="A60" s="768" t="s">
        <v>30</v>
      </c>
      <c r="B60" s="105" t="s">
        <v>102</v>
      </c>
      <c r="C60" s="425"/>
      <c r="D60" s="429"/>
    </row>
    <row r="61" spans="1:10" ht="21" x14ac:dyDescent="0.2">
      <c r="A61" s="769"/>
      <c r="B61" s="106" t="s">
        <v>103</v>
      </c>
      <c r="C61" s="426"/>
      <c r="D61" s="429"/>
    </row>
    <row r="62" spans="1:10" x14ac:dyDescent="0.2">
      <c r="A62" s="775" t="s">
        <v>31</v>
      </c>
      <c r="B62" s="776"/>
      <c r="C62" s="431"/>
      <c r="D62" s="429"/>
    </row>
    <row r="63" spans="1:10" x14ac:dyDescent="0.2">
      <c r="A63" s="777" t="s">
        <v>32</v>
      </c>
      <c r="B63" s="777"/>
      <c r="C63" s="777"/>
      <c r="D63" s="777"/>
      <c r="E63" s="777"/>
      <c r="F63" s="777"/>
      <c r="G63" s="777"/>
      <c r="H63" s="777"/>
      <c r="I63" s="777"/>
      <c r="J63" s="20"/>
    </row>
    <row r="64" spans="1:10" x14ac:dyDescent="0.2">
      <c r="A64" s="778" t="s">
        <v>33</v>
      </c>
      <c r="B64" s="778"/>
      <c r="C64" s="779" t="s">
        <v>34</v>
      </c>
      <c r="D64" s="779" t="s">
        <v>35</v>
      </c>
      <c r="E64" s="780" t="s">
        <v>27</v>
      </c>
      <c r="F64" s="779"/>
      <c r="G64" s="779"/>
      <c r="H64" s="779" t="s">
        <v>104</v>
      </c>
      <c r="I64" s="3"/>
      <c r="J64" s="20"/>
    </row>
    <row r="65" spans="1:12" x14ac:dyDescent="0.2">
      <c r="A65" s="778"/>
      <c r="B65" s="778"/>
      <c r="C65" s="779"/>
      <c r="D65" s="779"/>
      <c r="E65" s="321" t="s">
        <v>28</v>
      </c>
      <c r="F65" s="321" t="s">
        <v>105</v>
      </c>
      <c r="G65" s="321" t="s">
        <v>29</v>
      </c>
      <c r="H65" s="780"/>
      <c r="I65" s="3"/>
      <c r="J65" s="20"/>
    </row>
    <row r="66" spans="1:12" x14ac:dyDescent="0.2">
      <c r="A66" s="766" t="s">
        <v>106</v>
      </c>
      <c r="B66" s="766"/>
      <c r="C66" s="432"/>
      <c r="D66" s="432"/>
      <c r="E66" s="432"/>
      <c r="F66" s="432"/>
      <c r="G66" s="432"/>
      <c r="H66" s="433"/>
      <c r="I66" s="434"/>
      <c r="J66" s="20"/>
    </row>
    <row r="67" spans="1:12" x14ac:dyDescent="0.2">
      <c r="A67" s="767" t="s">
        <v>107</v>
      </c>
      <c r="B67" s="767"/>
      <c r="C67" s="435"/>
      <c r="D67" s="435"/>
      <c r="E67" s="435"/>
      <c r="F67" s="435"/>
      <c r="G67" s="435"/>
      <c r="H67" s="436"/>
      <c r="I67" s="434"/>
      <c r="J67" s="20"/>
    </row>
    <row r="68" spans="1:12" x14ac:dyDescent="0.2">
      <c r="A68" s="812" t="s">
        <v>108</v>
      </c>
      <c r="B68" s="812"/>
      <c r="C68" s="437"/>
      <c r="D68" s="437"/>
      <c r="E68" s="437"/>
      <c r="F68" s="437"/>
      <c r="G68" s="437"/>
      <c r="H68" s="438"/>
      <c r="I68" s="434"/>
      <c r="J68" s="20"/>
    </row>
    <row r="69" spans="1:12" x14ac:dyDescent="0.2">
      <c r="A69" s="783" t="s">
        <v>5</v>
      </c>
      <c r="B69" s="783"/>
      <c r="C69" s="439">
        <f t="shared" ref="C69:H69" si="6">SUM(C66:C68)</f>
        <v>0</v>
      </c>
      <c r="D69" s="439">
        <f t="shared" si="6"/>
        <v>0</v>
      </c>
      <c r="E69" s="439">
        <f t="shared" si="6"/>
        <v>0</v>
      </c>
      <c r="F69" s="439">
        <f t="shared" si="6"/>
        <v>0</v>
      </c>
      <c r="G69" s="439">
        <f t="shared" si="6"/>
        <v>0</v>
      </c>
      <c r="H69" s="440">
        <f t="shared" si="6"/>
        <v>0</v>
      </c>
      <c r="I69" s="441"/>
      <c r="J69" s="20"/>
    </row>
    <row r="70" spans="1:12" x14ac:dyDescent="0.2">
      <c r="A70" s="115" t="s">
        <v>39</v>
      </c>
    </row>
    <row r="71" spans="1:12" x14ac:dyDescent="0.2">
      <c r="A71" s="777" t="s">
        <v>40</v>
      </c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</row>
    <row r="72" spans="1:12" x14ac:dyDescent="0.2">
      <c r="A72" s="778" t="s">
        <v>33</v>
      </c>
      <c r="B72" s="778"/>
      <c r="C72" s="779" t="s">
        <v>34</v>
      </c>
      <c r="D72" s="779" t="s">
        <v>35</v>
      </c>
      <c r="E72" s="780" t="s">
        <v>27</v>
      </c>
      <c r="F72" s="779"/>
      <c r="G72" s="779"/>
      <c r="H72" s="779" t="s">
        <v>104</v>
      </c>
      <c r="I72" s="3"/>
      <c r="J72" s="3"/>
      <c r="K72" s="191"/>
      <c r="L72" s="116"/>
    </row>
    <row r="73" spans="1:12" x14ac:dyDescent="0.2">
      <c r="A73" s="778"/>
      <c r="B73" s="778"/>
      <c r="C73" s="779"/>
      <c r="D73" s="779"/>
      <c r="E73" s="321" t="s">
        <v>28</v>
      </c>
      <c r="F73" s="321" t="s">
        <v>105</v>
      </c>
      <c r="G73" s="321" t="s">
        <v>29</v>
      </c>
      <c r="H73" s="780"/>
      <c r="I73" s="3"/>
      <c r="J73" s="3"/>
      <c r="K73" s="191"/>
      <c r="L73" s="116"/>
    </row>
    <row r="74" spans="1:12" x14ac:dyDescent="0.2">
      <c r="A74" s="766" t="s">
        <v>107</v>
      </c>
      <c r="B74" s="766"/>
      <c r="C74" s="432"/>
      <c r="D74" s="432"/>
      <c r="E74" s="432"/>
      <c r="F74" s="432"/>
      <c r="G74" s="432"/>
      <c r="H74" s="433"/>
      <c r="I74" s="434"/>
      <c r="J74" s="3"/>
      <c r="K74" s="191"/>
      <c r="L74" s="3"/>
    </row>
    <row r="75" spans="1:12" x14ac:dyDescent="0.2">
      <c r="A75" s="767" t="s">
        <v>109</v>
      </c>
      <c r="B75" s="767"/>
      <c r="C75" s="430"/>
      <c r="D75" s="430"/>
      <c r="E75" s="430"/>
      <c r="F75" s="430"/>
      <c r="G75" s="430"/>
      <c r="H75" s="442"/>
      <c r="I75" s="434"/>
      <c r="J75" s="3"/>
      <c r="K75" s="191"/>
      <c r="L75" s="3"/>
    </row>
    <row r="76" spans="1:12" ht="14.25" customHeight="1" x14ac:dyDescent="0.2">
      <c r="A76" s="781" t="s">
        <v>110</v>
      </c>
      <c r="B76" s="781"/>
      <c r="C76" s="430"/>
      <c r="D76" s="430"/>
      <c r="E76" s="430"/>
      <c r="F76" s="430"/>
      <c r="G76" s="430"/>
      <c r="H76" s="442"/>
      <c r="I76" s="434"/>
      <c r="J76" s="3"/>
      <c r="K76" s="191"/>
      <c r="L76" s="3"/>
    </row>
    <row r="77" spans="1:12" x14ac:dyDescent="0.2">
      <c r="A77" s="767" t="s">
        <v>111</v>
      </c>
      <c r="B77" s="767"/>
      <c r="C77" s="430"/>
      <c r="D77" s="430"/>
      <c r="E77" s="430"/>
      <c r="F77" s="430"/>
      <c r="G77" s="430"/>
      <c r="H77" s="442"/>
      <c r="I77" s="434"/>
      <c r="J77" s="3"/>
      <c r="K77" s="191"/>
      <c r="L77" s="3"/>
    </row>
    <row r="78" spans="1:12" x14ac:dyDescent="0.2">
      <c r="A78" s="782" t="s">
        <v>108</v>
      </c>
      <c r="B78" s="782"/>
      <c r="C78" s="437"/>
      <c r="D78" s="437"/>
      <c r="E78" s="437"/>
      <c r="F78" s="437"/>
      <c r="G78" s="437"/>
      <c r="H78" s="438"/>
      <c r="I78" s="434"/>
      <c r="J78" s="3"/>
      <c r="K78" s="191"/>
      <c r="L78" s="3"/>
    </row>
    <row r="79" spans="1:12" x14ac:dyDescent="0.2">
      <c r="A79" s="783" t="s">
        <v>5</v>
      </c>
      <c r="B79" s="783"/>
      <c r="C79" s="439">
        <f t="shared" ref="C79:H79" si="7">SUM(C74:C78)</f>
        <v>0</v>
      </c>
      <c r="D79" s="439">
        <f t="shared" si="7"/>
        <v>0</v>
      </c>
      <c r="E79" s="439">
        <f t="shared" si="7"/>
        <v>0</v>
      </c>
      <c r="F79" s="439">
        <f t="shared" si="7"/>
        <v>0</v>
      </c>
      <c r="G79" s="439">
        <f t="shared" si="7"/>
        <v>0</v>
      </c>
      <c r="H79" s="440">
        <f t="shared" si="7"/>
        <v>0</v>
      </c>
      <c r="I79" s="441"/>
      <c r="J79" s="3"/>
      <c r="K79" s="191"/>
      <c r="L79" s="3"/>
    </row>
    <row r="80" spans="1:12" x14ac:dyDescent="0.2">
      <c r="A80" s="115" t="s">
        <v>39</v>
      </c>
      <c r="B80" s="118"/>
      <c r="C80" s="119"/>
      <c r="D80" s="119"/>
      <c r="E80" s="119"/>
      <c r="F80" s="119"/>
      <c r="G80" s="119"/>
      <c r="H80" s="119"/>
      <c r="I80" s="2"/>
      <c r="J80" s="2"/>
      <c r="K80" s="188"/>
      <c r="L80" s="2"/>
    </row>
    <row r="81" spans="1:12" x14ac:dyDescent="0.2">
      <c r="A81" s="784" t="s">
        <v>41</v>
      </c>
      <c r="B81" s="784"/>
      <c r="C81" s="784"/>
      <c r="D81" s="784"/>
      <c r="E81" s="784"/>
      <c r="F81" s="784"/>
      <c r="G81" s="784"/>
      <c r="H81" s="784"/>
      <c r="I81" s="2"/>
      <c r="J81" s="2"/>
      <c r="K81" s="188"/>
      <c r="L81" s="2"/>
    </row>
    <row r="82" spans="1:12" ht="52.5" x14ac:dyDescent="0.2">
      <c r="A82" s="785" t="s">
        <v>42</v>
      </c>
      <c r="B82" s="786"/>
      <c r="C82" s="325" t="s">
        <v>5</v>
      </c>
      <c r="D82" s="325" t="s">
        <v>112</v>
      </c>
      <c r="E82" s="325" t="s">
        <v>43</v>
      </c>
      <c r="F82" s="325" t="s">
        <v>113</v>
      </c>
      <c r="G82" s="325" t="s">
        <v>44</v>
      </c>
      <c r="H82" s="325" t="s">
        <v>114</v>
      </c>
      <c r="I82" s="2"/>
      <c r="J82" s="2"/>
      <c r="K82" s="188"/>
      <c r="L82" s="2"/>
    </row>
    <row r="83" spans="1:12" x14ac:dyDescent="0.2">
      <c r="A83" s="787" t="s">
        <v>34</v>
      </c>
      <c r="B83" s="788"/>
      <c r="C83" s="443"/>
      <c r="D83" s="443"/>
      <c r="E83" s="443"/>
      <c r="F83" s="443"/>
      <c r="G83" s="443"/>
      <c r="H83" s="443"/>
      <c r="I83" s="444"/>
      <c r="J83" s="2"/>
      <c r="K83" s="188"/>
      <c r="L83" s="2"/>
    </row>
    <row r="84" spans="1:12" x14ac:dyDescent="0.2">
      <c r="A84" s="768" t="s">
        <v>27</v>
      </c>
      <c r="B84" s="319" t="s">
        <v>36</v>
      </c>
      <c r="C84" s="432"/>
      <c r="D84" s="445"/>
      <c r="E84" s="445"/>
      <c r="F84" s="445"/>
      <c r="G84" s="445"/>
      <c r="H84" s="445"/>
      <c r="I84" s="444"/>
      <c r="J84" s="2"/>
      <c r="K84" s="188"/>
      <c r="L84" s="2"/>
    </row>
    <row r="85" spans="1:12" x14ac:dyDescent="0.2">
      <c r="A85" s="774"/>
      <c r="B85" s="313" t="s">
        <v>37</v>
      </c>
      <c r="C85" s="435"/>
      <c r="D85" s="435"/>
      <c r="E85" s="435"/>
      <c r="F85" s="435"/>
      <c r="G85" s="435"/>
      <c r="H85" s="435"/>
      <c r="I85" s="444"/>
      <c r="J85" s="2"/>
      <c r="K85" s="188"/>
      <c r="L85" s="2"/>
    </row>
    <row r="86" spans="1:12" x14ac:dyDescent="0.2">
      <c r="A86" s="769"/>
      <c r="B86" s="123" t="s">
        <v>101</v>
      </c>
      <c r="C86" s="446"/>
      <c r="D86" s="446"/>
      <c r="E86" s="446"/>
      <c r="F86" s="446"/>
      <c r="G86" s="446"/>
      <c r="H86" s="446"/>
      <c r="I86" s="444"/>
      <c r="J86" s="2"/>
      <c r="K86" s="188"/>
      <c r="L86" s="2"/>
    </row>
    <row r="87" spans="1:12" x14ac:dyDescent="0.2">
      <c r="A87" s="789" t="s">
        <v>35</v>
      </c>
      <c r="B87" s="790"/>
      <c r="C87" s="432"/>
      <c r="D87" s="445"/>
      <c r="E87" s="445"/>
      <c r="F87" s="445"/>
      <c r="G87" s="445"/>
      <c r="H87" s="445"/>
      <c r="I87" s="444"/>
      <c r="J87" s="2"/>
      <c r="K87" s="188"/>
      <c r="L87" s="2"/>
    </row>
    <row r="88" spans="1:12" x14ac:dyDescent="0.2">
      <c r="A88" s="764" t="s">
        <v>31</v>
      </c>
      <c r="B88" s="765"/>
      <c r="C88" s="447"/>
      <c r="D88" s="426"/>
      <c r="E88" s="426"/>
      <c r="F88" s="426"/>
      <c r="G88" s="426"/>
      <c r="H88" s="426"/>
      <c r="I88" s="444"/>
      <c r="J88" s="2"/>
      <c r="K88" s="188"/>
      <c r="L88" s="2"/>
    </row>
    <row r="89" spans="1:12" x14ac:dyDescent="0.2">
      <c r="A89" s="115" t="s">
        <v>39</v>
      </c>
      <c r="B89" s="126"/>
      <c r="C89" s="127"/>
      <c r="D89" s="128"/>
      <c r="E89" s="128"/>
      <c r="F89" s="128"/>
      <c r="G89" s="128"/>
      <c r="H89" s="128"/>
      <c r="I89" s="2"/>
      <c r="J89" s="2"/>
      <c r="K89" s="188"/>
      <c r="L89" s="2"/>
    </row>
    <row r="90" spans="1:12" x14ac:dyDescent="0.2">
      <c r="A90" s="777" t="s">
        <v>115</v>
      </c>
      <c r="B90" s="777"/>
      <c r="C90" s="777"/>
      <c r="D90" s="777"/>
      <c r="E90" s="777"/>
      <c r="F90" s="777"/>
      <c r="G90" s="777"/>
      <c r="H90" s="777"/>
      <c r="I90" s="777"/>
      <c r="J90" s="2"/>
      <c r="K90" s="188"/>
      <c r="L90" s="2"/>
    </row>
    <row r="91" spans="1:12" x14ac:dyDescent="0.2">
      <c r="A91" s="813" t="s">
        <v>33</v>
      </c>
      <c r="B91" s="814"/>
      <c r="C91" s="817" t="s">
        <v>5</v>
      </c>
      <c r="D91" s="3"/>
      <c r="E91" s="448"/>
      <c r="F91" s="448"/>
      <c r="G91" s="448"/>
      <c r="H91" s="448"/>
      <c r="I91" s="448"/>
      <c r="J91" s="2"/>
      <c r="K91" s="188"/>
      <c r="L91" s="2"/>
    </row>
    <row r="92" spans="1:12" x14ac:dyDescent="0.2">
      <c r="A92" s="815"/>
      <c r="B92" s="816"/>
      <c r="C92" s="818"/>
      <c r="D92" s="3"/>
      <c r="E92" s="448"/>
      <c r="F92" s="448"/>
      <c r="G92" s="448"/>
      <c r="H92" s="448"/>
      <c r="I92" s="448"/>
      <c r="J92" s="2"/>
      <c r="K92" s="188"/>
      <c r="L92" s="2"/>
    </row>
    <row r="93" spans="1:12" x14ac:dyDescent="0.2">
      <c r="A93" s="787" t="s">
        <v>34</v>
      </c>
      <c r="B93" s="788"/>
      <c r="C93" s="443"/>
      <c r="D93" s="434"/>
      <c r="E93" s="448"/>
      <c r="F93" s="448"/>
      <c r="G93" s="448"/>
      <c r="H93" s="448"/>
      <c r="I93" s="448"/>
      <c r="J93" s="199"/>
      <c r="K93" s="20"/>
    </row>
    <row r="94" spans="1:12" x14ac:dyDescent="0.2">
      <c r="A94" s="819" t="s">
        <v>27</v>
      </c>
      <c r="B94" s="326" t="s">
        <v>36</v>
      </c>
      <c r="C94" s="445"/>
      <c r="D94" s="434"/>
      <c r="E94" s="448"/>
      <c r="F94" s="448"/>
      <c r="G94" s="448"/>
      <c r="H94" s="448"/>
      <c r="I94" s="448"/>
      <c r="J94" s="38"/>
      <c r="K94" s="199"/>
      <c r="L94" s="20"/>
    </row>
    <row r="95" spans="1:12" x14ac:dyDescent="0.2">
      <c r="A95" s="819"/>
      <c r="B95" s="130" t="s">
        <v>37</v>
      </c>
      <c r="C95" s="435"/>
      <c r="D95" s="434"/>
      <c r="E95" s="448"/>
    </row>
    <row r="96" spans="1:12" x14ac:dyDescent="0.2">
      <c r="A96" s="807"/>
      <c r="B96" s="131" t="s">
        <v>101</v>
      </c>
      <c r="C96" s="446"/>
      <c r="D96" s="434"/>
      <c r="E96" s="448"/>
    </row>
    <row r="97" spans="1:12" x14ac:dyDescent="0.2">
      <c r="A97" s="789" t="s">
        <v>35</v>
      </c>
      <c r="B97" s="790"/>
      <c r="C97" s="445"/>
      <c r="D97" s="434"/>
      <c r="E97" s="448"/>
    </row>
    <row r="98" spans="1:12" x14ac:dyDescent="0.2">
      <c r="A98" s="764" t="s">
        <v>31</v>
      </c>
      <c r="B98" s="765"/>
      <c r="C98" s="446"/>
      <c r="D98" s="434"/>
      <c r="E98" s="448"/>
    </row>
    <row r="99" spans="1:12" x14ac:dyDescent="0.2">
      <c r="A99" s="115" t="s">
        <v>39</v>
      </c>
      <c r="B99" s="126"/>
      <c r="C99" s="127"/>
      <c r="D99" s="2"/>
      <c r="E99" s="448"/>
    </row>
    <row r="100" spans="1:12" x14ac:dyDescent="0.2">
      <c r="A100" s="777" t="s">
        <v>46</v>
      </c>
      <c r="B100" s="777"/>
      <c r="C100" s="777"/>
      <c r="D100" s="777"/>
      <c r="E100" s="777"/>
    </row>
    <row r="101" spans="1:12" ht="21" x14ac:dyDescent="0.2">
      <c r="A101" s="132" t="s">
        <v>47</v>
      </c>
      <c r="B101" s="133" t="s">
        <v>116</v>
      </c>
      <c r="C101" s="318"/>
      <c r="D101" s="317"/>
    </row>
    <row r="102" spans="1:12" x14ac:dyDescent="0.2">
      <c r="A102" s="313" t="s">
        <v>48</v>
      </c>
      <c r="B102" s="449"/>
      <c r="C102" s="450"/>
      <c r="D102" s="317"/>
    </row>
    <row r="103" spans="1:12" x14ac:dyDescent="0.2">
      <c r="A103" s="313" t="s">
        <v>49</v>
      </c>
      <c r="B103" s="451"/>
      <c r="C103" s="450"/>
      <c r="D103" s="317"/>
    </row>
    <row r="104" spans="1:12" x14ac:dyDescent="0.2">
      <c r="A104" s="313" t="s">
        <v>50</v>
      </c>
      <c r="B104" s="451">
        <v>2</v>
      </c>
      <c r="C104" s="450"/>
      <c r="D104" s="317"/>
    </row>
    <row r="105" spans="1:12" x14ac:dyDescent="0.2">
      <c r="A105" s="313" t="s">
        <v>51</v>
      </c>
      <c r="B105" s="451"/>
      <c r="C105" s="452"/>
      <c r="D105" s="317"/>
    </row>
    <row r="106" spans="1:12" x14ac:dyDescent="0.2">
      <c r="A106" s="123" t="s">
        <v>52</v>
      </c>
      <c r="B106" s="453"/>
      <c r="C106" s="452"/>
      <c r="D106" s="317"/>
    </row>
    <row r="107" spans="1:12" x14ac:dyDescent="0.2">
      <c r="A107" s="820" t="s">
        <v>53</v>
      </c>
      <c r="B107" s="821"/>
      <c r="C107" s="821"/>
      <c r="D107" s="821"/>
    </row>
    <row r="108" spans="1:12" ht="21" x14ac:dyDescent="0.2">
      <c r="A108" s="132" t="s">
        <v>47</v>
      </c>
      <c r="B108" s="133" t="s">
        <v>116</v>
      </c>
      <c r="C108" s="318"/>
      <c r="D108" s="317"/>
      <c r="E108" s="134"/>
    </row>
    <row r="109" spans="1:12" x14ac:dyDescent="0.2">
      <c r="A109" s="313" t="s">
        <v>48</v>
      </c>
      <c r="B109" s="449"/>
      <c r="C109" s="450"/>
      <c r="D109" s="317"/>
      <c r="E109" s="318"/>
      <c r="F109" s="100"/>
      <c r="G109" s="20"/>
      <c r="H109" s="20"/>
      <c r="I109" s="317"/>
      <c r="J109" s="318"/>
      <c r="K109" s="199"/>
      <c r="L109" s="20"/>
    </row>
    <row r="110" spans="1:12" x14ac:dyDescent="0.2">
      <c r="A110" s="313" t="s">
        <v>49</v>
      </c>
      <c r="B110" s="451"/>
      <c r="C110" s="450"/>
      <c r="D110" s="317"/>
      <c r="E110" s="318"/>
      <c r="F110" s="100"/>
      <c r="G110" s="20"/>
      <c r="H110" s="20"/>
      <c r="I110" s="317"/>
      <c r="J110" s="318"/>
      <c r="K110" s="199"/>
      <c r="L110" s="20"/>
    </row>
    <row r="111" spans="1:12" x14ac:dyDescent="0.2">
      <c r="A111" s="313" t="s">
        <v>50</v>
      </c>
      <c r="B111" s="451"/>
      <c r="C111" s="450"/>
      <c r="D111" s="317"/>
      <c r="E111" s="318"/>
      <c r="F111" s="100"/>
      <c r="G111" s="20"/>
      <c r="H111" s="20"/>
      <c r="I111" s="317"/>
      <c r="J111" s="318"/>
      <c r="K111" s="199"/>
      <c r="L111" s="20"/>
    </row>
    <row r="112" spans="1:12" x14ac:dyDescent="0.2">
      <c r="A112" s="313" t="s">
        <v>51</v>
      </c>
      <c r="B112" s="451"/>
      <c r="C112" s="452"/>
      <c r="D112" s="822"/>
      <c r="E112" s="823"/>
      <c r="F112" s="100"/>
      <c r="G112" s="20"/>
      <c r="H112" s="20"/>
      <c r="I112" s="317"/>
      <c r="J112" s="318"/>
      <c r="K112" s="199"/>
      <c r="L112" s="20"/>
    </row>
    <row r="113" spans="1:12" x14ac:dyDescent="0.2">
      <c r="A113" s="123" t="s">
        <v>52</v>
      </c>
      <c r="B113" s="453"/>
      <c r="C113" s="452"/>
      <c r="D113" s="822"/>
      <c r="E113" s="823"/>
      <c r="F113" s="100"/>
      <c r="G113" s="20"/>
      <c r="H113" s="20"/>
      <c r="I113" s="317"/>
      <c r="J113" s="318"/>
      <c r="K113" s="199"/>
      <c r="L113" s="20"/>
    </row>
    <row r="114" spans="1:12" x14ac:dyDescent="0.2">
      <c r="A114" s="139" t="s">
        <v>54</v>
      </c>
      <c r="B114" s="140"/>
      <c r="C114" s="140"/>
      <c r="D114" s="140"/>
      <c r="E114" s="140"/>
      <c r="F114" s="140"/>
      <c r="G114" s="448"/>
      <c r="H114" s="448"/>
      <c r="I114" s="448"/>
      <c r="J114" s="38"/>
      <c r="K114" s="199"/>
      <c r="L114" s="20"/>
    </row>
    <row r="115" spans="1:12" x14ac:dyDescent="0.2">
      <c r="A115" s="785" t="s">
        <v>4</v>
      </c>
      <c r="B115" s="786"/>
      <c r="C115" s="325" t="s">
        <v>5</v>
      </c>
      <c r="D115" s="321" t="s">
        <v>117</v>
      </c>
      <c r="E115" s="321" t="s">
        <v>55</v>
      </c>
      <c r="F115" s="321" t="s">
        <v>56</v>
      </c>
      <c r="G115" s="448"/>
      <c r="H115" s="448"/>
      <c r="I115" s="448"/>
      <c r="J115" s="199"/>
      <c r="K115" s="20"/>
    </row>
    <row r="116" spans="1:12" x14ac:dyDescent="0.2">
      <c r="A116" s="824" t="s">
        <v>34</v>
      </c>
      <c r="B116" s="825"/>
      <c r="C116" s="454">
        <f t="shared" ref="C116:C121" si="8">SUM(D116:F116)</f>
        <v>0</v>
      </c>
      <c r="D116" s="455"/>
      <c r="E116" s="455"/>
      <c r="F116" s="455"/>
      <c r="G116" s="456"/>
      <c r="H116" s="448"/>
      <c r="I116" s="448"/>
      <c r="J116" s="199"/>
      <c r="K116" s="20"/>
    </row>
    <row r="117" spans="1:12" x14ac:dyDescent="0.2">
      <c r="A117" s="806" t="s">
        <v>27</v>
      </c>
      <c r="B117" s="312" t="s">
        <v>45</v>
      </c>
      <c r="C117" s="457">
        <f t="shared" si="8"/>
        <v>0</v>
      </c>
      <c r="D117" s="432"/>
      <c r="E117" s="432"/>
      <c r="F117" s="432"/>
      <c r="G117" s="456"/>
      <c r="H117" s="448"/>
      <c r="I117" s="448"/>
      <c r="J117" s="199"/>
      <c r="K117" s="20"/>
    </row>
    <row r="118" spans="1:12" x14ac:dyDescent="0.2">
      <c r="A118" s="819"/>
      <c r="B118" s="130" t="s">
        <v>37</v>
      </c>
      <c r="C118" s="458">
        <f t="shared" si="8"/>
        <v>0</v>
      </c>
      <c r="D118" s="430"/>
      <c r="E118" s="430"/>
      <c r="F118" s="430"/>
      <c r="G118" s="456"/>
      <c r="H118" s="448"/>
      <c r="I118" s="448"/>
      <c r="J118" s="199"/>
      <c r="K118" s="20"/>
    </row>
    <row r="119" spans="1:12" x14ac:dyDescent="0.2">
      <c r="A119" s="807"/>
      <c r="B119" s="131" t="s">
        <v>38</v>
      </c>
      <c r="C119" s="459">
        <f t="shared" si="8"/>
        <v>0</v>
      </c>
      <c r="D119" s="426"/>
      <c r="E119" s="426"/>
      <c r="F119" s="426"/>
      <c r="G119" s="456"/>
      <c r="H119" s="448"/>
      <c r="I119" s="448"/>
      <c r="J119" s="199"/>
      <c r="K119" s="20"/>
    </row>
    <row r="120" spans="1:12" x14ac:dyDescent="0.2">
      <c r="A120" s="827" t="s">
        <v>35</v>
      </c>
      <c r="B120" s="828"/>
      <c r="C120" s="460">
        <f t="shared" si="8"/>
        <v>0</v>
      </c>
      <c r="D120" s="461"/>
      <c r="E120" s="461"/>
      <c r="F120" s="461"/>
      <c r="G120" s="456"/>
      <c r="H120" s="448"/>
      <c r="I120" s="448"/>
      <c r="J120" s="199"/>
      <c r="K120" s="20"/>
    </row>
    <row r="121" spans="1:12" x14ac:dyDescent="0.2">
      <c r="A121" s="764" t="s">
        <v>31</v>
      </c>
      <c r="B121" s="765"/>
      <c r="C121" s="459">
        <f t="shared" si="8"/>
        <v>0</v>
      </c>
      <c r="D121" s="426"/>
      <c r="E121" s="426"/>
      <c r="F121" s="426"/>
      <c r="G121" s="456"/>
      <c r="H121" s="448"/>
      <c r="I121" s="448"/>
      <c r="J121" s="199"/>
      <c r="K121" s="20"/>
    </row>
    <row r="122" spans="1:12" x14ac:dyDescent="0.2">
      <c r="A122" s="115" t="s">
        <v>39</v>
      </c>
      <c r="B122" s="115"/>
      <c r="C122" s="119"/>
      <c r="D122" s="119"/>
      <c r="E122" s="128"/>
      <c r="F122" s="2"/>
      <c r="G122" s="448"/>
      <c r="H122" s="448"/>
      <c r="I122" s="448"/>
      <c r="J122" s="199"/>
      <c r="K122" s="20"/>
    </row>
    <row r="123" spans="1:12" x14ac:dyDescent="0.2">
      <c r="A123" s="115" t="s">
        <v>57</v>
      </c>
      <c r="B123" s="149"/>
      <c r="C123" s="119"/>
      <c r="D123" s="119"/>
      <c r="E123" s="119"/>
      <c r="F123" s="119"/>
      <c r="G123" s="448"/>
      <c r="H123" s="448"/>
      <c r="I123" s="448"/>
      <c r="J123" s="199"/>
      <c r="K123" s="20"/>
    </row>
    <row r="124" spans="1:12" x14ac:dyDescent="0.2">
      <c r="A124" s="7" t="s">
        <v>58</v>
      </c>
      <c r="B124" s="7"/>
      <c r="C124" s="7"/>
      <c r="D124" s="7"/>
      <c r="E124" s="7"/>
      <c r="F124" s="150"/>
      <c r="G124" s="150"/>
      <c r="H124" s="448"/>
      <c r="I124" s="448"/>
      <c r="J124" s="199"/>
      <c r="K124" s="20"/>
    </row>
    <row r="125" spans="1:12" x14ac:dyDescent="0.2">
      <c r="A125" s="826" t="s">
        <v>59</v>
      </c>
      <c r="B125" s="770"/>
      <c r="C125" s="772" t="s">
        <v>5</v>
      </c>
      <c r="D125" s="798" t="s">
        <v>60</v>
      </c>
      <c r="E125" s="800"/>
      <c r="F125" s="798" t="s">
        <v>61</v>
      </c>
      <c r="G125" s="800"/>
      <c r="H125" s="448"/>
      <c r="I125" s="448"/>
      <c r="J125" s="199"/>
      <c r="K125" s="20"/>
    </row>
    <row r="126" spans="1:12" x14ac:dyDescent="0.2">
      <c r="A126" s="794"/>
      <c r="B126" s="771"/>
      <c r="C126" s="773"/>
      <c r="D126" s="151" t="s">
        <v>118</v>
      </c>
      <c r="E126" s="152" t="s">
        <v>119</v>
      </c>
      <c r="F126" s="151" t="s">
        <v>120</v>
      </c>
      <c r="G126" s="152" t="s">
        <v>119</v>
      </c>
      <c r="H126" s="448"/>
      <c r="I126" s="448"/>
      <c r="J126" s="199"/>
      <c r="K126" s="20"/>
    </row>
    <row r="127" spans="1:12" x14ac:dyDescent="0.2">
      <c r="A127" s="787" t="s">
        <v>34</v>
      </c>
      <c r="B127" s="788"/>
      <c r="C127" s="462">
        <f t="shared" ref="C127:C133" si="9">SUM(D127:G127)</f>
        <v>231</v>
      </c>
      <c r="D127" s="154">
        <v>3</v>
      </c>
      <c r="E127" s="155"/>
      <c r="F127" s="154">
        <v>228</v>
      </c>
      <c r="G127" s="155"/>
      <c r="H127" s="456"/>
      <c r="I127" s="448"/>
      <c r="J127" s="199"/>
      <c r="K127" s="20"/>
    </row>
    <row r="128" spans="1:12" x14ac:dyDescent="0.2">
      <c r="A128" s="806" t="s">
        <v>27</v>
      </c>
      <c r="B128" s="312" t="s">
        <v>45</v>
      </c>
      <c r="C128" s="462">
        <f t="shared" si="9"/>
        <v>93</v>
      </c>
      <c r="D128" s="154"/>
      <c r="E128" s="155"/>
      <c r="F128" s="154">
        <v>93</v>
      </c>
      <c r="G128" s="155"/>
      <c r="H128" s="456"/>
      <c r="I128" s="448"/>
      <c r="J128" s="199"/>
      <c r="K128" s="20"/>
    </row>
    <row r="129" spans="1:12" x14ac:dyDescent="0.2">
      <c r="A129" s="819"/>
      <c r="B129" s="130" t="s">
        <v>37</v>
      </c>
      <c r="C129" s="463">
        <f t="shared" si="9"/>
        <v>0</v>
      </c>
      <c r="D129" s="157"/>
      <c r="E129" s="158"/>
      <c r="F129" s="157"/>
      <c r="G129" s="158"/>
      <c r="H129" s="456"/>
      <c r="I129" s="448"/>
      <c r="J129" s="199"/>
      <c r="K129" s="20"/>
    </row>
    <row r="130" spans="1:12" x14ac:dyDescent="0.2">
      <c r="A130" s="807"/>
      <c r="B130" s="131" t="s">
        <v>38</v>
      </c>
      <c r="C130" s="464">
        <f t="shared" si="9"/>
        <v>0</v>
      </c>
      <c r="D130" s="160"/>
      <c r="E130" s="161"/>
      <c r="F130" s="160"/>
      <c r="G130" s="161"/>
      <c r="H130" s="456"/>
      <c r="I130" s="448"/>
      <c r="J130" s="199"/>
      <c r="K130" s="20"/>
    </row>
    <row r="131" spans="1:12" x14ac:dyDescent="0.2">
      <c r="A131" s="789" t="s">
        <v>35</v>
      </c>
      <c r="B131" s="790"/>
      <c r="C131" s="465">
        <f t="shared" si="9"/>
        <v>113</v>
      </c>
      <c r="D131" s="17"/>
      <c r="E131" s="19"/>
      <c r="F131" s="17">
        <v>113</v>
      </c>
      <c r="G131" s="19"/>
      <c r="H131" s="456"/>
      <c r="I131" s="448"/>
      <c r="J131" s="199"/>
      <c r="K131" s="20"/>
    </row>
    <row r="132" spans="1:12" x14ac:dyDescent="0.2">
      <c r="A132" s="764" t="s">
        <v>31</v>
      </c>
      <c r="B132" s="765"/>
      <c r="C132" s="466">
        <f t="shared" si="9"/>
        <v>0</v>
      </c>
      <c r="D132" s="164"/>
      <c r="E132" s="50"/>
      <c r="F132" s="164"/>
      <c r="G132" s="50"/>
      <c r="H132" s="456"/>
      <c r="I132" s="448"/>
      <c r="J132" s="199"/>
      <c r="K132" s="20"/>
    </row>
    <row r="133" spans="1:12" x14ac:dyDescent="0.2">
      <c r="A133" s="758" t="s">
        <v>5</v>
      </c>
      <c r="B133" s="759"/>
      <c r="C133" s="440">
        <f t="shared" si="9"/>
        <v>437</v>
      </c>
      <c r="D133" s="467">
        <f>SUM(D127:D132)</f>
        <v>3</v>
      </c>
      <c r="E133" s="468">
        <f>SUM(E127:E132)</f>
        <v>0</v>
      </c>
      <c r="F133" s="467">
        <f>SUM(F127:F132)</f>
        <v>434</v>
      </c>
      <c r="G133" s="468">
        <f>SUM(G127:G132)</f>
        <v>0</v>
      </c>
      <c r="H133" s="469"/>
      <c r="I133" s="448"/>
      <c r="J133" s="199"/>
      <c r="K133" s="20"/>
    </row>
    <row r="134" spans="1:12" x14ac:dyDescent="0.2">
      <c r="A134" s="167" t="s">
        <v>62</v>
      </c>
      <c r="B134" s="167"/>
      <c r="C134" s="167"/>
      <c r="D134" s="150"/>
      <c r="E134" s="150"/>
      <c r="F134" s="119"/>
      <c r="G134" s="448"/>
      <c r="H134" s="448"/>
      <c r="I134" s="448"/>
      <c r="J134" s="199"/>
      <c r="K134" s="20"/>
    </row>
    <row r="135" spans="1:12" x14ac:dyDescent="0.2">
      <c r="A135" s="826" t="s">
        <v>17</v>
      </c>
      <c r="B135" s="829"/>
      <c r="C135" s="314" t="s">
        <v>5</v>
      </c>
      <c r="D135" s="150"/>
      <c r="E135" s="150"/>
      <c r="F135" s="119"/>
      <c r="G135" s="448"/>
      <c r="H135" s="448"/>
      <c r="I135" s="448"/>
      <c r="J135" s="199"/>
      <c r="K135" s="20"/>
    </row>
    <row r="136" spans="1:12" x14ac:dyDescent="0.2">
      <c r="A136" s="830" t="s">
        <v>63</v>
      </c>
      <c r="B136" s="168" t="s">
        <v>121</v>
      </c>
      <c r="C136" s="169">
        <v>251</v>
      </c>
      <c r="D136" s="470"/>
      <c r="E136" s="150"/>
      <c r="F136" s="119"/>
      <c r="G136" s="448"/>
      <c r="H136" s="448"/>
      <c r="I136" s="448"/>
      <c r="J136" s="199"/>
      <c r="K136" s="20"/>
    </row>
    <row r="137" spans="1:12" x14ac:dyDescent="0.2">
      <c r="A137" s="831"/>
      <c r="B137" s="170" t="s">
        <v>122</v>
      </c>
      <c r="C137" s="171">
        <v>231</v>
      </c>
      <c r="D137" s="470"/>
      <c r="E137" s="150"/>
      <c r="F137" s="119"/>
      <c r="G137" s="448"/>
      <c r="H137" s="448"/>
      <c r="I137" s="448"/>
      <c r="J137" s="199"/>
      <c r="K137" s="20"/>
    </row>
    <row r="138" spans="1:12" x14ac:dyDescent="0.2">
      <c r="A138" s="172" t="s">
        <v>64</v>
      </c>
      <c r="B138" s="172"/>
      <c r="C138" s="172"/>
      <c r="D138" s="150"/>
      <c r="E138" s="150"/>
      <c r="F138" s="448"/>
      <c r="G138" s="448"/>
      <c r="H138" s="448"/>
      <c r="I138" s="448"/>
      <c r="J138" s="199"/>
      <c r="K138" s="20"/>
    </row>
    <row r="139" spans="1:12" x14ac:dyDescent="0.2">
      <c r="A139" s="772" t="s">
        <v>17</v>
      </c>
      <c r="B139" s="772" t="s">
        <v>5</v>
      </c>
      <c r="C139" s="772" t="s">
        <v>26</v>
      </c>
      <c r="D139" s="772" t="s">
        <v>30</v>
      </c>
      <c r="E139" s="772" t="s">
        <v>27</v>
      </c>
      <c r="F139" s="448"/>
      <c r="G139" s="448"/>
      <c r="H139" s="448"/>
      <c r="I139" s="448"/>
      <c r="J139" s="199"/>
      <c r="K139" s="20"/>
    </row>
    <row r="140" spans="1:12" x14ac:dyDescent="0.2">
      <c r="A140" s="773"/>
      <c r="B140" s="773"/>
      <c r="C140" s="773"/>
      <c r="D140" s="773"/>
      <c r="E140" s="773"/>
      <c r="F140" s="448"/>
      <c r="G140" s="448"/>
      <c r="H140" s="448"/>
      <c r="I140" s="448"/>
      <c r="J140" s="38"/>
      <c r="K140" s="199"/>
      <c r="L140" s="20"/>
    </row>
    <row r="141" spans="1:12" x14ac:dyDescent="0.2">
      <c r="A141" s="173" t="s">
        <v>123</v>
      </c>
      <c r="B141" s="471">
        <f t="shared" ref="B141:B150" si="10">SUM(C141:E141)</f>
        <v>0</v>
      </c>
      <c r="C141" s="175"/>
      <c r="D141" s="175"/>
      <c r="E141" s="175"/>
      <c r="F141" s="472"/>
      <c r="G141" s="3"/>
    </row>
    <row r="142" spans="1:12" x14ac:dyDescent="0.2">
      <c r="A142" s="173" t="s">
        <v>124</v>
      </c>
      <c r="B142" s="471">
        <f t="shared" si="10"/>
        <v>0</v>
      </c>
      <c r="C142" s="175"/>
      <c r="D142" s="175"/>
      <c r="E142" s="175"/>
      <c r="F142" s="472"/>
      <c r="G142" s="3"/>
    </row>
    <row r="143" spans="1:12" x14ac:dyDescent="0.2">
      <c r="A143" s="173" t="s">
        <v>125</v>
      </c>
      <c r="B143" s="471">
        <f t="shared" si="10"/>
        <v>0</v>
      </c>
      <c r="C143" s="175"/>
      <c r="D143" s="175"/>
      <c r="E143" s="175"/>
      <c r="F143" s="472"/>
      <c r="G143" s="3"/>
    </row>
    <row r="144" spans="1:12" ht="21" x14ac:dyDescent="0.2">
      <c r="A144" s="176" t="s">
        <v>126</v>
      </c>
      <c r="B144" s="471">
        <f t="shared" si="10"/>
        <v>0</v>
      </c>
      <c r="C144" s="175"/>
      <c r="D144" s="175"/>
      <c r="E144" s="175"/>
      <c r="F144" s="472"/>
      <c r="G144" s="3"/>
    </row>
    <row r="145" spans="1:7" ht="21.75" x14ac:dyDescent="0.2">
      <c r="A145" s="173" t="s">
        <v>127</v>
      </c>
      <c r="B145" s="471">
        <f t="shared" si="10"/>
        <v>0</v>
      </c>
      <c r="C145" s="175"/>
      <c r="D145" s="175"/>
      <c r="E145" s="175"/>
      <c r="F145" s="472"/>
      <c r="G145" s="3"/>
    </row>
    <row r="146" spans="1:7" x14ac:dyDescent="0.2">
      <c r="A146" s="173" t="s">
        <v>128</v>
      </c>
      <c r="B146" s="471">
        <f t="shared" si="10"/>
        <v>0</v>
      </c>
      <c r="C146" s="175"/>
      <c r="D146" s="175"/>
      <c r="E146" s="175"/>
      <c r="F146" s="472"/>
      <c r="G146" s="3"/>
    </row>
    <row r="147" spans="1:7" x14ac:dyDescent="0.2">
      <c r="A147" s="173" t="s">
        <v>129</v>
      </c>
      <c r="B147" s="471">
        <f t="shared" si="10"/>
        <v>0</v>
      </c>
      <c r="C147" s="175"/>
      <c r="D147" s="175"/>
      <c r="E147" s="175"/>
      <c r="F147" s="472"/>
      <c r="G147" s="3"/>
    </row>
    <row r="148" spans="1:7" x14ac:dyDescent="0.2">
      <c r="A148" s="173" t="s">
        <v>130</v>
      </c>
      <c r="B148" s="471">
        <f t="shared" si="10"/>
        <v>0</v>
      </c>
      <c r="C148" s="175"/>
      <c r="D148" s="175"/>
      <c r="E148" s="175"/>
      <c r="F148" s="472"/>
      <c r="G148" s="3"/>
    </row>
    <row r="149" spans="1:7" x14ac:dyDescent="0.2">
      <c r="A149" s="173" t="s">
        <v>65</v>
      </c>
      <c r="B149" s="471">
        <f t="shared" si="10"/>
        <v>0</v>
      </c>
      <c r="C149" s="175"/>
      <c r="D149" s="175"/>
      <c r="E149" s="175"/>
      <c r="F149" s="472"/>
      <c r="G149" s="3"/>
    </row>
    <row r="150" spans="1:7" x14ac:dyDescent="0.2">
      <c r="A150" s="177" t="s">
        <v>131</v>
      </c>
      <c r="B150" s="473">
        <f t="shared" si="10"/>
        <v>0</v>
      </c>
      <c r="C150" s="179"/>
      <c r="D150" s="179"/>
      <c r="E150" s="179"/>
      <c r="F150" s="472"/>
      <c r="G150" s="3"/>
    </row>
    <row r="151" spans="1:7" x14ac:dyDescent="0.2">
      <c r="A151" s="474" t="s">
        <v>66</v>
      </c>
      <c r="F151" s="188"/>
      <c r="G151" s="2"/>
    </row>
    <row r="195" spans="1:2" hidden="1" x14ac:dyDescent="0.2">
      <c r="A195" s="475">
        <f>SUM(D12:D15,D22:D27,D31:D43,B49,C69:H69,C79:H79,C83:H88,C93:C98,C116:C121,C133,B141:B150)</f>
        <v>1095</v>
      </c>
      <c r="B195" s="347">
        <f>SUM(CG5:CN157)</f>
        <v>0</v>
      </c>
    </row>
  </sheetData>
  <mergeCells count="123"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A120:B120"/>
    <mergeCell ref="A116:B116"/>
    <mergeCell ref="A117:A119"/>
    <mergeCell ref="A121:B121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B22" sqref="B22:B23"/>
    </sheetView>
  </sheetViews>
  <sheetFormatPr baseColWidth="10" defaultRowHeight="14.25" x14ac:dyDescent="0.2"/>
  <cols>
    <col min="1" max="1" width="39.42578125" style="347" customWidth="1"/>
    <col min="2" max="2" width="18.140625" style="347" customWidth="1"/>
    <col min="3" max="3" width="23.85546875" style="347" customWidth="1"/>
    <col min="4" max="4" width="13" style="347" customWidth="1"/>
    <col min="5" max="5" width="12.42578125" style="347" customWidth="1"/>
    <col min="6" max="6" width="12.7109375" style="347" customWidth="1"/>
    <col min="7" max="7" width="11.42578125" style="347"/>
    <col min="8" max="8" width="13.42578125" style="347" customWidth="1"/>
    <col min="9" max="76" width="11.42578125" style="347"/>
    <col min="77" max="78" width="11.42578125" style="348"/>
    <col min="79" max="93" width="0" style="348" hidden="1" customWidth="1"/>
    <col min="94" max="16384" width="11.42578125" style="347"/>
  </cols>
  <sheetData>
    <row r="1" spans="1:27" x14ac:dyDescent="0.2">
      <c r="A1" s="346" t="s">
        <v>0</v>
      </c>
    </row>
    <row r="2" spans="1:27" x14ac:dyDescent="0.2">
      <c r="A2" s="346" t="str">
        <f>CONCATENATE("COMUNA: ",[4]NOMBRE!B2," - ","( ",[4]NOMBRE!C2,[4]NOMBRE!D2,[4]NOMBRE!E2,[4]NOMBRE!F2,[4]NOMBRE!G2," )")</f>
        <v>COMUNA: Linares - ( 07401 )</v>
      </c>
    </row>
    <row r="3" spans="1:27" x14ac:dyDescent="0.2">
      <c r="A3" s="346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27" x14ac:dyDescent="0.2">
      <c r="A4" s="346" t="str">
        <f>CONCATENATE("MES: ",[4]NOMBRE!B6," - ","( ",[4]NOMBRE!C6,[4]NOMBRE!D6," )")</f>
        <v>MES: ABRIL - ( 04 )</v>
      </c>
    </row>
    <row r="5" spans="1:27" x14ac:dyDescent="0.2">
      <c r="A5" s="346" t="str">
        <f>CONCATENATE("AÑO: ",[4]NOMBRE!B7)</f>
        <v>AÑO: 2017</v>
      </c>
    </row>
    <row r="6" spans="1:27" ht="15" x14ac:dyDescent="0.2">
      <c r="A6" s="349"/>
      <c r="B6" s="349"/>
      <c r="C6" s="349"/>
      <c r="D6" s="349"/>
      <c r="E6" s="349"/>
      <c r="F6" s="350" t="s">
        <v>1</v>
      </c>
      <c r="G6" s="349"/>
      <c r="H6" s="349"/>
      <c r="I6" s="349"/>
      <c r="J6" s="337"/>
      <c r="K6" s="190"/>
      <c r="L6" s="3"/>
    </row>
    <row r="7" spans="1:27" ht="15" x14ac:dyDescent="0.2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190"/>
      <c r="L7" s="3"/>
    </row>
    <row r="8" spans="1:27" x14ac:dyDescent="0.2">
      <c r="A8" s="7" t="s">
        <v>2</v>
      </c>
      <c r="B8" s="7"/>
      <c r="C8" s="7"/>
      <c r="D8" s="7"/>
      <c r="E8" s="7"/>
      <c r="F8" s="7"/>
      <c r="G8" s="7"/>
      <c r="H8" s="7"/>
      <c r="I8" s="7"/>
      <c r="J8" s="351"/>
      <c r="K8" s="352"/>
      <c r="L8" s="353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</row>
    <row r="9" spans="1:27" x14ac:dyDescent="0.2">
      <c r="A9" s="753" t="s">
        <v>3</v>
      </c>
      <c r="B9" s="753" t="s">
        <v>4</v>
      </c>
      <c r="C9" s="753"/>
      <c r="D9" s="740" t="s">
        <v>5</v>
      </c>
      <c r="E9" s="741"/>
      <c r="F9" s="742"/>
      <c r="G9" s="746" t="s">
        <v>67</v>
      </c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8"/>
    </row>
    <row r="10" spans="1:27" x14ac:dyDescent="0.2">
      <c r="A10" s="753"/>
      <c r="B10" s="753"/>
      <c r="C10" s="753"/>
      <c r="D10" s="743"/>
      <c r="E10" s="744"/>
      <c r="F10" s="745"/>
      <c r="G10" s="749" t="s">
        <v>68</v>
      </c>
      <c r="H10" s="749"/>
      <c r="I10" s="749" t="s">
        <v>69</v>
      </c>
      <c r="J10" s="749"/>
      <c r="K10" s="749" t="s">
        <v>70</v>
      </c>
      <c r="L10" s="749"/>
      <c r="M10" s="749" t="s">
        <v>71</v>
      </c>
      <c r="N10" s="749"/>
      <c r="O10" s="749" t="s">
        <v>72</v>
      </c>
      <c r="P10" s="749"/>
      <c r="Q10" s="749" t="s">
        <v>73</v>
      </c>
      <c r="R10" s="749"/>
      <c r="S10" s="749" t="s">
        <v>74</v>
      </c>
      <c r="T10" s="749"/>
      <c r="U10" s="749" t="s">
        <v>75</v>
      </c>
      <c r="V10" s="749"/>
      <c r="W10" s="749" t="s">
        <v>76</v>
      </c>
      <c r="X10" s="749"/>
      <c r="Y10" s="749" t="s">
        <v>77</v>
      </c>
      <c r="Z10" s="749"/>
    </row>
    <row r="11" spans="1:27" x14ac:dyDescent="0.2">
      <c r="A11" s="753"/>
      <c r="B11" s="753"/>
      <c r="C11" s="753"/>
      <c r="D11" s="338" t="s">
        <v>78</v>
      </c>
      <c r="E11" s="338" t="s">
        <v>12</v>
      </c>
      <c r="F11" s="333" t="s">
        <v>13</v>
      </c>
      <c r="G11" s="355" t="s">
        <v>12</v>
      </c>
      <c r="H11" s="356" t="s">
        <v>13</v>
      </c>
      <c r="I11" s="357" t="s">
        <v>12</v>
      </c>
      <c r="J11" s="358" t="s">
        <v>13</v>
      </c>
      <c r="K11" s="357" t="s">
        <v>12</v>
      </c>
      <c r="L11" s="358" t="s">
        <v>13</v>
      </c>
      <c r="M11" s="357" t="s">
        <v>12</v>
      </c>
      <c r="N11" s="358" t="s">
        <v>13</v>
      </c>
      <c r="O11" s="357" t="s">
        <v>12</v>
      </c>
      <c r="P11" s="358" t="s">
        <v>13</v>
      </c>
      <c r="Q11" s="357" t="s">
        <v>12</v>
      </c>
      <c r="R11" s="358" t="s">
        <v>13</v>
      </c>
      <c r="S11" s="357" t="s">
        <v>12</v>
      </c>
      <c r="T11" s="358" t="s">
        <v>13</v>
      </c>
      <c r="U11" s="357" t="s">
        <v>12</v>
      </c>
      <c r="V11" s="358" t="s">
        <v>13</v>
      </c>
      <c r="W11" s="357" t="s">
        <v>12</v>
      </c>
      <c r="X11" s="358" t="s">
        <v>13</v>
      </c>
      <c r="Y11" s="357" t="s">
        <v>12</v>
      </c>
      <c r="Z11" s="358" t="s">
        <v>13</v>
      </c>
      <c r="AA11" s="348"/>
    </row>
    <row r="12" spans="1:27" x14ac:dyDescent="0.2">
      <c r="A12" s="754" t="s">
        <v>6</v>
      </c>
      <c r="B12" s="14" t="s">
        <v>7</v>
      </c>
      <c r="C12" s="15" t="s">
        <v>8</v>
      </c>
      <c r="D12" s="476">
        <f>SUM(E12+F12)</f>
        <v>2</v>
      </c>
      <c r="E12" s="476">
        <f t="shared" ref="E12:F15" si="0">SUM(G12+I12+K12+M12+O12+Q12+S12+U12+W12+Y12)</f>
        <v>2</v>
      </c>
      <c r="F12" s="477">
        <f t="shared" si="0"/>
        <v>0</v>
      </c>
      <c r="G12" s="17"/>
      <c r="H12" s="361"/>
      <c r="I12" s="17">
        <v>1</v>
      </c>
      <c r="J12" s="361"/>
      <c r="K12" s="17"/>
      <c r="L12" s="361"/>
      <c r="M12" s="17"/>
      <c r="N12" s="361"/>
      <c r="O12" s="17"/>
      <c r="P12" s="361"/>
      <c r="Q12" s="17"/>
      <c r="R12" s="361"/>
      <c r="S12" s="17"/>
      <c r="T12" s="361"/>
      <c r="U12" s="17">
        <v>1</v>
      </c>
      <c r="V12" s="361"/>
      <c r="W12" s="17"/>
      <c r="X12" s="361"/>
      <c r="Y12" s="17"/>
      <c r="Z12" s="361"/>
      <c r="AA12" s="348"/>
    </row>
    <row r="13" spans="1:27" x14ac:dyDescent="0.2">
      <c r="A13" s="755"/>
      <c r="B13" s="334" t="s">
        <v>9</v>
      </c>
      <c r="C13" s="21" t="s">
        <v>8</v>
      </c>
      <c r="D13" s="478">
        <f>SUM(E13+F13)</f>
        <v>3</v>
      </c>
      <c r="E13" s="478">
        <f t="shared" si="0"/>
        <v>2</v>
      </c>
      <c r="F13" s="479">
        <f t="shared" si="0"/>
        <v>1</v>
      </c>
      <c r="G13" s="164"/>
      <c r="H13" s="364"/>
      <c r="I13" s="23"/>
      <c r="J13" s="365"/>
      <c r="K13" s="23"/>
      <c r="L13" s="365"/>
      <c r="M13" s="23"/>
      <c r="N13" s="25"/>
      <c r="O13" s="23"/>
      <c r="P13" s="25">
        <v>1</v>
      </c>
      <c r="Q13" s="23"/>
      <c r="R13" s="25"/>
      <c r="S13" s="23">
        <v>1</v>
      </c>
      <c r="T13" s="25"/>
      <c r="U13" s="23">
        <v>1</v>
      </c>
      <c r="V13" s="25"/>
      <c r="W13" s="23"/>
      <c r="X13" s="25"/>
      <c r="Y13" s="23"/>
      <c r="Z13" s="25"/>
      <c r="AA13" s="348"/>
    </row>
    <row r="14" spans="1:27" x14ac:dyDescent="0.2">
      <c r="A14" s="756" t="s">
        <v>10</v>
      </c>
      <c r="B14" s="757"/>
      <c r="C14" s="26" t="s">
        <v>8</v>
      </c>
      <c r="D14" s="480">
        <f>SUM(E14+F14)</f>
        <v>125</v>
      </c>
      <c r="E14" s="480">
        <f t="shared" si="0"/>
        <v>77</v>
      </c>
      <c r="F14" s="481">
        <f t="shared" si="0"/>
        <v>48</v>
      </c>
      <c r="G14" s="368">
        <v>5</v>
      </c>
      <c r="H14" s="369">
        <v>4</v>
      </c>
      <c r="I14" s="368">
        <v>8</v>
      </c>
      <c r="J14" s="369">
        <v>3</v>
      </c>
      <c r="K14" s="368">
        <v>10</v>
      </c>
      <c r="L14" s="369">
        <v>5</v>
      </c>
      <c r="M14" s="28">
        <v>11</v>
      </c>
      <c r="N14" s="30">
        <v>10</v>
      </c>
      <c r="O14" s="28">
        <v>13</v>
      </c>
      <c r="P14" s="30">
        <v>6</v>
      </c>
      <c r="Q14" s="28">
        <v>12</v>
      </c>
      <c r="R14" s="30">
        <v>6</v>
      </c>
      <c r="S14" s="28">
        <v>4</v>
      </c>
      <c r="T14" s="30">
        <v>4</v>
      </c>
      <c r="U14" s="28">
        <v>5</v>
      </c>
      <c r="V14" s="30">
        <v>8</v>
      </c>
      <c r="W14" s="28">
        <v>5</v>
      </c>
      <c r="X14" s="30">
        <v>2</v>
      </c>
      <c r="Y14" s="28">
        <v>4</v>
      </c>
      <c r="Z14" s="30"/>
      <c r="AA14" s="348"/>
    </row>
    <row r="15" spans="1:27" ht="15" thickBot="1" x14ac:dyDescent="0.25">
      <c r="A15" s="761" t="s">
        <v>5</v>
      </c>
      <c r="B15" s="762"/>
      <c r="C15" s="763"/>
      <c r="D15" s="482">
        <f>SUM(E15+F15)</f>
        <v>130</v>
      </c>
      <c r="E15" s="482">
        <f t="shared" si="0"/>
        <v>81</v>
      </c>
      <c r="F15" s="483">
        <f t="shared" si="0"/>
        <v>49</v>
      </c>
      <c r="G15" s="484">
        <f t="shared" ref="G15:Z15" si="1">SUM(G12:G14)</f>
        <v>5</v>
      </c>
      <c r="H15" s="485">
        <f t="shared" si="1"/>
        <v>4</v>
      </c>
      <c r="I15" s="484">
        <f t="shared" si="1"/>
        <v>9</v>
      </c>
      <c r="J15" s="485">
        <f t="shared" si="1"/>
        <v>3</v>
      </c>
      <c r="K15" s="484">
        <f t="shared" si="1"/>
        <v>10</v>
      </c>
      <c r="L15" s="485">
        <f t="shared" si="1"/>
        <v>5</v>
      </c>
      <c r="M15" s="486">
        <f t="shared" si="1"/>
        <v>11</v>
      </c>
      <c r="N15" s="487">
        <f t="shared" si="1"/>
        <v>10</v>
      </c>
      <c r="O15" s="486">
        <f t="shared" si="1"/>
        <v>13</v>
      </c>
      <c r="P15" s="487">
        <f t="shared" si="1"/>
        <v>7</v>
      </c>
      <c r="Q15" s="486">
        <f t="shared" si="1"/>
        <v>12</v>
      </c>
      <c r="R15" s="487">
        <f t="shared" si="1"/>
        <v>6</v>
      </c>
      <c r="S15" s="486">
        <f t="shared" si="1"/>
        <v>5</v>
      </c>
      <c r="T15" s="487">
        <f t="shared" si="1"/>
        <v>4</v>
      </c>
      <c r="U15" s="486">
        <f t="shared" si="1"/>
        <v>7</v>
      </c>
      <c r="V15" s="487">
        <f t="shared" si="1"/>
        <v>8</v>
      </c>
      <c r="W15" s="486">
        <f t="shared" si="1"/>
        <v>5</v>
      </c>
      <c r="X15" s="487">
        <f t="shared" si="1"/>
        <v>2</v>
      </c>
      <c r="Y15" s="486">
        <f t="shared" si="1"/>
        <v>4</v>
      </c>
      <c r="Z15" s="487">
        <f t="shared" si="1"/>
        <v>0</v>
      </c>
      <c r="AA15" s="348"/>
    </row>
    <row r="16" spans="1:27" ht="15" thickTop="1" x14ac:dyDescent="0.2">
      <c r="A16" s="750" t="s">
        <v>79</v>
      </c>
      <c r="B16" s="751"/>
      <c r="C16" s="752"/>
      <c r="D16" s="376">
        <v>14</v>
      </c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8"/>
      <c r="AA16" s="348"/>
    </row>
    <row r="17" spans="1:27" x14ac:dyDescent="0.2">
      <c r="A17" s="758" t="s">
        <v>80</v>
      </c>
      <c r="B17" s="759"/>
      <c r="C17" s="760"/>
      <c r="D17" s="197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80"/>
      <c r="AA17" s="348"/>
    </row>
    <row r="18" spans="1:27" x14ac:dyDescent="0.2">
      <c r="A18" s="35" t="s">
        <v>11</v>
      </c>
      <c r="B18" s="36"/>
    </row>
    <row r="19" spans="1:27" x14ac:dyDescent="0.2">
      <c r="A19" s="753" t="s">
        <v>3</v>
      </c>
      <c r="B19" s="753" t="s">
        <v>4</v>
      </c>
      <c r="C19" s="753"/>
      <c r="D19" s="740" t="s">
        <v>5</v>
      </c>
      <c r="E19" s="741"/>
      <c r="F19" s="742"/>
      <c r="G19" s="798" t="s">
        <v>67</v>
      </c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800"/>
    </row>
    <row r="20" spans="1:27" x14ac:dyDescent="0.2">
      <c r="A20" s="753"/>
      <c r="B20" s="753"/>
      <c r="C20" s="753"/>
      <c r="D20" s="743"/>
      <c r="E20" s="744"/>
      <c r="F20" s="744"/>
      <c r="G20" s="749" t="s">
        <v>68</v>
      </c>
      <c r="H20" s="749"/>
      <c r="I20" s="749" t="s">
        <v>69</v>
      </c>
      <c r="J20" s="749"/>
      <c r="K20" s="749" t="s">
        <v>70</v>
      </c>
      <c r="L20" s="749"/>
      <c r="M20" s="749" t="s">
        <v>71</v>
      </c>
      <c r="N20" s="749"/>
      <c r="O20" s="749" t="s">
        <v>72</v>
      </c>
      <c r="P20" s="749"/>
      <c r="Q20" s="749" t="s">
        <v>73</v>
      </c>
      <c r="R20" s="749"/>
      <c r="S20" s="749" t="s">
        <v>74</v>
      </c>
      <c r="T20" s="749"/>
      <c r="U20" s="749" t="s">
        <v>75</v>
      </c>
      <c r="V20" s="749"/>
      <c r="W20" s="749" t="s">
        <v>76</v>
      </c>
      <c r="X20" s="749"/>
      <c r="Y20" s="749" t="s">
        <v>77</v>
      </c>
      <c r="Z20" s="749"/>
    </row>
    <row r="21" spans="1:27" ht="15.75" customHeight="1" x14ac:dyDescent="0.2">
      <c r="A21" s="753"/>
      <c r="B21" s="753"/>
      <c r="C21" s="753"/>
      <c r="D21" s="338" t="s">
        <v>78</v>
      </c>
      <c r="E21" s="339" t="s">
        <v>12</v>
      </c>
      <c r="F21" s="332" t="s">
        <v>13</v>
      </c>
      <c r="G21" s="381" t="s">
        <v>12</v>
      </c>
      <c r="H21" s="356" t="s">
        <v>13</v>
      </c>
      <c r="I21" s="382" t="s">
        <v>12</v>
      </c>
      <c r="J21" s="383" t="s">
        <v>13</v>
      </c>
      <c r="K21" s="381" t="s">
        <v>12</v>
      </c>
      <c r="L21" s="381" t="s">
        <v>13</v>
      </c>
      <c r="M21" s="381" t="s">
        <v>12</v>
      </c>
      <c r="N21" s="381" t="s">
        <v>13</v>
      </c>
      <c r="O21" s="381" t="s">
        <v>12</v>
      </c>
      <c r="P21" s="381" t="s">
        <v>13</v>
      </c>
      <c r="Q21" s="381" t="s">
        <v>12</v>
      </c>
      <c r="R21" s="381" t="s">
        <v>13</v>
      </c>
      <c r="S21" s="381" t="s">
        <v>12</v>
      </c>
      <c r="T21" s="381" t="s">
        <v>13</v>
      </c>
      <c r="U21" s="381" t="s">
        <v>12</v>
      </c>
      <c r="V21" s="381" t="s">
        <v>13</v>
      </c>
      <c r="W21" s="381" t="s">
        <v>12</v>
      </c>
      <c r="X21" s="381" t="s">
        <v>13</v>
      </c>
      <c r="Y21" s="381" t="s">
        <v>12</v>
      </c>
      <c r="Z21" s="381" t="s">
        <v>13</v>
      </c>
    </row>
    <row r="22" spans="1:27" ht="14.25" customHeight="1" x14ac:dyDescent="0.2">
      <c r="A22" s="755" t="s">
        <v>6</v>
      </c>
      <c r="B22" s="774" t="s">
        <v>7</v>
      </c>
      <c r="C22" s="42" t="s">
        <v>14</v>
      </c>
      <c r="D22" s="488">
        <f t="shared" ref="D22:D27" si="2">SUM(E22+F22)</f>
        <v>1</v>
      </c>
      <c r="E22" s="489">
        <f t="shared" ref="E22:F27" si="3">SUM(G22+I22+K22+M22+O22+Q22+S22+U22+W22+Y22)</f>
        <v>1</v>
      </c>
      <c r="F22" s="490">
        <f t="shared" si="3"/>
        <v>0</v>
      </c>
      <c r="G22" s="23"/>
      <c r="H22" s="25"/>
      <c r="I22" s="17"/>
      <c r="J22" s="361"/>
      <c r="K22" s="387"/>
      <c r="L22" s="19"/>
      <c r="M22" s="387">
        <v>1</v>
      </c>
      <c r="N22" s="19"/>
      <c r="O22" s="387"/>
      <c r="P22" s="19"/>
      <c r="Q22" s="387"/>
      <c r="R22" s="19"/>
      <c r="S22" s="387"/>
      <c r="T22" s="19"/>
      <c r="U22" s="387"/>
      <c r="V22" s="19"/>
      <c r="W22" s="387"/>
      <c r="X22" s="19"/>
      <c r="Y22" s="17"/>
      <c r="Z22" s="19"/>
      <c r="AA22" s="348"/>
    </row>
    <row r="23" spans="1:27" ht="14.25" customHeight="1" x14ac:dyDescent="0.2">
      <c r="A23" s="755"/>
      <c r="B23" s="769"/>
      <c r="C23" s="46" t="s">
        <v>15</v>
      </c>
      <c r="D23" s="491">
        <f t="shared" si="2"/>
        <v>0</v>
      </c>
      <c r="E23" s="492">
        <f t="shared" si="3"/>
        <v>0</v>
      </c>
      <c r="F23" s="493">
        <f t="shared" si="3"/>
        <v>0</v>
      </c>
      <c r="G23" s="48"/>
      <c r="H23" s="52"/>
      <c r="I23" s="164"/>
      <c r="J23" s="364"/>
      <c r="K23" s="391"/>
      <c r="L23" s="50"/>
      <c r="M23" s="391"/>
      <c r="N23" s="50"/>
      <c r="O23" s="391"/>
      <c r="P23" s="50"/>
      <c r="Q23" s="391"/>
      <c r="R23" s="50"/>
      <c r="S23" s="391"/>
      <c r="T23" s="50"/>
      <c r="U23" s="391"/>
      <c r="V23" s="50"/>
      <c r="W23" s="391"/>
      <c r="X23" s="50"/>
      <c r="Y23" s="391"/>
      <c r="Z23" s="50"/>
      <c r="AA23" s="348"/>
    </row>
    <row r="24" spans="1:27" ht="14.25" customHeight="1" x14ac:dyDescent="0.2">
      <c r="A24" s="755"/>
      <c r="B24" s="774" t="s">
        <v>9</v>
      </c>
      <c r="C24" s="53" t="s">
        <v>14</v>
      </c>
      <c r="D24" s="494">
        <f t="shared" si="2"/>
        <v>1</v>
      </c>
      <c r="E24" s="494">
        <f t="shared" si="3"/>
        <v>1</v>
      </c>
      <c r="F24" s="495">
        <f t="shared" si="3"/>
        <v>0</v>
      </c>
      <c r="G24" s="55"/>
      <c r="H24" s="57"/>
      <c r="I24" s="55"/>
      <c r="J24" s="394"/>
      <c r="K24" s="395"/>
      <c r="L24" s="57"/>
      <c r="M24" s="395"/>
      <c r="N24" s="57"/>
      <c r="O24" s="395"/>
      <c r="P24" s="57"/>
      <c r="Q24" s="395"/>
      <c r="R24" s="57"/>
      <c r="S24" s="395">
        <v>1</v>
      </c>
      <c r="T24" s="57"/>
      <c r="U24" s="395"/>
      <c r="V24" s="57"/>
      <c r="W24" s="395"/>
      <c r="X24" s="57"/>
      <c r="Y24" s="395"/>
      <c r="Z24" s="57"/>
      <c r="AA24" s="348"/>
    </row>
    <row r="25" spans="1:27" ht="14.25" customHeight="1" x14ac:dyDescent="0.2">
      <c r="A25" s="791"/>
      <c r="B25" s="769"/>
      <c r="C25" s="59" t="s">
        <v>15</v>
      </c>
      <c r="D25" s="492">
        <f t="shared" si="2"/>
        <v>0</v>
      </c>
      <c r="E25" s="492">
        <f t="shared" si="3"/>
        <v>0</v>
      </c>
      <c r="F25" s="493">
        <f t="shared" si="3"/>
        <v>0</v>
      </c>
      <c r="G25" s="48"/>
      <c r="H25" s="52"/>
      <c r="I25" s="48"/>
      <c r="J25" s="396"/>
      <c r="K25" s="64"/>
      <c r="L25" s="52"/>
      <c r="M25" s="64"/>
      <c r="N25" s="52"/>
      <c r="O25" s="64"/>
      <c r="P25" s="52"/>
      <c r="Q25" s="64"/>
      <c r="R25" s="52"/>
      <c r="S25" s="64"/>
      <c r="T25" s="52"/>
      <c r="U25" s="64"/>
      <c r="V25" s="52"/>
      <c r="W25" s="64"/>
      <c r="X25" s="52"/>
      <c r="Y25" s="64"/>
      <c r="Z25" s="52"/>
      <c r="AA25" s="348"/>
    </row>
    <row r="26" spans="1:27" ht="14.25" customHeight="1" x14ac:dyDescent="0.2">
      <c r="A26" s="792" t="s">
        <v>10</v>
      </c>
      <c r="B26" s="793"/>
      <c r="C26" s="53" t="s">
        <v>14</v>
      </c>
      <c r="D26" s="496">
        <f t="shared" si="2"/>
        <v>25</v>
      </c>
      <c r="E26" s="496">
        <f t="shared" si="3"/>
        <v>16</v>
      </c>
      <c r="F26" s="497">
        <f t="shared" si="3"/>
        <v>9</v>
      </c>
      <c r="G26" s="61">
        <v>3</v>
      </c>
      <c r="H26" s="63">
        <v>1</v>
      </c>
      <c r="I26" s="399">
        <v>6</v>
      </c>
      <c r="J26" s="400">
        <v>2</v>
      </c>
      <c r="K26" s="61">
        <v>2</v>
      </c>
      <c r="L26" s="63">
        <v>2</v>
      </c>
      <c r="M26" s="61">
        <v>2</v>
      </c>
      <c r="N26" s="63">
        <v>1</v>
      </c>
      <c r="O26" s="61">
        <v>1</v>
      </c>
      <c r="P26" s="63"/>
      <c r="Q26" s="61">
        <v>1</v>
      </c>
      <c r="R26" s="63">
        <v>1</v>
      </c>
      <c r="S26" s="61"/>
      <c r="T26" s="63">
        <v>1</v>
      </c>
      <c r="U26" s="61">
        <v>1</v>
      </c>
      <c r="V26" s="63"/>
      <c r="W26" s="61"/>
      <c r="X26" s="63">
        <v>1</v>
      </c>
      <c r="Y26" s="61"/>
      <c r="Z26" s="63"/>
      <c r="AA26" s="348"/>
    </row>
    <row r="27" spans="1:27" ht="14.25" customHeight="1" x14ac:dyDescent="0.2">
      <c r="A27" s="794"/>
      <c r="B27" s="771"/>
      <c r="C27" s="59" t="s">
        <v>15</v>
      </c>
      <c r="D27" s="492">
        <f t="shared" si="2"/>
        <v>0</v>
      </c>
      <c r="E27" s="492">
        <f t="shared" si="3"/>
        <v>0</v>
      </c>
      <c r="F27" s="493">
        <f t="shared" si="3"/>
        <v>0</v>
      </c>
      <c r="G27" s="64"/>
      <c r="H27" s="52"/>
      <c r="I27" s="48"/>
      <c r="J27" s="396"/>
      <c r="K27" s="64"/>
      <c r="L27" s="52"/>
      <c r="M27" s="64"/>
      <c r="N27" s="52"/>
      <c r="O27" s="64"/>
      <c r="P27" s="52"/>
      <c r="Q27" s="64"/>
      <c r="R27" s="52"/>
      <c r="S27" s="64"/>
      <c r="T27" s="52"/>
      <c r="U27" s="64"/>
      <c r="V27" s="52"/>
      <c r="W27" s="64"/>
      <c r="X27" s="52"/>
      <c r="Y27" s="64"/>
      <c r="Z27" s="52"/>
      <c r="AA27" s="348"/>
    </row>
    <row r="28" spans="1:27" x14ac:dyDescent="0.2">
      <c r="A28" s="795" t="s">
        <v>5</v>
      </c>
      <c r="B28" s="796"/>
      <c r="C28" s="797"/>
      <c r="D28" s="498">
        <f t="shared" ref="D28:Z28" si="4">SUM(D22:D27)</f>
        <v>27</v>
      </c>
      <c r="E28" s="499">
        <f t="shared" si="4"/>
        <v>18</v>
      </c>
      <c r="F28" s="500">
        <f t="shared" si="4"/>
        <v>9</v>
      </c>
      <c r="G28" s="32">
        <f t="shared" si="4"/>
        <v>3</v>
      </c>
      <c r="H28" s="34">
        <f t="shared" si="4"/>
        <v>1</v>
      </c>
      <c r="I28" s="501">
        <f t="shared" si="4"/>
        <v>6</v>
      </c>
      <c r="J28" s="502">
        <f t="shared" si="4"/>
        <v>2</v>
      </c>
      <c r="K28" s="32">
        <f t="shared" si="4"/>
        <v>2</v>
      </c>
      <c r="L28" s="34">
        <f t="shared" si="4"/>
        <v>2</v>
      </c>
      <c r="M28" s="32">
        <f t="shared" si="4"/>
        <v>3</v>
      </c>
      <c r="N28" s="34">
        <f t="shared" si="4"/>
        <v>1</v>
      </c>
      <c r="O28" s="32">
        <f t="shared" si="4"/>
        <v>1</v>
      </c>
      <c r="P28" s="34">
        <f t="shared" si="4"/>
        <v>0</v>
      </c>
      <c r="Q28" s="32">
        <f t="shared" si="4"/>
        <v>1</v>
      </c>
      <c r="R28" s="34">
        <f t="shared" si="4"/>
        <v>1</v>
      </c>
      <c r="S28" s="32">
        <f t="shared" si="4"/>
        <v>1</v>
      </c>
      <c r="T28" s="34">
        <f t="shared" si="4"/>
        <v>1</v>
      </c>
      <c r="U28" s="32">
        <f t="shared" si="4"/>
        <v>1</v>
      </c>
      <c r="V28" s="34">
        <f t="shared" si="4"/>
        <v>0</v>
      </c>
      <c r="W28" s="32">
        <f t="shared" si="4"/>
        <v>0</v>
      </c>
      <c r="X28" s="34">
        <f t="shared" si="4"/>
        <v>1</v>
      </c>
      <c r="Y28" s="32">
        <f t="shared" si="4"/>
        <v>0</v>
      </c>
      <c r="Z28" s="34">
        <f t="shared" si="4"/>
        <v>0</v>
      </c>
      <c r="AA28" s="348"/>
    </row>
    <row r="29" spans="1:27" x14ac:dyDescent="0.2">
      <c r="A29" s="777" t="s">
        <v>16</v>
      </c>
      <c r="B29" s="777"/>
      <c r="C29" s="777"/>
      <c r="D29" s="777"/>
      <c r="E29" s="777"/>
      <c r="F29" s="777"/>
      <c r="G29" s="777"/>
      <c r="H29" s="777"/>
      <c r="I29" s="777"/>
      <c r="J29" s="777"/>
      <c r="K29" s="199"/>
      <c r="L29" s="20"/>
    </row>
    <row r="30" spans="1:27" x14ac:dyDescent="0.2">
      <c r="A30" s="801" t="s">
        <v>17</v>
      </c>
      <c r="B30" s="801"/>
      <c r="C30" s="801"/>
      <c r="D30" s="408" t="s">
        <v>5</v>
      </c>
      <c r="E30" s="409" t="s">
        <v>18</v>
      </c>
      <c r="F30" s="410" t="s">
        <v>19</v>
      </c>
      <c r="G30" s="68"/>
      <c r="H30" s="69"/>
      <c r="I30" s="69"/>
      <c r="J30" s="70"/>
      <c r="K30" s="199"/>
      <c r="L30" s="20"/>
    </row>
    <row r="31" spans="1:27" x14ac:dyDescent="0.2">
      <c r="A31" s="768" t="s">
        <v>81</v>
      </c>
      <c r="B31" s="810" t="s">
        <v>82</v>
      </c>
      <c r="C31" s="811"/>
      <c r="D31" s="503">
        <f t="shared" ref="D31:D43" si="5">SUM(E31+F31)</f>
        <v>0</v>
      </c>
      <c r="E31" s="412"/>
      <c r="F31" s="413"/>
      <c r="G31" s="348"/>
    </row>
    <row r="32" spans="1:27" x14ac:dyDescent="0.2">
      <c r="A32" s="774"/>
      <c r="B32" s="802" t="s">
        <v>83</v>
      </c>
      <c r="C32" s="803"/>
      <c r="D32" s="504">
        <f t="shared" si="5"/>
        <v>0</v>
      </c>
      <c r="E32" s="415"/>
      <c r="F32" s="416"/>
      <c r="G32" s="348"/>
    </row>
    <row r="33" spans="1:12" ht="14.25" customHeight="1" x14ac:dyDescent="0.2">
      <c r="A33" s="774"/>
      <c r="B33" s="802" t="s">
        <v>84</v>
      </c>
      <c r="C33" s="803"/>
      <c r="D33" s="504">
        <f t="shared" si="5"/>
        <v>0</v>
      </c>
      <c r="E33" s="415"/>
      <c r="F33" s="416"/>
      <c r="G33" s="348"/>
    </row>
    <row r="34" spans="1:12" ht="14.25" customHeight="1" x14ac:dyDescent="0.2">
      <c r="A34" s="774"/>
      <c r="B34" s="802" t="s">
        <v>85</v>
      </c>
      <c r="C34" s="803"/>
      <c r="D34" s="504">
        <f t="shared" si="5"/>
        <v>0</v>
      </c>
      <c r="E34" s="417"/>
      <c r="F34" s="418"/>
      <c r="G34" s="348"/>
    </row>
    <row r="35" spans="1:12" x14ac:dyDescent="0.2">
      <c r="A35" s="774"/>
      <c r="B35" s="802" t="s">
        <v>86</v>
      </c>
      <c r="C35" s="803"/>
      <c r="D35" s="504">
        <f t="shared" si="5"/>
        <v>0</v>
      </c>
      <c r="E35" s="417"/>
      <c r="F35" s="418"/>
      <c r="G35" s="348"/>
    </row>
    <row r="36" spans="1:12" x14ac:dyDescent="0.2">
      <c r="A36" s="774"/>
      <c r="B36" s="802" t="s">
        <v>87</v>
      </c>
      <c r="C36" s="803"/>
      <c r="D36" s="504">
        <f t="shared" si="5"/>
        <v>0</v>
      </c>
      <c r="E36" s="417"/>
      <c r="F36" s="418"/>
      <c r="G36" s="348"/>
    </row>
    <row r="37" spans="1:12" x14ac:dyDescent="0.2">
      <c r="A37" s="774"/>
      <c r="B37" s="802" t="s">
        <v>88</v>
      </c>
      <c r="C37" s="803"/>
      <c r="D37" s="504">
        <f t="shared" si="5"/>
        <v>0</v>
      </c>
      <c r="E37" s="417"/>
      <c r="F37" s="418"/>
      <c r="G37" s="348"/>
    </row>
    <row r="38" spans="1:12" x14ac:dyDescent="0.2">
      <c r="A38" s="774"/>
      <c r="B38" s="802" t="s">
        <v>89</v>
      </c>
      <c r="C38" s="803"/>
      <c r="D38" s="504">
        <f t="shared" si="5"/>
        <v>0</v>
      </c>
      <c r="E38" s="417"/>
      <c r="F38" s="418"/>
      <c r="G38" s="348"/>
    </row>
    <row r="39" spans="1:12" x14ac:dyDescent="0.2">
      <c r="A39" s="769"/>
      <c r="B39" s="804" t="s">
        <v>90</v>
      </c>
      <c r="C39" s="805"/>
      <c r="D39" s="505">
        <f t="shared" si="5"/>
        <v>0</v>
      </c>
      <c r="E39" s="420"/>
      <c r="F39" s="421"/>
      <c r="G39" s="348"/>
    </row>
    <row r="40" spans="1:12" x14ac:dyDescent="0.2">
      <c r="A40" s="768" t="s">
        <v>91</v>
      </c>
      <c r="B40" s="768" t="s">
        <v>92</v>
      </c>
      <c r="C40" s="14" t="s">
        <v>20</v>
      </c>
      <c r="D40" s="503">
        <f t="shared" si="5"/>
        <v>0</v>
      </c>
      <c r="E40" s="422"/>
      <c r="F40" s="423"/>
      <c r="G40" s="348"/>
    </row>
    <row r="41" spans="1:12" x14ac:dyDescent="0.2">
      <c r="A41" s="774"/>
      <c r="B41" s="769"/>
      <c r="C41" s="334" t="s">
        <v>21</v>
      </c>
      <c r="D41" s="505">
        <f t="shared" si="5"/>
        <v>0</v>
      </c>
      <c r="E41" s="424"/>
      <c r="F41" s="421"/>
      <c r="G41" s="348"/>
    </row>
    <row r="42" spans="1:12" x14ac:dyDescent="0.2">
      <c r="A42" s="774"/>
      <c r="B42" s="768" t="s">
        <v>93</v>
      </c>
      <c r="C42" s="14" t="s">
        <v>20</v>
      </c>
      <c r="D42" s="503">
        <f t="shared" si="5"/>
        <v>0</v>
      </c>
      <c r="E42" s="422"/>
      <c r="F42" s="423"/>
      <c r="G42" s="348"/>
    </row>
    <row r="43" spans="1:12" x14ac:dyDescent="0.2">
      <c r="A43" s="769"/>
      <c r="B43" s="769"/>
      <c r="C43" s="90" t="s">
        <v>21</v>
      </c>
      <c r="D43" s="505">
        <f t="shared" si="5"/>
        <v>0</v>
      </c>
      <c r="E43" s="424"/>
      <c r="F43" s="421"/>
      <c r="G43" s="348"/>
    </row>
    <row r="44" spans="1:12" x14ac:dyDescent="0.2">
      <c r="A44" s="777" t="s">
        <v>22</v>
      </c>
      <c r="B44" s="777"/>
      <c r="C44" s="777"/>
      <c r="D44" s="777"/>
      <c r="E44" s="777"/>
      <c r="F44" s="777"/>
      <c r="G44" s="777"/>
      <c r="H44" s="777"/>
      <c r="I44" s="38"/>
      <c r="J44" s="38"/>
      <c r="K44" s="199"/>
      <c r="L44" s="20"/>
    </row>
    <row r="45" spans="1:12" x14ac:dyDescent="0.2">
      <c r="A45" s="806" t="s">
        <v>23</v>
      </c>
      <c r="B45" s="808" t="s">
        <v>5</v>
      </c>
      <c r="C45" s="20"/>
    </row>
    <row r="46" spans="1:12" x14ac:dyDescent="0.2">
      <c r="A46" s="807"/>
      <c r="B46" s="809"/>
      <c r="C46" s="91"/>
      <c r="D46" s="20"/>
    </row>
    <row r="47" spans="1:12" x14ac:dyDescent="0.2">
      <c r="A47" s="14" t="s">
        <v>94</v>
      </c>
      <c r="B47" s="425">
        <v>120</v>
      </c>
      <c r="C47" s="95"/>
      <c r="D47" s="20"/>
    </row>
    <row r="48" spans="1:12" x14ac:dyDescent="0.2">
      <c r="A48" s="90" t="s">
        <v>95</v>
      </c>
      <c r="B48" s="426">
        <v>10</v>
      </c>
      <c r="C48" s="95"/>
      <c r="D48" s="20"/>
    </row>
    <row r="49" spans="1:10" x14ac:dyDescent="0.2">
      <c r="A49" s="335" t="s">
        <v>5</v>
      </c>
      <c r="B49" s="506">
        <f>SUM(B47+B48)</f>
        <v>130</v>
      </c>
      <c r="C49" s="428"/>
      <c r="D49" s="20"/>
    </row>
    <row r="50" spans="1:10" x14ac:dyDescent="0.2">
      <c r="A50" s="99" t="s">
        <v>24</v>
      </c>
      <c r="B50" s="99"/>
      <c r="C50" s="99"/>
      <c r="D50" s="20"/>
    </row>
    <row r="51" spans="1:10" x14ac:dyDescent="0.2">
      <c r="A51" s="768" t="s">
        <v>25</v>
      </c>
      <c r="B51" s="770" t="s">
        <v>4</v>
      </c>
      <c r="C51" s="772" t="s">
        <v>5</v>
      </c>
      <c r="D51" s="20"/>
    </row>
    <row r="52" spans="1:10" x14ac:dyDescent="0.2">
      <c r="A52" s="769"/>
      <c r="B52" s="771"/>
      <c r="C52" s="773"/>
      <c r="D52" s="20"/>
    </row>
    <row r="53" spans="1:10" x14ac:dyDescent="0.2">
      <c r="A53" s="768" t="s">
        <v>26</v>
      </c>
      <c r="B53" s="101" t="s">
        <v>96</v>
      </c>
      <c r="C53" s="425"/>
      <c r="D53" s="429"/>
    </row>
    <row r="54" spans="1:10" x14ac:dyDescent="0.2">
      <c r="A54" s="774"/>
      <c r="B54" s="102" t="s">
        <v>97</v>
      </c>
      <c r="C54" s="430"/>
      <c r="D54" s="429"/>
    </row>
    <row r="55" spans="1:10" x14ac:dyDescent="0.2">
      <c r="A55" s="769"/>
      <c r="B55" s="104" t="s">
        <v>98</v>
      </c>
      <c r="C55" s="426"/>
      <c r="D55" s="429"/>
    </row>
    <row r="56" spans="1:10" x14ac:dyDescent="0.2">
      <c r="A56" s="768" t="s">
        <v>27</v>
      </c>
      <c r="B56" s="101" t="s">
        <v>36</v>
      </c>
      <c r="C56" s="425"/>
      <c r="D56" s="429"/>
    </row>
    <row r="57" spans="1:10" ht="21" x14ac:dyDescent="0.2">
      <c r="A57" s="774"/>
      <c r="B57" s="102" t="s">
        <v>99</v>
      </c>
      <c r="C57" s="430"/>
      <c r="D57" s="429"/>
    </row>
    <row r="58" spans="1:10" ht="21" x14ac:dyDescent="0.2">
      <c r="A58" s="774"/>
      <c r="B58" s="341" t="s">
        <v>100</v>
      </c>
      <c r="C58" s="430"/>
      <c r="D58" s="429"/>
    </row>
    <row r="59" spans="1:10" x14ac:dyDescent="0.2">
      <c r="A59" s="769"/>
      <c r="B59" s="104" t="s">
        <v>101</v>
      </c>
      <c r="C59" s="426"/>
      <c r="D59" s="429"/>
    </row>
    <row r="60" spans="1:10" ht="31.5" x14ac:dyDescent="0.2">
      <c r="A60" s="768" t="s">
        <v>30</v>
      </c>
      <c r="B60" s="105" t="s">
        <v>102</v>
      </c>
      <c r="C60" s="425"/>
      <c r="D60" s="429"/>
    </row>
    <row r="61" spans="1:10" ht="21" x14ac:dyDescent="0.2">
      <c r="A61" s="769"/>
      <c r="B61" s="106" t="s">
        <v>103</v>
      </c>
      <c r="C61" s="426"/>
      <c r="D61" s="429"/>
    </row>
    <row r="62" spans="1:10" x14ac:dyDescent="0.2">
      <c r="A62" s="775" t="s">
        <v>31</v>
      </c>
      <c r="B62" s="776"/>
      <c r="C62" s="431"/>
      <c r="D62" s="429"/>
    </row>
    <row r="63" spans="1:10" x14ac:dyDescent="0.2">
      <c r="A63" s="777" t="s">
        <v>32</v>
      </c>
      <c r="B63" s="777"/>
      <c r="C63" s="777"/>
      <c r="D63" s="777"/>
      <c r="E63" s="777"/>
      <c r="F63" s="777"/>
      <c r="G63" s="777"/>
      <c r="H63" s="777"/>
      <c r="I63" s="777"/>
      <c r="J63" s="20"/>
    </row>
    <row r="64" spans="1:10" x14ac:dyDescent="0.2">
      <c r="A64" s="778" t="s">
        <v>33</v>
      </c>
      <c r="B64" s="778"/>
      <c r="C64" s="779" t="s">
        <v>34</v>
      </c>
      <c r="D64" s="779" t="s">
        <v>35</v>
      </c>
      <c r="E64" s="780" t="s">
        <v>27</v>
      </c>
      <c r="F64" s="779"/>
      <c r="G64" s="779"/>
      <c r="H64" s="779" t="s">
        <v>104</v>
      </c>
      <c r="I64" s="3"/>
      <c r="J64" s="20"/>
    </row>
    <row r="65" spans="1:12" x14ac:dyDescent="0.2">
      <c r="A65" s="778"/>
      <c r="B65" s="778"/>
      <c r="C65" s="779"/>
      <c r="D65" s="779"/>
      <c r="E65" s="342" t="s">
        <v>28</v>
      </c>
      <c r="F65" s="342" t="s">
        <v>105</v>
      </c>
      <c r="G65" s="342" t="s">
        <v>29</v>
      </c>
      <c r="H65" s="780"/>
      <c r="I65" s="3"/>
      <c r="J65" s="20"/>
    </row>
    <row r="66" spans="1:12" x14ac:dyDescent="0.2">
      <c r="A66" s="766" t="s">
        <v>106</v>
      </c>
      <c r="B66" s="766"/>
      <c r="C66" s="432"/>
      <c r="D66" s="432"/>
      <c r="E66" s="432"/>
      <c r="F66" s="432"/>
      <c r="G66" s="432"/>
      <c r="H66" s="433"/>
      <c r="I66" s="434"/>
      <c r="J66" s="20"/>
    </row>
    <row r="67" spans="1:12" x14ac:dyDescent="0.2">
      <c r="A67" s="767" t="s">
        <v>107</v>
      </c>
      <c r="B67" s="767"/>
      <c r="C67" s="435"/>
      <c r="D67" s="435"/>
      <c r="E67" s="435"/>
      <c r="F67" s="435"/>
      <c r="G67" s="435"/>
      <c r="H67" s="436"/>
      <c r="I67" s="434"/>
      <c r="J67" s="20"/>
    </row>
    <row r="68" spans="1:12" x14ac:dyDescent="0.2">
      <c r="A68" s="812" t="s">
        <v>108</v>
      </c>
      <c r="B68" s="812"/>
      <c r="C68" s="437"/>
      <c r="D68" s="437"/>
      <c r="E68" s="437"/>
      <c r="F68" s="437"/>
      <c r="G68" s="437"/>
      <c r="H68" s="438"/>
      <c r="I68" s="434"/>
      <c r="J68" s="20"/>
    </row>
    <row r="69" spans="1:12" x14ac:dyDescent="0.2">
      <c r="A69" s="783" t="s">
        <v>5</v>
      </c>
      <c r="B69" s="783"/>
      <c r="C69" s="114">
        <f t="shared" ref="C69:H69" si="6">SUM(C66:C68)</f>
        <v>0</v>
      </c>
      <c r="D69" s="114">
        <f t="shared" si="6"/>
        <v>0</v>
      </c>
      <c r="E69" s="114">
        <f t="shared" si="6"/>
        <v>0</v>
      </c>
      <c r="F69" s="114">
        <f t="shared" si="6"/>
        <v>0</v>
      </c>
      <c r="G69" s="114">
        <f t="shared" si="6"/>
        <v>0</v>
      </c>
      <c r="H69" s="27">
        <f t="shared" si="6"/>
        <v>0</v>
      </c>
      <c r="I69" s="441"/>
      <c r="J69" s="20"/>
    </row>
    <row r="70" spans="1:12" x14ac:dyDescent="0.2">
      <c r="A70" s="115" t="s">
        <v>39</v>
      </c>
    </row>
    <row r="71" spans="1:12" x14ac:dyDescent="0.2">
      <c r="A71" s="777" t="s">
        <v>40</v>
      </c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</row>
    <row r="72" spans="1:12" x14ac:dyDescent="0.2">
      <c r="A72" s="778" t="s">
        <v>33</v>
      </c>
      <c r="B72" s="778"/>
      <c r="C72" s="779" t="s">
        <v>34</v>
      </c>
      <c r="D72" s="779" t="s">
        <v>35</v>
      </c>
      <c r="E72" s="780" t="s">
        <v>27</v>
      </c>
      <c r="F72" s="779"/>
      <c r="G72" s="779"/>
      <c r="H72" s="779" t="s">
        <v>104</v>
      </c>
      <c r="I72" s="3"/>
      <c r="J72" s="3"/>
      <c r="K72" s="191"/>
      <c r="L72" s="116"/>
    </row>
    <row r="73" spans="1:12" x14ac:dyDescent="0.2">
      <c r="A73" s="778"/>
      <c r="B73" s="778"/>
      <c r="C73" s="779"/>
      <c r="D73" s="779"/>
      <c r="E73" s="342" t="s">
        <v>28</v>
      </c>
      <c r="F73" s="342" t="s">
        <v>105</v>
      </c>
      <c r="G73" s="342" t="s">
        <v>29</v>
      </c>
      <c r="H73" s="780"/>
      <c r="I73" s="3"/>
      <c r="J73" s="3"/>
      <c r="K73" s="191"/>
      <c r="L73" s="116"/>
    </row>
    <row r="74" spans="1:12" x14ac:dyDescent="0.2">
      <c r="A74" s="766" t="s">
        <v>107</v>
      </c>
      <c r="B74" s="766"/>
      <c r="C74" s="432"/>
      <c r="D74" s="432"/>
      <c r="E74" s="432">
        <v>36</v>
      </c>
      <c r="F74" s="432"/>
      <c r="G74" s="432"/>
      <c r="H74" s="433"/>
      <c r="I74" s="434"/>
      <c r="J74" s="3"/>
      <c r="K74" s="191"/>
      <c r="L74" s="3"/>
    </row>
    <row r="75" spans="1:12" x14ac:dyDescent="0.2">
      <c r="A75" s="767" t="s">
        <v>109</v>
      </c>
      <c r="B75" s="767"/>
      <c r="C75" s="430"/>
      <c r="D75" s="430"/>
      <c r="E75" s="430"/>
      <c r="F75" s="430"/>
      <c r="G75" s="430"/>
      <c r="H75" s="442"/>
      <c r="I75" s="434"/>
      <c r="J75" s="3"/>
      <c r="K75" s="191"/>
      <c r="L75" s="3"/>
    </row>
    <row r="76" spans="1:12" ht="14.25" customHeight="1" x14ac:dyDescent="0.2">
      <c r="A76" s="781" t="s">
        <v>110</v>
      </c>
      <c r="B76" s="781"/>
      <c r="C76" s="430"/>
      <c r="D76" s="430"/>
      <c r="E76" s="430"/>
      <c r="F76" s="430"/>
      <c r="G76" s="430"/>
      <c r="H76" s="442"/>
      <c r="I76" s="434"/>
      <c r="J76" s="3"/>
      <c r="K76" s="191"/>
      <c r="L76" s="3"/>
    </row>
    <row r="77" spans="1:12" x14ac:dyDescent="0.2">
      <c r="A77" s="767" t="s">
        <v>111</v>
      </c>
      <c r="B77" s="767"/>
      <c r="C77" s="430"/>
      <c r="D77" s="430">
        <v>4</v>
      </c>
      <c r="E77" s="430"/>
      <c r="F77" s="430"/>
      <c r="G77" s="430"/>
      <c r="H77" s="442"/>
      <c r="I77" s="434"/>
      <c r="J77" s="3"/>
      <c r="K77" s="191"/>
      <c r="L77" s="3"/>
    </row>
    <row r="78" spans="1:12" x14ac:dyDescent="0.2">
      <c r="A78" s="782" t="s">
        <v>108</v>
      </c>
      <c r="B78" s="782"/>
      <c r="C78" s="437">
        <v>1</v>
      </c>
      <c r="D78" s="437">
        <v>2</v>
      </c>
      <c r="E78" s="437"/>
      <c r="F78" s="437"/>
      <c r="G78" s="437"/>
      <c r="H78" s="438"/>
      <c r="I78" s="434"/>
      <c r="J78" s="3"/>
      <c r="K78" s="191"/>
      <c r="L78" s="3"/>
    </row>
    <row r="79" spans="1:12" x14ac:dyDescent="0.2">
      <c r="A79" s="783" t="s">
        <v>5</v>
      </c>
      <c r="B79" s="783"/>
      <c r="C79" s="114">
        <f t="shared" ref="C79:H79" si="7">SUM(C74:C78)</f>
        <v>1</v>
      </c>
      <c r="D79" s="114">
        <f t="shared" si="7"/>
        <v>6</v>
      </c>
      <c r="E79" s="114">
        <f t="shared" si="7"/>
        <v>36</v>
      </c>
      <c r="F79" s="114">
        <f t="shared" si="7"/>
        <v>0</v>
      </c>
      <c r="G79" s="114">
        <f t="shared" si="7"/>
        <v>0</v>
      </c>
      <c r="H79" s="27">
        <f t="shared" si="7"/>
        <v>0</v>
      </c>
      <c r="I79" s="441"/>
      <c r="J79" s="3"/>
      <c r="K79" s="191"/>
      <c r="L79" s="3"/>
    </row>
    <row r="80" spans="1:12" x14ac:dyDescent="0.2">
      <c r="A80" s="115" t="s">
        <v>39</v>
      </c>
      <c r="B80" s="118"/>
      <c r="C80" s="119"/>
      <c r="D80" s="119"/>
      <c r="E80" s="119"/>
      <c r="F80" s="119"/>
      <c r="G80" s="119"/>
      <c r="H80" s="119"/>
      <c r="I80" s="2"/>
      <c r="J80" s="2"/>
      <c r="K80" s="188"/>
      <c r="L80" s="2"/>
    </row>
    <row r="81" spans="1:12" x14ac:dyDescent="0.2">
      <c r="A81" s="784" t="s">
        <v>41</v>
      </c>
      <c r="B81" s="784"/>
      <c r="C81" s="784"/>
      <c r="D81" s="784"/>
      <c r="E81" s="784"/>
      <c r="F81" s="784"/>
      <c r="G81" s="784"/>
      <c r="H81" s="784"/>
      <c r="I81" s="2"/>
      <c r="J81" s="2"/>
      <c r="K81" s="188"/>
      <c r="L81" s="2"/>
    </row>
    <row r="82" spans="1:12" ht="52.5" x14ac:dyDescent="0.2">
      <c r="A82" s="785" t="s">
        <v>42</v>
      </c>
      <c r="B82" s="786"/>
      <c r="C82" s="330" t="s">
        <v>5</v>
      </c>
      <c r="D82" s="330" t="s">
        <v>112</v>
      </c>
      <c r="E82" s="330" t="s">
        <v>43</v>
      </c>
      <c r="F82" s="330" t="s">
        <v>113</v>
      </c>
      <c r="G82" s="330" t="s">
        <v>44</v>
      </c>
      <c r="H82" s="330" t="s">
        <v>114</v>
      </c>
      <c r="I82" s="2"/>
      <c r="J82" s="2"/>
      <c r="K82" s="188"/>
      <c r="L82" s="2"/>
    </row>
    <row r="83" spans="1:12" x14ac:dyDescent="0.2">
      <c r="A83" s="787" t="s">
        <v>34</v>
      </c>
      <c r="B83" s="788"/>
      <c r="C83" s="443"/>
      <c r="D83" s="443"/>
      <c r="E83" s="443"/>
      <c r="F83" s="443"/>
      <c r="G83" s="443"/>
      <c r="H83" s="443"/>
      <c r="I83" s="444"/>
      <c r="J83" s="2"/>
      <c r="K83" s="188"/>
      <c r="L83" s="2"/>
    </row>
    <row r="84" spans="1:12" x14ac:dyDescent="0.2">
      <c r="A84" s="768" t="s">
        <v>27</v>
      </c>
      <c r="B84" s="340" t="s">
        <v>36</v>
      </c>
      <c r="C84" s="432"/>
      <c r="D84" s="445"/>
      <c r="E84" s="445"/>
      <c r="F84" s="445"/>
      <c r="G84" s="445"/>
      <c r="H84" s="445"/>
      <c r="I84" s="444"/>
      <c r="J84" s="2"/>
      <c r="K84" s="188"/>
      <c r="L84" s="2"/>
    </row>
    <row r="85" spans="1:12" x14ac:dyDescent="0.2">
      <c r="A85" s="774"/>
      <c r="B85" s="343" t="s">
        <v>37</v>
      </c>
      <c r="C85" s="435"/>
      <c r="D85" s="435"/>
      <c r="E85" s="435"/>
      <c r="F85" s="435"/>
      <c r="G85" s="435"/>
      <c r="H85" s="435"/>
      <c r="I85" s="444"/>
      <c r="J85" s="2"/>
      <c r="K85" s="188"/>
      <c r="L85" s="2"/>
    </row>
    <row r="86" spans="1:12" x14ac:dyDescent="0.2">
      <c r="A86" s="769"/>
      <c r="B86" s="123" t="s">
        <v>101</v>
      </c>
      <c r="C86" s="446"/>
      <c r="D86" s="446"/>
      <c r="E86" s="446"/>
      <c r="F86" s="446"/>
      <c r="G86" s="446"/>
      <c r="H86" s="446"/>
      <c r="I86" s="444"/>
      <c r="J86" s="2"/>
      <c r="K86" s="188"/>
      <c r="L86" s="2"/>
    </row>
    <row r="87" spans="1:12" x14ac:dyDescent="0.2">
      <c r="A87" s="789" t="s">
        <v>35</v>
      </c>
      <c r="B87" s="790"/>
      <c r="C87" s="432"/>
      <c r="D87" s="445"/>
      <c r="E87" s="445"/>
      <c r="F87" s="445"/>
      <c r="G87" s="445"/>
      <c r="H87" s="445"/>
      <c r="I87" s="444"/>
      <c r="J87" s="2"/>
      <c r="K87" s="188"/>
      <c r="L87" s="2"/>
    </row>
    <row r="88" spans="1:12" x14ac:dyDescent="0.2">
      <c r="A88" s="764" t="s">
        <v>31</v>
      </c>
      <c r="B88" s="765"/>
      <c r="C88" s="447"/>
      <c r="D88" s="426"/>
      <c r="E88" s="426"/>
      <c r="F88" s="426"/>
      <c r="G88" s="426"/>
      <c r="H88" s="426"/>
      <c r="I88" s="444"/>
      <c r="J88" s="2"/>
      <c r="K88" s="188"/>
      <c r="L88" s="2"/>
    </row>
    <row r="89" spans="1:12" x14ac:dyDescent="0.2">
      <c r="A89" s="115" t="s">
        <v>39</v>
      </c>
      <c r="B89" s="126"/>
      <c r="C89" s="127"/>
      <c r="D89" s="128"/>
      <c r="E89" s="128"/>
      <c r="F89" s="128"/>
      <c r="G89" s="128"/>
      <c r="H89" s="128"/>
      <c r="I89" s="2"/>
      <c r="J89" s="2"/>
      <c r="K89" s="188"/>
      <c r="L89" s="2"/>
    </row>
    <row r="90" spans="1:12" x14ac:dyDescent="0.2">
      <c r="A90" s="777" t="s">
        <v>115</v>
      </c>
      <c r="B90" s="777"/>
      <c r="C90" s="777"/>
      <c r="D90" s="777"/>
      <c r="E90" s="777"/>
      <c r="F90" s="777"/>
      <c r="G90" s="777"/>
      <c r="H90" s="777"/>
      <c r="I90" s="777"/>
      <c r="J90" s="2"/>
      <c r="K90" s="188"/>
      <c r="L90" s="2"/>
    </row>
    <row r="91" spans="1:12" x14ac:dyDescent="0.2">
      <c r="A91" s="813" t="s">
        <v>33</v>
      </c>
      <c r="B91" s="814"/>
      <c r="C91" s="817" t="s">
        <v>5</v>
      </c>
      <c r="D91" s="3"/>
      <c r="E91" s="448"/>
      <c r="F91" s="448"/>
      <c r="G91" s="448"/>
      <c r="H91" s="448"/>
      <c r="I91" s="448"/>
      <c r="J91" s="2"/>
      <c r="K91" s="188"/>
      <c r="L91" s="2"/>
    </row>
    <row r="92" spans="1:12" x14ac:dyDescent="0.2">
      <c r="A92" s="815"/>
      <c r="B92" s="816"/>
      <c r="C92" s="818"/>
      <c r="D92" s="3"/>
      <c r="E92" s="448"/>
      <c r="F92" s="448"/>
      <c r="G92" s="448"/>
      <c r="H92" s="448"/>
      <c r="I92" s="448"/>
      <c r="J92" s="2"/>
      <c r="K92" s="188"/>
      <c r="L92" s="2"/>
    </row>
    <row r="93" spans="1:12" x14ac:dyDescent="0.2">
      <c r="A93" s="787" t="s">
        <v>34</v>
      </c>
      <c r="B93" s="788"/>
      <c r="C93" s="443"/>
      <c r="D93" s="434"/>
      <c r="E93" s="448"/>
      <c r="F93" s="448"/>
      <c r="G93" s="448"/>
      <c r="H93" s="448"/>
      <c r="I93" s="448"/>
      <c r="J93" s="199"/>
      <c r="K93" s="20"/>
    </row>
    <row r="94" spans="1:12" x14ac:dyDescent="0.2">
      <c r="A94" s="819" t="s">
        <v>27</v>
      </c>
      <c r="B94" s="331" t="s">
        <v>36</v>
      </c>
      <c r="C94" s="445"/>
      <c r="D94" s="434"/>
      <c r="E94" s="448"/>
      <c r="F94" s="448"/>
      <c r="G94" s="448"/>
      <c r="H94" s="448"/>
      <c r="I94" s="448"/>
      <c r="J94" s="38"/>
      <c r="K94" s="199"/>
      <c r="L94" s="20"/>
    </row>
    <row r="95" spans="1:12" x14ac:dyDescent="0.2">
      <c r="A95" s="819"/>
      <c r="B95" s="130" t="s">
        <v>37</v>
      </c>
      <c r="C95" s="435"/>
      <c r="D95" s="434"/>
      <c r="E95" s="448"/>
    </row>
    <row r="96" spans="1:12" x14ac:dyDescent="0.2">
      <c r="A96" s="807"/>
      <c r="B96" s="131" t="s">
        <v>101</v>
      </c>
      <c r="C96" s="446"/>
      <c r="D96" s="434"/>
      <c r="E96" s="448"/>
    </row>
    <row r="97" spans="1:12" x14ac:dyDescent="0.2">
      <c r="A97" s="789" t="s">
        <v>35</v>
      </c>
      <c r="B97" s="790"/>
      <c r="C97" s="445"/>
      <c r="D97" s="434"/>
      <c r="E97" s="448"/>
    </row>
    <row r="98" spans="1:12" x14ac:dyDescent="0.2">
      <c r="A98" s="764" t="s">
        <v>31</v>
      </c>
      <c r="B98" s="765"/>
      <c r="C98" s="446"/>
      <c r="D98" s="434"/>
      <c r="E98" s="448"/>
    </row>
    <row r="99" spans="1:12" x14ac:dyDescent="0.2">
      <c r="A99" s="115" t="s">
        <v>39</v>
      </c>
      <c r="B99" s="126"/>
      <c r="C99" s="127"/>
      <c r="D99" s="2"/>
      <c r="E99" s="448"/>
    </row>
    <row r="100" spans="1:12" x14ac:dyDescent="0.2">
      <c r="A100" s="777" t="s">
        <v>46</v>
      </c>
      <c r="B100" s="777"/>
      <c r="C100" s="777"/>
      <c r="D100" s="777"/>
      <c r="E100" s="777"/>
    </row>
    <row r="101" spans="1:12" ht="21" x14ac:dyDescent="0.2">
      <c r="A101" s="132" t="s">
        <v>47</v>
      </c>
      <c r="B101" s="133" t="s">
        <v>116</v>
      </c>
      <c r="C101" s="345"/>
      <c r="D101" s="344"/>
    </row>
    <row r="102" spans="1:12" x14ac:dyDescent="0.2">
      <c r="A102" s="343" t="s">
        <v>48</v>
      </c>
      <c r="B102" s="449"/>
      <c r="C102" s="450"/>
      <c r="D102" s="344"/>
    </row>
    <row r="103" spans="1:12" x14ac:dyDescent="0.2">
      <c r="A103" s="343" t="s">
        <v>49</v>
      </c>
      <c r="B103" s="451"/>
      <c r="C103" s="450"/>
      <c r="D103" s="344"/>
    </row>
    <row r="104" spans="1:12" x14ac:dyDescent="0.2">
      <c r="A104" s="343" t="s">
        <v>50</v>
      </c>
      <c r="B104" s="451">
        <v>2</v>
      </c>
      <c r="C104" s="450"/>
      <c r="D104" s="344"/>
    </row>
    <row r="105" spans="1:12" x14ac:dyDescent="0.2">
      <c r="A105" s="343" t="s">
        <v>51</v>
      </c>
      <c r="B105" s="451">
        <v>1</v>
      </c>
      <c r="C105" s="452"/>
      <c r="D105" s="344"/>
    </row>
    <row r="106" spans="1:12" x14ac:dyDescent="0.2">
      <c r="A106" s="123" t="s">
        <v>52</v>
      </c>
      <c r="B106" s="453">
        <v>1</v>
      </c>
      <c r="C106" s="452"/>
      <c r="D106" s="344"/>
    </row>
    <row r="107" spans="1:12" x14ac:dyDescent="0.2">
      <c r="A107" s="820" t="s">
        <v>53</v>
      </c>
      <c r="B107" s="821"/>
      <c r="C107" s="821"/>
      <c r="D107" s="821"/>
    </row>
    <row r="108" spans="1:12" ht="21" x14ac:dyDescent="0.2">
      <c r="A108" s="132" t="s">
        <v>47</v>
      </c>
      <c r="B108" s="133" t="s">
        <v>116</v>
      </c>
      <c r="C108" s="345"/>
      <c r="D108" s="344"/>
      <c r="E108" s="134"/>
    </row>
    <row r="109" spans="1:12" x14ac:dyDescent="0.2">
      <c r="A109" s="343" t="s">
        <v>48</v>
      </c>
      <c r="B109" s="449"/>
      <c r="C109" s="450"/>
      <c r="D109" s="344"/>
      <c r="E109" s="345"/>
      <c r="F109" s="100"/>
      <c r="G109" s="20"/>
      <c r="H109" s="20"/>
      <c r="I109" s="344"/>
      <c r="J109" s="345"/>
      <c r="K109" s="199"/>
      <c r="L109" s="20"/>
    </row>
    <row r="110" spans="1:12" x14ac:dyDescent="0.2">
      <c r="A110" s="343" t="s">
        <v>49</v>
      </c>
      <c r="B110" s="451"/>
      <c r="C110" s="450"/>
      <c r="D110" s="344"/>
      <c r="E110" s="345"/>
      <c r="F110" s="100"/>
      <c r="G110" s="20"/>
      <c r="H110" s="20"/>
      <c r="I110" s="344"/>
      <c r="J110" s="345"/>
      <c r="K110" s="199"/>
      <c r="L110" s="20"/>
    </row>
    <row r="111" spans="1:12" x14ac:dyDescent="0.2">
      <c r="A111" s="343" t="s">
        <v>50</v>
      </c>
      <c r="B111" s="451">
        <v>1</v>
      </c>
      <c r="C111" s="450"/>
      <c r="D111" s="344"/>
      <c r="E111" s="345"/>
      <c r="F111" s="100"/>
      <c r="G111" s="20"/>
      <c r="H111" s="20"/>
      <c r="I111" s="344"/>
      <c r="J111" s="345"/>
      <c r="K111" s="199"/>
      <c r="L111" s="20"/>
    </row>
    <row r="112" spans="1:12" x14ac:dyDescent="0.2">
      <c r="A112" s="343" t="s">
        <v>51</v>
      </c>
      <c r="B112" s="451">
        <v>1</v>
      </c>
      <c r="C112" s="452"/>
      <c r="D112" s="822"/>
      <c r="E112" s="823"/>
      <c r="F112" s="100"/>
      <c r="G112" s="20"/>
      <c r="H112" s="20"/>
      <c r="I112" s="344"/>
      <c r="J112" s="345"/>
      <c r="K112" s="199"/>
      <c r="L112" s="20"/>
    </row>
    <row r="113" spans="1:12" x14ac:dyDescent="0.2">
      <c r="A113" s="123" t="s">
        <v>52</v>
      </c>
      <c r="B113" s="453"/>
      <c r="C113" s="452"/>
      <c r="D113" s="822"/>
      <c r="E113" s="823"/>
      <c r="F113" s="100"/>
      <c r="G113" s="20"/>
      <c r="H113" s="20"/>
      <c r="I113" s="344"/>
      <c r="J113" s="345"/>
      <c r="K113" s="199"/>
      <c r="L113" s="20"/>
    </row>
    <row r="114" spans="1:12" x14ac:dyDescent="0.2">
      <c r="A114" s="139" t="s">
        <v>54</v>
      </c>
      <c r="B114" s="140"/>
      <c r="C114" s="140"/>
      <c r="D114" s="140"/>
      <c r="E114" s="140"/>
      <c r="F114" s="140"/>
      <c r="G114" s="448"/>
      <c r="H114" s="448"/>
      <c r="I114" s="448"/>
      <c r="J114" s="38"/>
      <c r="K114" s="199"/>
      <c r="L114" s="20"/>
    </row>
    <row r="115" spans="1:12" x14ac:dyDescent="0.2">
      <c r="A115" s="785" t="s">
        <v>4</v>
      </c>
      <c r="B115" s="786"/>
      <c r="C115" s="330" t="s">
        <v>5</v>
      </c>
      <c r="D115" s="342" t="s">
        <v>117</v>
      </c>
      <c r="E115" s="342" t="s">
        <v>55</v>
      </c>
      <c r="F115" s="342" t="s">
        <v>56</v>
      </c>
      <c r="G115" s="448"/>
      <c r="H115" s="448"/>
      <c r="I115" s="448"/>
      <c r="J115" s="199"/>
      <c r="K115" s="20"/>
    </row>
    <row r="116" spans="1:12" x14ac:dyDescent="0.2">
      <c r="A116" s="824" t="s">
        <v>34</v>
      </c>
      <c r="B116" s="825"/>
      <c r="C116" s="507">
        <f t="shared" ref="C116:C121" si="8">SUM(D116:F116)</f>
        <v>0</v>
      </c>
      <c r="D116" s="455"/>
      <c r="E116" s="455"/>
      <c r="F116" s="455"/>
      <c r="G116" s="456"/>
      <c r="H116" s="448"/>
      <c r="I116" s="448"/>
      <c r="J116" s="199"/>
      <c r="K116" s="20"/>
    </row>
    <row r="117" spans="1:12" x14ac:dyDescent="0.2">
      <c r="A117" s="806" t="s">
        <v>27</v>
      </c>
      <c r="B117" s="329" t="s">
        <v>45</v>
      </c>
      <c r="C117" s="508">
        <f t="shared" si="8"/>
        <v>0</v>
      </c>
      <c r="D117" s="432"/>
      <c r="E117" s="432"/>
      <c r="F117" s="432"/>
      <c r="G117" s="456"/>
      <c r="H117" s="448"/>
      <c r="I117" s="448"/>
      <c r="J117" s="199"/>
      <c r="K117" s="20"/>
    </row>
    <row r="118" spans="1:12" x14ac:dyDescent="0.2">
      <c r="A118" s="819"/>
      <c r="B118" s="130" t="s">
        <v>37</v>
      </c>
      <c r="C118" s="509">
        <f t="shared" si="8"/>
        <v>0</v>
      </c>
      <c r="D118" s="430"/>
      <c r="E118" s="430"/>
      <c r="F118" s="430"/>
      <c r="G118" s="456"/>
      <c r="H118" s="448"/>
      <c r="I118" s="448"/>
      <c r="J118" s="199"/>
      <c r="K118" s="20"/>
    </row>
    <row r="119" spans="1:12" x14ac:dyDescent="0.2">
      <c r="A119" s="807"/>
      <c r="B119" s="131" t="s">
        <v>38</v>
      </c>
      <c r="C119" s="510">
        <f t="shared" si="8"/>
        <v>0</v>
      </c>
      <c r="D119" s="426"/>
      <c r="E119" s="426"/>
      <c r="F119" s="426"/>
      <c r="G119" s="456"/>
      <c r="H119" s="448"/>
      <c r="I119" s="448"/>
      <c r="J119" s="199"/>
      <c r="K119" s="20"/>
    </row>
    <row r="120" spans="1:12" x14ac:dyDescent="0.2">
      <c r="A120" s="827" t="s">
        <v>35</v>
      </c>
      <c r="B120" s="828"/>
      <c r="C120" s="511">
        <f t="shared" si="8"/>
        <v>0</v>
      </c>
      <c r="D120" s="461"/>
      <c r="E120" s="461"/>
      <c r="F120" s="461"/>
      <c r="G120" s="456"/>
      <c r="H120" s="448"/>
      <c r="I120" s="448"/>
      <c r="J120" s="199"/>
      <c r="K120" s="20"/>
    </row>
    <row r="121" spans="1:12" x14ac:dyDescent="0.2">
      <c r="A121" s="764" t="s">
        <v>31</v>
      </c>
      <c r="B121" s="765"/>
      <c r="C121" s="510">
        <f t="shared" si="8"/>
        <v>0</v>
      </c>
      <c r="D121" s="426"/>
      <c r="E121" s="426"/>
      <c r="F121" s="426"/>
      <c r="G121" s="456"/>
      <c r="H121" s="448"/>
      <c r="I121" s="448"/>
      <c r="J121" s="199"/>
      <c r="K121" s="20"/>
    </row>
    <row r="122" spans="1:12" x14ac:dyDescent="0.2">
      <c r="A122" s="115" t="s">
        <v>39</v>
      </c>
      <c r="B122" s="115"/>
      <c r="C122" s="119"/>
      <c r="D122" s="119"/>
      <c r="E122" s="128"/>
      <c r="F122" s="2"/>
      <c r="G122" s="448"/>
      <c r="H122" s="448"/>
      <c r="I122" s="448"/>
      <c r="J122" s="199"/>
      <c r="K122" s="20"/>
    </row>
    <row r="123" spans="1:12" x14ac:dyDescent="0.2">
      <c r="A123" s="115" t="s">
        <v>57</v>
      </c>
      <c r="B123" s="149"/>
      <c r="C123" s="119"/>
      <c r="D123" s="119"/>
      <c r="E123" s="119"/>
      <c r="F123" s="119"/>
      <c r="G123" s="448"/>
      <c r="H123" s="448"/>
      <c r="I123" s="448"/>
      <c r="J123" s="199"/>
      <c r="K123" s="20"/>
    </row>
    <row r="124" spans="1:12" x14ac:dyDescent="0.2">
      <c r="A124" s="7" t="s">
        <v>58</v>
      </c>
      <c r="B124" s="7"/>
      <c r="C124" s="7"/>
      <c r="D124" s="7"/>
      <c r="E124" s="7"/>
      <c r="F124" s="150"/>
      <c r="G124" s="150"/>
      <c r="H124" s="448"/>
      <c r="I124" s="448"/>
      <c r="J124" s="199"/>
      <c r="K124" s="20"/>
    </row>
    <row r="125" spans="1:12" x14ac:dyDescent="0.2">
      <c r="A125" s="826" t="s">
        <v>59</v>
      </c>
      <c r="B125" s="770"/>
      <c r="C125" s="772" t="s">
        <v>5</v>
      </c>
      <c r="D125" s="798" t="s">
        <v>60</v>
      </c>
      <c r="E125" s="800"/>
      <c r="F125" s="798" t="s">
        <v>61</v>
      </c>
      <c r="G125" s="800"/>
      <c r="H125" s="448"/>
      <c r="I125" s="448"/>
      <c r="J125" s="199"/>
      <c r="K125" s="20"/>
    </row>
    <row r="126" spans="1:12" x14ac:dyDescent="0.2">
      <c r="A126" s="794"/>
      <c r="B126" s="771"/>
      <c r="C126" s="773"/>
      <c r="D126" s="151" t="s">
        <v>118</v>
      </c>
      <c r="E126" s="152" t="s">
        <v>119</v>
      </c>
      <c r="F126" s="151" t="s">
        <v>120</v>
      </c>
      <c r="G126" s="152" t="s">
        <v>119</v>
      </c>
      <c r="H126" s="448"/>
      <c r="I126" s="448"/>
      <c r="J126" s="199"/>
      <c r="K126" s="20"/>
    </row>
    <row r="127" spans="1:12" x14ac:dyDescent="0.2">
      <c r="A127" s="787" t="s">
        <v>34</v>
      </c>
      <c r="B127" s="788"/>
      <c r="C127" s="153">
        <f t="shared" ref="C127:C133" si="9">SUM(D127:G127)</f>
        <v>226</v>
      </c>
      <c r="D127" s="154">
        <v>4</v>
      </c>
      <c r="E127" s="155"/>
      <c r="F127" s="154">
        <v>222</v>
      </c>
      <c r="G127" s="155"/>
      <c r="H127" s="456"/>
      <c r="I127" s="448"/>
      <c r="J127" s="199"/>
      <c r="K127" s="20"/>
    </row>
    <row r="128" spans="1:12" x14ac:dyDescent="0.2">
      <c r="A128" s="806" t="s">
        <v>27</v>
      </c>
      <c r="B128" s="329" t="s">
        <v>45</v>
      </c>
      <c r="C128" s="153">
        <f t="shared" si="9"/>
        <v>94</v>
      </c>
      <c r="D128" s="154"/>
      <c r="E128" s="155"/>
      <c r="F128" s="154">
        <v>94</v>
      </c>
      <c r="G128" s="155"/>
      <c r="H128" s="456"/>
      <c r="I128" s="448"/>
      <c r="J128" s="199"/>
      <c r="K128" s="20"/>
    </row>
    <row r="129" spans="1:12" x14ac:dyDescent="0.2">
      <c r="A129" s="819"/>
      <c r="B129" s="130" t="s">
        <v>37</v>
      </c>
      <c r="C129" s="156">
        <f t="shared" si="9"/>
        <v>0</v>
      </c>
      <c r="D129" s="157"/>
      <c r="E129" s="158"/>
      <c r="F129" s="157"/>
      <c r="G129" s="158"/>
      <c r="H129" s="456"/>
      <c r="I129" s="448"/>
      <c r="J129" s="199"/>
      <c r="K129" s="20"/>
    </row>
    <row r="130" spans="1:12" x14ac:dyDescent="0.2">
      <c r="A130" s="807"/>
      <c r="B130" s="131" t="s">
        <v>38</v>
      </c>
      <c r="C130" s="159">
        <f t="shared" si="9"/>
        <v>0</v>
      </c>
      <c r="D130" s="160"/>
      <c r="E130" s="161"/>
      <c r="F130" s="160"/>
      <c r="G130" s="161"/>
      <c r="H130" s="456"/>
      <c r="I130" s="448"/>
      <c r="J130" s="199"/>
      <c r="K130" s="20"/>
    </row>
    <row r="131" spans="1:12" x14ac:dyDescent="0.2">
      <c r="A131" s="789" t="s">
        <v>35</v>
      </c>
      <c r="B131" s="790"/>
      <c r="C131" s="162">
        <f t="shared" si="9"/>
        <v>87</v>
      </c>
      <c r="D131" s="17"/>
      <c r="E131" s="19"/>
      <c r="F131" s="17">
        <v>87</v>
      </c>
      <c r="G131" s="19"/>
      <c r="H131" s="456"/>
      <c r="I131" s="448"/>
      <c r="J131" s="199"/>
      <c r="K131" s="20"/>
    </row>
    <row r="132" spans="1:12" x14ac:dyDescent="0.2">
      <c r="A132" s="764" t="s">
        <v>31</v>
      </c>
      <c r="B132" s="765"/>
      <c r="C132" s="163">
        <f t="shared" si="9"/>
        <v>5</v>
      </c>
      <c r="D132" s="164"/>
      <c r="E132" s="50"/>
      <c r="F132" s="164">
        <v>5</v>
      </c>
      <c r="G132" s="50"/>
      <c r="H132" s="456"/>
      <c r="I132" s="448"/>
      <c r="J132" s="199"/>
      <c r="K132" s="20"/>
    </row>
    <row r="133" spans="1:12" x14ac:dyDescent="0.2">
      <c r="A133" s="758" t="s">
        <v>5</v>
      </c>
      <c r="B133" s="759"/>
      <c r="C133" s="27">
        <f t="shared" si="9"/>
        <v>412</v>
      </c>
      <c r="D133" s="165">
        <f>SUM(D127:D132)</f>
        <v>4</v>
      </c>
      <c r="E133" s="166">
        <f>SUM(E127:E132)</f>
        <v>0</v>
      </c>
      <c r="F133" s="165">
        <f>SUM(F127:F132)</f>
        <v>408</v>
      </c>
      <c r="G133" s="166">
        <f>SUM(G127:G132)</f>
        <v>0</v>
      </c>
      <c r="H133" s="469"/>
      <c r="I133" s="448"/>
      <c r="J133" s="199"/>
      <c r="K133" s="20"/>
    </row>
    <row r="134" spans="1:12" x14ac:dyDescent="0.2">
      <c r="A134" s="167" t="s">
        <v>62</v>
      </c>
      <c r="B134" s="167"/>
      <c r="C134" s="167"/>
      <c r="D134" s="150"/>
      <c r="E134" s="150"/>
      <c r="F134" s="119"/>
      <c r="G134" s="448"/>
      <c r="H134" s="448"/>
      <c r="I134" s="448"/>
      <c r="J134" s="199"/>
      <c r="K134" s="20"/>
    </row>
    <row r="135" spans="1:12" x14ac:dyDescent="0.2">
      <c r="A135" s="826" t="s">
        <v>17</v>
      </c>
      <c r="B135" s="829"/>
      <c r="C135" s="336" t="s">
        <v>5</v>
      </c>
      <c r="D135" s="150"/>
      <c r="E135" s="150"/>
      <c r="F135" s="119"/>
      <c r="G135" s="448"/>
      <c r="H135" s="448"/>
      <c r="I135" s="448"/>
      <c r="J135" s="199"/>
      <c r="K135" s="20"/>
    </row>
    <row r="136" spans="1:12" x14ac:dyDescent="0.2">
      <c r="A136" s="830" t="s">
        <v>63</v>
      </c>
      <c r="B136" s="168" t="s">
        <v>121</v>
      </c>
      <c r="C136" s="169">
        <v>247</v>
      </c>
      <c r="D136" s="470"/>
      <c r="E136" s="150"/>
      <c r="F136" s="119"/>
      <c r="G136" s="448"/>
      <c r="H136" s="448"/>
      <c r="I136" s="448"/>
      <c r="J136" s="199"/>
      <c r="K136" s="20"/>
    </row>
    <row r="137" spans="1:12" x14ac:dyDescent="0.2">
      <c r="A137" s="831"/>
      <c r="B137" s="170" t="s">
        <v>122</v>
      </c>
      <c r="C137" s="171">
        <v>226</v>
      </c>
      <c r="D137" s="470"/>
      <c r="E137" s="150"/>
      <c r="F137" s="119"/>
      <c r="G137" s="448"/>
      <c r="H137" s="448"/>
      <c r="I137" s="448"/>
      <c r="J137" s="199"/>
      <c r="K137" s="20"/>
    </row>
    <row r="138" spans="1:12" x14ac:dyDescent="0.2">
      <c r="A138" s="172" t="s">
        <v>64</v>
      </c>
      <c r="B138" s="172"/>
      <c r="C138" s="172"/>
      <c r="D138" s="150"/>
      <c r="E138" s="150"/>
      <c r="F138" s="448"/>
      <c r="G138" s="448"/>
      <c r="H138" s="448"/>
      <c r="I138" s="448"/>
      <c r="J138" s="199"/>
      <c r="K138" s="20"/>
    </row>
    <row r="139" spans="1:12" x14ac:dyDescent="0.2">
      <c r="A139" s="772" t="s">
        <v>17</v>
      </c>
      <c r="B139" s="772" t="s">
        <v>5</v>
      </c>
      <c r="C139" s="772" t="s">
        <v>26</v>
      </c>
      <c r="D139" s="772" t="s">
        <v>30</v>
      </c>
      <c r="E139" s="772" t="s">
        <v>27</v>
      </c>
      <c r="F139" s="448"/>
      <c r="G139" s="448"/>
      <c r="H139" s="448"/>
      <c r="I139" s="448"/>
      <c r="J139" s="199"/>
      <c r="K139" s="20"/>
    </row>
    <row r="140" spans="1:12" x14ac:dyDescent="0.2">
      <c r="A140" s="773"/>
      <c r="B140" s="773"/>
      <c r="C140" s="773"/>
      <c r="D140" s="773"/>
      <c r="E140" s="773"/>
      <c r="F140" s="448"/>
      <c r="G140" s="448"/>
      <c r="H140" s="448"/>
      <c r="I140" s="448"/>
      <c r="J140" s="38"/>
      <c r="K140" s="199"/>
      <c r="L140" s="20"/>
    </row>
    <row r="141" spans="1:12" x14ac:dyDescent="0.2">
      <c r="A141" s="173" t="s">
        <v>123</v>
      </c>
      <c r="B141" s="174">
        <f t="shared" ref="B141:B150" si="10">SUM(C141:E141)</f>
        <v>0</v>
      </c>
      <c r="C141" s="175"/>
      <c r="D141" s="175"/>
      <c r="E141" s="175"/>
      <c r="F141" s="472"/>
      <c r="G141" s="3"/>
    </row>
    <row r="142" spans="1:12" x14ac:dyDescent="0.2">
      <c r="A142" s="173" t="s">
        <v>124</v>
      </c>
      <c r="B142" s="174">
        <f t="shared" si="10"/>
        <v>0</v>
      </c>
      <c r="C142" s="175"/>
      <c r="D142" s="175"/>
      <c r="E142" s="175"/>
      <c r="F142" s="472"/>
      <c r="G142" s="3"/>
    </row>
    <row r="143" spans="1:12" x14ac:dyDescent="0.2">
      <c r="A143" s="173" t="s">
        <v>125</v>
      </c>
      <c r="B143" s="174">
        <f t="shared" si="10"/>
        <v>0</v>
      </c>
      <c r="C143" s="175"/>
      <c r="D143" s="175"/>
      <c r="E143" s="175"/>
      <c r="F143" s="472"/>
      <c r="G143" s="3"/>
    </row>
    <row r="144" spans="1:12" ht="21" x14ac:dyDescent="0.2">
      <c r="A144" s="176" t="s">
        <v>126</v>
      </c>
      <c r="B144" s="174">
        <f t="shared" si="10"/>
        <v>0</v>
      </c>
      <c r="C144" s="175"/>
      <c r="D144" s="175"/>
      <c r="E144" s="175"/>
      <c r="F144" s="472"/>
      <c r="G144" s="3"/>
    </row>
    <row r="145" spans="1:7" ht="21.75" x14ac:dyDescent="0.2">
      <c r="A145" s="173" t="s">
        <v>127</v>
      </c>
      <c r="B145" s="174">
        <f t="shared" si="10"/>
        <v>0</v>
      </c>
      <c r="C145" s="175"/>
      <c r="D145" s="175"/>
      <c r="E145" s="175"/>
      <c r="F145" s="472"/>
      <c r="G145" s="3"/>
    </row>
    <row r="146" spans="1:7" x14ac:dyDescent="0.2">
      <c r="A146" s="173" t="s">
        <v>128</v>
      </c>
      <c r="B146" s="174">
        <f t="shared" si="10"/>
        <v>0</v>
      </c>
      <c r="C146" s="175"/>
      <c r="D146" s="175"/>
      <c r="E146" s="175"/>
      <c r="F146" s="472"/>
      <c r="G146" s="3"/>
    </row>
    <row r="147" spans="1:7" x14ac:dyDescent="0.2">
      <c r="A147" s="173" t="s">
        <v>129</v>
      </c>
      <c r="B147" s="174">
        <f t="shared" si="10"/>
        <v>0</v>
      </c>
      <c r="C147" s="175"/>
      <c r="D147" s="175"/>
      <c r="E147" s="175"/>
      <c r="F147" s="472"/>
      <c r="G147" s="3"/>
    </row>
    <row r="148" spans="1:7" x14ac:dyDescent="0.2">
      <c r="A148" s="173" t="s">
        <v>130</v>
      </c>
      <c r="B148" s="174">
        <f t="shared" si="10"/>
        <v>0</v>
      </c>
      <c r="C148" s="175"/>
      <c r="D148" s="175"/>
      <c r="E148" s="175"/>
      <c r="F148" s="472"/>
      <c r="G148" s="3"/>
    </row>
    <row r="149" spans="1:7" x14ac:dyDescent="0.2">
      <c r="A149" s="173" t="s">
        <v>65</v>
      </c>
      <c r="B149" s="174">
        <f t="shared" si="10"/>
        <v>0</v>
      </c>
      <c r="C149" s="175"/>
      <c r="D149" s="175"/>
      <c r="E149" s="175"/>
      <c r="F149" s="472"/>
      <c r="G149" s="3"/>
    </row>
    <row r="150" spans="1:7" x14ac:dyDescent="0.2">
      <c r="A150" s="177" t="s">
        <v>131</v>
      </c>
      <c r="B150" s="178">
        <f t="shared" si="10"/>
        <v>0</v>
      </c>
      <c r="C150" s="179"/>
      <c r="D150" s="179"/>
      <c r="E150" s="179"/>
      <c r="F150" s="472"/>
      <c r="G150" s="3"/>
    </row>
    <row r="151" spans="1:7" x14ac:dyDescent="0.2">
      <c r="A151" s="474" t="s">
        <v>66</v>
      </c>
      <c r="F151" s="188"/>
      <c r="G151" s="2"/>
    </row>
    <row r="195" spans="1:2" hidden="1" x14ac:dyDescent="0.2">
      <c r="A195" s="475">
        <f>SUM(D12:D15,D22:D27,D31:D43,B49,C69:H69,C79:H79,C83:H88,C93:C98,C116:C121,C133,B141:B150)</f>
        <v>872</v>
      </c>
      <c r="B195" s="347">
        <f>SUM(CG5:CN157)</f>
        <v>0</v>
      </c>
    </row>
  </sheetData>
  <mergeCells count="123"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16:C16"/>
    <mergeCell ref="A14:B14"/>
    <mergeCell ref="A17:C17"/>
    <mergeCell ref="A26:B27"/>
    <mergeCell ref="A29:J29"/>
    <mergeCell ref="B40:B41"/>
    <mergeCell ref="A51:A52"/>
    <mergeCell ref="B51:B52"/>
    <mergeCell ref="C51:C52"/>
    <mergeCell ref="A15:C15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30:C30"/>
    <mergeCell ref="A31:A39"/>
    <mergeCell ref="B38:C38"/>
    <mergeCell ref="B39:C39"/>
    <mergeCell ref="A40:A43"/>
    <mergeCell ref="B42:B43"/>
    <mergeCell ref="A44:H44"/>
    <mergeCell ref="A45:A46"/>
    <mergeCell ref="B45:B46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B19" sqref="B19:C21"/>
    </sheetView>
  </sheetViews>
  <sheetFormatPr baseColWidth="10" defaultRowHeight="14.25" x14ac:dyDescent="0.2"/>
  <cols>
    <col min="1" max="1" width="39.42578125" style="513" customWidth="1"/>
    <col min="2" max="2" width="18.140625" style="513" customWidth="1"/>
    <col min="3" max="3" width="23.85546875" style="513" customWidth="1"/>
    <col min="4" max="4" width="13" style="513" customWidth="1"/>
    <col min="5" max="5" width="12.42578125" style="513" customWidth="1"/>
    <col min="6" max="6" width="12.7109375" style="513" customWidth="1"/>
    <col min="7" max="7" width="11.42578125" style="513"/>
    <col min="8" max="8" width="13.42578125" style="513" customWidth="1"/>
    <col min="9" max="76" width="11.42578125" style="513"/>
    <col min="77" max="78" width="11.42578125" style="514"/>
    <col min="79" max="93" width="0" style="514" hidden="1" customWidth="1"/>
    <col min="94" max="16384" width="11.42578125" style="513"/>
  </cols>
  <sheetData>
    <row r="1" spans="1:27" x14ac:dyDescent="0.2">
      <c r="A1" s="512" t="s">
        <v>0</v>
      </c>
    </row>
    <row r="2" spans="1:27" x14ac:dyDescent="0.2">
      <c r="A2" s="512" t="str">
        <f>CONCATENATE("COMUNA: ",[5]NOMBRE!B2," - ","( ",[5]NOMBRE!C2,[5]NOMBRE!D2,[5]NOMBRE!E2,[5]NOMBRE!F2,[5]NOMBRE!G2," )")</f>
        <v>COMUNA: Linares - ( 07401 )</v>
      </c>
    </row>
    <row r="3" spans="1:27" x14ac:dyDescent="0.2">
      <c r="A3" s="51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27" x14ac:dyDescent="0.2">
      <c r="A4" s="512" t="str">
        <f>CONCATENATE("MES: ",[5]NOMBRE!B6," - ","( ",[5]NOMBRE!C6,[5]NOMBRE!D6," )")</f>
        <v>MES: MAYO - ( 05 )</v>
      </c>
    </row>
    <row r="5" spans="1:27" x14ac:dyDescent="0.2">
      <c r="A5" s="512" t="str">
        <f>CONCATENATE("AÑO: ",[5]NOMBRE!B7)</f>
        <v>AÑO: 2017</v>
      </c>
    </row>
    <row r="6" spans="1:27" ht="15" x14ac:dyDescent="0.2">
      <c r="A6" s="515"/>
      <c r="B6" s="515"/>
      <c r="C6" s="515"/>
      <c r="D6" s="515"/>
      <c r="E6" s="515"/>
      <c r="F6" s="516" t="s">
        <v>1</v>
      </c>
      <c r="G6" s="515"/>
      <c r="H6" s="515"/>
      <c r="I6" s="515"/>
      <c r="J6" s="517"/>
      <c r="K6" s="518"/>
      <c r="L6" s="519"/>
    </row>
    <row r="7" spans="1:27" ht="15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8"/>
      <c r="L7" s="519"/>
    </row>
    <row r="8" spans="1:27" x14ac:dyDescent="0.2">
      <c r="A8" s="520" t="s">
        <v>2</v>
      </c>
      <c r="B8" s="520"/>
      <c r="C8" s="520"/>
      <c r="D8" s="520"/>
      <c r="E8" s="520"/>
      <c r="F8" s="520"/>
      <c r="G8" s="520"/>
      <c r="H8" s="520"/>
      <c r="I8" s="520"/>
      <c r="J8" s="521"/>
      <c r="K8" s="522"/>
      <c r="L8" s="523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</row>
    <row r="9" spans="1:27" x14ac:dyDescent="0.2">
      <c r="A9" s="894" t="s">
        <v>3</v>
      </c>
      <c r="B9" s="894" t="s">
        <v>4</v>
      </c>
      <c r="C9" s="894"/>
      <c r="D9" s="895" t="s">
        <v>5</v>
      </c>
      <c r="E9" s="896"/>
      <c r="F9" s="897"/>
      <c r="G9" s="905" t="s">
        <v>67</v>
      </c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7"/>
    </row>
    <row r="10" spans="1:27" x14ac:dyDescent="0.2">
      <c r="A10" s="894"/>
      <c r="B10" s="894"/>
      <c r="C10" s="894"/>
      <c r="D10" s="898"/>
      <c r="E10" s="899"/>
      <c r="F10" s="904"/>
      <c r="G10" s="882" t="s">
        <v>68</v>
      </c>
      <c r="H10" s="882"/>
      <c r="I10" s="882" t="s">
        <v>69</v>
      </c>
      <c r="J10" s="882"/>
      <c r="K10" s="882" t="s">
        <v>70</v>
      </c>
      <c r="L10" s="882"/>
      <c r="M10" s="882" t="s">
        <v>71</v>
      </c>
      <c r="N10" s="882"/>
      <c r="O10" s="882" t="s">
        <v>72</v>
      </c>
      <c r="P10" s="882"/>
      <c r="Q10" s="882" t="s">
        <v>73</v>
      </c>
      <c r="R10" s="882"/>
      <c r="S10" s="882" t="s">
        <v>74</v>
      </c>
      <c r="T10" s="882"/>
      <c r="U10" s="882" t="s">
        <v>75</v>
      </c>
      <c r="V10" s="882"/>
      <c r="W10" s="882" t="s">
        <v>76</v>
      </c>
      <c r="X10" s="882"/>
      <c r="Y10" s="882" t="s">
        <v>77</v>
      </c>
      <c r="Z10" s="882"/>
    </row>
    <row r="11" spans="1:27" x14ac:dyDescent="0.2">
      <c r="A11" s="894"/>
      <c r="B11" s="894"/>
      <c r="C11" s="894"/>
      <c r="D11" s="525" t="s">
        <v>78</v>
      </c>
      <c r="E11" s="525" t="s">
        <v>12</v>
      </c>
      <c r="F11" s="526" t="s">
        <v>13</v>
      </c>
      <c r="G11" s="527" t="s">
        <v>12</v>
      </c>
      <c r="H11" s="528" t="s">
        <v>13</v>
      </c>
      <c r="I11" s="529" t="s">
        <v>12</v>
      </c>
      <c r="J11" s="530" t="s">
        <v>13</v>
      </c>
      <c r="K11" s="529" t="s">
        <v>12</v>
      </c>
      <c r="L11" s="530" t="s">
        <v>13</v>
      </c>
      <c r="M11" s="529" t="s">
        <v>12</v>
      </c>
      <c r="N11" s="530" t="s">
        <v>13</v>
      </c>
      <c r="O11" s="529" t="s">
        <v>12</v>
      </c>
      <c r="P11" s="530" t="s">
        <v>13</v>
      </c>
      <c r="Q11" s="529" t="s">
        <v>12</v>
      </c>
      <c r="R11" s="530" t="s">
        <v>13</v>
      </c>
      <c r="S11" s="529" t="s">
        <v>12</v>
      </c>
      <c r="T11" s="530" t="s">
        <v>13</v>
      </c>
      <c r="U11" s="529" t="s">
        <v>12</v>
      </c>
      <c r="V11" s="530" t="s">
        <v>13</v>
      </c>
      <c r="W11" s="529" t="s">
        <v>12</v>
      </c>
      <c r="X11" s="530" t="s">
        <v>13</v>
      </c>
      <c r="Y11" s="529" t="s">
        <v>12</v>
      </c>
      <c r="Z11" s="530" t="s">
        <v>13</v>
      </c>
      <c r="AA11" s="514"/>
    </row>
    <row r="12" spans="1:27" x14ac:dyDescent="0.2">
      <c r="A12" s="908" t="s">
        <v>6</v>
      </c>
      <c r="B12" s="531" t="s">
        <v>7</v>
      </c>
      <c r="C12" s="532" t="s">
        <v>8</v>
      </c>
      <c r="D12" s="533">
        <f>SUM(E12+F12)</f>
        <v>9</v>
      </c>
      <c r="E12" s="533">
        <f t="shared" ref="E12:F15" si="0">SUM(G12+I12+K12+M12+O12+Q12+S12+U12+W12+Y12)</f>
        <v>8</v>
      </c>
      <c r="F12" s="534">
        <f t="shared" si="0"/>
        <v>1</v>
      </c>
      <c r="G12" s="535">
        <v>2</v>
      </c>
      <c r="H12" s="536"/>
      <c r="I12" s="535">
        <v>4</v>
      </c>
      <c r="J12" s="536">
        <v>1</v>
      </c>
      <c r="K12" s="535">
        <v>2</v>
      </c>
      <c r="L12" s="536"/>
      <c r="M12" s="535"/>
      <c r="N12" s="536"/>
      <c r="O12" s="535"/>
      <c r="P12" s="536"/>
      <c r="Q12" s="535"/>
      <c r="R12" s="536"/>
      <c r="S12" s="535"/>
      <c r="T12" s="536"/>
      <c r="U12" s="535"/>
      <c r="V12" s="536"/>
      <c r="W12" s="535"/>
      <c r="X12" s="536"/>
      <c r="Y12" s="535"/>
      <c r="Z12" s="536"/>
      <c r="AA12" s="514"/>
    </row>
    <row r="13" spans="1:27" x14ac:dyDescent="0.2">
      <c r="A13" s="883"/>
      <c r="B13" s="537" t="s">
        <v>9</v>
      </c>
      <c r="C13" s="538" t="s">
        <v>8</v>
      </c>
      <c r="D13" s="539">
        <f>SUM(E13+F13)</f>
        <v>4</v>
      </c>
      <c r="E13" s="539">
        <f t="shared" si="0"/>
        <v>2</v>
      </c>
      <c r="F13" s="540">
        <f t="shared" si="0"/>
        <v>2</v>
      </c>
      <c r="G13" s="541">
        <v>1</v>
      </c>
      <c r="H13" s="542"/>
      <c r="I13" s="543"/>
      <c r="J13" s="544"/>
      <c r="K13" s="543"/>
      <c r="L13" s="544"/>
      <c r="M13" s="543"/>
      <c r="N13" s="545"/>
      <c r="O13" s="543"/>
      <c r="P13" s="545">
        <v>1</v>
      </c>
      <c r="Q13" s="543"/>
      <c r="R13" s="545"/>
      <c r="S13" s="543"/>
      <c r="T13" s="545">
        <v>1</v>
      </c>
      <c r="U13" s="543"/>
      <c r="V13" s="545"/>
      <c r="W13" s="543">
        <v>1</v>
      </c>
      <c r="X13" s="545"/>
      <c r="Y13" s="543"/>
      <c r="Z13" s="545"/>
      <c r="AA13" s="514"/>
    </row>
    <row r="14" spans="1:27" x14ac:dyDescent="0.2">
      <c r="A14" s="912" t="s">
        <v>10</v>
      </c>
      <c r="B14" s="913"/>
      <c r="C14" s="546" t="s">
        <v>8</v>
      </c>
      <c r="D14" s="547">
        <f>SUM(E14+F14)</f>
        <v>199</v>
      </c>
      <c r="E14" s="547">
        <f t="shared" si="0"/>
        <v>118</v>
      </c>
      <c r="F14" s="548">
        <f t="shared" si="0"/>
        <v>81</v>
      </c>
      <c r="G14" s="549">
        <v>4</v>
      </c>
      <c r="H14" s="550">
        <v>2</v>
      </c>
      <c r="I14" s="549">
        <v>10</v>
      </c>
      <c r="J14" s="550">
        <v>10</v>
      </c>
      <c r="K14" s="549">
        <v>15</v>
      </c>
      <c r="L14" s="550">
        <v>16</v>
      </c>
      <c r="M14" s="551">
        <v>18</v>
      </c>
      <c r="N14" s="552">
        <v>14</v>
      </c>
      <c r="O14" s="551">
        <v>21</v>
      </c>
      <c r="P14" s="552">
        <v>14</v>
      </c>
      <c r="Q14" s="551">
        <v>17</v>
      </c>
      <c r="R14" s="552">
        <v>8</v>
      </c>
      <c r="S14" s="551">
        <v>22</v>
      </c>
      <c r="T14" s="552">
        <v>8</v>
      </c>
      <c r="U14" s="551">
        <v>8</v>
      </c>
      <c r="V14" s="552">
        <v>7</v>
      </c>
      <c r="W14" s="551">
        <v>2</v>
      </c>
      <c r="X14" s="552">
        <v>1</v>
      </c>
      <c r="Y14" s="551">
        <v>1</v>
      </c>
      <c r="Z14" s="552">
        <v>1</v>
      </c>
      <c r="AA14" s="514"/>
    </row>
    <row r="15" spans="1:27" ht="15" thickBot="1" x14ac:dyDescent="0.25">
      <c r="A15" s="901" t="s">
        <v>5</v>
      </c>
      <c r="B15" s="902"/>
      <c r="C15" s="903"/>
      <c r="D15" s="553">
        <f>SUM(E15+F15)</f>
        <v>212</v>
      </c>
      <c r="E15" s="553">
        <f t="shared" si="0"/>
        <v>128</v>
      </c>
      <c r="F15" s="554">
        <f t="shared" si="0"/>
        <v>84</v>
      </c>
      <c r="G15" s="555">
        <f t="shared" ref="G15:Z15" si="1">SUM(G12:G14)</f>
        <v>7</v>
      </c>
      <c r="H15" s="556">
        <f t="shared" si="1"/>
        <v>2</v>
      </c>
      <c r="I15" s="555">
        <f t="shared" si="1"/>
        <v>14</v>
      </c>
      <c r="J15" s="556">
        <f t="shared" si="1"/>
        <v>11</v>
      </c>
      <c r="K15" s="555">
        <f t="shared" si="1"/>
        <v>17</v>
      </c>
      <c r="L15" s="556">
        <f t="shared" si="1"/>
        <v>16</v>
      </c>
      <c r="M15" s="557">
        <f t="shared" si="1"/>
        <v>18</v>
      </c>
      <c r="N15" s="558">
        <f t="shared" si="1"/>
        <v>14</v>
      </c>
      <c r="O15" s="557">
        <f t="shared" si="1"/>
        <v>21</v>
      </c>
      <c r="P15" s="558">
        <f t="shared" si="1"/>
        <v>15</v>
      </c>
      <c r="Q15" s="557">
        <f t="shared" si="1"/>
        <v>17</v>
      </c>
      <c r="R15" s="558">
        <f t="shared" si="1"/>
        <v>8</v>
      </c>
      <c r="S15" s="557">
        <f t="shared" si="1"/>
        <v>22</v>
      </c>
      <c r="T15" s="558">
        <f t="shared" si="1"/>
        <v>9</v>
      </c>
      <c r="U15" s="557">
        <f t="shared" si="1"/>
        <v>8</v>
      </c>
      <c r="V15" s="558">
        <f t="shared" si="1"/>
        <v>7</v>
      </c>
      <c r="W15" s="557">
        <f t="shared" si="1"/>
        <v>3</v>
      </c>
      <c r="X15" s="558">
        <f t="shared" si="1"/>
        <v>1</v>
      </c>
      <c r="Y15" s="557">
        <f t="shared" si="1"/>
        <v>1</v>
      </c>
      <c r="Z15" s="558">
        <f t="shared" si="1"/>
        <v>1</v>
      </c>
      <c r="AA15" s="514"/>
    </row>
    <row r="16" spans="1:27" ht="15" thickTop="1" x14ac:dyDescent="0.2">
      <c r="A16" s="909" t="s">
        <v>79</v>
      </c>
      <c r="B16" s="910"/>
      <c r="C16" s="911"/>
      <c r="D16" s="559">
        <v>19</v>
      </c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1"/>
      <c r="AA16" s="514"/>
    </row>
    <row r="17" spans="1:27" x14ac:dyDescent="0.2">
      <c r="A17" s="839" t="s">
        <v>80</v>
      </c>
      <c r="B17" s="840"/>
      <c r="C17" s="914"/>
      <c r="D17" s="562">
        <v>0</v>
      </c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4"/>
      <c r="AA17" s="514"/>
    </row>
    <row r="18" spans="1:27" x14ac:dyDescent="0.2">
      <c r="A18" s="565" t="s">
        <v>11</v>
      </c>
      <c r="B18" s="566"/>
    </row>
    <row r="19" spans="1:27" x14ac:dyDescent="0.2">
      <c r="A19" s="894" t="s">
        <v>3</v>
      </c>
      <c r="B19" s="894" t="s">
        <v>4</v>
      </c>
      <c r="C19" s="894"/>
      <c r="D19" s="895" t="s">
        <v>5</v>
      </c>
      <c r="E19" s="896"/>
      <c r="F19" s="897"/>
      <c r="G19" s="854" t="s">
        <v>67</v>
      </c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855"/>
    </row>
    <row r="20" spans="1:27" x14ac:dyDescent="0.2">
      <c r="A20" s="894"/>
      <c r="B20" s="894"/>
      <c r="C20" s="894"/>
      <c r="D20" s="898"/>
      <c r="E20" s="899"/>
      <c r="F20" s="899"/>
      <c r="G20" s="882" t="s">
        <v>68</v>
      </c>
      <c r="H20" s="882"/>
      <c r="I20" s="882" t="s">
        <v>69</v>
      </c>
      <c r="J20" s="882"/>
      <c r="K20" s="882" t="s">
        <v>70</v>
      </c>
      <c r="L20" s="882"/>
      <c r="M20" s="882" t="s">
        <v>71</v>
      </c>
      <c r="N20" s="882"/>
      <c r="O20" s="882" t="s">
        <v>72</v>
      </c>
      <c r="P20" s="882"/>
      <c r="Q20" s="882" t="s">
        <v>73</v>
      </c>
      <c r="R20" s="882"/>
      <c r="S20" s="882" t="s">
        <v>74</v>
      </c>
      <c r="T20" s="882"/>
      <c r="U20" s="882" t="s">
        <v>75</v>
      </c>
      <c r="V20" s="882"/>
      <c r="W20" s="882" t="s">
        <v>76</v>
      </c>
      <c r="X20" s="882"/>
      <c r="Y20" s="882" t="s">
        <v>77</v>
      </c>
      <c r="Z20" s="882"/>
    </row>
    <row r="21" spans="1:27" ht="15.75" customHeight="1" x14ac:dyDescent="0.2">
      <c r="A21" s="894"/>
      <c r="B21" s="894"/>
      <c r="C21" s="894"/>
      <c r="D21" s="525" t="s">
        <v>78</v>
      </c>
      <c r="E21" s="567" t="s">
        <v>12</v>
      </c>
      <c r="F21" s="568" t="s">
        <v>13</v>
      </c>
      <c r="G21" s="569" t="s">
        <v>12</v>
      </c>
      <c r="H21" s="528" t="s">
        <v>13</v>
      </c>
      <c r="I21" s="570" t="s">
        <v>12</v>
      </c>
      <c r="J21" s="571" t="s">
        <v>13</v>
      </c>
      <c r="K21" s="569" t="s">
        <v>12</v>
      </c>
      <c r="L21" s="569" t="s">
        <v>13</v>
      </c>
      <c r="M21" s="569" t="s">
        <v>12</v>
      </c>
      <c r="N21" s="569" t="s">
        <v>13</v>
      </c>
      <c r="O21" s="569" t="s">
        <v>12</v>
      </c>
      <c r="P21" s="569" t="s">
        <v>13</v>
      </c>
      <c r="Q21" s="569" t="s">
        <v>12</v>
      </c>
      <c r="R21" s="569" t="s">
        <v>13</v>
      </c>
      <c r="S21" s="569" t="s">
        <v>12</v>
      </c>
      <c r="T21" s="569" t="s">
        <v>13</v>
      </c>
      <c r="U21" s="569" t="s">
        <v>12</v>
      </c>
      <c r="V21" s="569" t="s">
        <v>13</v>
      </c>
      <c r="W21" s="569" t="s">
        <v>12</v>
      </c>
      <c r="X21" s="569" t="s">
        <v>13</v>
      </c>
      <c r="Y21" s="569" t="s">
        <v>12</v>
      </c>
      <c r="Z21" s="569" t="s">
        <v>13</v>
      </c>
    </row>
    <row r="22" spans="1:27" ht="14.25" customHeight="1" x14ac:dyDescent="0.2">
      <c r="A22" s="883" t="s">
        <v>6</v>
      </c>
      <c r="B22" s="874" t="s">
        <v>7</v>
      </c>
      <c r="C22" s="572" t="s">
        <v>14</v>
      </c>
      <c r="D22" s="573">
        <f t="shared" ref="D22:D27" si="2">SUM(E22+F22)</f>
        <v>2</v>
      </c>
      <c r="E22" s="574">
        <f t="shared" ref="E22:F27" si="3">SUM(G22+I22+K22+M22+O22+Q22+S22+U22+W22+Y22)</f>
        <v>1</v>
      </c>
      <c r="F22" s="575">
        <f t="shared" si="3"/>
        <v>1</v>
      </c>
      <c r="G22" s="543"/>
      <c r="H22" s="545"/>
      <c r="I22" s="535"/>
      <c r="J22" s="536"/>
      <c r="K22" s="576">
        <v>1</v>
      </c>
      <c r="L22" s="577">
        <v>1</v>
      </c>
      <c r="M22" s="576"/>
      <c r="N22" s="577"/>
      <c r="O22" s="576"/>
      <c r="P22" s="577"/>
      <c r="Q22" s="576"/>
      <c r="R22" s="577"/>
      <c r="S22" s="576"/>
      <c r="T22" s="577"/>
      <c r="U22" s="576"/>
      <c r="V22" s="577"/>
      <c r="W22" s="576"/>
      <c r="X22" s="577"/>
      <c r="Y22" s="535"/>
      <c r="Z22" s="577"/>
      <c r="AA22" s="514"/>
    </row>
    <row r="23" spans="1:27" ht="14.25" customHeight="1" x14ac:dyDescent="0.2">
      <c r="A23" s="883"/>
      <c r="B23" s="875"/>
      <c r="C23" s="578" t="s">
        <v>15</v>
      </c>
      <c r="D23" s="579">
        <f t="shared" si="2"/>
        <v>0</v>
      </c>
      <c r="E23" s="580">
        <f t="shared" si="3"/>
        <v>0</v>
      </c>
      <c r="F23" s="581">
        <f t="shared" si="3"/>
        <v>0</v>
      </c>
      <c r="G23" s="582"/>
      <c r="H23" s="583"/>
      <c r="I23" s="541"/>
      <c r="J23" s="542"/>
      <c r="K23" s="584"/>
      <c r="L23" s="585"/>
      <c r="M23" s="584"/>
      <c r="N23" s="585"/>
      <c r="O23" s="584"/>
      <c r="P23" s="585"/>
      <c r="Q23" s="584"/>
      <c r="R23" s="585"/>
      <c r="S23" s="584"/>
      <c r="T23" s="585"/>
      <c r="U23" s="584"/>
      <c r="V23" s="585"/>
      <c r="W23" s="584"/>
      <c r="X23" s="585"/>
      <c r="Y23" s="584"/>
      <c r="Z23" s="585"/>
      <c r="AA23" s="514"/>
    </row>
    <row r="24" spans="1:27" ht="14.25" customHeight="1" x14ac:dyDescent="0.2">
      <c r="A24" s="883"/>
      <c r="B24" s="874" t="s">
        <v>9</v>
      </c>
      <c r="C24" s="586" t="s">
        <v>14</v>
      </c>
      <c r="D24" s="587">
        <f t="shared" si="2"/>
        <v>0</v>
      </c>
      <c r="E24" s="587">
        <f t="shared" si="3"/>
        <v>0</v>
      </c>
      <c r="F24" s="588">
        <f t="shared" si="3"/>
        <v>0</v>
      </c>
      <c r="G24" s="589"/>
      <c r="H24" s="590"/>
      <c r="I24" s="589"/>
      <c r="J24" s="591"/>
      <c r="K24" s="592"/>
      <c r="L24" s="590"/>
      <c r="M24" s="592"/>
      <c r="N24" s="590"/>
      <c r="O24" s="592"/>
      <c r="P24" s="590"/>
      <c r="Q24" s="592"/>
      <c r="R24" s="590"/>
      <c r="S24" s="592"/>
      <c r="T24" s="590"/>
      <c r="U24" s="592"/>
      <c r="V24" s="590"/>
      <c r="W24" s="592"/>
      <c r="X24" s="590"/>
      <c r="Y24" s="592"/>
      <c r="Z24" s="590"/>
      <c r="AA24" s="514"/>
    </row>
    <row r="25" spans="1:27" ht="14.25" customHeight="1" x14ac:dyDescent="0.2">
      <c r="A25" s="884"/>
      <c r="B25" s="875"/>
      <c r="C25" s="593" t="s">
        <v>15</v>
      </c>
      <c r="D25" s="580">
        <f t="shared" si="2"/>
        <v>0</v>
      </c>
      <c r="E25" s="580">
        <f t="shared" si="3"/>
        <v>0</v>
      </c>
      <c r="F25" s="581">
        <f t="shared" si="3"/>
        <v>0</v>
      </c>
      <c r="G25" s="582"/>
      <c r="H25" s="583"/>
      <c r="I25" s="582"/>
      <c r="J25" s="594"/>
      <c r="K25" s="595"/>
      <c r="L25" s="583"/>
      <c r="M25" s="595"/>
      <c r="N25" s="583"/>
      <c r="O25" s="595"/>
      <c r="P25" s="583"/>
      <c r="Q25" s="595"/>
      <c r="R25" s="583"/>
      <c r="S25" s="595"/>
      <c r="T25" s="583"/>
      <c r="U25" s="595"/>
      <c r="V25" s="583"/>
      <c r="W25" s="595"/>
      <c r="X25" s="583"/>
      <c r="Y25" s="595"/>
      <c r="Z25" s="583"/>
      <c r="AA25" s="514"/>
    </row>
    <row r="26" spans="1:27" ht="14.25" customHeight="1" x14ac:dyDescent="0.2">
      <c r="A26" s="915" t="s">
        <v>10</v>
      </c>
      <c r="B26" s="916"/>
      <c r="C26" s="586" t="s">
        <v>14</v>
      </c>
      <c r="D26" s="596">
        <f t="shared" si="2"/>
        <v>19</v>
      </c>
      <c r="E26" s="596">
        <f t="shared" si="3"/>
        <v>5</v>
      </c>
      <c r="F26" s="597">
        <f t="shared" si="3"/>
        <v>14</v>
      </c>
      <c r="G26" s="598"/>
      <c r="H26" s="599"/>
      <c r="I26" s="600">
        <v>1</v>
      </c>
      <c r="J26" s="601">
        <v>3</v>
      </c>
      <c r="K26" s="598">
        <v>1</v>
      </c>
      <c r="L26" s="599">
        <v>4</v>
      </c>
      <c r="M26" s="598">
        <v>1</v>
      </c>
      <c r="N26" s="599">
        <v>2</v>
      </c>
      <c r="O26" s="598"/>
      <c r="P26" s="599">
        <v>2</v>
      </c>
      <c r="Q26" s="598"/>
      <c r="R26" s="599">
        <v>1</v>
      </c>
      <c r="S26" s="598">
        <v>2</v>
      </c>
      <c r="T26" s="599">
        <v>1</v>
      </c>
      <c r="U26" s="598"/>
      <c r="V26" s="599"/>
      <c r="W26" s="598"/>
      <c r="X26" s="599">
        <v>1</v>
      </c>
      <c r="Y26" s="598"/>
      <c r="Z26" s="599"/>
      <c r="AA26" s="514"/>
    </row>
    <row r="27" spans="1:27" ht="14.25" customHeight="1" x14ac:dyDescent="0.2">
      <c r="A27" s="852"/>
      <c r="B27" s="853"/>
      <c r="C27" s="593" t="s">
        <v>15</v>
      </c>
      <c r="D27" s="580">
        <f t="shared" si="2"/>
        <v>0</v>
      </c>
      <c r="E27" s="580">
        <f t="shared" si="3"/>
        <v>0</v>
      </c>
      <c r="F27" s="581">
        <f t="shared" si="3"/>
        <v>0</v>
      </c>
      <c r="G27" s="595"/>
      <c r="H27" s="583"/>
      <c r="I27" s="582"/>
      <c r="J27" s="594"/>
      <c r="K27" s="595"/>
      <c r="L27" s="583"/>
      <c r="M27" s="595"/>
      <c r="N27" s="583"/>
      <c r="O27" s="595"/>
      <c r="P27" s="583"/>
      <c r="Q27" s="595"/>
      <c r="R27" s="583"/>
      <c r="S27" s="595"/>
      <c r="T27" s="583"/>
      <c r="U27" s="595"/>
      <c r="V27" s="583"/>
      <c r="W27" s="595"/>
      <c r="X27" s="583"/>
      <c r="Y27" s="595"/>
      <c r="Z27" s="583"/>
      <c r="AA27" s="514"/>
    </row>
    <row r="28" spans="1:27" x14ac:dyDescent="0.2">
      <c r="A28" s="889" t="s">
        <v>5</v>
      </c>
      <c r="B28" s="890"/>
      <c r="C28" s="891"/>
      <c r="D28" s="602">
        <f t="shared" ref="D28:Z28" si="4">SUM(D22:D27)</f>
        <v>21</v>
      </c>
      <c r="E28" s="603">
        <f t="shared" si="4"/>
        <v>6</v>
      </c>
      <c r="F28" s="604">
        <f t="shared" si="4"/>
        <v>15</v>
      </c>
      <c r="G28" s="605">
        <f t="shared" si="4"/>
        <v>0</v>
      </c>
      <c r="H28" s="606">
        <f t="shared" si="4"/>
        <v>0</v>
      </c>
      <c r="I28" s="607">
        <f t="shared" si="4"/>
        <v>1</v>
      </c>
      <c r="J28" s="608">
        <f t="shared" si="4"/>
        <v>3</v>
      </c>
      <c r="K28" s="605">
        <f t="shared" si="4"/>
        <v>2</v>
      </c>
      <c r="L28" s="606">
        <f t="shared" si="4"/>
        <v>5</v>
      </c>
      <c r="M28" s="605">
        <f t="shared" si="4"/>
        <v>1</v>
      </c>
      <c r="N28" s="606">
        <f t="shared" si="4"/>
        <v>2</v>
      </c>
      <c r="O28" s="605">
        <f t="shared" si="4"/>
        <v>0</v>
      </c>
      <c r="P28" s="606">
        <f t="shared" si="4"/>
        <v>2</v>
      </c>
      <c r="Q28" s="605">
        <f t="shared" si="4"/>
        <v>0</v>
      </c>
      <c r="R28" s="606">
        <f t="shared" si="4"/>
        <v>1</v>
      </c>
      <c r="S28" s="605">
        <f t="shared" si="4"/>
        <v>2</v>
      </c>
      <c r="T28" s="606">
        <f t="shared" si="4"/>
        <v>1</v>
      </c>
      <c r="U28" s="605">
        <f t="shared" si="4"/>
        <v>0</v>
      </c>
      <c r="V28" s="606">
        <f t="shared" si="4"/>
        <v>0</v>
      </c>
      <c r="W28" s="605">
        <f t="shared" si="4"/>
        <v>0</v>
      </c>
      <c r="X28" s="606">
        <f t="shared" si="4"/>
        <v>1</v>
      </c>
      <c r="Y28" s="605">
        <f t="shared" si="4"/>
        <v>0</v>
      </c>
      <c r="Z28" s="606">
        <f t="shared" si="4"/>
        <v>0</v>
      </c>
      <c r="AA28" s="514"/>
    </row>
    <row r="29" spans="1:27" x14ac:dyDescent="0.2">
      <c r="A29" s="856" t="s">
        <v>16</v>
      </c>
      <c r="B29" s="856"/>
      <c r="C29" s="856"/>
      <c r="D29" s="856"/>
      <c r="E29" s="856"/>
      <c r="F29" s="856"/>
      <c r="G29" s="856"/>
      <c r="H29" s="856"/>
      <c r="I29" s="856"/>
      <c r="J29" s="856"/>
      <c r="K29" s="609"/>
      <c r="L29" s="610"/>
    </row>
    <row r="30" spans="1:27" x14ac:dyDescent="0.2">
      <c r="A30" s="872" t="s">
        <v>17</v>
      </c>
      <c r="B30" s="872"/>
      <c r="C30" s="872"/>
      <c r="D30" s="611" t="s">
        <v>5</v>
      </c>
      <c r="E30" s="612" t="s">
        <v>18</v>
      </c>
      <c r="F30" s="613" t="s">
        <v>19</v>
      </c>
      <c r="G30" s="614"/>
      <c r="H30" s="615"/>
      <c r="I30" s="615"/>
      <c r="J30" s="616"/>
      <c r="K30" s="609"/>
      <c r="L30" s="610"/>
    </row>
    <row r="31" spans="1:27" x14ac:dyDescent="0.2">
      <c r="A31" s="873" t="s">
        <v>81</v>
      </c>
      <c r="B31" s="892" t="s">
        <v>82</v>
      </c>
      <c r="C31" s="893"/>
      <c r="D31" s="617">
        <f t="shared" ref="D31:D43" si="5">SUM(E31+F31)</f>
        <v>0</v>
      </c>
      <c r="E31" s="618"/>
      <c r="F31" s="619"/>
      <c r="G31" s="514"/>
    </row>
    <row r="32" spans="1:27" x14ac:dyDescent="0.2">
      <c r="A32" s="874"/>
      <c r="B32" s="876" t="s">
        <v>83</v>
      </c>
      <c r="C32" s="877"/>
      <c r="D32" s="620">
        <f t="shared" si="5"/>
        <v>0</v>
      </c>
      <c r="E32" s="621"/>
      <c r="F32" s="622"/>
      <c r="G32" s="514"/>
    </row>
    <row r="33" spans="1:12" ht="14.25" customHeight="1" x14ac:dyDescent="0.2">
      <c r="A33" s="874"/>
      <c r="B33" s="876" t="s">
        <v>84</v>
      </c>
      <c r="C33" s="877"/>
      <c r="D33" s="620">
        <f t="shared" si="5"/>
        <v>0</v>
      </c>
      <c r="E33" s="621"/>
      <c r="F33" s="622"/>
      <c r="G33" s="514"/>
    </row>
    <row r="34" spans="1:12" ht="14.25" customHeight="1" x14ac:dyDescent="0.2">
      <c r="A34" s="874"/>
      <c r="B34" s="876" t="s">
        <v>85</v>
      </c>
      <c r="C34" s="877"/>
      <c r="D34" s="620">
        <f t="shared" si="5"/>
        <v>0</v>
      </c>
      <c r="E34" s="623"/>
      <c r="F34" s="624"/>
      <c r="G34" s="514"/>
    </row>
    <row r="35" spans="1:12" x14ac:dyDescent="0.2">
      <c r="A35" s="874"/>
      <c r="B35" s="876" t="s">
        <v>86</v>
      </c>
      <c r="C35" s="877"/>
      <c r="D35" s="620">
        <f t="shared" si="5"/>
        <v>0</v>
      </c>
      <c r="E35" s="623"/>
      <c r="F35" s="624"/>
      <c r="G35" s="514"/>
    </row>
    <row r="36" spans="1:12" x14ac:dyDescent="0.2">
      <c r="A36" s="874"/>
      <c r="B36" s="876" t="s">
        <v>87</v>
      </c>
      <c r="C36" s="877"/>
      <c r="D36" s="620">
        <f t="shared" si="5"/>
        <v>0</v>
      </c>
      <c r="E36" s="623"/>
      <c r="F36" s="624"/>
      <c r="G36" s="514"/>
    </row>
    <row r="37" spans="1:12" x14ac:dyDescent="0.2">
      <c r="A37" s="874"/>
      <c r="B37" s="876" t="s">
        <v>88</v>
      </c>
      <c r="C37" s="877"/>
      <c r="D37" s="620">
        <f t="shared" si="5"/>
        <v>0</v>
      </c>
      <c r="E37" s="623"/>
      <c r="F37" s="624"/>
      <c r="G37" s="514"/>
    </row>
    <row r="38" spans="1:12" x14ac:dyDescent="0.2">
      <c r="A38" s="874"/>
      <c r="B38" s="876" t="s">
        <v>89</v>
      </c>
      <c r="C38" s="877"/>
      <c r="D38" s="620">
        <f t="shared" si="5"/>
        <v>0</v>
      </c>
      <c r="E38" s="623"/>
      <c r="F38" s="624"/>
      <c r="G38" s="514"/>
    </row>
    <row r="39" spans="1:12" x14ac:dyDescent="0.2">
      <c r="A39" s="875"/>
      <c r="B39" s="878" t="s">
        <v>90</v>
      </c>
      <c r="C39" s="879"/>
      <c r="D39" s="625">
        <f t="shared" si="5"/>
        <v>0</v>
      </c>
      <c r="E39" s="626"/>
      <c r="F39" s="627"/>
      <c r="G39" s="514"/>
    </row>
    <row r="40" spans="1:12" x14ac:dyDescent="0.2">
      <c r="A40" s="873" t="s">
        <v>91</v>
      </c>
      <c r="B40" s="873" t="s">
        <v>92</v>
      </c>
      <c r="C40" s="531" t="s">
        <v>20</v>
      </c>
      <c r="D40" s="617">
        <f t="shared" si="5"/>
        <v>1</v>
      </c>
      <c r="E40" s="628"/>
      <c r="F40" s="629">
        <v>1</v>
      </c>
      <c r="G40" s="514"/>
    </row>
    <row r="41" spans="1:12" x14ac:dyDescent="0.2">
      <c r="A41" s="874"/>
      <c r="B41" s="875"/>
      <c r="C41" s="537" t="s">
        <v>21</v>
      </c>
      <c r="D41" s="625">
        <f t="shared" si="5"/>
        <v>0</v>
      </c>
      <c r="E41" s="630"/>
      <c r="F41" s="627"/>
      <c r="G41" s="514"/>
    </row>
    <row r="42" spans="1:12" x14ac:dyDescent="0.2">
      <c r="A42" s="874"/>
      <c r="B42" s="873" t="s">
        <v>93</v>
      </c>
      <c r="C42" s="531" t="s">
        <v>20</v>
      </c>
      <c r="D42" s="617">
        <f t="shared" si="5"/>
        <v>0</v>
      </c>
      <c r="E42" s="628"/>
      <c r="F42" s="629"/>
      <c r="G42" s="514"/>
    </row>
    <row r="43" spans="1:12" x14ac:dyDescent="0.2">
      <c r="A43" s="875"/>
      <c r="B43" s="875"/>
      <c r="C43" s="631" t="s">
        <v>21</v>
      </c>
      <c r="D43" s="625">
        <f t="shared" si="5"/>
        <v>0</v>
      </c>
      <c r="E43" s="630"/>
      <c r="F43" s="627"/>
      <c r="G43" s="514"/>
    </row>
    <row r="44" spans="1:12" x14ac:dyDescent="0.2">
      <c r="A44" s="856" t="s">
        <v>22</v>
      </c>
      <c r="B44" s="856"/>
      <c r="C44" s="856"/>
      <c r="D44" s="856"/>
      <c r="E44" s="856"/>
      <c r="F44" s="856"/>
      <c r="G44" s="856"/>
      <c r="H44" s="856"/>
      <c r="I44" s="632"/>
      <c r="J44" s="632"/>
      <c r="K44" s="609"/>
      <c r="L44" s="610"/>
    </row>
    <row r="45" spans="1:12" x14ac:dyDescent="0.2">
      <c r="A45" s="836" t="s">
        <v>23</v>
      </c>
      <c r="B45" s="880" t="s">
        <v>5</v>
      </c>
      <c r="C45" s="610"/>
    </row>
    <row r="46" spans="1:12" x14ac:dyDescent="0.2">
      <c r="A46" s="838"/>
      <c r="B46" s="881"/>
      <c r="C46" s="633"/>
      <c r="D46" s="610"/>
    </row>
    <row r="47" spans="1:12" x14ac:dyDescent="0.2">
      <c r="A47" s="531" t="s">
        <v>94</v>
      </c>
      <c r="B47" s="634">
        <v>203</v>
      </c>
      <c r="C47" s="635"/>
      <c r="D47" s="610"/>
    </row>
    <row r="48" spans="1:12" x14ac:dyDescent="0.2">
      <c r="A48" s="631" t="s">
        <v>95</v>
      </c>
      <c r="B48" s="636">
        <v>9</v>
      </c>
      <c r="C48" s="635"/>
      <c r="D48" s="610"/>
    </row>
    <row r="49" spans="1:10" x14ac:dyDescent="0.2">
      <c r="A49" s="637" t="s">
        <v>5</v>
      </c>
      <c r="B49" s="638">
        <f>SUM(B47+B48)</f>
        <v>212</v>
      </c>
      <c r="C49" s="639"/>
      <c r="D49" s="610"/>
    </row>
    <row r="50" spans="1:10" x14ac:dyDescent="0.2">
      <c r="A50" s="640" t="s">
        <v>24</v>
      </c>
      <c r="B50" s="640"/>
      <c r="C50" s="640"/>
      <c r="D50" s="610"/>
    </row>
    <row r="51" spans="1:10" x14ac:dyDescent="0.2">
      <c r="A51" s="873" t="s">
        <v>25</v>
      </c>
      <c r="B51" s="851" t="s">
        <v>4</v>
      </c>
      <c r="C51" s="832" t="s">
        <v>5</v>
      </c>
      <c r="D51" s="610"/>
    </row>
    <row r="52" spans="1:10" x14ac:dyDescent="0.2">
      <c r="A52" s="875"/>
      <c r="B52" s="853"/>
      <c r="C52" s="833"/>
      <c r="D52" s="610"/>
    </row>
    <row r="53" spans="1:10" x14ac:dyDescent="0.2">
      <c r="A53" s="873" t="s">
        <v>26</v>
      </c>
      <c r="B53" s="641" t="s">
        <v>96</v>
      </c>
      <c r="C53" s="634"/>
      <c r="D53" s="642"/>
    </row>
    <row r="54" spans="1:10" x14ac:dyDescent="0.2">
      <c r="A54" s="874"/>
      <c r="B54" s="643" t="s">
        <v>97</v>
      </c>
      <c r="C54" s="644"/>
      <c r="D54" s="642"/>
    </row>
    <row r="55" spans="1:10" x14ac:dyDescent="0.2">
      <c r="A55" s="875"/>
      <c r="B55" s="645" t="s">
        <v>98</v>
      </c>
      <c r="C55" s="636"/>
      <c r="D55" s="642"/>
    </row>
    <row r="56" spans="1:10" x14ac:dyDescent="0.2">
      <c r="A56" s="873" t="s">
        <v>27</v>
      </c>
      <c r="B56" s="641" t="s">
        <v>36</v>
      </c>
      <c r="C56" s="634"/>
      <c r="D56" s="642"/>
    </row>
    <row r="57" spans="1:10" ht="21" x14ac:dyDescent="0.2">
      <c r="A57" s="874"/>
      <c r="B57" s="643" t="s">
        <v>99</v>
      </c>
      <c r="C57" s="644"/>
      <c r="D57" s="642"/>
    </row>
    <row r="58" spans="1:10" ht="21" x14ac:dyDescent="0.2">
      <c r="A58" s="874"/>
      <c r="B58" s="646" t="s">
        <v>100</v>
      </c>
      <c r="C58" s="644"/>
      <c r="D58" s="642"/>
    </row>
    <row r="59" spans="1:10" x14ac:dyDescent="0.2">
      <c r="A59" s="875"/>
      <c r="B59" s="645" t="s">
        <v>101</v>
      </c>
      <c r="C59" s="636"/>
      <c r="D59" s="642"/>
    </row>
    <row r="60" spans="1:10" ht="31.5" x14ac:dyDescent="0.2">
      <c r="A60" s="873" t="s">
        <v>30</v>
      </c>
      <c r="B60" s="647" t="s">
        <v>102</v>
      </c>
      <c r="C60" s="634"/>
      <c r="D60" s="642"/>
    </row>
    <row r="61" spans="1:10" ht="21" x14ac:dyDescent="0.2">
      <c r="A61" s="875"/>
      <c r="B61" s="648" t="s">
        <v>103</v>
      </c>
      <c r="C61" s="636"/>
      <c r="D61" s="642"/>
    </row>
    <row r="62" spans="1:10" x14ac:dyDescent="0.2">
      <c r="A62" s="917" t="s">
        <v>31</v>
      </c>
      <c r="B62" s="918"/>
      <c r="C62" s="649"/>
      <c r="D62" s="642"/>
    </row>
    <row r="63" spans="1:10" x14ac:dyDescent="0.2">
      <c r="A63" s="856" t="s">
        <v>32</v>
      </c>
      <c r="B63" s="856"/>
      <c r="C63" s="856"/>
      <c r="D63" s="856"/>
      <c r="E63" s="856"/>
      <c r="F63" s="856"/>
      <c r="G63" s="856"/>
      <c r="H63" s="856"/>
      <c r="I63" s="856"/>
      <c r="J63" s="610"/>
    </row>
    <row r="64" spans="1:10" x14ac:dyDescent="0.2">
      <c r="A64" s="871" t="s">
        <v>33</v>
      </c>
      <c r="B64" s="871"/>
      <c r="C64" s="867" t="s">
        <v>34</v>
      </c>
      <c r="D64" s="867" t="s">
        <v>35</v>
      </c>
      <c r="E64" s="868" t="s">
        <v>27</v>
      </c>
      <c r="F64" s="867"/>
      <c r="G64" s="867"/>
      <c r="H64" s="867" t="s">
        <v>104</v>
      </c>
      <c r="I64" s="519"/>
      <c r="J64" s="610"/>
    </row>
    <row r="65" spans="1:12" x14ac:dyDescent="0.2">
      <c r="A65" s="871"/>
      <c r="B65" s="871"/>
      <c r="C65" s="867"/>
      <c r="D65" s="867"/>
      <c r="E65" s="650" t="s">
        <v>28</v>
      </c>
      <c r="F65" s="650" t="s">
        <v>105</v>
      </c>
      <c r="G65" s="650" t="s">
        <v>29</v>
      </c>
      <c r="H65" s="868"/>
      <c r="I65" s="519"/>
      <c r="J65" s="610"/>
    </row>
    <row r="66" spans="1:12" x14ac:dyDescent="0.2">
      <c r="A66" s="919" t="s">
        <v>106</v>
      </c>
      <c r="B66" s="919"/>
      <c r="C66" s="651"/>
      <c r="D66" s="651"/>
      <c r="E66" s="651"/>
      <c r="F66" s="651"/>
      <c r="G66" s="651"/>
      <c r="H66" s="652"/>
      <c r="I66" s="653"/>
      <c r="J66" s="610"/>
    </row>
    <row r="67" spans="1:12" x14ac:dyDescent="0.2">
      <c r="A67" s="920" t="s">
        <v>107</v>
      </c>
      <c r="B67" s="920"/>
      <c r="C67" s="654"/>
      <c r="D67" s="654"/>
      <c r="E67" s="654"/>
      <c r="F67" s="654"/>
      <c r="G67" s="654"/>
      <c r="H67" s="655"/>
      <c r="I67" s="653"/>
      <c r="J67" s="610"/>
    </row>
    <row r="68" spans="1:12" x14ac:dyDescent="0.2">
      <c r="A68" s="869" t="s">
        <v>108</v>
      </c>
      <c r="B68" s="869"/>
      <c r="C68" s="656"/>
      <c r="D68" s="656"/>
      <c r="E68" s="656"/>
      <c r="F68" s="656"/>
      <c r="G68" s="656"/>
      <c r="H68" s="657"/>
      <c r="I68" s="653"/>
      <c r="J68" s="610"/>
    </row>
    <row r="69" spans="1:12" x14ac:dyDescent="0.2">
      <c r="A69" s="870" t="s">
        <v>5</v>
      </c>
      <c r="B69" s="870"/>
      <c r="C69" s="658">
        <f t="shared" ref="C69:H69" si="6">SUM(C66:C68)</f>
        <v>0</v>
      </c>
      <c r="D69" s="658">
        <f t="shared" si="6"/>
        <v>0</v>
      </c>
      <c r="E69" s="658">
        <f t="shared" si="6"/>
        <v>0</v>
      </c>
      <c r="F69" s="658">
        <f t="shared" si="6"/>
        <v>0</v>
      </c>
      <c r="G69" s="658">
        <f t="shared" si="6"/>
        <v>0</v>
      </c>
      <c r="H69" s="659">
        <f t="shared" si="6"/>
        <v>0</v>
      </c>
      <c r="I69" s="660"/>
      <c r="J69" s="610"/>
    </row>
    <row r="70" spans="1:12" x14ac:dyDescent="0.2">
      <c r="A70" s="661" t="s">
        <v>39</v>
      </c>
    </row>
    <row r="71" spans="1:12" x14ac:dyDescent="0.2">
      <c r="A71" s="856" t="s">
        <v>40</v>
      </c>
      <c r="B71" s="856"/>
      <c r="C71" s="856"/>
      <c r="D71" s="856"/>
      <c r="E71" s="856"/>
      <c r="F71" s="856"/>
      <c r="G71" s="856"/>
      <c r="H71" s="856"/>
      <c r="I71" s="856"/>
      <c r="J71" s="856"/>
      <c r="K71" s="856"/>
      <c r="L71" s="856"/>
    </row>
    <row r="72" spans="1:12" x14ac:dyDescent="0.2">
      <c r="A72" s="871" t="s">
        <v>33</v>
      </c>
      <c r="B72" s="871"/>
      <c r="C72" s="867" t="s">
        <v>34</v>
      </c>
      <c r="D72" s="867" t="s">
        <v>35</v>
      </c>
      <c r="E72" s="868" t="s">
        <v>27</v>
      </c>
      <c r="F72" s="867"/>
      <c r="G72" s="867"/>
      <c r="H72" s="867" t="s">
        <v>104</v>
      </c>
      <c r="I72" s="519"/>
      <c r="J72" s="519"/>
      <c r="K72" s="662"/>
      <c r="L72" s="663"/>
    </row>
    <row r="73" spans="1:12" x14ac:dyDescent="0.2">
      <c r="A73" s="871"/>
      <c r="B73" s="871"/>
      <c r="C73" s="867"/>
      <c r="D73" s="867"/>
      <c r="E73" s="650" t="s">
        <v>28</v>
      </c>
      <c r="F73" s="650" t="s">
        <v>105</v>
      </c>
      <c r="G73" s="650" t="s">
        <v>29</v>
      </c>
      <c r="H73" s="868"/>
      <c r="I73" s="519"/>
      <c r="J73" s="519"/>
      <c r="K73" s="662"/>
      <c r="L73" s="663"/>
    </row>
    <row r="74" spans="1:12" x14ac:dyDescent="0.2">
      <c r="A74" s="919" t="s">
        <v>107</v>
      </c>
      <c r="B74" s="919"/>
      <c r="C74" s="651">
        <v>2</v>
      </c>
      <c r="D74" s="651"/>
      <c r="E74" s="651">
        <v>39</v>
      </c>
      <c r="F74" s="651"/>
      <c r="G74" s="651"/>
      <c r="H74" s="652"/>
      <c r="I74" s="653"/>
      <c r="J74" s="519"/>
      <c r="K74" s="662"/>
      <c r="L74" s="519"/>
    </row>
    <row r="75" spans="1:12" x14ac:dyDescent="0.2">
      <c r="A75" s="920" t="s">
        <v>109</v>
      </c>
      <c r="B75" s="920"/>
      <c r="C75" s="644"/>
      <c r="D75" s="644"/>
      <c r="E75" s="644"/>
      <c r="F75" s="644"/>
      <c r="G75" s="644"/>
      <c r="H75" s="664"/>
      <c r="I75" s="653"/>
      <c r="J75" s="519"/>
      <c r="K75" s="662"/>
      <c r="L75" s="519"/>
    </row>
    <row r="76" spans="1:12" ht="14.25" customHeight="1" x14ac:dyDescent="0.2">
      <c r="A76" s="921" t="s">
        <v>110</v>
      </c>
      <c r="B76" s="921"/>
      <c r="C76" s="644"/>
      <c r="D76" s="644"/>
      <c r="E76" s="644"/>
      <c r="F76" s="644"/>
      <c r="G76" s="644"/>
      <c r="H76" s="664"/>
      <c r="I76" s="653"/>
      <c r="J76" s="519"/>
      <c r="K76" s="662"/>
      <c r="L76" s="519"/>
    </row>
    <row r="77" spans="1:12" x14ac:dyDescent="0.2">
      <c r="A77" s="920" t="s">
        <v>111</v>
      </c>
      <c r="B77" s="920"/>
      <c r="C77" s="644">
        <v>1</v>
      </c>
      <c r="D77" s="644">
        <v>11</v>
      </c>
      <c r="E77" s="644"/>
      <c r="F77" s="644"/>
      <c r="G77" s="644"/>
      <c r="H77" s="664"/>
      <c r="I77" s="653"/>
      <c r="J77" s="519"/>
      <c r="K77" s="662"/>
      <c r="L77" s="519"/>
    </row>
    <row r="78" spans="1:12" x14ac:dyDescent="0.2">
      <c r="A78" s="922" t="s">
        <v>108</v>
      </c>
      <c r="B78" s="922"/>
      <c r="C78" s="656"/>
      <c r="D78" s="656">
        <v>3</v>
      </c>
      <c r="E78" s="656"/>
      <c r="F78" s="656"/>
      <c r="G78" s="656"/>
      <c r="H78" s="657"/>
      <c r="I78" s="653"/>
      <c r="J78" s="519"/>
      <c r="K78" s="662"/>
      <c r="L78" s="519"/>
    </row>
    <row r="79" spans="1:12" x14ac:dyDescent="0.2">
      <c r="A79" s="870" t="s">
        <v>5</v>
      </c>
      <c r="B79" s="870"/>
      <c r="C79" s="658">
        <f t="shared" ref="C79:H79" si="7">SUM(C74:C78)</f>
        <v>3</v>
      </c>
      <c r="D79" s="658">
        <f t="shared" si="7"/>
        <v>14</v>
      </c>
      <c r="E79" s="658">
        <f t="shared" si="7"/>
        <v>39</v>
      </c>
      <c r="F79" s="658">
        <f t="shared" si="7"/>
        <v>0</v>
      </c>
      <c r="G79" s="658">
        <f t="shared" si="7"/>
        <v>0</v>
      </c>
      <c r="H79" s="659">
        <f t="shared" si="7"/>
        <v>0</v>
      </c>
      <c r="I79" s="660"/>
      <c r="J79" s="519"/>
      <c r="K79" s="662"/>
      <c r="L79" s="519"/>
    </row>
    <row r="80" spans="1:12" x14ac:dyDescent="0.2">
      <c r="A80" s="661" t="s">
        <v>39</v>
      </c>
      <c r="B80" s="665"/>
      <c r="C80" s="666"/>
      <c r="D80" s="666"/>
      <c r="E80" s="666"/>
      <c r="F80" s="666"/>
      <c r="G80" s="666"/>
      <c r="H80" s="666"/>
      <c r="I80" s="667"/>
      <c r="J80" s="667"/>
      <c r="K80" s="668"/>
      <c r="L80" s="667"/>
    </row>
    <row r="81" spans="1:12" x14ac:dyDescent="0.2">
      <c r="A81" s="923" t="s">
        <v>41</v>
      </c>
      <c r="B81" s="923"/>
      <c r="C81" s="923"/>
      <c r="D81" s="923"/>
      <c r="E81" s="923"/>
      <c r="F81" s="923"/>
      <c r="G81" s="923"/>
      <c r="H81" s="923"/>
      <c r="I81" s="667"/>
      <c r="J81" s="667"/>
      <c r="K81" s="668"/>
      <c r="L81" s="667"/>
    </row>
    <row r="82" spans="1:12" ht="52.5" x14ac:dyDescent="0.2">
      <c r="A82" s="885" t="s">
        <v>42</v>
      </c>
      <c r="B82" s="886"/>
      <c r="C82" s="669" t="s">
        <v>5</v>
      </c>
      <c r="D82" s="669" t="s">
        <v>112</v>
      </c>
      <c r="E82" s="669" t="s">
        <v>43</v>
      </c>
      <c r="F82" s="669" t="s">
        <v>113</v>
      </c>
      <c r="G82" s="669" t="s">
        <v>44</v>
      </c>
      <c r="H82" s="669" t="s">
        <v>114</v>
      </c>
      <c r="I82" s="667"/>
      <c r="J82" s="667"/>
      <c r="K82" s="668"/>
      <c r="L82" s="667"/>
    </row>
    <row r="83" spans="1:12" x14ac:dyDescent="0.2">
      <c r="A83" s="834" t="s">
        <v>34</v>
      </c>
      <c r="B83" s="835"/>
      <c r="C83" s="670"/>
      <c r="D83" s="670"/>
      <c r="E83" s="670"/>
      <c r="F83" s="670"/>
      <c r="G83" s="670"/>
      <c r="H83" s="670"/>
      <c r="I83" s="671"/>
      <c r="J83" s="667"/>
      <c r="K83" s="668"/>
      <c r="L83" s="667"/>
    </row>
    <row r="84" spans="1:12" x14ac:dyDescent="0.2">
      <c r="A84" s="873" t="s">
        <v>27</v>
      </c>
      <c r="B84" s="672" t="s">
        <v>36</v>
      </c>
      <c r="C84" s="651"/>
      <c r="D84" s="673"/>
      <c r="E84" s="673"/>
      <c r="F84" s="673"/>
      <c r="G84" s="673"/>
      <c r="H84" s="673"/>
      <c r="I84" s="671"/>
      <c r="J84" s="667"/>
      <c r="K84" s="668"/>
      <c r="L84" s="667"/>
    </row>
    <row r="85" spans="1:12" x14ac:dyDescent="0.2">
      <c r="A85" s="874"/>
      <c r="B85" s="674" t="s">
        <v>37</v>
      </c>
      <c r="C85" s="654"/>
      <c r="D85" s="654"/>
      <c r="E85" s="654"/>
      <c r="F85" s="654"/>
      <c r="G85" s="654"/>
      <c r="H85" s="654"/>
      <c r="I85" s="671"/>
      <c r="J85" s="667"/>
      <c r="K85" s="668"/>
      <c r="L85" s="667"/>
    </row>
    <row r="86" spans="1:12" x14ac:dyDescent="0.2">
      <c r="A86" s="875"/>
      <c r="B86" s="675" t="s">
        <v>101</v>
      </c>
      <c r="C86" s="676"/>
      <c r="D86" s="676"/>
      <c r="E86" s="676"/>
      <c r="F86" s="676"/>
      <c r="G86" s="676"/>
      <c r="H86" s="676"/>
      <c r="I86" s="671"/>
      <c r="J86" s="667"/>
      <c r="K86" s="668"/>
      <c r="L86" s="667"/>
    </row>
    <row r="87" spans="1:12" x14ac:dyDescent="0.2">
      <c r="A87" s="863" t="s">
        <v>35</v>
      </c>
      <c r="B87" s="864"/>
      <c r="C87" s="651"/>
      <c r="D87" s="673"/>
      <c r="E87" s="673"/>
      <c r="F87" s="673"/>
      <c r="G87" s="673"/>
      <c r="H87" s="673"/>
      <c r="I87" s="671"/>
      <c r="J87" s="667"/>
      <c r="K87" s="668"/>
      <c r="L87" s="667"/>
    </row>
    <row r="88" spans="1:12" x14ac:dyDescent="0.2">
      <c r="A88" s="849" t="s">
        <v>31</v>
      </c>
      <c r="B88" s="850"/>
      <c r="C88" s="677"/>
      <c r="D88" s="636"/>
      <c r="E88" s="636"/>
      <c r="F88" s="636"/>
      <c r="G88" s="636"/>
      <c r="H88" s="636"/>
      <c r="I88" s="671"/>
      <c r="J88" s="667"/>
      <c r="K88" s="668"/>
      <c r="L88" s="667"/>
    </row>
    <row r="89" spans="1:12" x14ac:dyDescent="0.2">
      <c r="A89" s="661" t="s">
        <v>39</v>
      </c>
      <c r="B89" s="678"/>
      <c r="C89" s="679"/>
      <c r="D89" s="680"/>
      <c r="E89" s="680"/>
      <c r="F89" s="680"/>
      <c r="G89" s="680"/>
      <c r="H89" s="680"/>
      <c r="I89" s="667"/>
      <c r="J89" s="667"/>
      <c r="K89" s="668"/>
      <c r="L89" s="667"/>
    </row>
    <row r="90" spans="1:12" x14ac:dyDescent="0.2">
      <c r="A90" s="856" t="s">
        <v>115</v>
      </c>
      <c r="B90" s="856"/>
      <c r="C90" s="856"/>
      <c r="D90" s="856"/>
      <c r="E90" s="856"/>
      <c r="F90" s="856"/>
      <c r="G90" s="856"/>
      <c r="H90" s="856"/>
      <c r="I90" s="856"/>
      <c r="J90" s="667"/>
      <c r="K90" s="668"/>
      <c r="L90" s="667"/>
    </row>
    <row r="91" spans="1:12" x14ac:dyDescent="0.2">
      <c r="A91" s="857" t="s">
        <v>33</v>
      </c>
      <c r="B91" s="858"/>
      <c r="C91" s="861" t="s">
        <v>5</v>
      </c>
      <c r="D91" s="519"/>
      <c r="E91" s="681"/>
      <c r="F91" s="681"/>
      <c r="G91" s="681"/>
      <c r="H91" s="681"/>
      <c r="I91" s="681"/>
      <c r="J91" s="667"/>
      <c r="K91" s="668"/>
      <c r="L91" s="667"/>
    </row>
    <row r="92" spans="1:12" x14ac:dyDescent="0.2">
      <c r="A92" s="859"/>
      <c r="B92" s="860"/>
      <c r="C92" s="862"/>
      <c r="D92" s="519"/>
      <c r="E92" s="681"/>
      <c r="F92" s="681"/>
      <c r="G92" s="681"/>
      <c r="H92" s="681"/>
      <c r="I92" s="681"/>
      <c r="J92" s="667"/>
      <c r="K92" s="668"/>
      <c r="L92" s="667"/>
    </row>
    <row r="93" spans="1:12" x14ac:dyDescent="0.2">
      <c r="A93" s="834" t="s">
        <v>34</v>
      </c>
      <c r="B93" s="835"/>
      <c r="C93" s="670"/>
      <c r="D93" s="653"/>
      <c r="E93" s="681"/>
      <c r="F93" s="681"/>
      <c r="G93" s="681"/>
      <c r="H93" s="681"/>
      <c r="I93" s="681"/>
      <c r="J93" s="609"/>
      <c r="K93" s="610"/>
    </row>
    <row r="94" spans="1:12" x14ac:dyDescent="0.2">
      <c r="A94" s="837" t="s">
        <v>27</v>
      </c>
      <c r="B94" s="682" t="s">
        <v>36</v>
      </c>
      <c r="C94" s="673"/>
      <c r="D94" s="653"/>
      <c r="E94" s="681"/>
      <c r="F94" s="681"/>
      <c r="G94" s="681"/>
      <c r="H94" s="681"/>
      <c r="I94" s="681"/>
      <c r="J94" s="632"/>
      <c r="K94" s="609"/>
      <c r="L94" s="610"/>
    </row>
    <row r="95" spans="1:12" x14ac:dyDescent="0.2">
      <c r="A95" s="837"/>
      <c r="B95" s="683" t="s">
        <v>37</v>
      </c>
      <c r="C95" s="654"/>
      <c r="D95" s="653"/>
      <c r="E95" s="681"/>
    </row>
    <row r="96" spans="1:12" x14ac:dyDescent="0.2">
      <c r="A96" s="838"/>
      <c r="B96" s="684" t="s">
        <v>101</v>
      </c>
      <c r="C96" s="676"/>
      <c r="D96" s="653"/>
      <c r="E96" s="681"/>
    </row>
    <row r="97" spans="1:12" x14ac:dyDescent="0.2">
      <c r="A97" s="863" t="s">
        <v>35</v>
      </c>
      <c r="B97" s="864"/>
      <c r="C97" s="673"/>
      <c r="D97" s="653"/>
      <c r="E97" s="681"/>
    </row>
    <row r="98" spans="1:12" x14ac:dyDescent="0.2">
      <c r="A98" s="849" t="s">
        <v>31</v>
      </c>
      <c r="B98" s="850"/>
      <c r="C98" s="676"/>
      <c r="D98" s="653"/>
      <c r="E98" s="681"/>
    </row>
    <row r="99" spans="1:12" x14ac:dyDescent="0.2">
      <c r="A99" s="661" t="s">
        <v>39</v>
      </c>
      <c r="B99" s="678"/>
      <c r="C99" s="679"/>
      <c r="D99" s="667"/>
      <c r="E99" s="681"/>
    </row>
    <row r="100" spans="1:12" x14ac:dyDescent="0.2">
      <c r="A100" s="856" t="s">
        <v>46</v>
      </c>
      <c r="B100" s="856"/>
      <c r="C100" s="856"/>
      <c r="D100" s="856"/>
      <c r="E100" s="856"/>
    </row>
    <row r="101" spans="1:12" ht="21" x14ac:dyDescent="0.2">
      <c r="A101" s="685" t="s">
        <v>47</v>
      </c>
      <c r="B101" s="686" t="s">
        <v>116</v>
      </c>
      <c r="C101" s="687"/>
      <c r="D101" s="688"/>
    </row>
    <row r="102" spans="1:12" x14ac:dyDescent="0.2">
      <c r="A102" s="674" t="s">
        <v>48</v>
      </c>
      <c r="B102" s="689"/>
      <c r="C102" s="690"/>
      <c r="D102" s="688"/>
    </row>
    <row r="103" spans="1:12" x14ac:dyDescent="0.2">
      <c r="A103" s="674" t="s">
        <v>49</v>
      </c>
      <c r="B103" s="691"/>
      <c r="C103" s="690"/>
      <c r="D103" s="688"/>
    </row>
    <row r="104" spans="1:12" x14ac:dyDescent="0.2">
      <c r="A104" s="674" t="s">
        <v>50</v>
      </c>
      <c r="B104" s="691"/>
      <c r="C104" s="690"/>
      <c r="D104" s="688"/>
    </row>
    <row r="105" spans="1:12" x14ac:dyDescent="0.2">
      <c r="A105" s="674" t="s">
        <v>51</v>
      </c>
      <c r="B105" s="691"/>
      <c r="C105" s="692"/>
      <c r="D105" s="688"/>
    </row>
    <row r="106" spans="1:12" x14ac:dyDescent="0.2">
      <c r="A106" s="675" t="s">
        <v>52</v>
      </c>
      <c r="B106" s="693"/>
      <c r="C106" s="692"/>
      <c r="D106" s="688"/>
    </row>
    <row r="107" spans="1:12" x14ac:dyDescent="0.2">
      <c r="A107" s="865" t="s">
        <v>53</v>
      </c>
      <c r="B107" s="866"/>
      <c r="C107" s="866"/>
      <c r="D107" s="866"/>
    </row>
    <row r="108" spans="1:12" ht="21" x14ac:dyDescent="0.2">
      <c r="A108" s="685" t="s">
        <v>47</v>
      </c>
      <c r="B108" s="686" t="s">
        <v>116</v>
      </c>
      <c r="C108" s="687"/>
      <c r="D108" s="688"/>
      <c r="E108" s="694"/>
    </row>
    <row r="109" spans="1:12" x14ac:dyDescent="0.2">
      <c r="A109" s="674" t="s">
        <v>48</v>
      </c>
      <c r="B109" s="689"/>
      <c r="C109" s="690"/>
      <c r="D109" s="688"/>
      <c r="E109" s="687"/>
      <c r="F109" s="695"/>
      <c r="G109" s="610"/>
      <c r="H109" s="610"/>
      <c r="I109" s="688"/>
      <c r="J109" s="687"/>
      <c r="K109" s="609"/>
      <c r="L109" s="610"/>
    </row>
    <row r="110" spans="1:12" x14ac:dyDescent="0.2">
      <c r="A110" s="674" t="s">
        <v>49</v>
      </c>
      <c r="B110" s="691"/>
      <c r="C110" s="690"/>
      <c r="D110" s="688"/>
      <c r="E110" s="687"/>
      <c r="F110" s="695"/>
      <c r="G110" s="610"/>
      <c r="H110" s="610"/>
      <c r="I110" s="688"/>
      <c r="J110" s="687"/>
      <c r="K110" s="609"/>
      <c r="L110" s="610"/>
    </row>
    <row r="111" spans="1:12" x14ac:dyDescent="0.2">
      <c r="A111" s="674" t="s">
        <v>50</v>
      </c>
      <c r="B111" s="691">
        <v>1</v>
      </c>
      <c r="C111" s="690"/>
      <c r="D111" s="688"/>
      <c r="E111" s="687"/>
      <c r="F111" s="695"/>
      <c r="G111" s="610"/>
      <c r="H111" s="610"/>
      <c r="I111" s="688"/>
      <c r="J111" s="687"/>
      <c r="K111" s="609"/>
      <c r="L111" s="610"/>
    </row>
    <row r="112" spans="1:12" x14ac:dyDescent="0.2">
      <c r="A112" s="674" t="s">
        <v>51</v>
      </c>
      <c r="B112" s="691">
        <v>1</v>
      </c>
      <c r="C112" s="692"/>
      <c r="D112" s="845"/>
      <c r="E112" s="846"/>
      <c r="F112" s="695"/>
      <c r="G112" s="610"/>
      <c r="H112" s="610"/>
      <c r="I112" s="688"/>
      <c r="J112" s="687"/>
      <c r="K112" s="609"/>
      <c r="L112" s="610"/>
    </row>
    <row r="113" spans="1:12" x14ac:dyDescent="0.2">
      <c r="A113" s="675" t="s">
        <v>52</v>
      </c>
      <c r="B113" s="693"/>
      <c r="C113" s="692"/>
      <c r="D113" s="845"/>
      <c r="E113" s="846"/>
      <c r="F113" s="695"/>
      <c r="G113" s="610"/>
      <c r="H113" s="610"/>
      <c r="I113" s="688"/>
      <c r="J113" s="687"/>
      <c r="K113" s="609"/>
      <c r="L113" s="610"/>
    </row>
    <row r="114" spans="1:12" x14ac:dyDescent="0.2">
      <c r="A114" s="696" t="s">
        <v>54</v>
      </c>
      <c r="B114" s="697"/>
      <c r="C114" s="697"/>
      <c r="D114" s="697"/>
      <c r="E114" s="697"/>
      <c r="F114" s="697"/>
      <c r="G114" s="681"/>
      <c r="H114" s="681"/>
      <c r="I114" s="681"/>
      <c r="J114" s="632"/>
      <c r="K114" s="609"/>
      <c r="L114" s="610"/>
    </row>
    <row r="115" spans="1:12" x14ac:dyDescent="0.2">
      <c r="A115" s="885" t="s">
        <v>4</v>
      </c>
      <c r="B115" s="886"/>
      <c r="C115" s="669" t="s">
        <v>5</v>
      </c>
      <c r="D115" s="650" t="s">
        <v>117</v>
      </c>
      <c r="E115" s="650" t="s">
        <v>55</v>
      </c>
      <c r="F115" s="650" t="s">
        <v>56</v>
      </c>
      <c r="G115" s="681"/>
      <c r="H115" s="681"/>
      <c r="I115" s="681"/>
      <c r="J115" s="609"/>
      <c r="K115" s="610"/>
    </row>
    <row r="116" spans="1:12" x14ac:dyDescent="0.2">
      <c r="A116" s="847" t="s">
        <v>34</v>
      </c>
      <c r="B116" s="848"/>
      <c r="C116" s="698">
        <f t="shared" ref="C116:C121" si="8">SUM(D116:F116)</f>
        <v>0</v>
      </c>
      <c r="D116" s="699"/>
      <c r="E116" s="699"/>
      <c r="F116" s="699"/>
      <c r="G116" s="700"/>
      <c r="H116" s="681"/>
      <c r="I116" s="681"/>
      <c r="J116" s="609"/>
      <c r="K116" s="610"/>
    </row>
    <row r="117" spans="1:12" x14ac:dyDescent="0.2">
      <c r="A117" s="836" t="s">
        <v>27</v>
      </c>
      <c r="B117" s="701" t="s">
        <v>45</v>
      </c>
      <c r="C117" s="702">
        <f t="shared" si="8"/>
        <v>0</v>
      </c>
      <c r="D117" s="651"/>
      <c r="E117" s="651"/>
      <c r="F117" s="651"/>
      <c r="G117" s="700"/>
      <c r="H117" s="681"/>
      <c r="I117" s="681"/>
      <c r="J117" s="609"/>
      <c r="K117" s="610"/>
    </row>
    <row r="118" spans="1:12" x14ac:dyDescent="0.2">
      <c r="A118" s="837"/>
      <c r="B118" s="683" t="s">
        <v>37</v>
      </c>
      <c r="C118" s="703">
        <f t="shared" si="8"/>
        <v>0</v>
      </c>
      <c r="D118" s="644"/>
      <c r="E118" s="644"/>
      <c r="F118" s="644"/>
      <c r="G118" s="700"/>
      <c r="H118" s="681"/>
      <c r="I118" s="681"/>
      <c r="J118" s="609"/>
      <c r="K118" s="610"/>
    </row>
    <row r="119" spans="1:12" x14ac:dyDescent="0.2">
      <c r="A119" s="838"/>
      <c r="B119" s="684" t="s">
        <v>38</v>
      </c>
      <c r="C119" s="704">
        <f t="shared" si="8"/>
        <v>0</v>
      </c>
      <c r="D119" s="636"/>
      <c r="E119" s="636"/>
      <c r="F119" s="636"/>
      <c r="G119" s="700"/>
      <c r="H119" s="681"/>
      <c r="I119" s="681"/>
      <c r="J119" s="609"/>
      <c r="K119" s="610"/>
    </row>
    <row r="120" spans="1:12" x14ac:dyDescent="0.2">
      <c r="A120" s="887" t="s">
        <v>35</v>
      </c>
      <c r="B120" s="888"/>
      <c r="C120" s="705">
        <f t="shared" si="8"/>
        <v>0</v>
      </c>
      <c r="D120" s="706"/>
      <c r="E120" s="706"/>
      <c r="F120" s="706"/>
      <c r="G120" s="700"/>
      <c r="H120" s="681"/>
      <c r="I120" s="681"/>
      <c r="J120" s="609"/>
      <c r="K120" s="610"/>
    </row>
    <row r="121" spans="1:12" x14ac:dyDescent="0.2">
      <c r="A121" s="849" t="s">
        <v>31</v>
      </c>
      <c r="B121" s="850"/>
      <c r="C121" s="704">
        <f t="shared" si="8"/>
        <v>0</v>
      </c>
      <c r="D121" s="636"/>
      <c r="E121" s="636"/>
      <c r="F121" s="636"/>
      <c r="G121" s="700"/>
      <c r="H121" s="681"/>
      <c r="I121" s="681"/>
      <c r="J121" s="609"/>
      <c r="K121" s="610"/>
    </row>
    <row r="122" spans="1:12" x14ac:dyDescent="0.2">
      <c r="A122" s="661" t="s">
        <v>39</v>
      </c>
      <c r="B122" s="661"/>
      <c r="C122" s="666"/>
      <c r="D122" s="666"/>
      <c r="E122" s="680"/>
      <c r="F122" s="667"/>
      <c r="G122" s="681"/>
      <c r="H122" s="681"/>
      <c r="I122" s="681"/>
      <c r="J122" s="609"/>
      <c r="K122" s="610"/>
    </row>
    <row r="123" spans="1:12" x14ac:dyDescent="0.2">
      <c r="A123" s="661" t="s">
        <v>57</v>
      </c>
      <c r="B123" s="707"/>
      <c r="C123" s="666"/>
      <c r="D123" s="666"/>
      <c r="E123" s="666"/>
      <c r="F123" s="666"/>
      <c r="G123" s="681"/>
      <c r="H123" s="681"/>
      <c r="I123" s="681"/>
      <c r="J123" s="609"/>
      <c r="K123" s="610"/>
    </row>
    <row r="124" spans="1:12" x14ac:dyDescent="0.2">
      <c r="A124" s="520" t="s">
        <v>58</v>
      </c>
      <c r="B124" s="520"/>
      <c r="C124" s="520"/>
      <c r="D124" s="520"/>
      <c r="E124" s="520"/>
      <c r="F124" s="708"/>
      <c r="G124" s="708"/>
      <c r="H124" s="681"/>
      <c r="I124" s="681"/>
      <c r="J124" s="609"/>
      <c r="K124" s="610"/>
    </row>
    <row r="125" spans="1:12" x14ac:dyDescent="0.2">
      <c r="A125" s="841" t="s">
        <v>59</v>
      </c>
      <c r="B125" s="851"/>
      <c r="C125" s="832" t="s">
        <v>5</v>
      </c>
      <c r="D125" s="854" t="s">
        <v>60</v>
      </c>
      <c r="E125" s="855"/>
      <c r="F125" s="854" t="s">
        <v>61</v>
      </c>
      <c r="G125" s="855"/>
      <c r="H125" s="681"/>
      <c r="I125" s="681"/>
      <c r="J125" s="609"/>
      <c r="K125" s="610"/>
    </row>
    <row r="126" spans="1:12" x14ac:dyDescent="0.2">
      <c r="A126" s="852"/>
      <c r="B126" s="853"/>
      <c r="C126" s="833"/>
      <c r="D126" s="709" t="s">
        <v>118</v>
      </c>
      <c r="E126" s="710" t="s">
        <v>119</v>
      </c>
      <c r="F126" s="709" t="s">
        <v>120</v>
      </c>
      <c r="G126" s="710" t="s">
        <v>119</v>
      </c>
      <c r="H126" s="681"/>
      <c r="I126" s="681"/>
      <c r="J126" s="609"/>
      <c r="K126" s="610"/>
    </row>
    <row r="127" spans="1:12" x14ac:dyDescent="0.2">
      <c r="A127" s="834" t="s">
        <v>34</v>
      </c>
      <c r="B127" s="835"/>
      <c r="C127" s="711">
        <f t="shared" ref="C127:C133" si="9">SUM(D127:G127)</f>
        <v>255</v>
      </c>
      <c r="D127" s="712">
        <v>6</v>
      </c>
      <c r="E127" s="713"/>
      <c r="F127" s="712">
        <v>249</v>
      </c>
      <c r="G127" s="713"/>
      <c r="H127" s="700"/>
      <c r="I127" s="681"/>
      <c r="J127" s="609"/>
      <c r="K127" s="610"/>
    </row>
    <row r="128" spans="1:12" x14ac:dyDescent="0.2">
      <c r="A128" s="836" t="s">
        <v>27</v>
      </c>
      <c r="B128" s="701" t="s">
        <v>45</v>
      </c>
      <c r="C128" s="711">
        <f t="shared" si="9"/>
        <v>154</v>
      </c>
      <c r="D128" s="712">
        <v>7</v>
      </c>
      <c r="E128" s="713"/>
      <c r="F128" s="712">
        <v>147</v>
      </c>
      <c r="G128" s="713"/>
      <c r="H128" s="700"/>
      <c r="I128" s="681"/>
      <c r="J128" s="609"/>
      <c r="K128" s="610"/>
    </row>
    <row r="129" spans="1:12" x14ac:dyDescent="0.2">
      <c r="A129" s="837"/>
      <c r="B129" s="683" t="s">
        <v>37</v>
      </c>
      <c r="C129" s="714">
        <f t="shared" si="9"/>
        <v>0</v>
      </c>
      <c r="D129" s="715"/>
      <c r="E129" s="716"/>
      <c r="F129" s="715"/>
      <c r="G129" s="716"/>
      <c r="H129" s="700"/>
      <c r="I129" s="681"/>
      <c r="J129" s="609"/>
      <c r="K129" s="610"/>
    </row>
    <row r="130" spans="1:12" x14ac:dyDescent="0.2">
      <c r="A130" s="838"/>
      <c r="B130" s="684" t="s">
        <v>38</v>
      </c>
      <c r="C130" s="717">
        <f t="shared" si="9"/>
        <v>0</v>
      </c>
      <c r="D130" s="718"/>
      <c r="E130" s="719"/>
      <c r="F130" s="718"/>
      <c r="G130" s="719"/>
      <c r="H130" s="700"/>
      <c r="I130" s="681"/>
      <c r="J130" s="609"/>
      <c r="K130" s="610"/>
    </row>
    <row r="131" spans="1:12" x14ac:dyDescent="0.2">
      <c r="A131" s="863" t="s">
        <v>35</v>
      </c>
      <c r="B131" s="864"/>
      <c r="C131" s="720">
        <f t="shared" si="9"/>
        <v>163</v>
      </c>
      <c r="D131" s="535">
        <v>1</v>
      </c>
      <c r="E131" s="577"/>
      <c r="F131" s="535">
        <v>162</v>
      </c>
      <c r="G131" s="577"/>
      <c r="H131" s="700"/>
      <c r="I131" s="681"/>
      <c r="J131" s="609"/>
      <c r="K131" s="610"/>
    </row>
    <row r="132" spans="1:12" x14ac:dyDescent="0.2">
      <c r="A132" s="849" t="s">
        <v>31</v>
      </c>
      <c r="B132" s="850"/>
      <c r="C132" s="721">
        <f t="shared" si="9"/>
        <v>0</v>
      </c>
      <c r="D132" s="541"/>
      <c r="E132" s="585"/>
      <c r="F132" s="541"/>
      <c r="G132" s="585"/>
      <c r="H132" s="700"/>
      <c r="I132" s="681"/>
      <c r="J132" s="609"/>
      <c r="K132" s="610"/>
    </row>
    <row r="133" spans="1:12" x14ac:dyDescent="0.2">
      <c r="A133" s="839" t="s">
        <v>5</v>
      </c>
      <c r="B133" s="840"/>
      <c r="C133" s="659">
        <f t="shared" si="9"/>
        <v>572</v>
      </c>
      <c r="D133" s="722">
        <f>SUM(D127:D132)</f>
        <v>14</v>
      </c>
      <c r="E133" s="723">
        <f>SUM(E127:E132)</f>
        <v>0</v>
      </c>
      <c r="F133" s="722">
        <f>SUM(F127:F132)</f>
        <v>558</v>
      </c>
      <c r="G133" s="723">
        <f>SUM(G127:G132)</f>
        <v>0</v>
      </c>
      <c r="H133" s="724"/>
      <c r="I133" s="681"/>
      <c r="J133" s="609"/>
      <c r="K133" s="610"/>
    </row>
    <row r="134" spans="1:12" x14ac:dyDescent="0.2">
      <c r="A134" s="725" t="s">
        <v>62</v>
      </c>
      <c r="B134" s="725"/>
      <c r="C134" s="725"/>
      <c r="D134" s="708"/>
      <c r="E134" s="708"/>
      <c r="F134" s="666"/>
      <c r="G134" s="681"/>
      <c r="H134" s="681"/>
      <c r="I134" s="681"/>
      <c r="J134" s="609"/>
      <c r="K134" s="610"/>
    </row>
    <row r="135" spans="1:12" x14ac:dyDescent="0.2">
      <c r="A135" s="841" t="s">
        <v>17</v>
      </c>
      <c r="B135" s="842"/>
      <c r="C135" s="726" t="s">
        <v>5</v>
      </c>
      <c r="D135" s="708"/>
      <c r="E135" s="708"/>
      <c r="F135" s="666"/>
      <c r="G135" s="681"/>
      <c r="H135" s="681"/>
      <c r="I135" s="681"/>
      <c r="J135" s="609"/>
      <c r="K135" s="610"/>
    </row>
    <row r="136" spans="1:12" x14ac:dyDescent="0.2">
      <c r="A136" s="843" t="s">
        <v>63</v>
      </c>
      <c r="B136" s="727" t="s">
        <v>121</v>
      </c>
      <c r="C136" s="728">
        <v>288</v>
      </c>
      <c r="D136" s="729"/>
      <c r="E136" s="708"/>
      <c r="F136" s="666"/>
      <c r="G136" s="681"/>
      <c r="H136" s="681"/>
      <c r="I136" s="681"/>
      <c r="J136" s="609"/>
      <c r="K136" s="610"/>
    </row>
    <row r="137" spans="1:12" x14ac:dyDescent="0.2">
      <c r="A137" s="844"/>
      <c r="B137" s="730" t="s">
        <v>122</v>
      </c>
      <c r="C137" s="731">
        <v>255</v>
      </c>
      <c r="D137" s="729"/>
      <c r="E137" s="708"/>
      <c r="F137" s="666"/>
      <c r="G137" s="681"/>
      <c r="H137" s="681"/>
      <c r="I137" s="681"/>
      <c r="J137" s="609"/>
      <c r="K137" s="610"/>
    </row>
    <row r="138" spans="1:12" x14ac:dyDescent="0.2">
      <c r="A138" s="732" t="s">
        <v>64</v>
      </c>
      <c r="B138" s="732"/>
      <c r="C138" s="732"/>
      <c r="D138" s="708"/>
      <c r="E138" s="708"/>
      <c r="F138" s="681"/>
      <c r="G138" s="681"/>
      <c r="H138" s="681"/>
      <c r="I138" s="681"/>
      <c r="J138" s="609"/>
      <c r="K138" s="610"/>
    </row>
    <row r="139" spans="1:12" x14ac:dyDescent="0.2">
      <c r="A139" s="832" t="s">
        <v>17</v>
      </c>
      <c r="B139" s="832" t="s">
        <v>5</v>
      </c>
      <c r="C139" s="832" t="s">
        <v>26</v>
      </c>
      <c r="D139" s="832" t="s">
        <v>30</v>
      </c>
      <c r="E139" s="832" t="s">
        <v>27</v>
      </c>
      <c r="F139" s="681"/>
      <c r="G139" s="681"/>
      <c r="H139" s="681"/>
      <c r="I139" s="681"/>
      <c r="J139" s="609"/>
      <c r="K139" s="610"/>
    </row>
    <row r="140" spans="1:12" x14ac:dyDescent="0.2">
      <c r="A140" s="833"/>
      <c r="B140" s="833"/>
      <c r="C140" s="833"/>
      <c r="D140" s="833"/>
      <c r="E140" s="833"/>
      <c r="F140" s="681"/>
      <c r="G140" s="681"/>
      <c r="H140" s="681"/>
      <c r="I140" s="681"/>
      <c r="J140" s="632"/>
      <c r="K140" s="609"/>
      <c r="L140" s="610"/>
    </row>
    <row r="141" spans="1:12" x14ac:dyDescent="0.2">
      <c r="A141" s="733" t="s">
        <v>123</v>
      </c>
      <c r="B141" s="586">
        <f t="shared" ref="B141:B150" si="10">SUM(C141:E141)</f>
        <v>0</v>
      </c>
      <c r="C141" s="734"/>
      <c r="D141" s="734"/>
      <c r="E141" s="734"/>
      <c r="F141" s="735"/>
      <c r="G141" s="519"/>
    </row>
    <row r="142" spans="1:12" x14ac:dyDescent="0.2">
      <c r="A142" s="733" t="s">
        <v>124</v>
      </c>
      <c r="B142" s="586">
        <f t="shared" si="10"/>
        <v>0</v>
      </c>
      <c r="C142" s="734"/>
      <c r="D142" s="734"/>
      <c r="E142" s="734"/>
      <c r="F142" s="735"/>
      <c r="G142" s="519"/>
    </row>
    <row r="143" spans="1:12" x14ac:dyDescent="0.2">
      <c r="A143" s="733" t="s">
        <v>125</v>
      </c>
      <c r="B143" s="586">
        <f t="shared" si="10"/>
        <v>0</v>
      </c>
      <c r="C143" s="734"/>
      <c r="D143" s="734"/>
      <c r="E143" s="734"/>
      <c r="F143" s="735"/>
      <c r="G143" s="519"/>
    </row>
    <row r="144" spans="1:12" ht="21" x14ac:dyDescent="0.2">
      <c r="A144" s="736" t="s">
        <v>126</v>
      </c>
      <c r="B144" s="586">
        <f t="shared" si="10"/>
        <v>0</v>
      </c>
      <c r="C144" s="734"/>
      <c r="D144" s="734"/>
      <c r="E144" s="734"/>
      <c r="F144" s="735"/>
      <c r="G144" s="519"/>
    </row>
    <row r="145" spans="1:7" ht="21.75" x14ac:dyDescent="0.2">
      <c r="A145" s="733" t="s">
        <v>127</v>
      </c>
      <c r="B145" s="586">
        <f t="shared" si="10"/>
        <v>0</v>
      </c>
      <c r="C145" s="734"/>
      <c r="D145" s="734"/>
      <c r="E145" s="734"/>
      <c r="F145" s="735"/>
      <c r="G145" s="519"/>
    </row>
    <row r="146" spans="1:7" x14ac:dyDescent="0.2">
      <c r="A146" s="733" t="s">
        <v>128</v>
      </c>
      <c r="B146" s="586">
        <f t="shared" si="10"/>
        <v>0</v>
      </c>
      <c r="C146" s="734"/>
      <c r="D146" s="734"/>
      <c r="E146" s="734"/>
      <c r="F146" s="735"/>
      <c r="G146" s="519"/>
    </row>
    <row r="147" spans="1:7" x14ac:dyDescent="0.2">
      <c r="A147" s="733" t="s">
        <v>129</v>
      </c>
      <c r="B147" s="586">
        <f t="shared" si="10"/>
        <v>0</v>
      </c>
      <c r="C147" s="734"/>
      <c r="D147" s="734"/>
      <c r="E147" s="734"/>
      <c r="F147" s="735"/>
      <c r="G147" s="519"/>
    </row>
    <row r="148" spans="1:7" x14ac:dyDescent="0.2">
      <c r="A148" s="733" t="s">
        <v>130</v>
      </c>
      <c r="B148" s="586">
        <f t="shared" si="10"/>
        <v>0</v>
      </c>
      <c r="C148" s="734"/>
      <c r="D148" s="734"/>
      <c r="E148" s="734"/>
      <c r="F148" s="735"/>
      <c r="G148" s="519"/>
    </row>
    <row r="149" spans="1:7" x14ac:dyDescent="0.2">
      <c r="A149" s="733" t="s">
        <v>65</v>
      </c>
      <c r="B149" s="586">
        <f t="shared" si="10"/>
        <v>0</v>
      </c>
      <c r="C149" s="734"/>
      <c r="D149" s="734"/>
      <c r="E149" s="734"/>
      <c r="F149" s="735"/>
      <c r="G149" s="519"/>
    </row>
    <row r="150" spans="1:7" x14ac:dyDescent="0.2">
      <c r="A150" s="737" t="s">
        <v>131</v>
      </c>
      <c r="B150" s="593">
        <f t="shared" si="10"/>
        <v>0</v>
      </c>
      <c r="C150" s="738"/>
      <c r="D150" s="738"/>
      <c r="E150" s="738"/>
      <c r="F150" s="735"/>
      <c r="G150" s="519"/>
    </row>
    <row r="151" spans="1:7" x14ac:dyDescent="0.2">
      <c r="A151" s="739" t="s">
        <v>66</v>
      </c>
      <c r="F151" s="668"/>
      <c r="G151" s="667"/>
    </row>
    <row r="195" spans="1:2" hidden="1" x14ac:dyDescent="0.2">
      <c r="A195" s="513">
        <f>SUM(D12:D15,D22:D27,D31:D43,B49,C69:H69,C79:H79,C83:H88,C93:C98,C116:C121,C133,B141:B150)</f>
        <v>1286</v>
      </c>
      <c r="B195" s="513">
        <f>SUM(CG5:CN157)</f>
        <v>0</v>
      </c>
    </row>
  </sheetData>
  <mergeCells count="123"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16:C16"/>
    <mergeCell ref="A14:B14"/>
    <mergeCell ref="A17:C17"/>
    <mergeCell ref="A26:B27"/>
    <mergeCell ref="A29:J29"/>
    <mergeCell ref="B40:B41"/>
    <mergeCell ref="A51:A52"/>
    <mergeCell ref="B51:B52"/>
    <mergeCell ref="C51:C52"/>
    <mergeCell ref="A15:C15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30:C30"/>
    <mergeCell ref="A31:A39"/>
    <mergeCell ref="B38:C38"/>
    <mergeCell ref="B39:C39"/>
    <mergeCell ref="A40:A43"/>
    <mergeCell ref="B42:B43"/>
    <mergeCell ref="A44:H44"/>
    <mergeCell ref="A45:A46"/>
    <mergeCell ref="B45:B46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D6" sqref="D6"/>
    </sheetView>
  </sheetViews>
  <sheetFormatPr baseColWidth="10" defaultRowHeight="14.25" x14ac:dyDescent="0.2"/>
  <cols>
    <col min="1" max="1" width="39.42578125" style="513" customWidth="1"/>
    <col min="2" max="2" width="18.140625" style="513" customWidth="1"/>
    <col min="3" max="3" width="23.85546875" style="513" customWidth="1"/>
    <col min="4" max="4" width="13" style="513" customWidth="1"/>
    <col min="5" max="5" width="12.42578125" style="513" customWidth="1"/>
    <col min="6" max="6" width="12.7109375" style="513" customWidth="1"/>
    <col min="7" max="7" width="11.42578125" style="513"/>
    <col min="8" max="8" width="13.42578125" style="513" customWidth="1"/>
    <col min="9" max="76" width="11.42578125" style="513"/>
    <col min="77" max="78" width="11.42578125" style="514"/>
    <col min="79" max="93" width="0" style="514" hidden="1" customWidth="1"/>
    <col min="94" max="16384" width="11.42578125" style="513"/>
  </cols>
  <sheetData>
    <row r="1" spans="1:27" x14ac:dyDescent="0.2">
      <c r="A1" s="512" t="s">
        <v>0</v>
      </c>
    </row>
    <row r="2" spans="1:27" x14ac:dyDescent="0.2">
      <c r="A2" s="512" t="str">
        <f>CONCATENATE("COMUNA: ",[6]NOMBRE!B2," - ","( ",[6]NOMBRE!C2,[6]NOMBRE!D2,[6]NOMBRE!E2,[6]NOMBRE!F2,[6]NOMBRE!G2," )")</f>
        <v>COMUNA: Linares - ( 07401 )</v>
      </c>
    </row>
    <row r="3" spans="1:27" x14ac:dyDescent="0.2">
      <c r="A3" s="51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27" x14ac:dyDescent="0.2">
      <c r="A4" s="512" t="str">
        <f>CONCATENATE("MES: ",[6]NOMBRE!B6," - ","( ",[6]NOMBRE!C6,[6]NOMBRE!D6," )")</f>
        <v>MES: JUNIO - ( 06 )</v>
      </c>
    </row>
    <row r="5" spans="1:27" x14ac:dyDescent="0.2">
      <c r="A5" s="512" t="str">
        <f>CONCATENATE("AÑO: ",[6]NOMBRE!B7)</f>
        <v>AÑO: 2017</v>
      </c>
    </row>
    <row r="6" spans="1:27" ht="15" x14ac:dyDescent="0.2">
      <c r="A6" s="515"/>
      <c r="B6" s="515"/>
      <c r="C6" s="515"/>
      <c r="D6" s="515"/>
      <c r="E6" s="515"/>
      <c r="F6" s="516" t="s">
        <v>1</v>
      </c>
      <c r="G6" s="515"/>
      <c r="H6" s="515"/>
      <c r="I6" s="515"/>
      <c r="J6" s="517"/>
      <c r="K6" s="518"/>
      <c r="L6" s="519"/>
    </row>
    <row r="7" spans="1:27" ht="15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8"/>
      <c r="L7" s="519"/>
    </row>
    <row r="8" spans="1:27" x14ac:dyDescent="0.2">
      <c r="A8" s="520" t="s">
        <v>2</v>
      </c>
      <c r="B8" s="520"/>
      <c r="C8" s="520"/>
      <c r="D8" s="520"/>
      <c r="E8" s="520"/>
      <c r="F8" s="520"/>
      <c r="G8" s="520"/>
      <c r="H8" s="520"/>
      <c r="I8" s="520"/>
      <c r="J8" s="521"/>
      <c r="K8" s="522"/>
      <c r="L8" s="523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</row>
    <row r="9" spans="1:27" x14ac:dyDescent="0.2">
      <c r="A9" s="894" t="s">
        <v>3</v>
      </c>
      <c r="B9" s="894" t="s">
        <v>4</v>
      </c>
      <c r="C9" s="894"/>
      <c r="D9" s="895" t="s">
        <v>5</v>
      </c>
      <c r="E9" s="896"/>
      <c r="F9" s="897"/>
      <c r="G9" s="905" t="s">
        <v>67</v>
      </c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7"/>
    </row>
    <row r="10" spans="1:27" x14ac:dyDescent="0.2">
      <c r="A10" s="894"/>
      <c r="B10" s="894"/>
      <c r="C10" s="894"/>
      <c r="D10" s="898"/>
      <c r="E10" s="899"/>
      <c r="F10" s="904"/>
      <c r="G10" s="882" t="s">
        <v>68</v>
      </c>
      <c r="H10" s="882"/>
      <c r="I10" s="882" t="s">
        <v>69</v>
      </c>
      <c r="J10" s="882"/>
      <c r="K10" s="882" t="s">
        <v>70</v>
      </c>
      <c r="L10" s="882"/>
      <c r="M10" s="882" t="s">
        <v>71</v>
      </c>
      <c r="N10" s="882"/>
      <c r="O10" s="882" t="s">
        <v>72</v>
      </c>
      <c r="P10" s="882"/>
      <c r="Q10" s="882" t="s">
        <v>73</v>
      </c>
      <c r="R10" s="882"/>
      <c r="S10" s="882" t="s">
        <v>74</v>
      </c>
      <c r="T10" s="882"/>
      <c r="U10" s="882" t="s">
        <v>75</v>
      </c>
      <c r="V10" s="882"/>
      <c r="W10" s="882" t="s">
        <v>76</v>
      </c>
      <c r="X10" s="882"/>
      <c r="Y10" s="882" t="s">
        <v>77</v>
      </c>
      <c r="Z10" s="882"/>
    </row>
    <row r="11" spans="1:27" x14ac:dyDescent="0.2">
      <c r="A11" s="894"/>
      <c r="B11" s="894"/>
      <c r="C11" s="894"/>
      <c r="D11" s="525" t="s">
        <v>78</v>
      </c>
      <c r="E11" s="525" t="s">
        <v>12</v>
      </c>
      <c r="F11" s="526" t="s">
        <v>13</v>
      </c>
      <c r="G11" s="527" t="s">
        <v>12</v>
      </c>
      <c r="H11" s="528" t="s">
        <v>13</v>
      </c>
      <c r="I11" s="529" t="s">
        <v>12</v>
      </c>
      <c r="J11" s="530" t="s">
        <v>13</v>
      </c>
      <c r="K11" s="529" t="s">
        <v>12</v>
      </c>
      <c r="L11" s="530" t="s">
        <v>13</v>
      </c>
      <c r="M11" s="529" t="s">
        <v>12</v>
      </c>
      <c r="N11" s="530" t="s">
        <v>13</v>
      </c>
      <c r="O11" s="529" t="s">
        <v>12</v>
      </c>
      <c r="P11" s="530" t="s">
        <v>13</v>
      </c>
      <c r="Q11" s="529" t="s">
        <v>12</v>
      </c>
      <c r="R11" s="530" t="s">
        <v>13</v>
      </c>
      <c r="S11" s="529" t="s">
        <v>12</v>
      </c>
      <c r="T11" s="530" t="s">
        <v>13</v>
      </c>
      <c r="U11" s="529" t="s">
        <v>12</v>
      </c>
      <c r="V11" s="530" t="s">
        <v>13</v>
      </c>
      <c r="W11" s="529" t="s">
        <v>12</v>
      </c>
      <c r="X11" s="530" t="s">
        <v>13</v>
      </c>
      <c r="Y11" s="529" t="s">
        <v>12</v>
      </c>
      <c r="Z11" s="530" t="s">
        <v>13</v>
      </c>
      <c r="AA11" s="514"/>
    </row>
    <row r="12" spans="1:27" x14ac:dyDescent="0.2">
      <c r="A12" s="908" t="s">
        <v>6</v>
      </c>
      <c r="B12" s="531" t="s">
        <v>7</v>
      </c>
      <c r="C12" s="532" t="s">
        <v>8</v>
      </c>
      <c r="D12" s="533">
        <f>SUM(E12+F12)</f>
        <v>5</v>
      </c>
      <c r="E12" s="533">
        <f t="shared" ref="E12:F15" si="0">SUM(G12+I12+K12+M12+O12+Q12+S12+U12+W12+Y12)</f>
        <v>5</v>
      </c>
      <c r="F12" s="534">
        <f t="shared" si="0"/>
        <v>0</v>
      </c>
      <c r="G12" s="535">
        <v>1</v>
      </c>
      <c r="H12" s="536"/>
      <c r="I12" s="535"/>
      <c r="J12" s="536"/>
      <c r="K12" s="535"/>
      <c r="L12" s="536"/>
      <c r="M12" s="535"/>
      <c r="N12" s="536"/>
      <c r="O12" s="535">
        <v>1</v>
      </c>
      <c r="P12" s="536"/>
      <c r="Q12" s="535"/>
      <c r="R12" s="536"/>
      <c r="S12" s="535">
        <v>1</v>
      </c>
      <c r="T12" s="536"/>
      <c r="U12" s="535"/>
      <c r="V12" s="536"/>
      <c r="W12" s="535">
        <v>2</v>
      </c>
      <c r="X12" s="536"/>
      <c r="Y12" s="535"/>
      <c r="Z12" s="536"/>
      <c r="AA12" s="514"/>
    </row>
    <row r="13" spans="1:27" x14ac:dyDescent="0.2">
      <c r="A13" s="883"/>
      <c r="B13" s="537" t="s">
        <v>9</v>
      </c>
      <c r="C13" s="538" t="s">
        <v>8</v>
      </c>
      <c r="D13" s="539">
        <f>SUM(E13+F13)</f>
        <v>14</v>
      </c>
      <c r="E13" s="539">
        <f t="shared" si="0"/>
        <v>9</v>
      </c>
      <c r="F13" s="540">
        <f t="shared" si="0"/>
        <v>5</v>
      </c>
      <c r="G13" s="541">
        <v>1</v>
      </c>
      <c r="H13" s="542">
        <v>1</v>
      </c>
      <c r="I13" s="543">
        <v>1</v>
      </c>
      <c r="J13" s="544">
        <v>1</v>
      </c>
      <c r="K13" s="543"/>
      <c r="L13" s="544"/>
      <c r="M13" s="543">
        <v>2</v>
      </c>
      <c r="N13" s="545">
        <v>1</v>
      </c>
      <c r="O13" s="543">
        <v>1</v>
      </c>
      <c r="P13" s="545"/>
      <c r="Q13" s="543">
        <v>1</v>
      </c>
      <c r="R13" s="545">
        <v>1</v>
      </c>
      <c r="S13" s="543"/>
      <c r="T13" s="545"/>
      <c r="U13" s="543">
        <v>1</v>
      </c>
      <c r="V13" s="545"/>
      <c r="W13" s="543">
        <v>1</v>
      </c>
      <c r="X13" s="545">
        <v>1</v>
      </c>
      <c r="Y13" s="543">
        <v>1</v>
      </c>
      <c r="Z13" s="545"/>
      <c r="AA13" s="514"/>
    </row>
    <row r="14" spans="1:27" x14ac:dyDescent="0.2">
      <c r="A14" s="912" t="s">
        <v>10</v>
      </c>
      <c r="B14" s="913"/>
      <c r="C14" s="546" t="s">
        <v>8</v>
      </c>
      <c r="D14" s="547">
        <f>SUM(E14+F14)</f>
        <v>123</v>
      </c>
      <c r="E14" s="547">
        <f t="shared" si="0"/>
        <v>64</v>
      </c>
      <c r="F14" s="548">
        <f t="shared" si="0"/>
        <v>59</v>
      </c>
      <c r="G14" s="549"/>
      <c r="H14" s="550">
        <v>2</v>
      </c>
      <c r="I14" s="549">
        <v>9</v>
      </c>
      <c r="J14" s="550">
        <v>11</v>
      </c>
      <c r="K14" s="549">
        <v>12</v>
      </c>
      <c r="L14" s="550">
        <v>10</v>
      </c>
      <c r="M14" s="551">
        <v>10</v>
      </c>
      <c r="N14" s="552">
        <v>8</v>
      </c>
      <c r="O14" s="551">
        <v>3</v>
      </c>
      <c r="P14" s="552">
        <v>9</v>
      </c>
      <c r="Q14" s="551">
        <v>9</v>
      </c>
      <c r="R14" s="552">
        <v>6</v>
      </c>
      <c r="S14" s="551">
        <v>6</v>
      </c>
      <c r="T14" s="552">
        <v>3</v>
      </c>
      <c r="U14" s="551">
        <v>12</v>
      </c>
      <c r="V14" s="552">
        <v>6</v>
      </c>
      <c r="W14" s="551">
        <v>2</v>
      </c>
      <c r="X14" s="552">
        <v>4</v>
      </c>
      <c r="Y14" s="551">
        <v>1</v>
      </c>
      <c r="Z14" s="552"/>
      <c r="AA14" s="514"/>
    </row>
    <row r="15" spans="1:27" ht="15" thickBot="1" x14ac:dyDescent="0.25">
      <c r="A15" s="901" t="s">
        <v>5</v>
      </c>
      <c r="B15" s="902"/>
      <c r="C15" s="903"/>
      <c r="D15" s="553">
        <f>SUM(E15+F15)</f>
        <v>142</v>
      </c>
      <c r="E15" s="553">
        <f t="shared" si="0"/>
        <v>78</v>
      </c>
      <c r="F15" s="554">
        <f t="shared" si="0"/>
        <v>64</v>
      </c>
      <c r="G15" s="555">
        <f t="shared" ref="G15:Z15" si="1">SUM(G12:G14)</f>
        <v>2</v>
      </c>
      <c r="H15" s="556">
        <f t="shared" si="1"/>
        <v>3</v>
      </c>
      <c r="I15" s="555">
        <f t="shared" si="1"/>
        <v>10</v>
      </c>
      <c r="J15" s="556">
        <f t="shared" si="1"/>
        <v>12</v>
      </c>
      <c r="K15" s="555">
        <f t="shared" si="1"/>
        <v>12</v>
      </c>
      <c r="L15" s="556">
        <f t="shared" si="1"/>
        <v>10</v>
      </c>
      <c r="M15" s="557">
        <f t="shared" si="1"/>
        <v>12</v>
      </c>
      <c r="N15" s="558">
        <f t="shared" si="1"/>
        <v>9</v>
      </c>
      <c r="O15" s="557">
        <f t="shared" si="1"/>
        <v>5</v>
      </c>
      <c r="P15" s="558">
        <f t="shared" si="1"/>
        <v>9</v>
      </c>
      <c r="Q15" s="557">
        <f t="shared" si="1"/>
        <v>10</v>
      </c>
      <c r="R15" s="558">
        <f t="shared" si="1"/>
        <v>7</v>
      </c>
      <c r="S15" s="557">
        <f t="shared" si="1"/>
        <v>7</v>
      </c>
      <c r="T15" s="558">
        <f t="shared" si="1"/>
        <v>3</v>
      </c>
      <c r="U15" s="557">
        <f t="shared" si="1"/>
        <v>13</v>
      </c>
      <c r="V15" s="558">
        <f t="shared" si="1"/>
        <v>6</v>
      </c>
      <c r="W15" s="557">
        <f t="shared" si="1"/>
        <v>5</v>
      </c>
      <c r="X15" s="558">
        <f t="shared" si="1"/>
        <v>5</v>
      </c>
      <c r="Y15" s="557">
        <f t="shared" si="1"/>
        <v>2</v>
      </c>
      <c r="Z15" s="558">
        <f t="shared" si="1"/>
        <v>0</v>
      </c>
      <c r="AA15" s="514"/>
    </row>
    <row r="16" spans="1:27" ht="15" thickTop="1" x14ac:dyDescent="0.2">
      <c r="A16" s="909" t="s">
        <v>79</v>
      </c>
      <c r="B16" s="910"/>
      <c r="C16" s="911"/>
      <c r="D16" s="559">
        <v>15</v>
      </c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1"/>
      <c r="AA16" s="514"/>
    </row>
    <row r="17" spans="1:27" x14ac:dyDescent="0.2">
      <c r="A17" s="839" t="s">
        <v>80</v>
      </c>
      <c r="B17" s="840"/>
      <c r="C17" s="914"/>
      <c r="D17" s="562">
        <v>0</v>
      </c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4"/>
      <c r="AA17" s="514"/>
    </row>
    <row r="18" spans="1:27" x14ac:dyDescent="0.2">
      <c r="A18" s="565" t="s">
        <v>11</v>
      </c>
      <c r="B18" s="566"/>
    </row>
    <row r="19" spans="1:27" x14ac:dyDescent="0.2">
      <c r="A19" s="894" t="s">
        <v>3</v>
      </c>
      <c r="B19" s="894" t="s">
        <v>4</v>
      </c>
      <c r="C19" s="894"/>
      <c r="D19" s="895" t="s">
        <v>5</v>
      </c>
      <c r="E19" s="896"/>
      <c r="F19" s="897"/>
      <c r="G19" s="854" t="s">
        <v>67</v>
      </c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855"/>
    </row>
    <row r="20" spans="1:27" x14ac:dyDescent="0.2">
      <c r="A20" s="894"/>
      <c r="B20" s="894"/>
      <c r="C20" s="894"/>
      <c r="D20" s="898"/>
      <c r="E20" s="899"/>
      <c r="F20" s="899"/>
      <c r="G20" s="882" t="s">
        <v>68</v>
      </c>
      <c r="H20" s="882"/>
      <c r="I20" s="882" t="s">
        <v>69</v>
      </c>
      <c r="J20" s="882"/>
      <c r="K20" s="882" t="s">
        <v>70</v>
      </c>
      <c r="L20" s="882"/>
      <c r="M20" s="882" t="s">
        <v>71</v>
      </c>
      <c r="N20" s="882"/>
      <c r="O20" s="882" t="s">
        <v>72</v>
      </c>
      <c r="P20" s="882"/>
      <c r="Q20" s="882" t="s">
        <v>73</v>
      </c>
      <c r="R20" s="882"/>
      <c r="S20" s="882" t="s">
        <v>74</v>
      </c>
      <c r="T20" s="882"/>
      <c r="U20" s="882" t="s">
        <v>75</v>
      </c>
      <c r="V20" s="882"/>
      <c r="W20" s="882" t="s">
        <v>76</v>
      </c>
      <c r="X20" s="882"/>
      <c r="Y20" s="882" t="s">
        <v>77</v>
      </c>
      <c r="Z20" s="882"/>
    </row>
    <row r="21" spans="1:27" ht="15.75" customHeight="1" x14ac:dyDescent="0.2">
      <c r="A21" s="894"/>
      <c r="B21" s="894"/>
      <c r="C21" s="894"/>
      <c r="D21" s="525" t="s">
        <v>78</v>
      </c>
      <c r="E21" s="567" t="s">
        <v>12</v>
      </c>
      <c r="F21" s="568" t="s">
        <v>13</v>
      </c>
      <c r="G21" s="569" t="s">
        <v>12</v>
      </c>
      <c r="H21" s="528" t="s">
        <v>13</v>
      </c>
      <c r="I21" s="570" t="s">
        <v>12</v>
      </c>
      <c r="J21" s="571" t="s">
        <v>13</v>
      </c>
      <c r="K21" s="569" t="s">
        <v>12</v>
      </c>
      <c r="L21" s="569" t="s">
        <v>13</v>
      </c>
      <c r="M21" s="569" t="s">
        <v>12</v>
      </c>
      <c r="N21" s="569" t="s">
        <v>13</v>
      </c>
      <c r="O21" s="569" t="s">
        <v>12</v>
      </c>
      <c r="P21" s="569" t="s">
        <v>13</v>
      </c>
      <c r="Q21" s="569" t="s">
        <v>12</v>
      </c>
      <c r="R21" s="569" t="s">
        <v>13</v>
      </c>
      <c r="S21" s="569" t="s">
        <v>12</v>
      </c>
      <c r="T21" s="569" t="s">
        <v>13</v>
      </c>
      <c r="U21" s="569" t="s">
        <v>12</v>
      </c>
      <c r="V21" s="569" t="s">
        <v>13</v>
      </c>
      <c r="W21" s="569" t="s">
        <v>12</v>
      </c>
      <c r="X21" s="569" t="s">
        <v>13</v>
      </c>
      <c r="Y21" s="569" t="s">
        <v>12</v>
      </c>
      <c r="Z21" s="569" t="s">
        <v>13</v>
      </c>
    </row>
    <row r="22" spans="1:27" ht="14.25" customHeight="1" x14ac:dyDescent="0.2">
      <c r="A22" s="883" t="s">
        <v>6</v>
      </c>
      <c r="B22" s="874" t="s">
        <v>7</v>
      </c>
      <c r="C22" s="572" t="s">
        <v>14</v>
      </c>
      <c r="D22" s="573">
        <f t="shared" ref="D22:D27" si="2">SUM(E22+F22)</f>
        <v>0</v>
      </c>
      <c r="E22" s="574">
        <f t="shared" ref="E22:F27" si="3">SUM(G22+I22+K22+M22+O22+Q22+S22+U22+W22+Y22)</f>
        <v>0</v>
      </c>
      <c r="F22" s="575">
        <f t="shared" si="3"/>
        <v>0</v>
      </c>
      <c r="G22" s="543"/>
      <c r="H22" s="545"/>
      <c r="I22" s="535"/>
      <c r="J22" s="536"/>
      <c r="K22" s="576"/>
      <c r="L22" s="577"/>
      <c r="M22" s="576"/>
      <c r="N22" s="577"/>
      <c r="O22" s="576"/>
      <c r="P22" s="577"/>
      <c r="Q22" s="576"/>
      <c r="R22" s="577"/>
      <c r="S22" s="576"/>
      <c r="T22" s="577"/>
      <c r="U22" s="576"/>
      <c r="V22" s="577"/>
      <c r="W22" s="576"/>
      <c r="X22" s="577"/>
      <c r="Y22" s="535"/>
      <c r="Z22" s="577"/>
      <c r="AA22" s="514"/>
    </row>
    <row r="23" spans="1:27" ht="14.25" customHeight="1" x14ac:dyDescent="0.2">
      <c r="A23" s="883"/>
      <c r="B23" s="875"/>
      <c r="C23" s="578" t="s">
        <v>15</v>
      </c>
      <c r="D23" s="579">
        <f t="shared" si="2"/>
        <v>0</v>
      </c>
      <c r="E23" s="580">
        <f t="shared" si="3"/>
        <v>0</v>
      </c>
      <c r="F23" s="581">
        <f t="shared" si="3"/>
        <v>0</v>
      </c>
      <c r="G23" s="582"/>
      <c r="H23" s="583"/>
      <c r="I23" s="541"/>
      <c r="J23" s="542"/>
      <c r="K23" s="584"/>
      <c r="L23" s="585"/>
      <c r="M23" s="584"/>
      <c r="N23" s="585"/>
      <c r="O23" s="584"/>
      <c r="P23" s="585"/>
      <c r="Q23" s="584"/>
      <c r="R23" s="585"/>
      <c r="S23" s="584"/>
      <c r="T23" s="585"/>
      <c r="U23" s="584"/>
      <c r="V23" s="585"/>
      <c r="W23" s="584"/>
      <c r="X23" s="585"/>
      <c r="Y23" s="584"/>
      <c r="Z23" s="585"/>
      <c r="AA23" s="514"/>
    </row>
    <row r="24" spans="1:27" ht="14.25" customHeight="1" x14ac:dyDescent="0.2">
      <c r="A24" s="883"/>
      <c r="B24" s="874" t="s">
        <v>9</v>
      </c>
      <c r="C24" s="586" t="s">
        <v>14</v>
      </c>
      <c r="D24" s="587">
        <f t="shared" si="2"/>
        <v>0</v>
      </c>
      <c r="E24" s="587">
        <f t="shared" si="3"/>
        <v>0</v>
      </c>
      <c r="F24" s="588">
        <f t="shared" si="3"/>
        <v>0</v>
      </c>
      <c r="G24" s="589"/>
      <c r="H24" s="590"/>
      <c r="I24" s="589"/>
      <c r="J24" s="591"/>
      <c r="K24" s="592"/>
      <c r="L24" s="590"/>
      <c r="M24" s="592"/>
      <c r="N24" s="590"/>
      <c r="O24" s="592"/>
      <c r="P24" s="590"/>
      <c r="Q24" s="592"/>
      <c r="R24" s="590"/>
      <c r="S24" s="592"/>
      <c r="T24" s="590"/>
      <c r="U24" s="592"/>
      <c r="V24" s="590"/>
      <c r="W24" s="592"/>
      <c r="X24" s="590"/>
      <c r="Y24" s="592"/>
      <c r="Z24" s="590"/>
      <c r="AA24" s="514"/>
    </row>
    <row r="25" spans="1:27" ht="14.25" customHeight="1" x14ac:dyDescent="0.2">
      <c r="A25" s="884"/>
      <c r="B25" s="875"/>
      <c r="C25" s="593" t="s">
        <v>15</v>
      </c>
      <c r="D25" s="580">
        <f t="shared" si="2"/>
        <v>0</v>
      </c>
      <c r="E25" s="580">
        <f t="shared" si="3"/>
        <v>0</v>
      </c>
      <c r="F25" s="581">
        <f t="shared" si="3"/>
        <v>0</v>
      </c>
      <c r="G25" s="582"/>
      <c r="H25" s="583"/>
      <c r="I25" s="582"/>
      <c r="J25" s="594"/>
      <c r="K25" s="595"/>
      <c r="L25" s="583"/>
      <c r="M25" s="595"/>
      <c r="N25" s="583"/>
      <c r="O25" s="595"/>
      <c r="P25" s="583"/>
      <c r="Q25" s="595"/>
      <c r="R25" s="583"/>
      <c r="S25" s="595"/>
      <c r="T25" s="583"/>
      <c r="U25" s="595"/>
      <c r="V25" s="583"/>
      <c r="W25" s="595"/>
      <c r="X25" s="583"/>
      <c r="Y25" s="595"/>
      <c r="Z25" s="583"/>
      <c r="AA25" s="514"/>
    </row>
    <row r="26" spans="1:27" ht="14.25" customHeight="1" x14ac:dyDescent="0.2">
      <c r="A26" s="915" t="s">
        <v>10</v>
      </c>
      <c r="B26" s="916"/>
      <c r="C26" s="586" t="s">
        <v>14</v>
      </c>
      <c r="D26" s="596">
        <f t="shared" si="2"/>
        <v>14</v>
      </c>
      <c r="E26" s="596">
        <f t="shared" si="3"/>
        <v>9</v>
      </c>
      <c r="F26" s="597">
        <f t="shared" si="3"/>
        <v>5</v>
      </c>
      <c r="G26" s="598"/>
      <c r="H26" s="599"/>
      <c r="I26" s="600">
        <v>3</v>
      </c>
      <c r="J26" s="601">
        <v>2</v>
      </c>
      <c r="K26" s="598">
        <v>2</v>
      </c>
      <c r="L26" s="599"/>
      <c r="M26" s="598">
        <v>1</v>
      </c>
      <c r="N26" s="599"/>
      <c r="O26" s="598">
        <v>1</v>
      </c>
      <c r="P26" s="599">
        <v>2</v>
      </c>
      <c r="Q26" s="598">
        <v>1</v>
      </c>
      <c r="R26" s="599">
        <v>1</v>
      </c>
      <c r="S26" s="598"/>
      <c r="T26" s="599"/>
      <c r="U26" s="598">
        <v>1</v>
      </c>
      <c r="V26" s="599"/>
      <c r="W26" s="598"/>
      <c r="X26" s="599"/>
      <c r="Y26" s="598"/>
      <c r="Z26" s="599"/>
      <c r="AA26" s="514"/>
    </row>
    <row r="27" spans="1:27" ht="14.25" customHeight="1" x14ac:dyDescent="0.2">
      <c r="A27" s="852"/>
      <c r="B27" s="853"/>
      <c r="C27" s="593" t="s">
        <v>15</v>
      </c>
      <c r="D27" s="580">
        <f t="shared" si="2"/>
        <v>0</v>
      </c>
      <c r="E27" s="580">
        <f t="shared" si="3"/>
        <v>0</v>
      </c>
      <c r="F27" s="581">
        <f t="shared" si="3"/>
        <v>0</v>
      </c>
      <c r="G27" s="595"/>
      <c r="H27" s="583"/>
      <c r="I27" s="582"/>
      <c r="J27" s="594"/>
      <c r="K27" s="595"/>
      <c r="L27" s="583"/>
      <c r="M27" s="595"/>
      <c r="N27" s="583"/>
      <c r="O27" s="595"/>
      <c r="P27" s="583"/>
      <c r="Q27" s="595"/>
      <c r="R27" s="583"/>
      <c r="S27" s="595"/>
      <c r="T27" s="583"/>
      <c r="U27" s="595"/>
      <c r="V27" s="583"/>
      <c r="W27" s="595"/>
      <c r="X27" s="583"/>
      <c r="Y27" s="595"/>
      <c r="Z27" s="583"/>
      <c r="AA27" s="514"/>
    </row>
    <row r="28" spans="1:27" x14ac:dyDescent="0.2">
      <c r="A28" s="889" t="s">
        <v>5</v>
      </c>
      <c r="B28" s="890"/>
      <c r="C28" s="891"/>
      <c r="D28" s="602">
        <f t="shared" ref="D28:Z28" si="4">SUM(D22:D27)</f>
        <v>14</v>
      </c>
      <c r="E28" s="603">
        <f t="shared" si="4"/>
        <v>9</v>
      </c>
      <c r="F28" s="604">
        <f t="shared" si="4"/>
        <v>5</v>
      </c>
      <c r="G28" s="605">
        <f t="shared" si="4"/>
        <v>0</v>
      </c>
      <c r="H28" s="606">
        <f t="shared" si="4"/>
        <v>0</v>
      </c>
      <c r="I28" s="607">
        <f t="shared" si="4"/>
        <v>3</v>
      </c>
      <c r="J28" s="608">
        <f t="shared" si="4"/>
        <v>2</v>
      </c>
      <c r="K28" s="605">
        <f t="shared" si="4"/>
        <v>2</v>
      </c>
      <c r="L28" s="606">
        <f t="shared" si="4"/>
        <v>0</v>
      </c>
      <c r="M28" s="605">
        <f t="shared" si="4"/>
        <v>1</v>
      </c>
      <c r="N28" s="606">
        <f t="shared" si="4"/>
        <v>0</v>
      </c>
      <c r="O28" s="605">
        <f t="shared" si="4"/>
        <v>1</v>
      </c>
      <c r="P28" s="606">
        <f t="shared" si="4"/>
        <v>2</v>
      </c>
      <c r="Q28" s="605">
        <f t="shared" si="4"/>
        <v>1</v>
      </c>
      <c r="R28" s="606">
        <f t="shared" si="4"/>
        <v>1</v>
      </c>
      <c r="S28" s="605">
        <f t="shared" si="4"/>
        <v>0</v>
      </c>
      <c r="T28" s="606">
        <f t="shared" si="4"/>
        <v>0</v>
      </c>
      <c r="U28" s="605">
        <f t="shared" si="4"/>
        <v>1</v>
      </c>
      <c r="V28" s="606">
        <f t="shared" si="4"/>
        <v>0</v>
      </c>
      <c r="W28" s="605">
        <f t="shared" si="4"/>
        <v>0</v>
      </c>
      <c r="X28" s="606">
        <f t="shared" si="4"/>
        <v>0</v>
      </c>
      <c r="Y28" s="605">
        <f t="shared" si="4"/>
        <v>0</v>
      </c>
      <c r="Z28" s="606">
        <f t="shared" si="4"/>
        <v>0</v>
      </c>
      <c r="AA28" s="514"/>
    </row>
    <row r="29" spans="1:27" x14ac:dyDescent="0.2">
      <c r="A29" s="856" t="s">
        <v>16</v>
      </c>
      <c r="B29" s="856"/>
      <c r="C29" s="856"/>
      <c r="D29" s="856"/>
      <c r="E29" s="856"/>
      <c r="F29" s="856"/>
      <c r="G29" s="856"/>
      <c r="H29" s="856"/>
      <c r="I29" s="856"/>
      <c r="J29" s="856"/>
      <c r="K29" s="609"/>
      <c r="L29" s="610"/>
    </row>
    <row r="30" spans="1:27" x14ac:dyDescent="0.2">
      <c r="A30" s="872" t="s">
        <v>17</v>
      </c>
      <c r="B30" s="872"/>
      <c r="C30" s="872"/>
      <c r="D30" s="611" t="s">
        <v>5</v>
      </c>
      <c r="E30" s="612" t="s">
        <v>18</v>
      </c>
      <c r="F30" s="613" t="s">
        <v>19</v>
      </c>
      <c r="G30" s="614"/>
      <c r="H30" s="615"/>
      <c r="I30" s="615"/>
      <c r="J30" s="616"/>
      <c r="K30" s="609"/>
      <c r="L30" s="610"/>
    </row>
    <row r="31" spans="1:27" x14ac:dyDescent="0.2">
      <c r="A31" s="873" t="s">
        <v>81</v>
      </c>
      <c r="B31" s="892" t="s">
        <v>82</v>
      </c>
      <c r="C31" s="893"/>
      <c r="D31" s="617">
        <f t="shared" ref="D31:D43" si="5">SUM(E31+F31)</f>
        <v>0</v>
      </c>
      <c r="E31" s="618"/>
      <c r="F31" s="619"/>
      <c r="G31" s="514"/>
    </row>
    <row r="32" spans="1:27" x14ac:dyDescent="0.2">
      <c r="A32" s="874"/>
      <c r="B32" s="876" t="s">
        <v>83</v>
      </c>
      <c r="C32" s="877"/>
      <c r="D32" s="620">
        <f t="shared" si="5"/>
        <v>0</v>
      </c>
      <c r="E32" s="621"/>
      <c r="F32" s="622"/>
      <c r="G32" s="514"/>
    </row>
    <row r="33" spans="1:12" ht="14.25" customHeight="1" x14ac:dyDescent="0.2">
      <c r="A33" s="874"/>
      <c r="B33" s="876" t="s">
        <v>84</v>
      </c>
      <c r="C33" s="877"/>
      <c r="D33" s="620">
        <f t="shared" si="5"/>
        <v>0</v>
      </c>
      <c r="E33" s="621"/>
      <c r="F33" s="622"/>
      <c r="G33" s="514"/>
    </row>
    <row r="34" spans="1:12" ht="14.25" customHeight="1" x14ac:dyDescent="0.2">
      <c r="A34" s="874"/>
      <c r="B34" s="876" t="s">
        <v>85</v>
      </c>
      <c r="C34" s="877"/>
      <c r="D34" s="620">
        <f t="shared" si="5"/>
        <v>0</v>
      </c>
      <c r="E34" s="623"/>
      <c r="F34" s="624"/>
      <c r="G34" s="514"/>
    </row>
    <row r="35" spans="1:12" x14ac:dyDescent="0.2">
      <c r="A35" s="874"/>
      <c r="B35" s="876" t="s">
        <v>86</v>
      </c>
      <c r="C35" s="877"/>
      <c r="D35" s="620">
        <f t="shared" si="5"/>
        <v>0</v>
      </c>
      <c r="E35" s="623"/>
      <c r="F35" s="624"/>
      <c r="G35" s="514"/>
    </row>
    <row r="36" spans="1:12" x14ac:dyDescent="0.2">
      <c r="A36" s="874"/>
      <c r="B36" s="876" t="s">
        <v>87</v>
      </c>
      <c r="C36" s="877"/>
      <c r="D36" s="620">
        <f t="shared" si="5"/>
        <v>0</v>
      </c>
      <c r="E36" s="623"/>
      <c r="F36" s="624"/>
      <c r="G36" s="514"/>
    </row>
    <row r="37" spans="1:12" x14ac:dyDescent="0.2">
      <c r="A37" s="874"/>
      <c r="B37" s="876" t="s">
        <v>88</v>
      </c>
      <c r="C37" s="877"/>
      <c r="D37" s="620">
        <f t="shared" si="5"/>
        <v>0</v>
      </c>
      <c r="E37" s="623"/>
      <c r="F37" s="624"/>
      <c r="G37" s="514"/>
    </row>
    <row r="38" spans="1:12" x14ac:dyDescent="0.2">
      <c r="A38" s="874"/>
      <c r="B38" s="876" t="s">
        <v>89</v>
      </c>
      <c r="C38" s="877"/>
      <c r="D38" s="620">
        <f t="shared" si="5"/>
        <v>0</v>
      </c>
      <c r="E38" s="623"/>
      <c r="F38" s="624"/>
      <c r="G38" s="514"/>
    </row>
    <row r="39" spans="1:12" x14ac:dyDescent="0.2">
      <c r="A39" s="875"/>
      <c r="B39" s="878" t="s">
        <v>90</v>
      </c>
      <c r="C39" s="879"/>
      <c r="D39" s="625">
        <f t="shared" si="5"/>
        <v>0</v>
      </c>
      <c r="E39" s="626"/>
      <c r="F39" s="627"/>
      <c r="G39" s="514"/>
    </row>
    <row r="40" spans="1:12" x14ac:dyDescent="0.2">
      <c r="A40" s="873" t="s">
        <v>91</v>
      </c>
      <c r="B40" s="873" t="s">
        <v>92</v>
      </c>
      <c r="C40" s="531" t="s">
        <v>20</v>
      </c>
      <c r="D40" s="617">
        <f t="shared" si="5"/>
        <v>1</v>
      </c>
      <c r="E40" s="628"/>
      <c r="F40" s="629">
        <v>1</v>
      </c>
      <c r="G40" s="514"/>
    </row>
    <row r="41" spans="1:12" x14ac:dyDescent="0.2">
      <c r="A41" s="874"/>
      <c r="B41" s="875"/>
      <c r="C41" s="537" t="s">
        <v>21</v>
      </c>
      <c r="D41" s="625">
        <f t="shared" si="5"/>
        <v>0</v>
      </c>
      <c r="E41" s="630"/>
      <c r="F41" s="627"/>
      <c r="G41" s="514"/>
    </row>
    <row r="42" spans="1:12" x14ac:dyDescent="0.2">
      <c r="A42" s="874"/>
      <c r="B42" s="873" t="s">
        <v>93</v>
      </c>
      <c r="C42" s="531" t="s">
        <v>20</v>
      </c>
      <c r="D42" s="617">
        <f t="shared" si="5"/>
        <v>0</v>
      </c>
      <c r="E42" s="628"/>
      <c r="F42" s="629"/>
      <c r="G42" s="514"/>
    </row>
    <row r="43" spans="1:12" x14ac:dyDescent="0.2">
      <c r="A43" s="875"/>
      <c r="B43" s="875"/>
      <c r="C43" s="631" t="s">
        <v>21</v>
      </c>
      <c r="D43" s="625">
        <f t="shared" si="5"/>
        <v>0</v>
      </c>
      <c r="E43" s="630"/>
      <c r="F43" s="627"/>
      <c r="G43" s="514"/>
    </row>
    <row r="44" spans="1:12" x14ac:dyDescent="0.2">
      <c r="A44" s="856" t="s">
        <v>22</v>
      </c>
      <c r="B44" s="856"/>
      <c r="C44" s="856"/>
      <c r="D44" s="856"/>
      <c r="E44" s="856"/>
      <c r="F44" s="856"/>
      <c r="G44" s="856"/>
      <c r="H44" s="856"/>
      <c r="I44" s="632"/>
      <c r="J44" s="632"/>
      <c r="K44" s="609"/>
      <c r="L44" s="610"/>
    </row>
    <row r="45" spans="1:12" x14ac:dyDescent="0.2">
      <c r="A45" s="836" t="s">
        <v>23</v>
      </c>
      <c r="B45" s="880" t="s">
        <v>5</v>
      </c>
      <c r="C45" s="610"/>
    </row>
    <row r="46" spans="1:12" x14ac:dyDescent="0.2">
      <c r="A46" s="838"/>
      <c r="B46" s="881"/>
      <c r="C46" s="633"/>
      <c r="D46" s="610"/>
    </row>
    <row r="47" spans="1:12" x14ac:dyDescent="0.2">
      <c r="A47" s="531" t="s">
        <v>94</v>
      </c>
      <c r="B47" s="634">
        <v>137</v>
      </c>
      <c r="C47" s="635"/>
      <c r="D47" s="610"/>
    </row>
    <row r="48" spans="1:12" x14ac:dyDescent="0.2">
      <c r="A48" s="631" t="s">
        <v>95</v>
      </c>
      <c r="B48" s="636">
        <v>5</v>
      </c>
      <c r="C48" s="635"/>
      <c r="D48" s="610"/>
    </row>
    <row r="49" spans="1:10" x14ac:dyDescent="0.2">
      <c r="A49" s="637" t="s">
        <v>5</v>
      </c>
      <c r="B49" s="638">
        <f>SUM(B47+B48)</f>
        <v>142</v>
      </c>
      <c r="C49" s="639"/>
      <c r="D49" s="610"/>
    </row>
    <row r="50" spans="1:10" x14ac:dyDescent="0.2">
      <c r="A50" s="640" t="s">
        <v>24</v>
      </c>
      <c r="B50" s="640"/>
      <c r="C50" s="640"/>
      <c r="D50" s="610"/>
    </row>
    <row r="51" spans="1:10" x14ac:dyDescent="0.2">
      <c r="A51" s="873" t="s">
        <v>25</v>
      </c>
      <c r="B51" s="851" t="s">
        <v>4</v>
      </c>
      <c r="C51" s="832" t="s">
        <v>5</v>
      </c>
      <c r="D51" s="610"/>
    </row>
    <row r="52" spans="1:10" x14ac:dyDescent="0.2">
      <c r="A52" s="875"/>
      <c r="B52" s="853"/>
      <c r="C52" s="833"/>
      <c r="D52" s="610"/>
    </row>
    <row r="53" spans="1:10" x14ac:dyDescent="0.2">
      <c r="A53" s="873" t="s">
        <v>26</v>
      </c>
      <c r="B53" s="641" t="s">
        <v>96</v>
      </c>
      <c r="C53" s="634"/>
      <c r="D53" s="642"/>
    </row>
    <row r="54" spans="1:10" x14ac:dyDescent="0.2">
      <c r="A54" s="874"/>
      <c r="B54" s="643" t="s">
        <v>97</v>
      </c>
      <c r="C54" s="644"/>
      <c r="D54" s="642"/>
    </row>
    <row r="55" spans="1:10" x14ac:dyDescent="0.2">
      <c r="A55" s="875"/>
      <c r="B55" s="645" t="s">
        <v>98</v>
      </c>
      <c r="C55" s="636"/>
      <c r="D55" s="642"/>
    </row>
    <row r="56" spans="1:10" x14ac:dyDescent="0.2">
      <c r="A56" s="873" t="s">
        <v>27</v>
      </c>
      <c r="B56" s="641" t="s">
        <v>36</v>
      </c>
      <c r="C56" s="634"/>
      <c r="D56" s="642"/>
    </row>
    <row r="57" spans="1:10" ht="21" x14ac:dyDescent="0.2">
      <c r="A57" s="874"/>
      <c r="B57" s="643" t="s">
        <v>99</v>
      </c>
      <c r="C57" s="644"/>
      <c r="D57" s="642"/>
    </row>
    <row r="58" spans="1:10" ht="21" x14ac:dyDescent="0.2">
      <c r="A58" s="874"/>
      <c r="B58" s="646" t="s">
        <v>100</v>
      </c>
      <c r="C58" s="644"/>
      <c r="D58" s="642"/>
    </row>
    <row r="59" spans="1:10" x14ac:dyDescent="0.2">
      <c r="A59" s="875"/>
      <c r="B59" s="645" t="s">
        <v>101</v>
      </c>
      <c r="C59" s="636"/>
      <c r="D59" s="642"/>
    </row>
    <row r="60" spans="1:10" ht="31.5" x14ac:dyDescent="0.2">
      <c r="A60" s="873" t="s">
        <v>30</v>
      </c>
      <c r="B60" s="647" t="s">
        <v>102</v>
      </c>
      <c r="C60" s="634"/>
      <c r="D60" s="642"/>
    </row>
    <row r="61" spans="1:10" ht="21" x14ac:dyDescent="0.2">
      <c r="A61" s="875"/>
      <c r="B61" s="648" t="s">
        <v>103</v>
      </c>
      <c r="C61" s="636"/>
      <c r="D61" s="642"/>
    </row>
    <row r="62" spans="1:10" x14ac:dyDescent="0.2">
      <c r="A62" s="917" t="s">
        <v>31</v>
      </c>
      <c r="B62" s="918"/>
      <c r="C62" s="649"/>
      <c r="D62" s="642"/>
    </row>
    <row r="63" spans="1:10" x14ac:dyDescent="0.2">
      <c r="A63" s="856" t="s">
        <v>32</v>
      </c>
      <c r="B63" s="856"/>
      <c r="C63" s="856"/>
      <c r="D63" s="856"/>
      <c r="E63" s="856"/>
      <c r="F63" s="856"/>
      <c r="G63" s="856"/>
      <c r="H63" s="856"/>
      <c r="I63" s="856"/>
      <c r="J63" s="610"/>
    </row>
    <row r="64" spans="1:10" x14ac:dyDescent="0.2">
      <c r="A64" s="871" t="s">
        <v>33</v>
      </c>
      <c r="B64" s="871"/>
      <c r="C64" s="867" t="s">
        <v>34</v>
      </c>
      <c r="D64" s="867" t="s">
        <v>35</v>
      </c>
      <c r="E64" s="868" t="s">
        <v>27</v>
      </c>
      <c r="F64" s="867"/>
      <c r="G64" s="867"/>
      <c r="H64" s="867" t="s">
        <v>104</v>
      </c>
      <c r="I64" s="519"/>
      <c r="J64" s="610"/>
    </row>
    <row r="65" spans="1:12" x14ac:dyDescent="0.2">
      <c r="A65" s="871"/>
      <c r="B65" s="871"/>
      <c r="C65" s="867"/>
      <c r="D65" s="867"/>
      <c r="E65" s="650" t="s">
        <v>28</v>
      </c>
      <c r="F65" s="650" t="s">
        <v>105</v>
      </c>
      <c r="G65" s="650" t="s">
        <v>29</v>
      </c>
      <c r="H65" s="868"/>
      <c r="I65" s="519"/>
      <c r="J65" s="610"/>
    </row>
    <row r="66" spans="1:12" x14ac:dyDescent="0.2">
      <c r="A66" s="919" t="s">
        <v>106</v>
      </c>
      <c r="B66" s="919"/>
      <c r="C66" s="651"/>
      <c r="D66" s="651"/>
      <c r="E66" s="651"/>
      <c r="F66" s="651"/>
      <c r="G66" s="651"/>
      <c r="H66" s="652"/>
      <c r="I66" s="653"/>
      <c r="J66" s="610"/>
    </row>
    <row r="67" spans="1:12" x14ac:dyDescent="0.2">
      <c r="A67" s="920" t="s">
        <v>107</v>
      </c>
      <c r="B67" s="920"/>
      <c r="C67" s="654"/>
      <c r="D67" s="654"/>
      <c r="E67" s="654"/>
      <c r="F67" s="654"/>
      <c r="G67" s="654"/>
      <c r="H67" s="655"/>
      <c r="I67" s="653"/>
      <c r="J67" s="610"/>
    </row>
    <row r="68" spans="1:12" x14ac:dyDescent="0.2">
      <c r="A68" s="869" t="s">
        <v>108</v>
      </c>
      <c r="B68" s="869"/>
      <c r="C68" s="656"/>
      <c r="D68" s="656"/>
      <c r="E68" s="656"/>
      <c r="F68" s="656"/>
      <c r="G68" s="656"/>
      <c r="H68" s="657"/>
      <c r="I68" s="653"/>
      <c r="J68" s="610"/>
    </row>
    <row r="69" spans="1:12" x14ac:dyDescent="0.2">
      <c r="A69" s="870" t="s">
        <v>5</v>
      </c>
      <c r="B69" s="870"/>
      <c r="C69" s="658">
        <f t="shared" ref="C69:H69" si="6">SUM(C66:C68)</f>
        <v>0</v>
      </c>
      <c r="D69" s="658">
        <f t="shared" si="6"/>
        <v>0</v>
      </c>
      <c r="E69" s="658">
        <f t="shared" si="6"/>
        <v>0</v>
      </c>
      <c r="F69" s="658">
        <f t="shared" si="6"/>
        <v>0</v>
      </c>
      <c r="G69" s="658">
        <f t="shared" si="6"/>
        <v>0</v>
      </c>
      <c r="H69" s="659">
        <f t="shared" si="6"/>
        <v>0</v>
      </c>
      <c r="I69" s="660"/>
      <c r="J69" s="610"/>
    </row>
    <row r="70" spans="1:12" x14ac:dyDescent="0.2">
      <c r="A70" s="661" t="s">
        <v>39</v>
      </c>
    </row>
    <row r="71" spans="1:12" x14ac:dyDescent="0.2">
      <c r="A71" s="856" t="s">
        <v>40</v>
      </c>
      <c r="B71" s="856"/>
      <c r="C71" s="856"/>
      <c r="D71" s="856"/>
      <c r="E71" s="856"/>
      <c r="F71" s="856"/>
      <c r="G71" s="856"/>
      <c r="H71" s="856"/>
      <c r="I71" s="856"/>
      <c r="J71" s="856"/>
      <c r="K71" s="856"/>
      <c r="L71" s="856"/>
    </row>
    <row r="72" spans="1:12" x14ac:dyDescent="0.2">
      <c r="A72" s="871" t="s">
        <v>33</v>
      </c>
      <c r="B72" s="871"/>
      <c r="C72" s="867" t="s">
        <v>34</v>
      </c>
      <c r="D72" s="867" t="s">
        <v>35</v>
      </c>
      <c r="E72" s="868" t="s">
        <v>27</v>
      </c>
      <c r="F72" s="867"/>
      <c r="G72" s="867"/>
      <c r="H72" s="867" t="s">
        <v>104</v>
      </c>
      <c r="I72" s="519"/>
      <c r="J72" s="519"/>
      <c r="K72" s="662"/>
      <c r="L72" s="663"/>
    </row>
    <row r="73" spans="1:12" x14ac:dyDescent="0.2">
      <c r="A73" s="871"/>
      <c r="B73" s="871"/>
      <c r="C73" s="867"/>
      <c r="D73" s="867"/>
      <c r="E73" s="650" t="s">
        <v>28</v>
      </c>
      <c r="F73" s="650" t="s">
        <v>105</v>
      </c>
      <c r="G73" s="650" t="s">
        <v>29</v>
      </c>
      <c r="H73" s="868"/>
      <c r="I73" s="519"/>
      <c r="J73" s="519"/>
      <c r="K73" s="662"/>
      <c r="L73" s="663"/>
    </row>
    <row r="74" spans="1:12" x14ac:dyDescent="0.2">
      <c r="A74" s="919" t="s">
        <v>107</v>
      </c>
      <c r="B74" s="919"/>
      <c r="C74" s="651"/>
      <c r="D74" s="651"/>
      <c r="E74" s="651">
        <v>27</v>
      </c>
      <c r="F74" s="651"/>
      <c r="G74" s="651"/>
      <c r="H74" s="652"/>
      <c r="I74" s="653"/>
      <c r="J74" s="519"/>
      <c r="K74" s="662"/>
      <c r="L74" s="519"/>
    </row>
    <row r="75" spans="1:12" x14ac:dyDescent="0.2">
      <c r="A75" s="920" t="s">
        <v>109</v>
      </c>
      <c r="B75" s="920"/>
      <c r="C75" s="644"/>
      <c r="D75" s="644"/>
      <c r="E75" s="644"/>
      <c r="F75" s="644"/>
      <c r="G75" s="644"/>
      <c r="H75" s="664"/>
      <c r="I75" s="653"/>
      <c r="J75" s="519"/>
      <c r="K75" s="662"/>
      <c r="L75" s="519"/>
    </row>
    <row r="76" spans="1:12" ht="14.25" customHeight="1" x14ac:dyDescent="0.2">
      <c r="A76" s="921" t="s">
        <v>110</v>
      </c>
      <c r="B76" s="921"/>
      <c r="C76" s="644"/>
      <c r="D76" s="644"/>
      <c r="E76" s="644"/>
      <c r="F76" s="644"/>
      <c r="G76" s="644"/>
      <c r="H76" s="664"/>
      <c r="I76" s="653"/>
      <c r="J76" s="519"/>
      <c r="K76" s="662"/>
      <c r="L76" s="519"/>
    </row>
    <row r="77" spans="1:12" x14ac:dyDescent="0.2">
      <c r="A77" s="920" t="s">
        <v>111</v>
      </c>
      <c r="B77" s="920"/>
      <c r="C77" s="644"/>
      <c r="D77" s="644"/>
      <c r="E77" s="644"/>
      <c r="F77" s="644"/>
      <c r="G77" s="644"/>
      <c r="H77" s="664"/>
      <c r="I77" s="653"/>
      <c r="J77" s="519"/>
      <c r="K77" s="662"/>
      <c r="L77" s="519"/>
    </row>
    <row r="78" spans="1:12" x14ac:dyDescent="0.2">
      <c r="A78" s="922" t="s">
        <v>108</v>
      </c>
      <c r="B78" s="922"/>
      <c r="C78" s="656">
        <v>2</v>
      </c>
      <c r="D78" s="656">
        <v>2</v>
      </c>
      <c r="E78" s="656"/>
      <c r="F78" s="656"/>
      <c r="G78" s="656"/>
      <c r="H78" s="657"/>
      <c r="I78" s="653"/>
      <c r="J78" s="519"/>
      <c r="K78" s="662"/>
      <c r="L78" s="519"/>
    </row>
    <row r="79" spans="1:12" x14ac:dyDescent="0.2">
      <c r="A79" s="870" t="s">
        <v>5</v>
      </c>
      <c r="B79" s="870"/>
      <c r="C79" s="658">
        <f t="shared" ref="C79:H79" si="7">SUM(C74:C78)</f>
        <v>2</v>
      </c>
      <c r="D79" s="658">
        <f t="shared" si="7"/>
        <v>2</v>
      </c>
      <c r="E79" s="658">
        <f t="shared" si="7"/>
        <v>27</v>
      </c>
      <c r="F79" s="658">
        <f t="shared" si="7"/>
        <v>0</v>
      </c>
      <c r="G79" s="658">
        <f t="shared" si="7"/>
        <v>0</v>
      </c>
      <c r="H79" s="659">
        <f t="shared" si="7"/>
        <v>0</v>
      </c>
      <c r="I79" s="660"/>
      <c r="J79" s="519"/>
      <c r="K79" s="662"/>
      <c r="L79" s="519"/>
    </row>
    <row r="80" spans="1:12" x14ac:dyDescent="0.2">
      <c r="A80" s="661" t="s">
        <v>39</v>
      </c>
      <c r="B80" s="665"/>
      <c r="C80" s="666"/>
      <c r="D80" s="666"/>
      <c r="E80" s="666"/>
      <c r="F80" s="666"/>
      <c r="G80" s="666"/>
      <c r="H80" s="666"/>
      <c r="I80" s="667"/>
      <c r="J80" s="667"/>
      <c r="K80" s="668"/>
      <c r="L80" s="667"/>
    </row>
    <row r="81" spans="1:12" x14ac:dyDescent="0.2">
      <c r="A81" s="923" t="s">
        <v>41</v>
      </c>
      <c r="B81" s="923"/>
      <c r="C81" s="923"/>
      <c r="D81" s="923"/>
      <c r="E81" s="923"/>
      <c r="F81" s="923"/>
      <c r="G81" s="923"/>
      <c r="H81" s="923"/>
      <c r="I81" s="667"/>
      <c r="J81" s="667"/>
      <c r="K81" s="668"/>
      <c r="L81" s="667"/>
    </row>
    <row r="82" spans="1:12" ht="52.5" x14ac:dyDescent="0.2">
      <c r="A82" s="885" t="s">
        <v>42</v>
      </c>
      <c r="B82" s="886"/>
      <c r="C82" s="669" t="s">
        <v>5</v>
      </c>
      <c r="D82" s="669" t="s">
        <v>112</v>
      </c>
      <c r="E82" s="669" t="s">
        <v>43</v>
      </c>
      <c r="F82" s="669" t="s">
        <v>113</v>
      </c>
      <c r="G82" s="669" t="s">
        <v>44</v>
      </c>
      <c r="H82" s="669" t="s">
        <v>114</v>
      </c>
      <c r="I82" s="667"/>
      <c r="J82" s="667"/>
      <c r="K82" s="668"/>
      <c r="L82" s="667"/>
    </row>
    <row r="83" spans="1:12" x14ac:dyDescent="0.2">
      <c r="A83" s="834" t="s">
        <v>34</v>
      </c>
      <c r="B83" s="835"/>
      <c r="C83" s="670"/>
      <c r="D83" s="670"/>
      <c r="E83" s="670"/>
      <c r="F83" s="670"/>
      <c r="G83" s="670"/>
      <c r="H83" s="670"/>
      <c r="I83" s="671"/>
      <c r="J83" s="667"/>
      <c r="K83" s="668"/>
      <c r="L83" s="667"/>
    </row>
    <row r="84" spans="1:12" x14ac:dyDescent="0.2">
      <c r="A84" s="873" t="s">
        <v>27</v>
      </c>
      <c r="B84" s="672" t="s">
        <v>36</v>
      </c>
      <c r="C84" s="651"/>
      <c r="D84" s="673"/>
      <c r="E84" s="673"/>
      <c r="F84" s="673"/>
      <c r="G84" s="673"/>
      <c r="H84" s="673"/>
      <c r="I84" s="671"/>
      <c r="J84" s="667"/>
      <c r="K84" s="668"/>
      <c r="L84" s="667"/>
    </row>
    <row r="85" spans="1:12" x14ac:dyDescent="0.2">
      <c r="A85" s="874"/>
      <c r="B85" s="674" t="s">
        <v>37</v>
      </c>
      <c r="C85" s="654"/>
      <c r="D85" s="654"/>
      <c r="E85" s="654"/>
      <c r="F85" s="654"/>
      <c r="G85" s="654"/>
      <c r="H85" s="654"/>
      <c r="I85" s="671"/>
      <c r="J85" s="667"/>
      <c r="K85" s="668"/>
      <c r="L85" s="667"/>
    </row>
    <row r="86" spans="1:12" x14ac:dyDescent="0.2">
      <c r="A86" s="875"/>
      <c r="B86" s="675" t="s">
        <v>101</v>
      </c>
      <c r="C86" s="676"/>
      <c r="D86" s="676"/>
      <c r="E86" s="676"/>
      <c r="F86" s="676"/>
      <c r="G86" s="676"/>
      <c r="H86" s="676"/>
      <c r="I86" s="671"/>
      <c r="J86" s="667"/>
      <c r="K86" s="668"/>
      <c r="L86" s="667"/>
    </row>
    <row r="87" spans="1:12" x14ac:dyDescent="0.2">
      <c r="A87" s="863" t="s">
        <v>35</v>
      </c>
      <c r="B87" s="864"/>
      <c r="C87" s="651"/>
      <c r="D87" s="673"/>
      <c r="E87" s="673"/>
      <c r="F87" s="673"/>
      <c r="G87" s="673"/>
      <c r="H87" s="673"/>
      <c r="I87" s="671"/>
      <c r="J87" s="667"/>
      <c r="K87" s="668"/>
      <c r="L87" s="667"/>
    </row>
    <row r="88" spans="1:12" x14ac:dyDescent="0.2">
      <c r="A88" s="849" t="s">
        <v>31</v>
      </c>
      <c r="B88" s="850"/>
      <c r="C88" s="677"/>
      <c r="D88" s="636"/>
      <c r="E88" s="636"/>
      <c r="F88" s="636"/>
      <c r="G88" s="636"/>
      <c r="H88" s="636"/>
      <c r="I88" s="671"/>
      <c r="J88" s="667"/>
      <c r="K88" s="668"/>
      <c r="L88" s="667"/>
    </row>
    <row r="89" spans="1:12" x14ac:dyDescent="0.2">
      <c r="A89" s="661" t="s">
        <v>39</v>
      </c>
      <c r="B89" s="678"/>
      <c r="C89" s="679"/>
      <c r="D89" s="680"/>
      <c r="E89" s="680"/>
      <c r="F89" s="680"/>
      <c r="G89" s="680"/>
      <c r="H89" s="680"/>
      <c r="I89" s="667"/>
      <c r="J89" s="667"/>
      <c r="K89" s="668"/>
      <c r="L89" s="667"/>
    </row>
    <row r="90" spans="1:12" x14ac:dyDescent="0.2">
      <c r="A90" s="856" t="s">
        <v>115</v>
      </c>
      <c r="B90" s="856"/>
      <c r="C90" s="856"/>
      <c r="D90" s="856"/>
      <c r="E90" s="856"/>
      <c r="F90" s="856"/>
      <c r="G90" s="856"/>
      <c r="H90" s="856"/>
      <c r="I90" s="856"/>
      <c r="J90" s="667"/>
      <c r="K90" s="668"/>
      <c r="L90" s="667"/>
    </row>
    <row r="91" spans="1:12" x14ac:dyDescent="0.2">
      <c r="A91" s="857" t="s">
        <v>33</v>
      </c>
      <c r="B91" s="858"/>
      <c r="C91" s="861" t="s">
        <v>5</v>
      </c>
      <c r="D91" s="519"/>
      <c r="E91" s="681"/>
      <c r="F91" s="681"/>
      <c r="G91" s="681"/>
      <c r="H91" s="681"/>
      <c r="I91" s="681"/>
      <c r="J91" s="667"/>
      <c r="K91" s="668"/>
      <c r="L91" s="667"/>
    </row>
    <row r="92" spans="1:12" x14ac:dyDescent="0.2">
      <c r="A92" s="859"/>
      <c r="B92" s="860"/>
      <c r="C92" s="862"/>
      <c r="D92" s="519"/>
      <c r="E92" s="681"/>
      <c r="F92" s="681"/>
      <c r="G92" s="681"/>
      <c r="H92" s="681"/>
      <c r="I92" s="681"/>
      <c r="J92" s="667"/>
      <c r="K92" s="668"/>
      <c r="L92" s="667"/>
    </row>
    <row r="93" spans="1:12" x14ac:dyDescent="0.2">
      <c r="A93" s="834" t="s">
        <v>34</v>
      </c>
      <c r="B93" s="835"/>
      <c r="C93" s="670"/>
      <c r="D93" s="653"/>
      <c r="E93" s="681"/>
      <c r="F93" s="681"/>
      <c r="G93" s="681"/>
      <c r="H93" s="681"/>
      <c r="I93" s="681"/>
      <c r="J93" s="609"/>
      <c r="K93" s="610"/>
    </row>
    <row r="94" spans="1:12" x14ac:dyDescent="0.2">
      <c r="A94" s="837" t="s">
        <v>27</v>
      </c>
      <c r="B94" s="682" t="s">
        <v>36</v>
      </c>
      <c r="C94" s="673"/>
      <c r="D94" s="653"/>
      <c r="E94" s="681"/>
      <c r="F94" s="681"/>
      <c r="G94" s="681"/>
      <c r="H94" s="681"/>
      <c r="I94" s="681"/>
      <c r="J94" s="632"/>
      <c r="K94" s="609"/>
      <c r="L94" s="610"/>
    </row>
    <row r="95" spans="1:12" x14ac:dyDescent="0.2">
      <c r="A95" s="837"/>
      <c r="B95" s="683" t="s">
        <v>37</v>
      </c>
      <c r="C95" s="654"/>
      <c r="D95" s="653"/>
      <c r="E95" s="681"/>
    </row>
    <row r="96" spans="1:12" x14ac:dyDescent="0.2">
      <c r="A96" s="838"/>
      <c r="B96" s="684" t="s">
        <v>101</v>
      </c>
      <c r="C96" s="676"/>
      <c r="D96" s="653"/>
      <c r="E96" s="681"/>
    </row>
    <row r="97" spans="1:12" x14ac:dyDescent="0.2">
      <c r="A97" s="863" t="s">
        <v>35</v>
      </c>
      <c r="B97" s="864"/>
      <c r="C97" s="673"/>
      <c r="D97" s="653"/>
      <c r="E97" s="681"/>
    </row>
    <row r="98" spans="1:12" x14ac:dyDescent="0.2">
      <c r="A98" s="849" t="s">
        <v>31</v>
      </c>
      <c r="B98" s="850"/>
      <c r="C98" s="676"/>
      <c r="D98" s="653"/>
      <c r="E98" s="681"/>
    </row>
    <row r="99" spans="1:12" x14ac:dyDescent="0.2">
      <c r="A99" s="661" t="s">
        <v>39</v>
      </c>
      <c r="B99" s="678"/>
      <c r="C99" s="679"/>
      <c r="D99" s="667"/>
      <c r="E99" s="681"/>
    </row>
    <row r="100" spans="1:12" x14ac:dyDescent="0.2">
      <c r="A100" s="856" t="s">
        <v>46</v>
      </c>
      <c r="B100" s="856"/>
      <c r="C100" s="856"/>
      <c r="D100" s="856"/>
      <c r="E100" s="856"/>
    </row>
    <row r="101" spans="1:12" ht="21" x14ac:dyDescent="0.2">
      <c r="A101" s="685" t="s">
        <v>47</v>
      </c>
      <c r="B101" s="686" t="s">
        <v>116</v>
      </c>
      <c r="C101" s="687"/>
      <c r="D101" s="688"/>
    </row>
    <row r="102" spans="1:12" x14ac:dyDescent="0.2">
      <c r="A102" s="674" t="s">
        <v>48</v>
      </c>
      <c r="B102" s="689"/>
      <c r="C102" s="690"/>
      <c r="D102" s="688"/>
    </row>
    <row r="103" spans="1:12" x14ac:dyDescent="0.2">
      <c r="A103" s="674" t="s">
        <v>49</v>
      </c>
      <c r="B103" s="691"/>
      <c r="C103" s="690"/>
      <c r="D103" s="688"/>
    </row>
    <row r="104" spans="1:12" x14ac:dyDescent="0.2">
      <c r="A104" s="674" t="s">
        <v>50</v>
      </c>
      <c r="B104" s="691"/>
      <c r="C104" s="690"/>
      <c r="D104" s="688"/>
    </row>
    <row r="105" spans="1:12" x14ac:dyDescent="0.2">
      <c r="A105" s="674" t="s">
        <v>51</v>
      </c>
      <c r="B105" s="691"/>
      <c r="C105" s="692"/>
      <c r="D105" s="688"/>
    </row>
    <row r="106" spans="1:12" x14ac:dyDescent="0.2">
      <c r="A106" s="675" t="s">
        <v>52</v>
      </c>
      <c r="B106" s="693"/>
      <c r="C106" s="692"/>
      <c r="D106" s="688"/>
    </row>
    <row r="107" spans="1:12" x14ac:dyDescent="0.2">
      <c r="A107" s="865" t="s">
        <v>53</v>
      </c>
      <c r="B107" s="866"/>
      <c r="C107" s="866"/>
      <c r="D107" s="866"/>
    </row>
    <row r="108" spans="1:12" ht="21" x14ac:dyDescent="0.2">
      <c r="A108" s="685" t="s">
        <v>47</v>
      </c>
      <c r="B108" s="686" t="s">
        <v>116</v>
      </c>
      <c r="C108" s="687"/>
      <c r="D108" s="688"/>
      <c r="E108" s="694"/>
    </row>
    <row r="109" spans="1:12" x14ac:dyDescent="0.2">
      <c r="A109" s="674" t="s">
        <v>48</v>
      </c>
      <c r="B109" s="689"/>
      <c r="C109" s="690"/>
      <c r="D109" s="688"/>
      <c r="E109" s="687"/>
      <c r="F109" s="695"/>
      <c r="G109" s="610"/>
      <c r="H109" s="610"/>
      <c r="I109" s="688"/>
      <c r="J109" s="687"/>
      <c r="K109" s="609"/>
      <c r="L109" s="610"/>
    </row>
    <row r="110" spans="1:12" x14ac:dyDescent="0.2">
      <c r="A110" s="674" t="s">
        <v>49</v>
      </c>
      <c r="B110" s="691">
        <v>1</v>
      </c>
      <c r="C110" s="690"/>
      <c r="D110" s="688"/>
      <c r="E110" s="687"/>
      <c r="F110" s="695"/>
      <c r="G110" s="610"/>
      <c r="H110" s="610"/>
      <c r="I110" s="688"/>
      <c r="J110" s="687"/>
      <c r="K110" s="609"/>
      <c r="L110" s="610"/>
    </row>
    <row r="111" spans="1:12" x14ac:dyDescent="0.2">
      <c r="A111" s="674" t="s">
        <v>50</v>
      </c>
      <c r="B111" s="691">
        <v>3</v>
      </c>
      <c r="C111" s="690"/>
      <c r="D111" s="688"/>
      <c r="E111" s="687"/>
      <c r="F111" s="695"/>
      <c r="G111" s="610"/>
      <c r="H111" s="610"/>
      <c r="I111" s="688"/>
      <c r="J111" s="687"/>
      <c r="K111" s="609"/>
      <c r="L111" s="610"/>
    </row>
    <row r="112" spans="1:12" x14ac:dyDescent="0.2">
      <c r="A112" s="674" t="s">
        <v>51</v>
      </c>
      <c r="B112" s="691">
        <v>1</v>
      </c>
      <c r="C112" s="692"/>
      <c r="D112" s="845"/>
      <c r="E112" s="846"/>
      <c r="F112" s="695"/>
      <c r="G112" s="610"/>
      <c r="H112" s="610"/>
      <c r="I112" s="688"/>
      <c r="J112" s="687"/>
      <c r="K112" s="609"/>
      <c r="L112" s="610"/>
    </row>
    <row r="113" spans="1:12" x14ac:dyDescent="0.2">
      <c r="A113" s="675" t="s">
        <v>52</v>
      </c>
      <c r="B113" s="693"/>
      <c r="C113" s="692"/>
      <c r="D113" s="845"/>
      <c r="E113" s="846"/>
      <c r="F113" s="695"/>
      <c r="G113" s="610"/>
      <c r="H113" s="610"/>
      <c r="I113" s="688"/>
      <c r="J113" s="687"/>
      <c r="K113" s="609"/>
      <c r="L113" s="610"/>
    </row>
    <row r="114" spans="1:12" x14ac:dyDescent="0.2">
      <c r="A114" s="696" t="s">
        <v>54</v>
      </c>
      <c r="B114" s="697"/>
      <c r="C114" s="697"/>
      <c r="D114" s="697"/>
      <c r="E114" s="697"/>
      <c r="F114" s="697"/>
      <c r="G114" s="681"/>
      <c r="H114" s="681"/>
      <c r="I114" s="681"/>
      <c r="J114" s="632"/>
      <c r="K114" s="609"/>
      <c r="L114" s="610"/>
    </row>
    <row r="115" spans="1:12" x14ac:dyDescent="0.2">
      <c r="A115" s="885" t="s">
        <v>4</v>
      </c>
      <c r="B115" s="886"/>
      <c r="C115" s="669" t="s">
        <v>5</v>
      </c>
      <c r="D115" s="650" t="s">
        <v>117</v>
      </c>
      <c r="E115" s="650" t="s">
        <v>55</v>
      </c>
      <c r="F115" s="650" t="s">
        <v>56</v>
      </c>
      <c r="G115" s="681"/>
      <c r="H115" s="681"/>
      <c r="I115" s="681"/>
      <c r="J115" s="609"/>
      <c r="K115" s="610"/>
    </row>
    <row r="116" spans="1:12" x14ac:dyDescent="0.2">
      <c r="A116" s="847" t="s">
        <v>34</v>
      </c>
      <c r="B116" s="848"/>
      <c r="C116" s="698">
        <f t="shared" ref="C116:C121" si="8">SUM(D116:F116)</f>
        <v>0</v>
      </c>
      <c r="D116" s="699"/>
      <c r="E116" s="699"/>
      <c r="F116" s="699"/>
      <c r="G116" s="700"/>
      <c r="H116" s="681"/>
      <c r="I116" s="681"/>
      <c r="J116" s="609"/>
      <c r="K116" s="610"/>
    </row>
    <row r="117" spans="1:12" x14ac:dyDescent="0.2">
      <c r="A117" s="836" t="s">
        <v>27</v>
      </c>
      <c r="B117" s="701" t="s">
        <v>45</v>
      </c>
      <c r="C117" s="702">
        <f t="shared" si="8"/>
        <v>0</v>
      </c>
      <c r="D117" s="651"/>
      <c r="E117" s="651"/>
      <c r="F117" s="651"/>
      <c r="G117" s="700"/>
      <c r="H117" s="681"/>
      <c r="I117" s="681"/>
      <c r="J117" s="609"/>
      <c r="K117" s="610"/>
    </row>
    <row r="118" spans="1:12" x14ac:dyDescent="0.2">
      <c r="A118" s="837"/>
      <c r="B118" s="683" t="s">
        <v>37</v>
      </c>
      <c r="C118" s="703">
        <f t="shared" si="8"/>
        <v>0</v>
      </c>
      <c r="D118" s="644"/>
      <c r="E118" s="644"/>
      <c r="F118" s="644"/>
      <c r="G118" s="700"/>
      <c r="H118" s="681"/>
      <c r="I118" s="681"/>
      <c r="J118" s="609"/>
      <c r="K118" s="610"/>
    </row>
    <row r="119" spans="1:12" x14ac:dyDescent="0.2">
      <c r="A119" s="838"/>
      <c r="B119" s="684" t="s">
        <v>38</v>
      </c>
      <c r="C119" s="704">
        <f t="shared" si="8"/>
        <v>0</v>
      </c>
      <c r="D119" s="636"/>
      <c r="E119" s="636"/>
      <c r="F119" s="636"/>
      <c r="G119" s="700"/>
      <c r="H119" s="681"/>
      <c r="I119" s="681"/>
      <c r="J119" s="609"/>
      <c r="K119" s="610"/>
    </row>
    <row r="120" spans="1:12" x14ac:dyDescent="0.2">
      <c r="A120" s="887" t="s">
        <v>35</v>
      </c>
      <c r="B120" s="888"/>
      <c r="C120" s="705">
        <f t="shared" si="8"/>
        <v>0</v>
      </c>
      <c r="D120" s="706"/>
      <c r="E120" s="706"/>
      <c r="F120" s="706"/>
      <c r="G120" s="700"/>
      <c r="H120" s="681"/>
      <c r="I120" s="681"/>
      <c r="J120" s="609"/>
      <c r="K120" s="610"/>
    </row>
    <row r="121" spans="1:12" x14ac:dyDescent="0.2">
      <c r="A121" s="849" t="s">
        <v>31</v>
      </c>
      <c r="B121" s="850"/>
      <c r="C121" s="704">
        <f t="shared" si="8"/>
        <v>0</v>
      </c>
      <c r="D121" s="636"/>
      <c r="E121" s="636"/>
      <c r="F121" s="636"/>
      <c r="G121" s="700"/>
      <c r="H121" s="681"/>
      <c r="I121" s="681"/>
      <c r="J121" s="609"/>
      <c r="K121" s="610"/>
    </row>
    <row r="122" spans="1:12" x14ac:dyDescent="0.2">
      <c r="A122" s="661" t="s">
        <v>39</v>
      </c>
      <c r="B122" s="661"/>
      <c r="C122" s="666"/>
      <c r="D122" s="666"/>
      <c r="E122" s="680"/>
      <c r="F122" s="667"/>
      <c r="G122" s="681"/>
      <c r="H122" s="681"/>
      <c r="I122" s="681"/>
      <c r="J122" s="609"/>
      <c r="K122" s="610"/>
    </row>
    <row r="123" spans="1:12" x14ac:dyDescent="0.2">
      <c r="A123" s="661" t="s">
        <v>57</v>
      </c>
      <c r="B123" s="707"/>
      <c r="C123" s="666"/>
      <c r="D123" s="666"/>
      <c r="E123" s="666"/>
      <c r="F123" s="666"/>
      <c r="G123" s="681"/>
      <c r="H123" s="681"/>
      <c r="I123" s="681"/>
      <c r="J123" s="609"/>
      <c r="K123" s="610"/>
    </row>
    <row r="124" spans="1:12" x14ac:dyDescent="0.2">
      <c r="A124" s="520" t="s">
        <v>58</v>
      </c>
      <c r="B124" s="520"/>
      <c r="C124" s="520"/>
      <c r="D124" s="520"/>
      <c r="E124" s="520"/>
      <c r="F124" s="708"/>
      <c r="G124" s="708"/>
      <c r="H124" s="681"/>
      <c r="I124" s="681"/>
      <c r="J124" s="609"/>
      <c r="K124" s="610"/>
    </row>
    <row r="125" spans="1:12" x14ac:dyDescent="0.2">
      <c r="A125" s="841" t="s">
        <v>59</v>
      </c>
      <c r="B125" s="851"/>
      <c r="C125" s="832" t="s">
        <v>5</v>
      </c>
      <c r="D125" s="854" t="s">
        <v>60</v>
      </c>
      <c r="E125" s="855"/>
      <c r="F125" s="854" t="s">
        <v>61</v>
      </c>
      <c r="G125" s="855"/>
      <c r="H125" s="681"/>
      <c r="I125" s="681"/>
      <c r="J125" s="609"/>
      <c r="K125" s="610"/>
    </row>
    <row r="126" spans="1:12" x14ac:dyDescent="0.2">
      <c r="A126" s="852"/>
      <c r="B126" s="853"/>
      <c r="C126" s="833"/>
      <c r="D126" s="709" t="s">
        <v>118</v>
      </c>
      <c r="E126" s="710" t="s">
        <v>119</v>
      </c>
      <c r="F126" s="709" t="s">
        <v>120</v>
      </c>
      <c r="G126" s="710" t="s">
        <v>119</v>
      </c>
      <c r="H126" s="681"/>
      <c r="I126" s="681"/>
      <c r="J126" s="609"/>
      <c r="K126" s="610"/>
    </row>
    <row r="127" spans="1:12" x14ac:dyDescent="0.2">
      <c r="A127" s="834" t="s">
        <v>34</v>
      </c>
      <c r="B127" s="835"/>
      <c r="C127" s="711">
        <f t="shared" ref="C127:C133" si="9">SUM(D127:G127)</f>
        <v>243</v>
      </c>
      <c r="D127" s="712">
        <v>6</v>
      </c>
      <c r="E127" s="713"/>
      <c r="F127" s="712">
        <v>237</v>
      </c>
      <c r="G127" s="713"/>
      <c r="H127" s="700"/>
      <c r="I127" s="681"/>
      <c r="J127" s="609"/>
      <c r="K127" s="610"/>
    </row>
    <row r="128" spans="1:12" x14ac:dyDescent="0.2">
      <c r="A128" s="836" t="s">
        <v>27</v>
      </c>
      <c r="B128" s="701" t="s">
        <v>45</v>
      </c>
      <c r="C128" s="711">
        <f t="shared" si="9"/>
        <v>128</v>
      </c>
      <c r="D128" s="712"/>
      <c r="E128" s="713"/>
      <c r="F128" s="712">
        <v>128</v>
      </c>
      <c r="G128" s="713"/>
      <c r="H128" s="700"/>
      <c r="I128" s="681"/>
      <c r="J128" s="609"/>
      <c r="K128" s="610"/>
    </row>
    <row r="129" spans="1:12" x14ac:dyDescent="0.2">
      <c r="A129" s="837"/>
      <c r="B129" s="683" t="s">
        <v>37</v>
      </c>
      <c r="C129" s="714">
        <f t="shared" si="9"/>
        <v>0</v>
      </c>
      <c r="D129" s="715"/>
      <c r="E129" s="716"/>
      <c r="F129" s="715"/>
      <c r="G129" s="716"/>
      <c r="H129" s="700"/>
      <c r="I129" s="681"/>
      <c r="J129" s="609"/>
      <c r="K129" s="610"/>
    </row>
    <row r="130" spans="1:12" x14ac:dyDescent="0.2">
      <c r="A130" s="838"/>
      <c r="B130" s="684" t="s">
        <v>38</v>
      </c>
      <c r="C130" s="717">
        <f t="shared" si="9"/>
        <v>0</v>
      </c>
      <c r="D130" s="718"/>
      <c r="E130" s="719"/>
      <c r="F130" s="718"/>
      <c r="G130" s="719"/>
      <c r="H130" s="700"/>
      <c r="I130" s="681"/>
      <c r="J130" s="609"/>
      <c r="K130" s="610"/>
    </row>
    <row r="131" spans="1:12" x14ac:dyDescent="0.2">
      <c r="A131" s="863" t="s">
        <v>35</v>
      </c>
      <c r="B131" s="864"/>
      <c r="C131" s="720">
        <f t="shared" si="9"/>
        <v>88</v>
      </c>
      <c r="D131" s="535"/>
      <c r="E131" s="577"/>
      <c r="F131" s="535">
        <v>88</v>
      </c>
      <c r="G131" s="577"/>
      <c r="H131" s="700"/>
      <c r="I131" s="681"/>
      <c r="J131" s="609"/>
      <c r="K131" s="610"/>
    </row>
    <row r="132" spans="1:12" x14ac:dyDescent="0.2">
      <c r="A132" s="849" t="s">
        <v>31</v>
      </c>
      <c r="B132" s="850"/>
      <c r="C132" s="721">
        <f t="shared" si="9"/>
        <v>0</v>
      </c>
      <c r="D132" s="541"/>
      <c r="E132" s="585"/>
      <c r="F132" s="541"/>
      <c r="G132" s="585"/>
      <c r="H132" s="700"/>
      <c r="I132" s="681"/>
      <c r="J132" s="609"/>
      <c r="K132" s="610"/>
    </row>
    <row r="133" spans="1:12" x14ac:dyDescent="0.2">
      <c r="A133" s="839" t="s">
        <v>5</v>
      </c>
      <c r="B133" s="840"/>
      <c r="C133" s="659">
        <f t="shared" si="9"/>
        <v>459</v>
      </c>
      <c r="D133" s="722">
        <f>SUM(D127:D132)</f>
        <v>6</v>
      </c>
      <c r="E133" s="723">
        <f>SUM(E127:E132)</f>
        <v>0</v>
      </c>
      <c r="F133" s="722">
        <f>SUM(F127:F132)</f>
        <v>453</v>
      </c>
      <c r="G133" s="723">
        <f>SUM(G127:G132)</f>
        <v>0</v>
      </c>
      <c r="H133" s="724"/>
      <c r="I133" s="681"/>
      <c r="J133" s="609"/>
      <c r="K133" s="610"/>
    </row>
    <row r="134" spans="1:12" x14ac:dyDescent="0.2">
      <c r="A134" s="725" t="s">
        <v>62</v>
      </c>
      <c r="B134" s="725"/>
      <c r="C134" s="725"/>
      <c r="D134" s="708"/>
      <c r="E134" s="708"/>
      <c r="F134" s="666"/>
      <c r="G134" s="681"/>
      <c r="H134" s="681"/>
      <c r="I134" s="681"/>
      <c r="J134" s="609"/>
      <c r="K134" s="610"/>
    </row>
    <row r="135" spans="1:12" x14ac:dyDescent="0.2">
      <c r="A135" s="841" t="s">
        <v>17</v>
      </c>
      <c r="B135" s="842"/>
      <c r="C135" s="726" t="s">
        <v>5</v>
      </c>
      <c r="D135" s="708"/>
      <c r="E135" s="708"/>
      <c r="F135" s="666"/>
      <c r="G135" s="681"/>
      <c r="H135" s="681"/>
      <c r="I135" s="681"/>
      <c r="J135" s="609"/>
      <c r="K135" s="610"/>
    </row>
    <row r="136" spans="1:12" x14ac:dyDescent="0.2">
      <c r="A136" s="843" t="s">
        <v>63</v>
      </c>
      <c r="B136" s="727" t="s">
        <v>121</v>
      </c>
      <c r="C136" s="728">
        <v>280</v>
      </c>
      <c r="D136" s="729"/>
      <c r="E136" s="708"/>
      <c r="F136" s="666"/>
      <c r="G136" s="681"/>
      <c r="H136" s="681"/>
      <c r="I136" s="681"/>
      <c r="J136" s="609"/>
      <c r="K136" s="610"/>
    </row>
    <row r="137" spans="1:12" x14ac:dyDescent="0.2">
      <c r="A137" s="844"/>
      <c r="B137" s="730" t="s">
        <v>122</v>
      </c>
      <c r="C137" s="731">
        <v>243</v>
      </c>
      <c r="D137" s="729"/>
      <c r="E137" s="708"/>
      <c r="F137" s="666"/>
      <c r="G137" s="681"/>
      <c r="H137" s="681"/>
      <c r="I137" s="681"/>
      <c r="J137" s="609"/>
      <c r="K137" s="610"/>
    </row>
    <row r="138" spans="1:12" x14ac:dyDescent="0.2">
      <c r="A138" s="732" t="s">
        <v>64</v>
      </c>
      <c r="B138" s="732"/>
      <c r="C138" s="732"/>
      <c r="D138" s="708"/>
      <c r="E138" s="708"/>
      <c r="F138" s="681"/>
      <c r="G138" s="681"/>
      <c r="H138" s="681"/>
      <c r="I138" s="681"/>
      <c r="J138" s="609"/>
      <c r="K138" s="610"/>
    </row>
    <row r="139" spans="1:12" x14ac:dyDescent="0.2">
      <c r="A139" s="832" t="s">
        <v>17</v>
      </c>
      <c r="B139" s="832" t="s">
        <v>5</v>
      </c>
      <c r="C139" s="832" t="s">
        <v>26</v>
      </c>
      <c r="D139" s="832" t="s">
        <v>30</v>
      </c>
      <c r="E139" s="832" t="s">
        <v>27</v>
      </c>
      <c r="F139" s="681"/>
      <c r="G139" s="681"/>
      <c r="H139" s="681"/>
      <c r="I139" s="681"/>
      <c r="J139" s="609"/>
      <c r="K139" s="610"/>
    </row>
    <row r="140" spans="1:12" x14ac:dyDescent="0.2">
      <c r="A140" s="833"/>
      <c r="B140" s="833"/>
      <c r="C140" s="833"/>
      <c r="D140" s="833"/>
      <c r="E140" s="833"/>
      <c r="F140" s="681"/>
      <c r="G140" s="681"/>
      <c r="H140" s="681"/>
      <c r="I140" s="681"/>
      <c r="J140" s="632"/>
      <c r="K140" s="609"/>
      <c r="L140" s="610"/>
    </row>
    <row r="141" spans="1:12" x14ac:dyDescent="0.2">
      <c r="A141" s="733" t="s">
        <v>123</v>
      </c>
      <c r="B141" s="586">
        <f t="shared" ref="B141:B150" si="10">SUM(C141:E141)</f>
        <v>0</v>
      </c>
      <c r="C141" s="734"/>
      <c r="D141" s="734"/>
      <c r="E141" s="734"/>
      <c r="F141" s="735"/>
      <c r="G141" s="519"/>
    </row>
    <row r="142" spans="1:12" x14ac:dyDescent="0.2">
      <c r="A142" s="733" t="s">
        <v>124</v>
      </c>
      <c r="B142" s="586">
        <f t="shared" si="10"/>
        <v>1</v>
      </c>
      <c r="C142" s="734">
        <v>1</v>
      </c>
      <c r="D142" s="734"/>
      <c r="E142" s="734"/>
      <c r="F142" s="735"/>
      <c r="G142" s="519"/>
    </row>
    <row r="143" spans="1:12" x14ac:dyDescent="0.2">
      <c r="A143" s="733" t="s">
        <v>125</v>
      </c>
      <c r="B143" s="586">
        <f t="shared" si="10"/>
        <v>0</v>
      </c>
      <c r="C143" s="734"/>
      <c r="D143" s="734"/>
      <c r="E143" s="734"/>
      <c r="F143" s="735"/>
      <c r="G143" s="519"/>
    </row>
    <row r="144" spans="1:12" ht="21" x14ac:dyDescent="0.2">
      <c r="A144" s="736" t="s">
        <v>126</v>
      </c>
      <c r="B144" s="586">
        <f t="shared" si="10"/>
        <v>0</v>
      </c>
      <c r="C144" s="734"/>
      <c r="D144" s="734"/>
      <c r="E144" s="734"/>
      <c r="F144" s="735"/>
      <c r="G144" s="519"/>
    </row>
    <row r="145" spans="1:7" ht="21.75" x14ac:dyDescent="0.2">
      <c r="A145" s="733" t="s">
        <v>127</v>
      </c>
      <c r="B145" s="586">
        <f t="shared" si="10"/>
        <v>0</v>
      </c>
      <c r="C145" s="734"/>
      <c r="D145" s="734"/>
      <c r="E145" s="734"/>
      <c r="F145" s="735"/>
      <c r="G145" s="519"/>
    </row>
    <row r="146" spans="1:7" x14ac:dyDescent="0.2">
      <c r="A146" s="733" t="s">
        <v>128</v>
      </c>
      <c r="B146" s="586">
        <f t="shared" si="10"/>
        <v>0</v>
      </c>
      <c r="C146" s="734"/>
      <c r="D146" s="734"/>
      <c r="E146" s="734"/>
      <c r="F146" s="735"/>
      <c r="G146" s="519"/>
    </row>
    <row r="147" spans="1:7" x14ac:dyDescent="0.2">
      <c r="A147" s="733" t="s">
        <v>129</v>
      </c>
      <c r="B147" s="586">
        <f t="shared" si="10"/>
        <v>0</v>
      </c>
      <c r="C147" s="734"/>
      <c r="D147" s="734"/>
      <c r="E147" s="734"/>
      <c r="F147" s="735"/>
      <c r="G147" s="519"/>
    </row>
    <row r="148" spans="1:7" x14ac:dyDescent="0.2">
      <c r="A148" s="733" t="s">
        <v>130</v>
      </c>
      <c r="B148" s="586">
        <f t="shared" si="10"/>
        <v>0</v>
      </c>
      <c r="C148" s="734"/>
      <c r="D148" s="734"/>
      <c r="E148" s="734"/>
      <c r="F148" s="735"/>
      <c r="G148" s="519"/>
    </row>
    <row r="149" spans="1:7" x14ac:dyDescent="0.2">
      <c r="A149" s="733" t="s">
        <v>65</v>
      </c>
      <c r="B149" s="586">
        <f t="shared" si="10"/>
        <v>0</v>
      </c>
      <c r="C149" s="734"/>
      <c r="D149" s="734"/>
      <c r="E149" s="734"/>
      <c r="F149" s="735"/>
      <c r="G149" s="519"/>
    </row>
    <row r="150" spans="1:7" x14ac:dyDescent="0.2">
      <c r="A150" s="737" t="s">
        <v>131</v>
      </c>
      <c r="B150" s="593">
        <f t="shared" si="10"/>
        <v>0</v>
      </c>
      <c r="C150" s="738"/>
      <c r="D150" s="738"/>
      <c r="E150" s="738"/>
      <c r="F150" s="735"/>
      <c r="G150" s="519"/>
    </row>
    <row r="151" spans="1:7" x14ac:dyDescent="0.2">
      <c r="A151" s="739" t="s">
        <v>66</v>
      </c>
      <c r="F151" s="668"/>
      <c r="G151" s="667"/>
    </row>
    <row r="195" spans="1:2" hidden="1" x14ac:dyDescent="0.2">
      <c r="A195" s="513">
        <f>SUM(D12:D15,D22:D27,D31:D43,B49,C69:H69,C79:H79,C83:H88,C93:C98,C116:C121,C133,B141:B150)</f>
        <v>932</v>
      </c>
      <c r="B195" s="513">
        <f>SUM(CG5:CN157)</f>
        <v>0</v>
      </c>
    </row>
  </sheetData>
  <mergeCells count="123"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tabSelected="1" workbookViewId="0">
      <selection sqref="A1:XFD1048576"/>
    </sheetView>
  </sheetViews>
  <sheetFormatPr baseColWidth="10" defaultRowHeight="11.25" x14ac:dyDescent="0.15"/>
  <cols>
    <col min="1" max="1" width="17.42578125" style="180" customWidth="1"/>
    <col min="2" max="2" width="19.5703125" style="180" customWidth="1"/>
    <col min="3" max="3" width="12.42578125" style="180" customWidth="1"/>
    <col min="4" max="4" width="18.7109375" style="180" customWidth="1"/>
    <col min="5" max="5" width="12.7109375" style="180" customWidth="1"/>
    <col min="6" max="6" width="12.5703125" style="180" customWidth="1"/>
    <col min="7" max="7" width="12.7109375" style="180" customWidth="1"/>
    <col min="8" max="8" width="12" style="180" customWidth="1"/>
    <col min="9" max="10" width="12.7109375" style="180" customWidth="1"/>
    <col min="11" max="11" width="4.5703125" style="203" customWidth="1"/>
    <col min="12" max="13" width="4.5703125" style="77" customWidth="1"/>
    <col min="14" max="15" width="10.28515625" style="77" customWidth="1"/>
    <col min="16" max="42" width="10.28515625" style="181" customWidth="1"/>
    <col min="43" max="46" width="10.85546875" style="181" customWidth="1"/>
    <col min="47" max="51" width="12.5703125" style="181" customWidth="1"/>
    <col min="52" max="62" width="12.5703125" style="181" hidden="1" customWidth="1"/>
    <col min="63" max="98" width="12.5703125" style="181" customWidth="1"/>
    <col min="99" max="256" width="11.42578125" style="181"/>
    <col min="257" max="257" width="17.42578125" style="181" customWidth="1"/>
    <col min="258" max="258" width="19.5703125" style="181" customWidth="1"/>
    <col min="259" max="259" width="12.42578125" style="181" customWidth="1"/>
    <col min="260" max="260" width="18.7109375" style="181" customWidth="1"/>
    <col min="261" max="261" width="12.7109375" style="181" customWidth="1"/>
    <col min="262" max="262" width="12.5703125" style="181" customWidth="1"/>
    <col min="263" max="263" width="12.7109375" style="181" customWidth="1"/>
    <col min="264" max="264" width="12" style="181" customWidth="1"/>
    <col min="265" max="266" width="12.7109375" style="181" customWidth="1"/>
    <col min="267" max="269" width="4.5703125" style="181" customWidth="1"/>
    <col min="270" max="298" width="10.28515625" style="181" customWidth="1"/>
    <col min="299" max="302" width="10.85546875" style="181" customWidth="1"/>
    <col min="303" max="307" width="12.5703125" style="181" customWidth="1"/>
    <col min="308" max="318" width="0" style="181" hidden="1" customWidth="1"/>
    <col min="319" max="354" width="12.5703125" style="181" customWidth="1"/>
    <col min="355" max="512" width="11.42578125" style="181"/>
    <col min="513" max="513" width="17.42578125" style="181" customWidth="1"/>
    <col min="514" max="514" width="19.5703125" style="181" customWidth="1"/>
    <col min="515" max="515" width="12.42578125" style="181" customWidth="1"/>
    <col min="516" max="516" width="18.7109375" style="181" customWidth="1"/>
    <col min="517" max="517" width="12.7109375" style="181" customWidth="1"/>
    <col min="518" max="518" width="12.5703125" style="181" customWidth="1"/>
    <col min="519" max="519" width="12.7109375" style="181" customWidth="1"/>
    <col min="520" max="520" width="12" style="181" customWidth="1"/>
    <col min="521" max="522" width="12.7109375" style="181" customWidth="1"/>
    <col min="523" max="525" width="4.5703125" style="181" customWidth="1"/>
    <col min="526" max="554" width="10.28515625" style="181" customWidth="1"/>
    <col min="555" max="558" width="10.85546875" style="181" customWidth="1"/>
    <col min="559" max="563" width="12.5703125" style="181" customWidth="1"/>
    <col min="564" max="574" width="0" style="181" hidden="1" customWidth="1"/>
    <col min="575" max="610" width="12.5703125" style="181" customWidth="1"/>
    <col min="611" max="768" width="11.42578125" style="181"/>
    <col min="769" max="769" width="17.42578125" style="181" customWidth="1"/>
    <col min="770" max="770" width="19.5703125" style="181" customWidth="1"/>
    <col min="771" max="771" width="12.42578125" style="181" customWidth="1"/>
    <col min="772" max="772" width="18.7109375" style="181" customWidth="1"/>
    <col min="773" max="773" width="12.7109375" style="181" customWidth="1"/>
    <col min="774" max="774" width="12.5703125" style="181" customWidth="1"/>
    <col min="775" max="775" width="12.7109375" style="181" customWidth="1"/>
    <col min="776" max="776" width="12" style="181" customWidth="1"/>
    <col min="777" max="778" width="12.7109375" style="181" customWidth="1"/>
    <col min="779" max="781" width="4.5703125" style="181" customWidth="1"/>
    <col min="782" max="810" width="10.28515625" style="181" customWidth="1"/>
    <col min="811" max="814" width="10.85546875" style="181" customWidth="1"/>
    <col min="815" max="819" width="12.5703125" style="181" customWidth="1"/>
    <col min="820" max="830" width="0" style="181" hidden="1" customWidth="1"/>
    <col min="831" max="866" width="12.5703125" style="181" customWidth="1"/>
    <col min="867" max="1024" width="11.42578125" style="181"/>
    <col min="1025" max="1025" width="17.42578125" style="181" customWidth="1"/>
    <col min="1026" max="1026" width="19.5703125" style="181" customWidth="1"/>
    <col min="1027" max="1027" width="12.42578125" style="181" customWidth="1"/>
    <col min="1028" max="1028" width="18.7109375" style="181" customWidth="1"/>
    <col min="1029" max="1029" width="12.7109375" style="181" customWidth="1"/>
    <col min="1030" max="1030" width="12.5703125" style="181" customWidth="1"/>
    <col min="1031" max="1031" width="12.7109375" style="181" customWidth="1"/>
    <col min="1032" max="1032" width="12" style="181" customWidth="1"/>
    <col min="1033" max="1034" width="12.7109375" style="181" customWidth="1"/>
    <col min="1035" max="1037" width="4.5703125" style="181" customWidth="1"/>
    <col min="1038" max="1066" width="10.28515625" style="181" customWidth="1"/>
    <col min="1067" max="1070" width="10.85546875" style="181" customWidth="1"/>
    <col min="1071" max="1075" width="12.5703125" style="181" customWidth="1"/>
    <col min="1076" max="1086" width="0" style="181" hidden="1" customWidth="1"/>
    <col min="1087" max="1122" width="12.5703125" style="181" customWidth="1"/>
    <col min="1123" max="1280" width="11.42578125" style="181"/>
    <col min="1281" max="1281" width="17.42578125" style="181" customWidth="1"/>
    <col min="1282" max="1282" width="19.5703125" style="181" customWidth="1"/>
    <col min="1283" max="1283" width="12.42578125" style="181" customWidth="1"/>
    <col min="1284" max="1284" width="18.7109375" style="181" customWidth="1"/>
    <col min="1285" max="1285" width="12.7109375" style="181" customWidth="1"/>
    <col min="1286" max="1286" width="12.5703125" style="181" customWidth="1"/>
    <col min="1287" max="1287" width="12.7109375" style="181" customWidth="1"/>
    <col min="1288" max="1288" width="12" style="181" customWidth="1"/>
    <col min="1289" max="1290" width="12.7109375" style="181" customWidth="1"/>
    <col min="1291" max="1293" width="4.5703125" style="181" customWidth="1"/>
    <col min="1294" max="1322" width="10.28515625" style="181" customWidth="1"/>
    <col min="1323" max="1326" width="10.85546875" style="181" customWidth="1"/>
    <col min="1327" max="1331" width="12.5703125" style="181" customWidth="1"/>
    <col min="1332" max="1342" width="0" style="181" hidden="1" customWidth="1"/>
    <col min="1343" max="1378" width="12.5703125" style="181" customWidth="1"/>
    <col min="1379" max="1536" width="11.42578125" style="181"/>
    <col min="1537" max="1537" width="17.42578125" style="181" customWidth="1"/>
    <col min="1538" max="1538" width="19.5703125" style="181" customWidth="1"/>
    <col min="1539" max="1539" width="12.42578125" style="181" customWidth="1"/>
    <col min="1540" max="1540" width="18.7109375" style="181" customWidth="1"/>
    <col min="1541" max="1541" width="12.7109375" style="181" customWidth="1"/>
    <col min="1542" max="1542" width="12.5703125" style="181" customWidth="1"/>
    <col min="1543" max="1543" width="12.7109375" style="181" customWidth="1"/>
    <col min="1544" max="1544" width="12" style="181" customWidth="1"/>
    <col min="1545" max="1546" width="12.7109375" style="181" customWidth="1"/>
    <col min="1547" max="1549" width="4.5703125" style="181" customWidth="1"/>
    <col min="1550" max="1578" width="10.28515625" style="181" customWidth="1"/>
    <col min="1579" max="1582" width="10.85546875" style="181" customWidth="1"/>
    <col min="1583" max="1587" width="12.5703125" style="181" customWidth="1"/>
    <col min="1588" max="1598" width="0" style="181" hidden="1" customWidth="1"/>
    <col min="1599" max="1634" width="12.5703125" style="181" customWidth="1"/>
    <col min="1635" max="1792" width="11.42578125" style="181"/>
    <col min="1793" max="1793" width="17.42578125" style="181" customWidth="1"/>
    <col min="1794" max="1794" width="19.5703125" style="181" customWidth="1"/>
    <col min="1795" max="1795" width="12.42578125" style="181" customWidth="1"/>
    <col min="1796" max="1796" width="18.7109375" style="181" customWidth="1"/>
    <col min="1797" max="1797" width="12.7109375" style="181" customWidth="1"/>
    <col min="1798" max="1798" width="12.5703125" style="181" customWidth="1"/>
    <col min="1799" max="1799" width="12.7109375" style="181" customWidth="1"/>
    <col min="1800" max="1800" width="12" style="181" customWidth="1"/>
    <col min="1801" max="1802" width="12.7109375" style="181" customWidth="1"/>
    <col min="1803" max="1805" width="4.5703125" style="181" customWidth="1"/>
    <col min="1806" max="1834" width="10.28515625" style="181" customWidth="1"/>
    <col min="1835" max="1838" width="10.85546875" style="181" customWidth="1"/>
    <col min="1839" max="1843" width="12.5703125" style="181" customWidth="1"/>
    <col min="1844" max="1854" width="0" style="181" hidden="1" customWidth="1"/>
    <col min="1855" max="1890" width="12.5703125" style="181" customWidth="1"/>
    <col min="1891" max="2048" width="11.42578125" style="181"/>
    <col min="2049" max="2049" width="17.42578125" style="181" customWidth="1"/>
    <col min="2050" max="2050" width="19.5703125" style="181" customWidth="1"/>
    <col min="2051" max="2051" width="12.42578125" style="181" customWidth="1"/>
    <col min="2052" max="2052" width="18.7109375" style="181" customWidth="1"/>
    <col min="2053" max="2053" width="12.7109375" style="181" customWidth="1"/>
    <col min="2054" max="2054" width="12.5703125" style="181" customWidth="1"/>
    <col min="2055" max="2055" width="12.7109375" style="181" customWidth="1"/>
    <col min="2056" max="2056" width="12" style="181" customWidth="1"/>
    <col min="2057" max="2058" width="12.7109375" style="181" customWidth="1"/>
    <col min="2059" max="2061" width="4.5703125" style="181" customWidth="1"/>
    <col min="2062" max="2090" width="10.28515625" style="181" customWidth="1"/>
    <col min="2091" max="2094" width="10.85546875" style="181" customWidth="1"/>
    <col min="2095" max="2099" width="12.5703125" style="181" customWidth="1"/>
    <col min="2100" max="2110" width="0" style="181" hidden="1" customWidth="1"/>
    <col min="2111" max="2146" width="12.5703125" style="181" customWidth="1"/>
    <col min="2147" max="2304" width="11.42578125" style="181"/>
    <col min="2305" max="2305" width="17.42578125" style="181" customWidth="1"/>
    <col min="2306" max="2306" width="19.5703125" style="181" customWidth="1"/>
    <col min="2307" max="2307" width="12.42578125" style="181" customWidth="1"/>
    <col min="2308" max="2308" width="18.7109375" style="181" customWidth="1"/>
    <col min="2309" max="2309" width="12.7109375" style="181" customWidth="1"/>
    <col min="2310" max="2310" width="12.5703125" style="181" customWidth="1"/>
    <col min="2311" max="2311" width="12.7109375" style="181" customWidth="1"/>
    <col min="2312" max="2312" width="12" style="181" customWidth="1"/>
    <col min="2313" max="2314" width="12.7109375" style="181" customWidth="1"/>
    <col min="2315" max="2317" width="4.5703125" style="181" customWidth="1"/>
    <col min="2318" max="2346" width="10.28515625" style="181" customWidth="1"/>
    <col min="2347" max="2350" width="10.85546875" style="181" customWidth="1"/>
    <col min="2351" max="2355" width="12.5703125" style="181" customWidth="1"/>
    <col min="2356" max="2366" width="0" style="181" hidden="1" customWidth="1"/>
    <col min="2367" max="2402" width="12.5703125" style="181" customWidth="1"/>
    <col min="2403" max="2560" width="11.42578125" style="181"/>
    <col min="2561" max="2561" width="17.42578125" style="181" customWidth="1"/>
    <col min="2562" max="2562" width="19.5703125" style="181" customWidth="1"/>
    <col min="2563" max="2563" width="12.42578125" style="181" customWidth="1"/>
    <col min="2564" max="2564" width="18.7109375" style="181" customWidth="1"/>
    <col min="2565" max="2565" width="12.7109375" style="181" customWidth="1"/>
    <col min="2566" max="2566" width="12.5703125" style="181" customWidth="1"/>
    <col min="2567" max="2567" width="12.7109375" style="181" customWidth="1"/>
    <col min="2568" max="2568" width="12" style="181" customWidth="1"/>
    <col min="2569" max="2570" width="12.7109375" style="181" customWidth="1"/>
    <col min="2571" max="2573" width="4.5703125" style="181" customWidth="1"/>
    <col min="2574" max="2602" width="10.28515625" style="181" customWidth="1"/>
    <col min="2603" max="2606" width="10.85546875" style="181" customWidth="1"/>
    <col min="2607" max="2611" width="12.5703125" style="181" customWidth="1"/>
    <col min="2612" max="2622" width="0" style="181" hidden="1" customWidth="1"/>
    <col min="2623" max="2658" width="12.5703125" style="181" customWidth="1"/>
    <col min="2659" max="2816" width="11.42578125" style="181"/>
    <col min="2817" max="2817" width="17.42578125" style="181" customWidth="1"/>
    <col min="2818" max="2818" width="19.5703125" style="181" customWidth="1"/>
    <col min="2819" max="2819" width="12.42578125" style="181" customWidth="1"/>
    <col min="2820" max="2820" width="18.7109375" style="181" customWidth="1"/>
    <col min="2821" max="2821" width="12.7109375" style="181" customWidth="1"/>
    <col min="2822" max="2822" width="12.5703125" style="181" customWidth="1"/>
    <col min="2823" max="2823" width="12.7109375" style="181" customWidth="1"/>
    <col min="2824" max="2824" width="12" style="181" customWidth="1"/>
    <col min="2825" max="2826" width="12.7109375" style="181" customWidth="1"/>
    <col min="2827" max="2829" width="4.5703125" style="181" customWidth="1"/>
    <col min="2830" max="2858" width="10.28515625" style="181" customWidth="1"/>
    <col min="2859" max="2862" width="10.85546875" style="181" customWidth="1"/>
    <col min="2863" max="2867" width="12.5703125" style="181" customWidth="1"/>
    <col min="2868" max="2878" width="0" style="181" hidden="1" customWidth="1"/>
    <col min="2879" max="2914" width="12.5703125" style="181" customWidth="1"/>
    <col min="2915" max="3072" width="11.42578125" style="181"/>
    <col min="3073" max="3073" width="17.42578125" style="181" customWidth="1"/>
    <col min="3074" max="3074" width="19.5703125" style="181" customWidth="1"/>
    <col min="3075" max="3075" width="12.42578125" style="181" customWidth="1"/>
    <col min="3076" max="3076" width="18.7109375" style="181" customWidth="1"/>
    <col min="3077" max="3077" width="12.7109375" style="181" customWidth="1"/>
    <col min="3078" max="3078" width="12.5703125" style="181" customWidth="1"/>
    <col min="3079" max="3079" width="12.7109375" style="181" customWidth="1"/>
    <col min="3080" max="3080" width="12" style="181" customWidth="1"/>
    <col min="3081" max="3082" width="12.7109375" style="181" customWidth="1"/>
    <col min="3083" max="3085" width="4.5703125" style="181" customWidth="1"/>
    <col min="3086" max="3114" width="10.28515625" style="181" customWidth="1"/>
    <col min="3115" max="3118" width="10.85546875" style="181" customWidth="1"/>
    <col min="3119" max="3123" width="12.5703125" style="181" customWidth="1"/>
    <col min="3124" max="3134" width="0" style="181" hidden="1" customWidth="1"/>
    <col min="3135" max="3170" width="12.5703125" style="181" customWidth="1"/>
    <col min="3171" max="3328" width="11.42578125" style="181"/>
    <col min="3329" max="3329" width="17.42578125" style="181" customWidth="1"/>
    <col min="3330" max="3330" width="19.5703125" style="181" customWidth="1"/>
    <col min="3331" max="3331" width="12.42578125" style="181" customWidth="1"/>
    <col min="3332" max="3332" width="18.7109375" style="181" customWidth="1"/>
    <col min="3333" max="3333" width="12.7109375" style="181" customWidth="1"/>
    <col min="3334" max="3334" width="12.5703125" style="181" customWidth="1"/>
    <col min="3335" max="3335" width="12.7109375" style="181" customWidth="1"/>
    <col min="3336" max="3336" width="12" style="181" customWidth="1"/>
    <col min="3337" max="3338" width="12.7109375" style="181" customWidth="1"/>
    <col min="3339" max="3341" width="4.5703125" style="181" customWidth="1"/>
    <col min="3342" max="3370" width="10.28515625" style="181" customWidth="1"/>
    <col min="3371" max="3374" width="10.85546875" style="181" customWidth="1"/>
    <col min="3375" max="3379" width="12.5703125" style="181" customWidth="1"/>
    <col min="3380" max="3390" width="0" style="181" hidden="1" customWidth="1"/>
    <col min="3391" max="3426" width="12.5703125" style="181" customWidth="1"/>
    <col min="3427" max="3584" width="11.42578125" style="181"/>
    <col min="3585" max="3585" width="17.42578125" style="181" customWidth="1"/>
    <col min="3586" max="3586" width="19.5703125" style="181" customWidth="1"/>
    <col min="3587" max="3587" width="12.42578125" style="181" customWidth="1"/>
    <col min="3588" max="3588" width="18.7109375" style="181" customWidth="1"/>
    <col min="3589" max="3589" width="12.7109375" style="181" customWidth="1"/>
    <col min="3590" max="3590" width="12.5703125" style="181" customWidth="1"/>
    <col min="3591" max="3591" width="12.7109375" style="181" customWidth="1"/>
    <col min="3592" max="3592" width="12" style="181" customWidth="1"/>
    <col min="3593" max="3594" width="12.7109375" style="181" customWidth="1"/>
    <col min="3595" max="3597" width="4.5703125" style="181" customWidth="1"/>
    <col min="3598" max="3626" width="10.28515625" style="181" customWidth="1"/>
    <col min="3627" max="3630" width="10.85546875" style="181" customWidth="1"/>
    <col min="3631" max="3635" width="12.5703125" style="181" customWidth="1"/>
    <col min="3636" max="3646" width="0" style="181" hidden="1" customWidth="1"/>
    <col min="3647" max="3682" width="12.5703125" style="181" customWidth="1"/>
    <col min="3683" max="3840" width="11.42578125" style="181"/>
    <col min="3841" max="3841" width="17.42578125" style="181" customWidth="1"/>
    <col min="3842" max="3842" width="19.5703125" style="181" customWidth="1"/>
    <col min="3843" max="3843" width="12.42578125" style="181" customWidth="1"/>
    <col min="3844" max="3844" width="18.7109375" style="181" customWidth="1"/>
    <col min="3845" max="3845" width="12.7109375" style="181" customWidth="1"/>
    <col min="3846" max="3846" width="12.5703125" style="181" customWidth="1"/>
    <col min="3847" max="3847" width="12.7109375" style="181" customWidth="1"/>
    <col min="3848" max="3848" width="12" style="181" customWidth="1"/>
    <col min="3849" max="3850" width="12.7109375" style="181" customWidth="1"/>
    <col min="3851" max="3853" width="4.5703125" style="181" customWidth="1"/>
    <col min="3854" max="3882" width="10.28515625" style="181" customWidth="1"/>
    <col min="3883" max="3886" width="10.85546875" style="181" customWidth="1"/>
    <col min="3887" max="3891" width="12.5703125" style="181" customWidth="1"/>
    <col min="3892" max="3902" width="0" style="181" hidden="1" customWidth="1"/>
    <col min="3903" max="3938" width="12.5703125" style="181" customWidth="1"/>
    <col min="3939" max="4096" width="11.42578125" style="181"/>
    <col min="4097" max="4097" width="17.42578125" style="181" customWidth="1"/>
    <col min="4098" max="4098" width="19.5703125" style="181" customWidth="1"/>
    <col min="4099" max="4099" width="12.42578125" style="181" customWidth="1"/>
    <col min="4100" max="4100" width="18.7109375" style="181" customWidth="1"/>
    <col min="4101" max="4101" width="12.7109375" style="181" customWidth="1"/>
    <col min="4102" max="4102" width="12.5703125" style="181" customWidth="1"/>
    <col min="4103" max="4103" width="12.7109375" style="181" customWidth="1"/>
    <col min="4104" max="4104" width="12" style="181" customWidth="1"/>
    <col min="4105" max="4106" width="12.7109375" style="181" customWidth="1"/>
    <col min="4107" max="4109" width="4.5703125" style="181" customWidth="1"/>
    <col min="4110" max="4138" width="10.28515625" style="181" customWidth="1"/>
    <col min="4139" max="4142" width="10.85546875" style="181" customWidth="1"/>
    <col min="4143" max="4147" width="12.5703125" style="181" customWidth="1"/>
    <col min="4148" max="4158" width="0" style="181" hidden="1" customWidth="1"/>
    <col min="4159" max="4194" width="12.5703125" style="181" customWidth="1"/>
    <col min="4195" max="4352" width="11.42578125" style="181"/>
    <col min="4353" max="4353" width="17.42578125" style="181" customWidth="1"/>
    <col min="4354" max="4354" width="19.5703125" style="181" customWidth="1"/>
    <col min="4355" max="4355" width="12.42578125" style="181" customWidth="1"/>
    <col min="4356" max="4356" width="18.7109375" style="181" customWidth="1"/>
    <col min="4357" max="4357" width="12.7109375" style="181" customWidth="1"/>
    <col min="4358" max="4358" width="12.5703125" style="181" customWidth="1"/>
    <col min="4359" max="4359" width="12.7109375" style="181" customWidth="1"/>
    <col min="4360" max="4360" width="12" style="181" customWidth="1"/>
    <col min="4361" max="4362" width="12.7109375" style="181" customWidth="1"/>
    <col min="4363" max="4365" width="4.5703125" style="181" customWidth="1"/>
    <col min="4366" max="4394" width="10.28515625" style="181" customWidth="1"/>
    <col min="4395" max="4398" width="10.85546875" style="181" customWidth="1"/>
    <col min="4399" max="4403" width="12.5703125" style="181" customWidth="1"/>
    <col min="4404" max="4414" width="0" style="181" hidden="1" customWidth="1"/>
    <col min="4415" max="4450" width="12.5703125" style="181" customWidth="1"/>
    <col min="4451" max="4608" width="11.42578125" style="181"/>
    <col min="4609" max="4609" width="17.42578125" style="181" customWidth="1"/>
    <col min="4610" max="4610" width="19.5703125" style="181" customWidth="1"/>
    <col min="4611" max="4611" width="12.42578125" style="181" customWidth="1"/>
    <col min="4612" max="4612" width="18.7109375" style="181" customWidth="1"/>
    <col min="4613" max="4613" width="12.7109375" style="181" customWidth="1"/>
    <col min="4614" max="4614" width="12.5703125" style="181" customWidth="1"/>
    <col min="4615" max="4615" width="12.7109375" style="181" customWidth="1"/>
    <col min="4616" max="4616" width="12" style="181" customWidth="1"/>
    <col min="4617" max="4618" width="12.7109375" style="181" customWidth="1"/>
    <col min="4619" max="4621" width="4.5703125" style="181" customWidth="1"/>
    <col min="4622" max="4650" width="10.28515625" style="181" customWidth="1"/>
    <col min="4651" max="4654" width="10.85546875" style="181" customWidth="1"/>
    <col min="4655" max="4659" width="12.5703125" style="181" customWidth="1"/>
    <col min="4660" max="4670" width="0" style="181" hidden="1" customWidth="1"/>
    <col min="4671" max="4706" width="12.5703125" style="181" customWidth="1"/>
    <col min="4707" max="4864" width="11.42578125" style="181"/>
    <col min="4865" max="4865" width="17.42578125" style="181" customWidth="1"/>
    <col min="4866" max="4866" width="19.5703125" style="181" customWidth="1"/>
    <col min="4867" max="4867" width="12.42578125" style="181" customWidth="1"/>
    <col min="4868" max="4868" width="18.7109375" style="181" customWidth="1"/>
    <col min="4869" max="4869" width="12.7109375" style="181" customWidth="1"/>
    <col min="4870" max="4870" width="12.5703125" style="181" customWidth="1"/>
    <col min="4871" max="4871" width="12.7109375" style="181" customWidth="1"/>
    <col min="4872" max="4872" width="12" style="181" customWidth="1"/>
    <col min="4873" max="4874" width="12.7109375" style="181" customWidth="1"/>
    <col min="4875" max="4877" width="4.5703125" style="181" customWidth="1"/>
    <col min="4878" max="4906" width="10.28515625" style="181" customWidth="1"/>
    <col min="4907" max="4910" width="10.85546875" style="181" customWidth="1"/>
    <col min="4911" max="4915" width="12.5703125" style="181" customWidth="1"/>
    <col min="4916" max="4926" width="0" style="181" hidden="1" customWidth="1"/>
    <col min="4927" max="4962" width="12.5703125" style="181" customWidth="1"/>
    <col min="4963" max="5120" width="11.42578125" style="181"/>
    <col min="5121" max="5121" width="17.42578125" style="181" customWidth="1"/>
    <col min="5122" max="5122" width="19.5703125" style="181" customWidth="1"/>
    <col min="5123" max="5123" width="12.42578125" style="181" customWidth="1"/>
    <col min="5124" max="5124" width="18.7109375" style="181" customWidth="1"/>
    <col min="5125" max="5125" width="12.7109375" style="181" customWidth="1"/>
    <col min="5126" max="5126" width="12.5703125" style="181" customWidth="1"/>
    <col min="5127" max="5127" width="12.7109375" style="181" customWidth="1"/>
    <col min="5128" max="5128" width="12" style="181" customWidth="1"/>
    <col min="5129" max="5130" width="12.7109375" style="181" customWidth="1"/>
    <col min="5131" max="5133" width="4.5703125" style="181" customWidth="1"/>
    <col min="5134" max="5162" width="10.28515625" style="181" customWidth="1"/>
    <col min="5163" max="5166" width="10.85546875" style="181" customWidth="1"/>
    <col min="5167" max="5171" width="12.5703125" style="181" customWidth="1"/>
    <col min="5172" max="5182" width="0" style="181" hidden="1" customWidth="1"/>
    <col min="5183" max="5218" width="12.5703125" style="181" customWidth="1"/>
    <col min="5219" max="5376" width="11.42578125" style="181"/>
    <col min="5377" max="5377" width="17.42578125" style="181" customWidth="1"/>
    <col min="5378" max="5378" width="19.5703125" style="181" customWidth="1"/>
    <col min="5379" max="5379" width="12.42578125" style="181" customWidth="1"/>
    <col min="5380" max="5380" width="18.7109375" style="181" customWidth="1"/>
    <col min="5381" max="5381" width="12.7109375" style="181" customWidth="1"/>
    <col min="5382" max="5382" width="12.5703125" style="181" customWidth="1"/>
    <col min="5383" max="5383" width="12.7109375" style="181" customWidth="1"/>
    <col min="5384" max="5384" width="12" style="181" customWidth="1"/>
    <col min="5385" max="5386" width="12.7109375" style="181" customWidth="1"/>
    <col min="5387" max="5389" width="4.5703125" style="181" customWidth="1"/>
    <col min="5390" max="5418" width="10.28515625" style="181" customWidth="1"/>
    <col min="5419" max="5422" width="10.85546875" style="181" customWidth="1"/>
    <col min="5423" max="5427" width="12.5703125" style="181" customWidth="1"/>
    <col min="5428" max="5438" width="0" style="181" hidden="1" customWidth="1"/>
    <col min="5439" max="5474" width="12.5703125" style="181" customWidth="1"/>
    <col min="5475" max="5632" width="11.42578125" style="181"/>
    <col min="5633" max="5633" width="17.42578125" style="181" customWidth="1"/>
    <col min="5634" max="5634" width="19.5703125" style="181" customWidth="1"/>
    <col min="5635" max="5635" width="12.42578125" style="181" customWidth="1"/>
    <col min="5636" max="5636" width="18.7109375" style="181" customWidth="1"/>
    <col min="5637" max="5637" width="12.7109375" style="181" customWidth="1"/>
    <col min="5638" max="5638" width="12.5703125" style="181" customWidth="1"/>
    <col min="5639" max="5639" width="12.7109375" style="181" customWidth="1"/>
    <col min="5640" max="5640" width="12" style="181" customWidth="1"/>
    <col min="5641" max="5642" width="12.7109375" style="181" customWidth="1"/>
    <col min="5643" max="5645" width="4.5703125" style="181" customWidth="1"/>
    <col min="5646" max="5674" width="10.28515625" style="181" customWidth="1"/>
    <col min="5675" max="5678" width="10.85546875" style="181" customWidth="1"/>
    <col min="5679" max="5683" width="12.5703125" style="181" customWidth="1"/>
    <col min="5684" max="5694" width="0" style="181" hidden="1" customWidth="1"/>
    <col min="5695" max="5730" width="12.5703125" style="181" customWidth="1"/>
    <col min="5731" max="5888" width="11.42578125" style="181"/>
    <col min="5889" max="5889" width="17.42578125" style="181" customWidth="1"/>
    <col min="5890" max="5890" width="19.5703125" style="181" customWidth="1"/>
    <col min="5891" max="5891" width="12.42578125" style="181" customWidth="1"/>
    <col min="5892" max="5892" width="18.7109375" style="181" customWidth="1"/>
    <col min="5893" max="5893" width="12.7109375" style="181" customWidth="1"/>
    <col min="5894" max="5894" width="12.5703125" style="181" customWidth="1"/>
    <col min="5895" max="5895" width="12.7109375" style="181" customWidth="1"/>
    <col min="5896" max="5896" width="12" style="181" customWidth="1"/>
    <col min="5897" max="5898" width="12.7109375" style="181" customWidth="1"/>
    <col min="5899" max="5901" width="4.5703125" style="181" customWidth="1"/>
    <col min="5902" max="5930" width="10.28515625" style="181" customWidth="1"/>
    <col min="5931" max="5934" width="10.85546875" style="181" customWidth="1"/>
    <col min="5935" max="5939" width="12.5703125" style="181" customWidth="1"/>
    <col min="5940" max="5950" width="0" style="181" hidden="1" customWidth="1"/>
    <col min="5951" max="5986" width="12.5703125" style="181" customWidth="1"/>
    <col min="5987" max="6144" width="11.42578125" style="181"/>
    <col min="6145" max="6145" width="17.42578125" style="181" customWidth="1"/>
    <col min="6146" max="6146" width="19.5703125" style="181" customWidth="1"/>
    <col min="6147" max="6147" width="12.42578125" style="181" customWidth="1"/>
    <col min="6148" max="6148" width="18.7109375" style="181" customWidth="1"/>
    <col min="6149" max="6149" width="12.7109375" style="181" customWidth="1"/>
    <col min="6150" max="6150" width="12.5703125" style="181" customWidth="1"/>
    <col min="6151" max="6151" width="12.7109375" style="181" customWidth="1"/>
    <col min="6152" max="6152" width="12" style="181" customWidth="1"/>
    <col min="6153" max="6154" width="12.7109375" style="181" customWidth="1"/>
    <col min="6155" max="6157" width="4.5703125" style="181" customWidth="1"/>
    <col min="6158" max="6186" width="10.28515625" style="181" customWidth="1"/>
    <col min="6187" max="6190" width="10.85546875" style="181" customWidth="1"/>
    <col min="6191" max="6195" width="12.5703125" style="181" customWidth="1"/>
    <col min="6196" max="6206" width="0" style="181" hidden="1" customWidth="1"/>
    <col min="6207" max="6242" width="12.5703125" style="181" customWidth="1"/>
    <col min="6243" max="6400" width="11.42578125" style="181"/>
    <col min="6401" max="6401" width="17.42578125" style="181" customWidth="1"/>
    <col min="6402" max="6402" width="19.5703125" style="181" customWidth="1"/>
    <col min="6403" max="6403" width="12.42578125" style="181" customWidth="1"/>
    <col min="6404" max="6404" width="18.7109375" style="181" customWidth="1"/>
    <col min="6405" max="6405" width="12.7109375" style="181" customWidth="1"/>
    <col min="6406" max="6406" width="12.5703125" style="181" customWidth="1"/>
    <col min="6407" max="6407" width="12.7109375" style="181" customWidth="1"/>
    <col min="6408" max="6408" width="12" style="181" customWidth="1"/>
    <col min="6409" max="6410" width="12.7109375" style="181" customWidth="1"/>
    <col min="6411" max="6413" width="4.5703125" style="181" customWidth="1"/>
    <col min="6414" max="6442" width="10.28515625" style="181" customWidth="1"/>
    <col min="6443" max="6446" width="10.85546875" style="181" customWidth="1"/>
    <col min="6447" max="6451" width="12.5703125" style="181" customWidth="1"/>
    <col min="6452" max="6462" width="0" style="181" hidden="1" customWidth="1"/>
    <col min="6463" max="6498" width="12.5703125" style="181" customWidth="1"/>
    <col min="6499" max="6656" width="11.42578125" style="181"/>
    <col min="6657" max="6657" width="17.42578125" style="181" customWidth="1"/>
    <col min="6658" max="6658" width="19.5703125" style="181" customWidth="1"/>
    <col min="6659" max="6659" width="12.42578125" style="181" customWidth="1"/>
    <col min="6660" max="6660" width="18.7109375" style="181" customWidth="1"/>
    <col min="6661" max="6661" width="12.7109375" style="181" customWidth="1"/>
    <col min="6662" max="6662" width="12.5703125" style="181" customWidth="1"/>
    <col min="6663" max="6663" width="12.7109375" style="181" customWidth="1"/>
    <col min="6664" max="6664" width="12" style="181" customWidth="1"/>
    <col min="6665" max="6666" width="12.7109375" style="181" customWidth="1"/>
    <col min="6667" max="6669" width="4.5703125" style="181" customWidth="1"/>
    <col min="6670" max="6698" width="10.28515625" style="181" customWidth="1"/>
    <col min="6699" max="6702" width="10.85546875" style="181" customWidth="1"/>
    <col min="6703" max="6707" width="12.5703125" style="181" customWidth="1"/>
    <col min="6708" max="6718" width="0" style="181" hidden="1" customWidth="1"/>
    <col min="6719" max="6754" width="12.5703125" style="181" customWidth="1"/>
    <col min="6755" max="6912" width="11.42578125" style="181"/>
    <col min="6913" max="6913" width="17.42578125" style="181" customWidth="1"/>
    <col min="6914" max="6914" width="19.5703125" style="181" customWidth="1"/>
    <col min="6915" max="6915" width="12.42578125" style="181" customWidth="1"/>
    <col min="6916" max="6916" width="18.7109375" style="181" customWidth="1"/>
    <col min="6917" max="6917" width="12.7109375" style="181" customWidth="1"/>
    <col min="6918" max="6918" width="12.5703125" style="181" customWidth="1"/>
    <col min="6919" max="6919" width="12.7109375" style="181" customWidth="1"/>
    <col min="6920" max="6920" width="12" style="181" customWidth="1"/>
    <col min="6921" max="6922" width="12.7109375" style="181" customWidth="1"/>
    <col min="6923" max="6925" width="4.5703125" style="181" customWidth="1"/>
    <col min="6926" max="6954" width="10.28515625" style="181" customWidth="1"/>
    <col min="6955" max="6958" width="10.85546875" style="181" customWidth="1"/>
    <col min="6959" max="6963" width="12.5703125" style="181" customWidth="1"/>
    <col min="6964" max="6974" width="0" style="181" hidden="1" customWidth="1"/>
    <col min="6975" max="7010" width="12.5703125" style="181" customWidth="1"/>
    <col min="7011" max="7168" width="11.42578125" style="181"/>
    <col min="7169" max="7169" width="17.42578125" style="181" customWidth="1"/>
    <col min="7170" max="7170" width="19.5703125" style="181" customWidth="1"/>
    <col min="7171" max="7171" width="12.42578125" style="181" customWidth="1"/>
    <col min="7172" max="7172" width="18.7109375" style="181" customWidth="1"/>
    <col min="7173" max="7173" width="12.7109375" style="181" customWidth="1"/>
    <col min="7174" max="7174" width="12.5703125" style="181" customWidth="1"/>
    <col min="7175" max="7175" width="12.7109375" style="181" customWidth="1"/>
    <col min="7176" max="7176" width="12" style="181" customWidth="1"/>
    <col min="7177" max="7178" width="12.7109375" style="181" customWidth="1"/>
    <col min="7179" max="7181" width="4.5703125" style="181" customWidth="1"/>
    <col min="7182" max="7210" width="10.28515625" style="181" customWidth="1"/>
    <col min="7211" max="7214" width="10.85546875" style="181" customWidth="1"/>
    <col min="7215" max="7219" width="12.5703125" style="181" customWidth="1"/>
    <col min="7220" max="7230" width="0" style="181" hidden="1" customWidth="1"/>
    <col min="7231" max="7266" width="12.5703125" style="181" customWidth="1"/>
    <col min="7267" max="7424" width="11.42578125" style="181"/>
    <col min="7425" max="7425" width="17.42578125" style="181" customWidth="1"/>
    <col min="7426" max="7426" width="19.5703125" style="181" customWidth="1"/>
    <col min="7427" max="7427" width="12.42578125" style="181" customWidth="1"/>
    <col min="7428" max="7428" width="18.7109375" style="181" customWidth="1"/>
    <col min="7429" max="7429" width="12.7109375" style="181" customWidth="1"/>
    <col min="7430" max="7430" width="12.5703125" style="181" customWidth="1"/>
    <col min="7431" max="7431" width="12.7109375" style="181" customWidth="1"/>
    <col min="7432" max="7432" width="12" style="181" customWidth="1"/>
    <col min="7433" max="7434" width="12.7109375" style="181" customWidth="1"/>
    <col min="7435" max="7437" width="4.5703125" style="181" customWidth="1"/>
    <col min="7438" max="7466" width="10.28515625" style="181" customWidth="1"/>
    <col min="7467" max="7470" width="10.85546875" style="181" customWidth="1"/>
    <col min="7471" max="7475" width="12.5703125" style="181" customWidth="1"/>
    <col min="7476" max="7486" width="0" style="181" hidden="1" customWidth="1"/>
    <col min="7487" max="7522" width="12.5703125" style="181" customWidth="1"/>
    <col min="7523" max="7680" width="11.42578125" style="181"/>
    <col min="7681" max="7681" width="17.42578125" style="181" customWidth="1"/>
    <col min="7682" max="7682" width="19.5703125" style="181" customWidth="1"/>
    <col min="7683" max="7683" width="12.42578125" style="181" customWidth="1"/>
    <col min="7684" max="7684" width="18.7109375" style="181" customWidth="1"/>
    <col min="7685" max="7685" width="12.7109375" style="181" customWidth="1"/>
    <col min="7686" max="7686" width="12.5703125" style="181" customWidth="1"/>
    <col min="7687" max="7687" width="12.7109375" style="181" customWidth="1"/>
    <col min="7688" max="7688" width="12" style="181" customWidth="1"/>
    <col min="7689" max="7690" width="12.7109375" style="181" customWidth="1"/>
    <col min="7691" max="7693" width="4.5703125" style="181" customWidth="1"/>
    <col min="7694" max="7722" width="10.28515625" style="181" customWidth="1"/>
    <col min="7723" max="7726" width="10.85546875" style="181" customWidth="1"/>
    <col min="7727" max="7731" width="12.5703125" style="181" customWidth="1"/>
    <col min="7732" max="7742" width="0" style="181" hidden="1" customWidth="1"/>
    <col min="7743" max="7778" width="12.5703125" style="181" customWidth="1"/>
    <col min="7779" max="7936" width="11.42578125" style="181"/>
    <col min="7937" max="7937" width="17.42578125" style="181" customWidth="1"/>
    <col min="7938" max="7938" width="19.5703125" style="181" customWidth="1"/>
    <col min="7939" max="7939" width="12.42578125" style="181" customWidth="1"/>
    <col min="7940" max="7940" width="18.7109375" style="181" customWidth="1"/>
    <col min="7941" max="7941" width="12.7109375" style="181" customWidth="1"/>
    <col min="7942" max="7942" width="12.5703125" style="181" customWidth="1"/>
    <col min="7943" max="7943" width="12.7109375" style="181" customWidth="1"/>
    <col min="7944" max="7944" width="12" style="181" customWidth="1"/>
    <col min="7945" max="7946" width="12.7109375" style="181" customWidth="1"/>
    <col min="7947" max="7949" width="4.5703125" style="181" customWidth="1"/>
    <col min="7950" max="7978" width="10.28515625" style="181" customWidth="1"/>
    <col min="7979" max="7982" width="10.85546875" style="181" customWidth="1"/>
    <col min="7983" max="7987" width="12.5703125" style="181" customWidth="1"/>
    <col min="7988" max="7998" width="0" style="181" hidden="1" customWidth="1"/>
    <col min="7999" max="8034" width="12.5703125" style="181" customWidth="1"/>
    <col min="8035" max="8192" width="11.42578125" style="181"/>
    <col min="8193" max="8193" width="17.42578125" style="181" customWidth="1"/>
    <col min="8194" max="8194" width="19.5703125" style="181" customWidth="1"/>
    <col min="8195" max="8195" width="12.42578125" style="181" customWidth="1"/>
    <col min="8196" max="8196" width="18.7109375" style="181" customWidth="1"/>
    <col min="8197" max="8197" width="12.7109375" style="181" customWidth="1"/>
    <col min="8198" max="8198" width="12.5703125" style="181" customWidth="1"/>
    <col min="8199" max="8199" width="12.7109375" style="181" customWidth="1"/>
    <col min="8200" max="8200" width="12" style="181" customWidth="1"/>
    <col min="8201" max="8202" width="12.7109375" style="181" customWidth="1"/>
    <col min="8203" max="8205" width="4.5703125" style="181" customWidth="1"/>
    <col min="8206" max="8234" width="10.28515625" style="181" customWidth="1"/>
    <col min="8235" max="8238" width="10.85546875" style="181" customWidth="1"/>
    <col min="8239" max="8243" width="12.5703125" style="181" customWidth="1"/>
    <col min="8244" max="8254" width="0" style="181" hidden="1" customWidth="1"/>
    <col min="8255" max="8290" width="12.5703125" style="181" customWidth="1"/>
    <col min="8291" max="8448" width="11.42578125" style="181"/>
    <col min="8449" max="8449" width="17.42578125" style="181" customWidth="1"/>
    <col min="8450" max="8450" width="19.5703125" style="181" customWidth="1"/>
    <col min="8451" max="8451" width="12.42578125" style="181" customWidth="1"/>
    <col min="8452" max="8452" width="18.7109375" style="181" customWidth="1"/>
    <col min="8453" max="8453" width="12.7109375" style="181" customWidth="1"/>
    <col min="8454" max="8454" width="12.5703125" style="181" customWidth="1"/>
    <col min="8455" max="8455" width="12.7109375" style="181" customWidth="1"/>
    <col min="8456" max="8456" width="12" style="181" customWidth="1"/>
    <col min="8457" max="8458" width="12.7109375" style="181" customWidth="1"/>
    <col min="8459" max="8461" width="4.5703125" style="181" customWidth="1"/>
    <col min="8462" max="8490" width="10.28515625" style="181" customWidth="1"/>
    <col min="8491" max="8494" width="10.85546875" style="181" customWidth="1"/>
    <col min="8495" max="8499" width="12.5703125" style="181" customWidth="1"/>
    <col min="8500" max="8510" width="0" style="181" hidden="1" customWidth="1"/>
    <col min="8511" max="8546" width="12.5703125" style="181" customWidth="1"/>
    <col min="8547" max="8704" width="11.42578125" style="181"/>
    <col min="8705" max="8705" width="17.42578125" style="181" customWidth="1"/>
    <col min="8706" max="8706" width="19.5703125" style="181" customWidth="1"/>
    <col min="8707" max="8707" width="12.42578125" style="181" customWidth="1"/>
    <col min="8708" max="8708" width="18.7109375" style="181" customWidth="1"/>
    <col min="8709" max="8709" width="12.7109375" style="181" customWidth="1"/>
    <col min="8710" max="8710" width="12.5703125" style="181" customWidth="1"/>
    <col min="8711" max="8711" width="12.7109375" style="181" customWidth="1"/>
    <col min="8712" max="8712" width="12" style="181" customWidth="1"/>
    <col min="8713" max="8714" width="12.7109375" style="181" customWidth="1"/>
    <col min="8715" max="8717" width="4.5703125" style="181" customWidth="1"/>
    <col min="8718" max="8746" width="10.28515625" style="181" customWidth="1"/>
    <col min="8747" max="8750" width="10.85546875" style="181" customWidth="1"/>
    <col min="8751" max="8755" width="12.5703125" style="181" customWidth="1"/>
    <col min="8756" max="8766" width="0" style="181" hidden="1" customWidth="1"/>
    <col min="8767" max="8802" width="12.5703125" style="181" customWidth="1"/>
    <col min="8803" max="8960" width="11.42578125" style="181"/>
    <col min="8961" max="8961" width="17.42578125" style="181" customWidth="1"/>
    <col min="8962" max="8962" width="19.5703125" style="181" customWidth="1"/>
    <col min="8963" max="8963" width="12.42578125" style="181" customWidth="1"/>
    <col min="8964" max="8964" width="18.7109375" style="181" customWidth="1"/>
    <col min="8965" max="8965" width="12.7109375" style="181" customWidth="1"/>
    <col min="8966" max="8966" width="12.5703125" style="181" customWidth="1"/>
    <col min="8967" max="8967" width="12.7109375" style="181" customWidth="1"/>
    <col min="8968" max="8968" width="12" style="181" customWidth="1"/>
    <col min="8969" max="8970" width="12.7109375" style="181" customWidth="1"/>
    <col min="8971" max="8973" width="4.5703125" style="181" customWidth="1"/>
    <col min="8974" max="9002" width="10.28515625" style="181" customWidth="1"/>
    <col min="9003" max="9006" width="10.85546875" style="181" customWidth="1"/>
    <col min="9007" max="9011" width="12.5703125" style="181" customWidth="1"/>
    <col min="9012" max="9022" width="0" style="181" hidden="1" customWidth="1"/>
    <col min="9023" max="9058" width="12.5703125" style="181" customWidth="1"/>
    <col min="9059" max="9216" width="11.42578125" style="181"/>
    <col min="9217" max="9217" width="17.42578125" style="181" customWidth="1"/>
    <col min="9218" max="9218" width="19.5703125" style="181" customWidth="1"/>
    <col min="9219" max="9219" width="12.42578125" style="181" customWidth="1"/>
    <col min="9220" max="9220" width="18.7109375" style="181" customWidth="1"/>
    <col min="9221" max="9221" width="12.7109375" style="181" customWidth="1"/>
    <col min="9222" max="9222" width="12.5703125" style="181" customWidth="1"/>
    <col min="9223" max="9223" width="12.7109375" style="181" customWidth="1"/>
    <col min="9224" max="9224" width="12" style="181" customWidth="1"/>
    <col min="9225" max="9226" width="12.7109375" style="181" customWidth="1"/>
    <col min="9227" max="9229" width="4.5703125" style="181" customWidth="1"/>
    <col min="9230" max="9258" width="10.28515625" style="181" customWidth="1"/>
    <col min="9259" max="9262" width="10.85546875" style="181" customWidth="1"/>
    <col min="9263" max="9267" width="12.5703125" style="181" customWidth="1"/>
    <col min="9268" max="9278" width="0" style="181" hidden="1" customWidth="1"/>
    <col min="9279" max="9314" width="12.5703125" style="181" customWidth="1"/>
    <col min="9315" max="9472" width="11.42578125" style="181"/>
    <col min="9473" max="9473" width="17.42578125" style="181" customWidth="1"/>
    <col min="9474" max="9474" width="19.5703125" style="181" customWidth="1"/>
    <col min="9475" max="9475" width="12.42578125" style="181" customWidth="1"/>
    <col min="9476" max="9476" width="18.7109375" style="181" customWidth="1"/>
    <col min="9477" max="9477" width="12.7109375" style="181" customWidth="1"/>
    <col min="9478" max="9478" width="12.5703125" style="181" customWidth="1"/>
    <col min="9479" max="9479" width="12.7109375" style="181" customWidth="1"/>
    <col min="9480" max="9480" width="12" style="181" customWidth="1"/>
    <col min="9481" max="9482" width="12.7109375" style="181" customWidth="1"/>
    <col min="9483" max="9485" width="4.5703125" style="181" customWidth="1"/>
    <col min="9486" max="9514" width="10.28515625" style="181" customWidth="1"/>
    <col min="9515" max="9518" width="10.85546875" style="181" customWidth="1"/>
    <col min="9519" max="9523" width="12.5703125" style="181" customWidth="1"/>
    <col min="9524" max="9534" width="0" style="181" hidden="1" customWidth="1"/>
    <col min="9535" max="9570" width="12.5703125" style="181" customWidth="1"/>
    <col min="9571" max="9728" width="11.42578125" style="181"/>
    <col min="9729" max="9729" width="17.42578125" style="181" customWidth="1"/>
    <col min="9730" max="9730" width="19.5703125" style="181" customWidth="1"/>
    <col min="9731" max="9731" width="12.42578125" style="181" customWidth="1"/>
    <col min="9732" max="9732" width="18.7109375" style="181" customWidth="1"/>
    <col min="9733" max="9733" width="12.7109375" style="181" customWidth="1"/>
    <col min="9734" max="9734" width="12.5703125" style="181" customWidth="1"/>
    <col min="9735" max="9735" width="12.7109375" style="181" customWidth="1"/>
    <col min="9736" max="9736" width="12" style="181" customWidth="1"/>
    <col min="9737" max="9738" width="12.7109375" style="181" customWidth="1"/>
    <col min="9739" max="9741" width="4.5703125" style="181" customWidth="1"/>
    <col min="9742" max="9770" width="10.28515625" style="181" customWidth="1"/>
    <col min="9771" max="9774" width="10.85546875" style="181" customWidth="1"/>
    <col min="9775" max="9779" width="12.5703125" style="181" customWidth="1"/>
    <col min="9780" max="9790" width="0" style="181" hidden="1" customWidth="1"/>
    <col min="9791" max="9826" width="12.5703125" style="181" customWidth="1"/>
    <col min="9827" max="9984" width="11.42578125" style="181"/>
    <col min="9985" max="9985" width="17.42578125" style="181" customWidth="1"/>
    <col min="9986" max="9986" width="19.5703125" style="181" customWidth="1"/>
    <col min="9987" max="9987" width="12.42578125" style="181" customWidth="1"/>
    <col min="9988" max="9988" width="18.7109375" style="181" customWidth="1"/>
    <col min="9989" max="9989" width="12.7109375" style="181" customWidth="1"/>
    <col min="9990" max="9990" width="12.5703125" style="181" customWidth="1"/>
    <col min="9991" max="9991" width="12.7109375" style="181" customWidth="1"/>
    <col min="9992" max="9992" width="12" style="181" customWidth="1"/>
    <col min="9993" max="9994" width="12.7109375" style="181" customWidth="1"/>
    <col min="9995" max="9997" width="4.5703125" style="181" customWidth="1"/>
    <col min="9998" max="10026" width="10.28515625" style="181" customWidth="1"/>
    <col min="10027" max="10030" width="10.85546875" style="181" customWidth="1"/>
    <col min="10031" max="10035" width="12.5703125" style="181" customWidth="1"/>
    <col min="10036" max="10046" width="0" style="181" hidden="1" customWidth="1"/>
    <col min="10047" max="10082" width="12.5703125" style="181" customWidth="1"/>
    <col min="10083" max="10240" width="11.42578125" style="181"/>
    <col min="10241" max="10241" width="17.42578125" style="181" customWidth="1"/>
    <col min="10242" max="10242" width="19.5703125" style="181" customWidth="1"/>
    <col min="10243" max="10243" width="12.42578125" style="181" customWidth="1"/>
    <col min="10244" max="10244" width="18.7109375" style="181" customWidth="1"/>
    <col min="10245" max="10245" width="12.7109375" style="181" customWidth="1"/>
    <col min="10246" max="10246" width="12.5703125" style="181" customWidth="1"/>
    <col min="10247" max="10247" width="12.7109375" style="181" customWidth="1"/>
    <col min="10248" max="10248" width="12" style="181" customWidth="1"/>
    <col min="10249" max="10250" width="12.7109375" style="181" customWidth="1"/>
    <col min="10251" max="10253" width="4.5703125" style="181" customWidth="1"/>
    <col min="10254" max="10282" width="10.28515625" style="181" customWidth="1"/>
    <col min="10283" max="10286" width="10.85546875" style="181" customWidth="1"/>
    <col min="10287" max="10291" width="12.5703125" style="181" customWidth="1"/>
    <col min="10292" max="10302" width="0" style="181" hidden="1" customWidth="1"/>
    <col min="10303" max="10338" width="12.5703125" style="181" customWidth="1"/>
    <col min="10339" max="10496" width="11.42578125" style="181"/>
    <col min="10497" max="10497" width="17.42578125" style="181" customWidth="1"/>
    <col min="10498" max="10498" width="19.5703125" style="181" customWidth="1"/>
    <col min="10499" max="10499" width="12.42578125" style="181" customWidth="1"/>
    <col min="10500" max="10500" width="18.7109375" style="181" customWidth="1"/>
    <col min="10501" max="10501" width="12.7109375" style="181" customWidth="1"/>
    <col min="10502" max="10502" width="12.5703125" style="181" customWidth="1"/>
    <col min="10503" max="10503" width="12.7109375" style="181" customWidth="1"/>
    <col min="10504" max="10504" width="12" style="181" customWidth="1"/>
    <col min="10505" max="10506" width="12.7109375" style="181" customWidth="1"/>
    <col min="10507" max="10509" width="4.5703125" style="181" customWidth="1"/>
    <col min="10510" max="10538" width="10.28515625" style="181" customWidth="1"/>
    <col min="10539" max="10542" width="10.85546875" style="181" customWidth="1"/>
    <col min="10543" max="10547" width="12.5703125" style="181" customWidth="1"/>
    <col min="10548" max="10558" width="0" style="181" hidden="1" customWidth="1"/>
    <col min="10559" max="10594" width="12.5703125" style="181" customWidth="1"/>
    <col min="10595" max="10752" width="11.42578125" style="181"/>
    <col min="10753" max="10753" width="17.42578125" style="181" customWidth="1"/>
    <col min="10754" max="10754" width="19.5703125" style="181" customWidth="1"/>
    <col min="10755" max="10755" width="12.42578125" style="181" customWidth="1"/>
    <col min="10756" max="10756" width="18.7109375" style="181" customWidth="1"/>
    <col min="10757" max="10757" width="12.7109375" style="181" customWidth="1"/>
    <col min="10758" max="10758" width="12.5703125" style="181" customWidth="1"/>
    <col min="10759" max="10759" width="12.7109375" style="181" customWidth="1"/>
    <col min="10760" max="10760" width="12" style="181" customWidth="1"/>
    <col min="10761" max="10762" width="12.7109375" style="181" customWidth="1"/>
    <col min="10763" max="10765" width="4.5703125" style="181" customWidth="1"/>
    <col min="10766" max="10794" width="10.28515625" style="181" customWidth="1"/>
    <col min="10795" max="10798" width="10.85546875" style="181" customWidth="1"/>
    <col min="10799" max="10803" width="12.5703125" style="181" customWidth="1"/>
    <col min="10804" max="10814" width="0" style="181" hidden="1" customWidth="1"/>
    <col min="10815" max="10850" width="12.5703125" style="181" customWidth="1"/>
    <col min="10851" max="11008" width="11.42578125" style="181"/>
    <col min="11009" max="11009" width="17.42578125" style="181" customWidth="1"/>
    <col min="11010" max="11010" width="19.5703125" style="181" customWidth="1"/>
    <col min="11011" max="11011" width="12.42578125" style="181" customWidth="1"/>
    <col min="11012" max="11012" width="18.7109375" style="181" customWidth="1"/>
    <col min="11013" max="11013" width="12.7109375" style="181" customWidth="1"/>
    <col min="11014" max="11014" width="12.5703125" style="181" customWidth="1"/>
    <col min="11015" max="11015" width="12.7109375" style="181" customWidth="1"/>
    <col min="11016" max="11016" width="12" style="181" customWidth="1"/>
    <col min="11017" max="11018" width="12.7109375" style="181" customWidth="1"/>
    <col min="11019" max="11021" width="4.5703125" style="181" customWidth="1"/>
    <col min="11022" max="11050" width="10.28515625" style="181" customWidth="1"/>
    <col min="11051" max="11054" width="10.85546875" style="181" customWidth="1"/>
    <col min="11055" max="11059" width="12.5703125" style="181" customWidth="1"/>
    <col min="11060" max="11070" width="0" style="181" hidden="1" customWidth="1"/>
    <col min="11071" max="11106" width="12.5703125" style="181" customWidth="1"/>
    <col min="11107" max="11264" width="11.42578125" style="181"/>
    <col min="11265" max="11265" width="17.42578125" style="181" customWidth="1"/>
    <col min="11266" max="11266" width="19.5703125" style="181" customWidth="1"/>
    <col min="11267" max="11267" width="12.42578125" style="181" customWidth="1"/>
    <col min="11268" max="11268" width="18.7109375" style="181" customWidth="1"/>
    <col min="11269" max="11269" width="12.7109375" style="181" customWidth="1"/>
    <col min="11270" max="11270" width="12.5703125" style="181" customWidth="1"/>
    <col min="11271" max="11271" width="12.7109375" style="181" customWidth="1"/>
    <col min="11272" max="11272" width="12" style="181" customWidth="1"/>
    <col min="11273" max="11274" width="12.7109375" style="181" customWidth="1"/>
    <col min="11275" max="11277" width="4.5703125" style="181" customWidth="1"/>
    <col min="11278" max="11306" width="10.28515625" style="181" customWidth="1"/>
    <col min="11307" max="11310" width="10.85546875" style="181" customWidth="1"/>
    <col min="11311" max="11315" width="12.5703125" style="181" customWidth="1"/>
    <col min="11316" max="11326" width="0" style="181" hidden="1" customWidth="1"/>
    <col min="11327" max="11362" width="12.5703125" style="181" customWidth="1"/>
    <col min="11363" max="11520" width="11.42578125" style="181"/>
    <col min="11521" max="11521" width="17.42578125" style="181" customWidth="1"/>
    <col min="11522" max="11522" width="19.5703125" style="181" customWidth="1"/>
    <col min="11523" max="11523" width="12.42578125" style="181" customWidth="1"/>
    <col min="11524" max="11524" width="18.7109375" style="181" customWidth="1"/>
    <col min="11525" max="11525" width="12.7109375" style="181" customWidth="1"/>
    <col min="11526" max="11526" width="12.5703125" style="181" customWidth="1"/>
    <col min="11527" max="11527" width="12.7109375" style="181" customWidth="1"/>
    <col min="11528" max="11528" width="12" style="181" customWidth="1"/>
    <col min="11529" max="11530" width="12.7109375" style="181" customWidth="1"/>
    <col min="11531" max="11533" width="4.5703125" style="181" customWidth="1"/>
    <col min="11534" max="11562" width="10.28515625" style="181" customWidth="1"/>
    <col min="11563" max="11566" width="10.85546875" style="181" customWidth="1"/>
    <col min="11567" max="11571" width="12.5703125" style="181" customWidth="1"/>
    <col min="11572" max="11582" width="0" style="181" hidden="1" customWidth="1"/>
    <col min="11583" max="11618" width="12.5703125" style="181" customWidth="1"/>
    <col min="11619" max="11776" width="11.42578125" style="181"/>
    <col min="11777" max="11777" width="17.42578125" style="181" customWidth="1"/>
    <col min="11778" max="11778" width="19.5703125" style="181" customWidth="1"/>
    <col min="11779" max="11779" width="12.42578125" style="181" customWidth="1"/>
    <col min="11780" max="11780" width="18.7109375" style="181" customWidth="1"/>
    <col min="11781" max="11781" width="12.7109375" style="181" customWidth="1"/>
    <col min="11782" max="11782" width="12.5703125" style="181" customWidth="1"/>
    <col min="11783" max="11783" width="12.7109375" style="181" customWidth="1"/>
    <col min="11784" max="11784" width="12" style="181" customWidth="1"/>
    <col min="11785" max="11786" width="12.7109375" style="181" customWidth="1"/>
    <col min="11787" max="11789" width="4.5703125" style="181" customWidth="1"/>
    <col min="11790" max="11818" width="10.28515625" style="181" customWidth="1"/>
    <col min="11819" max="11822" width="10.85546875" style="181" customWidth="1"/>
    <col min="11823" max="11827" width="12.5703125" style="181" customWidth="1"/>
    <col min="11828" max="11838" width="0" style="181" hidden="1" customWidth="1"/>
    <col min="11839" max="11874" width="12.5703125" style="181" customWidth="1"/>
    <col min="11875" max="12032" width="11.42578125" style="181"/>
    <col min="12033" max="12033" width="17.42578125" style="181" customWidth="1"/>
    <col min="12034" max="12034" width="19.5703125" style="181" customWidth="1"/>
    <col min="12035" max="12035" width="12.42578125" style="181" customWidth="1"/>
    <col min="12036" max="12036" width="18.7109375" style="181" customWidth="1"/>
    <col min="12037" max="12037" width="12.7109375" style="181" customWidth="1"/>
    <col min="12038" max="12038" width="12.5703125" style="181" customWidth="1"/>
    <col min="12039" max="12039" width="12.7109375" style="181" customWidth="1"/>
    <col min="12040" max="12040" width="12" style="181" customWidth="1"/>
    <col min="12041" max="12042" width="12.7109375" style="181" customWidth="1"/>
    <col min="12043" max="12045" width="4.5703125" style="181" customWidth="1"/>
    <col min="12046" max="12074" width="10.28515625" style="181" customWidth="1"/>
    <col min="12075" max="12078" width="10.85546875" style="181" customWidth="1"/>
    <col min="12079" max="12083" width="12.5703125" style="181" customWidth="1"/>
    <col min="12084" max="12094" width="0" style="181" hidden="1" customWidth="1"/>
    <col min="12095" max="12130" width="12.5703125" style="181" customWidth="1"/>
    <col min="12131" max="12288" width="11.42578125" style="181"/>
    <col min="12289" max="12289" width="17.42578125" style="181" customWidth="1"/>
    <col min="12290" max="12290" width="19.5703125" style="181" customWidth="1"/>
    <col min="12291" max="12291" width="12.42578125" style="181" customWidth="1"/>
    <col min="12292" max="12292" width="18.7109375" style="181" customWidth="1"/>
    <col min="12293" max="12293" width="12.7109375" style="181" customWidth="1"/>
    <col min="12294" max="12294" width="12.5703125" style="181" customWidth="1"/>
    <col min="12295" max="12295" width="12.7109375" style="181" customWidth="1"/>
    <col min="12296" max="12296" width="12" style="181" customWidth="1"/>
    <col min="12297" max="12298" width="12.7109375" style="181" customWidth="1"/>
    <col min="12299" max="12301" width="4.5703125" style="181" customWidth="1"/>
    <col min="12302" max="12330" width="10.28515625" style="181" customWidth="1"/>
    <col min="12331" max="12334" width="10.85546875" style="181" customWidth="1"/>
    <col min="12335" max="12339" width="12.5703125" style="181" customWidth="1"/>
    <col min="12340" max="12350" width="0" style="181" hidden="1" customWidth="1"/>
    <col min="12351" max="12386" width="12.5703125" style="181" customWidth="1"/>
    <col min="12387" max="12544" width="11.42578125" style="181"/>
    <col min="12545" max="12545" width="17.42578125" style="181" customWidth="1"/>
    <col min="12546" max="12546" width="19.5703125" style="181" customWidth="1"/>
    <col min="12547" max="12547" width="12.42578125" style="181" customWidth="1"/>
    <col min="12548" max="12548" width="18.7109375" style="181" customWidth="1"/>
    <col min="12549" max="12549" width="12.7109375" style="181" customWidth="1"/>
    <col min="12550" max="12550" width="12.5703125" style="181" customWidth="1"/>
    <col min="12551" max="12551" width="12.7109375" style="181" customWidth="1"/>
    <col min="12552" max="12552" width="12" style="181" customWidth="1"/>
    <col min="12553" max="12554" width="12.7109375" style="181" customWidth="1"/>
    <col min="12555" max="12557" width="4.5703125" style="181" customWidth="1"/>
    <col min="12558" max="12586" width="10.28515625" style="181" customWidth="1"/>
    <col min="12587" max="12590" width="10.85546875" style="181" customWidth="1"/>
    <col min="12591" max="12595" width="12.5703125" style="181" customWidth="1"/>
    <col min="12596" max="12606" width="0" style="181" hidden="1" customWidth="1"/>
    <col min="12607" max="12642" width="12.5703125" style="181" customWidth="1"/>
    <col min="12643" max="12800" width="11.42578125" style="181"/>
    <col min="12801" max="12801" width="17.42578125" style="181" customWidth="1"/>
    <col min="12802" max="12802" width="19.5703125" style="181" customWidth="1"/>
    <col min="12803" max="12803" width="12.42578125" style="181" customWidth="1"/>
    <col min="12804" max="12804" width="18.7109375" style="181" customWidth="1"/>
    <col min="12805" max="12805" width="12.7109375" style="181" customWidth="1"/>
    <col min="12806" max="12806" width="12.5703125" style="181" customWidth="1"/>
    <col min="12807" max="12807" width="12.7109375" style="181" customWidth="1"/>
    <col min="12808" max="12808" width="12" style="181" customWidth="1"/>
    <col min="12809" max="12810" width="12.7109375" style="181" customWidth="1"/>
    <col min="12811" max="12813" width="4.5703125" style="181" customWidth="1"/>
    <col min="12814" max="12842" width="10.28515625" style="181" customWidth="1"/>
    <col min="12843" max="12846" width="10.85546875" style="181" customWidth="1"/>
    <col min="12847" max="12851" width="12.5703125" style="181" customWidth="1"/>
    <col min="12852" max="12862" width="0" style="181" hidden="1" customWidth="1"/>
    <col min="12863" max="12898" width="12.5703125" style="181" customWidth="1"/>
    <col min="12899" max="13056" width="11.42578125" style="181"/>
    <col min="13057" max="13057" width="17.42578125" style="181" customWidth="1"/>
    <col min="13058" max="13058" width="19.5703125" style="181" customWidth="1"/>
    <col min="13059" max="13059" width="12.42578125" style="181" customWidth="1"/>
    <col min="13060" max="13060" width="18.7109375" style="181" customWidth="1"/>
    <col min="13061" max="13061" width="12.7109375" style="181" customWidth="1"/>
    <col min="13062" max="13062" width="12.5703125" style="181" customWidth="1"/>
    <col min="13063" max="13063" width="12.7109375" style="181" customWidth="1"/>
    <col min="13064" max="13064" width="12" style="181" customWidth="1"/>
    <col min="13065" max="13066" width="12.7109375" style="181" customWidth="1"/>
    <col min="13067" max="13069" width="4.5703125" style="181" customWidth="1"/>
    <col min="13070" max="13098" width="10.28515625" style="181" customWidth="1"/>
    <col min="13099" max="13102" width="10.85546875" style="181" customWidth="1"/>
    <col min="13103" max="13107" width="12.5703125" style="181" customWidth="1"/>
    <col min="13108" max="13118" width="0" style="181" hidden="1" customWidth="1"/>
    <col min="13119" max="13154" width="12.5703125" style="181" customWidth="1"/>
    <col min="13155" max="13312" width="11.42578125" style="181"/>
    <col min="13313" max="13313" width="17.42578125" style="181" customWidth="1"/>
    <col min="13314" max="13314" width="19.5703125" style="181" customWidth="1"/>
    <col min="13315" max="13315" width="12.42578125" style="181" customWidth="1"/>
    <col min="13316" max="13316" width="18.7109375" style="181" customWidth="1"/>
    <col min="13317" max="13317" width="12.7109375" style="181" customWidth="1"/>
    <col min="13318" max="13318" width="12.5703125" style="181" customWidth="1"/>
    <col min="13319" max="13319" width="12.7109375" style="181" customWidth="1"/>
    <col min="13320" max="13320" width="12" style="181" customWidth="1"/>
    <col min="13321" max="13322" width="12.7109375" style="181" customWidth="1"/>
    <col min="13323" max="13325" width="4.5703125" style="181" customWidth="1"/>
    <col min="13326" max="13354" width="10.28515625" style="181" customWidth="1"/>
    <col min="13355" max="13358" width="10.85546875" style="181" customWidth="1"/>
    <col min="13359" max="13363" width="12.5703125" style="181" customWidth="1"/>
    <col min="13364" max="13374" width="0" style="181" hidden="1" customWidth="1"/>
    <col min="13375" max="13410" width="12.5703125" style="181" customWidth="1"/>
    <col min="13411" max="13568" width="11.42578125" style="181"/>
    <col min="13569" max="13569" width="17.42578125" style="181" customWidth="1"/>
    <col min="13570" max="13570" width="19.5703125" style="181" customWidth="1"/>
    <col min="13571" max="13571" width="12.42578125" style="181" customWidth="1"/>
    <col min="13572" max="13572" width="18.7109375" style="181" customWidth="1"/>
    <col min="13573" max="13573" width="12.7109375" style="181" customWidth="1"/>
    <col min="13574" max="13574" width="12.5703125" style="181" customWidth="1"/>
    <col min="13575" max="13575" width="12.7109375" style="181" customWidth="1"/>
    <col min="13576" max="13576" width="12" style="181" customWidth="1"/>
    <col min="13577" max="13578" width="12.7109375" style="181" customWidth="1"/>
    <col min="13579" max="13581" width="4.5703125" style="181" customWidth="1"/>
    <col min="13582" max="13610" width="10.28515625" style="181" customWidth="1"/>
    <col min="13611" max="13614" width="10.85546875" style="181" customWidth="1"/>
    <col min="13615" max="13619" width="12.5703125" style="181" customWidth="1"/>
    <col min="13620" max="13630" width="0" style="181" hidden="1" customWidth="1"/>
    <col min="13631" max="13666" width="12.5703125" style="181" customWidth="1"/>
    <col min="13667" max="13824" width="11.42578125" style="181"/>
    <col min="13825" max="13825" width="17.42578125" style="181" customWidth="1"/>
    <col min="13826" max="13826" width="19.5703125" style="181" customWidth="1"/>
    <col min="13827" max="13827" width="12.42578125" style="181" customWidth="1"/>
    <col min="13828" max="13828" width="18.7109375" style="181" customWidth="1"/>
    <col min="13829" max="13829" width="12.7109375" style="181" customWidth="1"/>
    <col min="13830" max="13830" width="12.5703125" style="181" customWidth="1"/>
    <col min="13831" max="13831" width="12.7109375" style="181" customWidth="1"/>
    <col min="13832" max="13832" width="12" style="181" customWidth="1"/>
    <col min="13833" max="13834" width="12.7109375" style="181" customWidth="1"/>
    <col min="13835" max="13837" width="4.5703125" style="181" customWidth="1"/>
    <col min="13838" max="13866" width="10.28515625" style="181" customWidth="1"/>
    <col min="13867" max="13870" width="10.85546875" style="181" customWidth="1"/>
    <col min="13871" max="13875" width="12.5703125" style="181" customWidth="1"/>
    <col min="13876" max="13886" width="0" style="181" hidden="1" customWidth="1"/>
    <col min="13887" max="13922" width="12.5703125" style="181" customWidth="1"/>
    <col min="13923" max="14080" width="11.42578125" style="181"/>
    <col min="14081" max="14081" width="17.42578125" style="181" customWidth="1"/>
    <col min="14082" max="14082" width="19.5703125" style="181" customWidth="1"/>
    <col min="14083" max="14083" width="12.42578125" style="181" customWidth="1"/>
    <col min="14084" max="14084" width="18.7109375" style="181" customWidth="1"/>
    <col min="14085" max="14085" width="12.7109375" style="181" customWidth="1"/>
    <col min="14086" max="14086" width="12.5703125" style="181" customWidth="1"/>
    <col min="14087" max="14087" width="12.7109375" style="181" customWidth="1"/>
    <col min="14088" max="14088" width="12" style="181" customWidth="1"/>
    <col min="14089" max="14090" width="12.7109375" style="181" customWidth="1"/>
    <col min="14091" max="14093" width="4.5703125" style="181" customWidth="1"/>
    <col min="14094" max="14122" width="10.28515625" style="181" customWidth="1"/>
    <col min="14123" max="14126" width="10.85546875" style="181" customWidth="1"/>
    <col min="14127" max="14131" width="12.5703125" style="181" customWidth="1"/>
    <col min="14132" max="14142" width="0" style="181" hidden="1" customWidth="1"/>
    <col min="14143" max="14178" width="12.5703125" style="181" customWidth="1"/>
    <col min="14179" max="14336" width="11.42578125" style="181"/>
    <col min="14337" max="14337" width="17.42578125" style="181" customWidth="1"/>
    <col min="14338" max="14338" width="19.5703125" style="181" customWidth="1"/>
    <col min="14339" max="14339" width="12.42578125" style="181" customWidth="1"/>
    <col min="14340" max="14340" width="18.7109375" style="181" customWidth="1"/>
    <col min="14341" max="14341" width="12.7109375" style="181" customWidth="1"/>
    <col min="14342" max="14342" width="12.5703125" style="181" customWidth="1"/>
    <col min="14343" max="14343" width="12.7109375" style="181" customWidth="1"/>
    <col min="14344" max="14344" width="12" style="181" customWidth="1"/>
    <col min="14345" max="14346" width="12.7109375" style="181" customWidth="1"/>
    <col min="14347" max="14349" width="4.5703125" style="181" customWidth="1"/>
    <col min="14350" max="14378" width="10.28515625" style="181" customWidth="1"/>
    <col min="14379" max="14382" width="10.85546875" style="181" customWidth="1"/>
    <col min="14383" max="14387" width="12.5703125" style="181" customWidth="1"/>
    <col min="14388" max="14398" width="0" style="181" hidden="1" customWidth="1"/>
    <col min="14399" max="14434" width="12.5703125" style="181" customWidth="1"/>
    <col min="14435" max="14592" width="11.42578125" style="181"/>
    <col min="14593" max="14593" width="17.42578125" style="181" customWidth="1"/>
    <col min="14594" max="14594" width="19.5703125" style="181" customWidth="1"/>
    <col min="14595" max="14595" width="12.42578125" style="181" customWidth="1"/>
    <col min="14596" max="14596" width="18.7109375" style="181" customWidth="1"/>
    <col min="14597" max="14597" width="12.7109375" style="181" customWidth="1"/>
    <col min="14598" max="14598" width="12.5703125" style="181" customWidth="1"/>
    <col min="14599" max="14599" width="12.7109375" style="181" customWidth="1"/>
    <col min="14600" max="14600" width="12" style="181" customWidth="1"/>
    <col min="14601" max="14602" width="12.7109375" style="181" customWidth="1"/>
    <col min="14603" max="14605" width="4.5703125" style="181" customWidth="1"/>
    <col min="14606" max="14634" width="10.28515625" style="181" customWidth="1"/>
    <col min="14635" max="14638" width="10.85546875" style="181" customWidth="1"/>
    <col min="14639" max="14643" width="12.5703125" style="181" customWidth="1"/>
    <col min="14644" max="14654" width="0" style="181" hidden="1" customWidth="1"/>
    <col min="14655" max="14690" width="12.5703125" style="181" customWidth="1"/>
    <col min="14691" max="14848" width="11.42578125" style="181"/>
    <col min="14849" max="14849" width="17.42578125" style="181" customWidth="1"/>
    <col min="14850" max="14850" width="19.5703125" style="181" customWidth="1"/>
    <col min="14851" max="14851" width="12.42578125" style="181" customWidth="1"/>
    <col min="14852" max="14852" width="18.7109375" style="181" customWidth="1"/>
    <col min="14853" max="14853" width="12.7109375" style="181" customWidth="1"/>
    <col min="14854" max="14854" width="12.5703125" style="181" customWidth="1"/>
    <col min="14855" max="14855" width="12.7109375" style="181" customWidth="1"/>
    <col min="14856" max="14856" width="12" style="181" customWidth="1"/>
    <col min="14857" max="14858" width="12.7109375" style="181" customWidth="1"/>
    <col min="14859" max="14861" width="4.5703125" style="181" customWidth="1"/>
    <col min="14862" max="14890" width="10.28515625" style="181" customWidth="1"/>
    <col min="14891" max="14894" width="10.85546875" style="181" customWidth="1"/>
    <col min="14895" max="14899" width="12.5703125" style="181" customWidth="1"/>
    <col min="14900" max="14910" width="0" style="181" hidden="1" customWidth="1"/>
    <col min="14911" max="14946" width="12.5703125" style="181" customWidth="1"/>
    <col min="14947" max="15104" width="11.42578125" style="181"/>
    <col min="15105" max="15105" width="17.42578125" style="181" customWidth="1"/>
    <col min="15106" max="15106" width="19.5703125" style="181" customWidth="1"/>
    <col min="15107" max="15107" width="12.42578125" style="181" customWidth="1"/>
    <col min="15108" max="15108" width="18.7109375" style="181" customWidth="1"/>
    <col min="15109" max="15109" width="12.7109375" style="181" customWidth="1"/>
    <col min="15110" max="15110" width="12.5703125" style="181" customWidth="1"/>
    <col min="15111" max="15111" width="12.7109375" style="181" customWidth="1"/>
    <col min="15112" max="15112" width="12" style="181" customWidth="1"/>
    <col min="15113" max="15114" width="12.7109375" style="181" customWidth="1"/>
    <col min="15115" max="15117" width="4.5703125" style="181" customWidth="1"/>
    <col min="15118" max="15146" width="10.28515625" style="181" customWidth="1"/>
    <col min="15147" max="15150" width="10.85546875" style="181" customWidth="1"/>
    <col min="15151" max="15155" width="12.5703125" style="181" customWidth="1"/>
    <col min="15156" max="15166" width="0" style="181" hidden="1" customWidth="1"/>
    <col min="15167" max="15202" width="12.5703125" style="181" customWidth="1"/>
    <col min="15203" max="15360" width="11.42578125" style="181"/>
    <col min="15361" max="15361" width="17.42578125" style="181" customWidth="1"/>
    <col min="15362" max="15362" width="19.5703125" style="181" customWidth="1"/>
    <col min="15363" max="15363" width="12.42578125" style="181" customWidth="1"/>
    <col min="15364" max="15364" width="18.7109375" style="181" customWidth="1"/>
    <col min="15365" max="15365" width="12.7109375" style="181" customWidth="1"/>
    <col min="15366" max="15366" width="12.5703125" style="181" customWidth="1"/>
    <col min="15367" max="15367" width="12.7109375" style="181" customWidth="1"/>
    <col min="15368" max="15368" width="12" style="181" customWidth="1"/>
    <col min="15369" max="15370" width="12.7109375" style="181" customWidth="1"/>
    <col min="15371" max="15373" width="4.5703125" style="181" customWidth="1"/>
    <col min="15374" max="15402" width="10.28515625" style="181" customWidth="1"/>
    <col min="15403" max="15406" width="10.85546875" style="181" customWidth="1"/>
    <col min="15407" max="15411" width="12.5703125" style="181" customWidth="1"/>
    <col min="15412" max="15422" width="0" style="181" hidden="1" customWidth="1"/>
    <col min="15423" max="15458" width="12.5703125" style="181" customWidth="1"/>
    <col min="15459" max="15616" width="11.42578125" style="181"/>
    <col min="15617" max="15617" width="17.42578125" style="181" customWidth="1"/>
    <col min="15618" max="15618" width="19.5703125" style="181" customWidth="1"/>
    <col min="15619" max="15619" width="12.42578125" style="181" customWidth="1"/>
    <col min="15620" max="15620" width="18.7109375" style="181" customWidth="1"/>
    <col min="15621" max="15621" width="12.7109375" style="181" customWidth="1"/>
    <col min="15622" max="15622" width="12.5703125" style="181" customWidth="1"/>
    <col min="15623" max="15623" width="12.7109375" style="181" customWidth="1"/>
    <col min="15624" max="15624" width="12" style="181" customWidth="1"/>
    <col min="15625" max="15626" width="12.7109375" style="181" customWidth="1"/>
    <col min="15627" max="15629" width="4.5703125" style="181" customWidth="1"/>
    <col min="15630" max="15658" width="10.28515625" style="181" customWidth="1"/>
    <col min="15659" max="15662" width="10.85546875" style="181" customWidth="1"/>
    <col min="15663" max="15667" width="12.5703125" style="181" customWidth="1"/>
    <col min="15668" max="15678" width="0" style="181" hidden="1" customWidth="1"/>
    <col min="15679" max="15714" width="12.5703125" style="181" customWidth="1"/>
    <col min="15715" max="15872" width="11.42578125" style="181"/>
    <col min="15873" max="15873" width="17.42578125" style="181" customWidth="1"/>
    <col min="15874" max="15874" width="19.5703125" style="181" customWidth="1"/>
    <col min="15875" max="15875" width="12.42578125" style="181" customWidth="1"/>
    <col min="15876" max="15876" width="18.7109375" style="181" customWidth="1"/>
    <col min="15877" max="15877" width="12.7109375" style="181" customWidth="1"/>
    <col min="15878" max="15878" width="12.5703125" style="181" customWidth="1"/>
    <col min="15879" max="15879" width="12.7109375" style="181" customWidth="1"/>
    <col min="15880" max="15880" width="12" style="181" customWidth="1"/>
    <col min="15881" max="15882" width="12.7109375" style="181" customWidth="1"/>
    <col min="15883" max="15885" width="4.5703125" style="181" customWidth="1"/>
    <col min="15886" max="15914" width="10.28515625" style="181" customWidth="1"/>
    <col min="15915" max="15918" width="10.85546875" style="181" customWidth="1"/>
    <col min="15919" max="15923" width="12.5703125" style="181" customWidth="1"/>
    <col min="15924" max="15934" width="0" style="181" hidden="1" customWidth="1"/>
    <col min="15935" max="15970" width="12.5703125" style="181" customWidth="1"/>
    <col min="15971" max="16128" width="11.42578125" style="181"/>
    <col min="16129" max="16129" width="17.42578125" style="181" customWidth="1"/>
    <col min="16130" max="16130" width="19.5703125" style="181" customWidth="1"/>
    <col min="16131" max="16131" width="12.42578125" style="181" customWidth="1"/>
    <col min="16132" max="16132" width="18.7109375" style="181" customWidth="1"/>
    <col min="16133" max="16133" width="12.7109375" style="181" customWidth="1"/>
    <col min="16134" max="16134" width="12.5703125" style="181" customWidth="1"/>
    <col min="16135" max="16135" width="12.7109375" style="181" customWidth="1"/>
    <col min="16136" max="16136" width="12" style="181" customWidth="1"/>
    <col min="16137" max="16138" width="12.7109375" style="181" customWidth="1"/>
    <col min="16139" max="16141" width="4.5703125" style="181" customWidth="1"/>
    <col min="16142" max="16170" width="10.28515625" style="181" customWidth="1"/>
    <col min="16171" max="16174" width="10.85546875" style="181" customWidth="1"/>
    <col min="16175" max="16179" width="12.5703125" style="181" customWidth="1"/>
    <col min="16180" max="16190" width="0" style="181" hidden="1" customWidth="1"/>
    <col min="16191" max="16226" width="12.5703125" style="181" customWidth="1"/>
    <col min="16227" max="16384" width="11.42578125" style="181"/>
  </cols>
  <sheetData>
    <row r="1" spans="1:56" s="3" customFormat="1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188"/>
    </row>
    <row r="2" spans="1:56" s="3" customFormat="1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188"/>
    </row>
    <row r="3" spans="1:56" s="3" customFormat="1" ht="12.75" customHeight="1" x14ac:dyDescent="0.2">
      <c r="A3" s="1"/>
      <c r="B3" s="2"/>
      <c r="C3" s="2"/>
      <c r="D3" s="4"/>
      <c r="E3" s="2"/>
      <c r="F3" s="2"/>
      <c r="G3" s="2"/>
      <c r="H3" s="5"/>
      <c r="I3" s="2"/>
      <c r="J3" s="2"/>
      <c r="K3" s="188"/>
    </row>
    <row r="4" spans="1:56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188"/>
    </row>
    <row r="5" spans="1:56" s="3" customFormat="1" ht="33" customHeight="1" x14ac:dyDescent="0.35">
      <c r="A5" s="6"/>
      <c r="B5" s="2"/>
      <c r="C5" s="2"/>
      <c r="D5" s="2"/>
      <c r="E5" s="2"/>
      <c r="F5" s="2"/>
      <c r="G5" s="2"/>
      <c r="H5" s="2"/>
      <c r="I5" s="2"/>
      <c r="J5" s="2"/>
      <c r="K5" s="189"/>
    </row>
    <row r="6" spans="1:56" s="3" customFormat="1" ht="39.75" customHeight="1" x14ac:dyDescent="0.15">
      <c r="A6" s="932"/>
      <c r="B6" s="932"/>
      <c r="C6" s="932"/>
      <c r="D6" s="932"/>
      <c r="E6" s="932"/>
      <c r="F6" s="932"/>
      <c r="G6" s="932"/>
      <c r="H6" s="932"/>
      <c r="I6" s="932"/>
      <c r="J6" s="211"/>
      <c r="K6" s="190"/>
    </row>
    <row r="7" spans="1:56" s="3" customFormat="1" ht="30" customHeight="1" x14ac:dyDescent="0.2">
      <c r="A7" s="7"/>
      <c r="B7" s="7"/>
      <c r="C7" s="7"/>
      <c r="D7" s="7"/>
      <c r="E7" s="7"/>
      <c r="F7" s="7"/>
      <c r="G7" s="7"/>
      <c r="H7" s="7"/>
      <c r="I7" s="7"/>
      <c r="J7" s="8"/>
      <c r="K7" s="191"/>
    </row>
    <row r="8" spans="1:56" s="3" customFormat="1" ht="20.25" customHeight="1" x14ac:dyDescent="0.15">
      <c r="A8" s="753"/>
      <c r="B8" s="753"/>
      <c r="C8" s="753"/>
      <c r="D8" s="924"/>
      <c r="E8" s="783"/>
      <c r="F8" s="783"/>
      <c r="G8" s="783"/>
      <c r="H8" s="783"/>
      <c r="I8" s="783"/>
      <c r="J8" s="783"/>
      <c r="K8" s="191"/>
    </row>
    <row r="9" spans="1:56" s="9" customFormat="1" ht="18" customHeight="1" x14ac:dyDescent="0.15">
      <c r="A9" s="753"/>
      <c r="B9" s="753"/>
      <c r="C9" s="753"/>
      <c r="D9" s="924"/>
      <c r="E9" s="924"/>
      <c r="F9" s="924"/>
      <c r="G9" s="924"/>
      <c r="H9" s="924"/>
      <c r="I9" s="924"/>
      <c r="J9" s="924"/>
      <c r="K9" s="1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753"/>
      <c r="B10" s="753"/>
      <c r="C10" s="753"/>
      <c r="D10" s="924"/>
      <c r="E10" s="212"/>
      <c r="F10" s="11"/>
      <c r="G10" s="12"/>
      <c r="H10" s="212"/>
      <c r="I10" s="11"/>
      <c r="J10" s="12"/>
      <c r="K10" s="1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3"/>
      <c r="AX10" s="13"/>
      <c r="AY10" s="13"/>
      <c r="AZ10" s="13"/>
      <c r="BA10" s="13"/>
      <c r="BB10" s="13"/>
      <c r="BC10" s="13"/>
      <c r="BD10" s="13"/>
    </row>
    <row r="11" spans="1:56" s="9" customFormat="1" ht="21.75" customHeight="1" x14ac:dyDescent="0.15">
      <c r="A11" s="754"/>
      <c r="B11" s="14"/>
      <c r="C11" s="15"/>
      <c r="D11" s="16"/>
      <c r="E11" s="17"/>
      <c r="F11" s="18"/>
      <c r="G11" s="19"/>
      <c r="H11" s="17"/>
      <c r="I11" s="18"/>
      <c r="J11" s="19"/>
      <c r="K11" s="185"/>
      <c r="L11" s="20"/>
      <c r="M11" s="20"/>
      <c r="N11" s="20"/>
      <c r="O11" s="20"/>
      <c r="P11" s="20"/>
      <c r="Q11" s="20"/>
      <c r="R11" s="20"/>
      <c r="S11" s="20"/>
      <c r="T11" s="2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3"/>
      <c r="AX11" s="13"/>
      <c r="AY11" s="13"/>
      <c r="AZ11" s="13"/>
      <c r="BA11" s="13"/>
      <c r="BB11" s="13"/>
      <c r="BC11" s="13"/>
      <c r="BD11" s="13"/>
    </row>
    <row r="12" spans="1:56" s="9" customFormat="1" ht="18" customHeight="1" x14ac:dyDescent="0.15">
      <c r="A12" s="755"/>
      <c r="B12" s="207"/>
      <c r="C12" s="21"/>
      <c r="D12" s="22"/>
      <c r="E12" s="23"/>
      <c r="F12" s="24"/>
      <c r="G12" s="25"/>
      <c r="H12" s="23"/>
      <c r="I12" s="24"/>
      <c r="J12" s="25"/>
      <c r="K12" s="185"/>
      <c r="L12" s="20"/>
      <c r="M12" s="20"/>
      <c r="N12" s="20"/>
      <c r="O12" s="20"/>
      <c r="P12" s="20"/>
      <c r="Q12" s="20"/>
      <c r="R12" s="20"/>
      <c r="S12" s="20"/>
      <c r="T12" s="2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3"/>
      <c r="AX12" s="13"/>
      <c r="AY12" s="13"/>
      <c r="AZ12" s="13"/>
      <c r="BA12" s="13"/>
      <c r="BB12" s="13"/>
      <c r="BC12" s="13"/>
      <c r="BD12" s="13"/>
    </row>
    <row r="13" spans="1:56" s="9" customFormat="1" ht="23.25" customHeight="1" x14ac:dyDescent="0.15">
      <c r="A13" s="756"/>
      <c r="B13" s="757"/>
      <c r="C13" s="26"/>
      <c r="D13" s="27"/>
      <c r="E13" s="28"/>
      <c r="F13" s="29"/>
      <c r="G13" s="30"/>
      <c r="H13" s="28"/>
      <c r="I13" s="29"/>
      <c r="J13" s="30"/>
      <c r="K13" s="185"/>
      <c r="L13" s="20"/>
      <c r="M13" s="20"/>
      <c r="N13" s="20"/>
      <c r="O13" s="20"/>
      <c r="P13" s="20"/>
      <c r="Q13" s="20"/>
      <c r="R13" s="20"/>
      <c r="S13" s="20"/>
      <c r="T13" s="2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3"/>
      <c r="AX13" s="13"/>
      <c r="AY13" s="13"/>
      <c r="AZ13" s="13"/>
      <c r="BA13" s="13"/>
      <c r="BB13" s="13"/>
      <c r="BC13" s="13"/>
      <c r="BD13" s="13"/>
    </row>
    <row r="14" spans="1:56" s="9" customFormat="1" ht="15.75" customHeight="1" thickBot="1" x14ac:dyDescent="0.2">
      <c r="A14" s="761"/>
      <c r="B14" s="762"/>
      <c r="C14" s="763"/>
      <c r="D14" s="60"/>
      <c r="E14" s="192"/>
      <c r="F14" s="193"/>
      <c r="G14" s="194"/>
      <c r="H14" s="192"/>
      <c r="I14" s="193"/>
      <c r="J14" s="194"/>
      <c r="K14" s="185"/>
      <c r="L14" s="20"/>
      <c r="M14" s="20"/>
      <c r="N14" s="20"/>
      <c r="O14" s="20"/>
      <c r="P14" s="20"/>
      <c r="Q14" s="20"/>
      <c r="R14" s="20"/>
      <c r="S14" s="20"/>
      <c r="T14" s="2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3"/>
      <c r="AX14" s="13"/>
      <c r="AY14" s="13"/>
      <c r="AZ14" s="13"/>
      <c r="BA14" s="13"/>
      <c r="BB14" s="13"/>
      <c r="BC14" s="13"/>
      <c r="BD14" s="13"/>
    </row>
    <row r="15" spans="1:56" s="9" customFormat="1" ht="15.75" customHeight="1" x14ac:dyDescent="0.15">
      <c r="A15" s="933"/>
      <c r="B15" s="934"/>
      <c r="C15" s="935"/>
      <c r="D15" s="195"/>
      <c r="E15" s="196"/>
      <c r="F15" s="196"/>
      <c r="G15" s="196"/>
      <c r="H15" s="196"/>
      <c r="I15" s="196"/>
      <c r="J15" s="196"/>
      <c r="K15" s="185"/>
      <c r="L15" s="20"/>
      <c r="M15" s="20"/>
      <c r="N15" s="20"/>
      <c r="O15" s="20"/>
      <c r="P15" s="20"/>
      <c r="Q15" s="20"/>
      <c r="R15" s="20"/>
      <c r="S15" s="20"/>
      <c r="T15" s="2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3"/>
      <c r="AX15" s="13"/>
      <c r="AY15" s="13"/>
      <c r="AZ15" s="13"/>
      <c r="BA15" s="13"/>
      <c r="BB15" s="13"/>
      <c r="BC15" s="13"/>
      <c r="BD15" s="13"/>
    </row>
    <row r="16" spans="1:56" s="9" customFormat="1" ht="15.75" customHeight="1" x14ac:dyDescent="0.15">
      <c r="A16" s="795"/>
      <c r="B16" s="796"/>
      <c r="C16" s="797"/>
      <c r="D16" s="197"/>
      <c r="E16" s="198"/>
      <c r="F16" s="198"/>
      <c r="G16" s="198"/>
      <c r="H16" s="198"/>
      <c r="I16" s="198"/>
      <c r="J16" s="198"/>
      <c r="K16" s="185"/>
      <c r="L16" s="20"/>
      <c r="M16" s="20"/>
      <c r="N16" s="20"/>
      <c r="O16" s="20"/>
      <c r="P16" s="20"/>
      <c r="Q16" s="20"/>
      <c r="R16" s="20"/>
      <c r="S16" s="20"/>
      <c r="T16" s="2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3"/>
      <c r="AX16" s="13"/>
      <c r="AY16" s="13"/>
      <c r="AZ16" s="13"/>
      <c r="BA16" s="13"/>
      <c r="BB16" s="13"/>
      <c r="BC16" s="13"/>
      <c r="BD16" s="13"/>
    </row>
    <row r="17" spans="1:63" s="9" customFormat="1" ht="30.75" customHeight="1" x14ac:dyDescent="0.2">
      <c r="A17" s="35"/>
      <c r="B17" s="36"/>
      <c r="C17" s="36"/>
      <c r="D17" s="37"/>
      <c r="E17" s="37"/>
      <c r="F17" s="37"/>
      <c r="G17" s="37"/>
      <c r="H17" s="37"/>
      <c r="I17" s="213"/>
      <c r="J17" s="38"/>
      <c r="K17" s="199"/>
      <c r="L17" s="20"/>
      <c r="M17" s="20"/>
      <c r="N17" s="20"/>
      <c r="O17" s="20"/>
      <c r="P17" s="20"/>
      <c r="Q17" s="20"/>
      <c r="R17" s="20"/>
      <c r="S17" s="20"/>
      <c r="T17" s="2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753"/>
      <c r="B18" s="753"/>
      <c r="C18" s="753"/>
      <c r="D18" s="924"/>
      <c r="E18" s="924"/>
      <c r="F18" s="924"/>
      <c r="G18" s="924"/>
      <c r="H18" s="925"/>
      <c r="I18" s="926"/>
      <c r="J18" s="38"/>
      <c r="K18" s="1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753"/>
      <c r="B19" s="753"/>
      <c r="C19" s="753"/>
      <c r="D19" s="924"/>
      <c r="E19" s="218"/>
      <c r="F19" s="39"/>
      <c r="G19" s="40"/>
      <c r="H19" s="218"/>
      <c r="I19" s="40"/>
      <c r="J19" s="38"/>
      <c r="K19" s="1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1"/>
      <c r="AX19" s="13"/>
      <c r="AY19" s="13"/>
      <c r="AZ19" s="41"/>
      <c r="BA19" s="41"/>
      <c r="BB19" s="41"/>
      <c r="BC19" s="41"/>
      <c r="BD19" s="41"/>
      <c r="BE19" s="41"/>
    </row>
    <row r="20" spans="1:63" s="9" customFormat="1" ht="24.75" customHeight="1" x14ac:dyDescent="0.15">
      <c r="A20" s="755"/>
      <c r="B20" s="774"/>
      <c r="C20" s="42"/>
      <c r="D20" s="22"/>
      <c r="E20" s="23"/>
      <c r="F20" s="24"/>
      <c r="G20" s="25"/>
      <c r="H20" s="43"/>
      <c r="I20" s="25"/>
      <c r="J20" s="186"/>
      <c r="K20" s="200"/>
      <c r="L20" s="20"/>
      <c r="M20" s="20"/>
      <c r="N20" s="20"/>
      <c r="O20" s="20"/>
      <c r="P20" s="20"/>
      <c r="Q20" s="20"/>
      <c r="R20" s="20"/>
      <c r="S20" s="2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1"/>
      <c r="AX20" s="13"/>
      <c r="AY20" s="13"/>
      <c r="AZ20" s="41"/>
      <c r="BA20" s="44"/>
      <c r="BB20" s="44"/>
      <c r="BC20" s="45"/>
      <c r="BD20" s="45"/>
      <c r="BE20" s="41"/>
    </row>
    <row r="21" spans="1:63" s="9" customFormat="1" ht="24.75" customHeight="1" x14ac:dyDescent="0.15">
      <c r="A21" s="755"/>
      <c r="B21" s="769"/>
      <c r="C21" s="46"/>
      <c r="D21" s="47"/>
      <c r="E21" s="48"/>
      <c r="F21" s="49"/>
      <c r="G21" s="50"/>
      <c r="H21" s="51"/>
      <c r="I21" s="52"/>
      <c r="J21" s="186"/>
      <c r="K21" s="200"/>
      <c r="L21" s="20"/>
      <c r="M21" s="20"/>
      <c r="N21" s="20"/>
      <c r="O21" s="20"/>
      <c r="P21" s="20"/>
      <c r="Q21" s="20"/>
      <c r="R21" s="20"/>
      <c r="S21" s="2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1"/>
      <c r="AX21" s="13"/>
      <c r="AY21" s="13"/>
      <c r="AZ21" s="41"/>
      <c r="BA21" s="44"/>
      <c r="BB21" s="44"/>
      <c r="BC21" s="45"/>
      <c r="BD21" s="45"/>
      <c r="BE21" s="41"/>
    </row>
    <row r="22" spans="1:63" s="9" customFormat="1" ht="24.75" customHeight="1" x14ac:dyDescent="0.15">
      <c r="A22" s="755"/>
      <c r="B22" s="774"/>
      <c r="C22" s="53"/>
      <c r="D22" s="54"/>
      <c r="E22" s="55"/>
      <c r="F22" s="56"/>
      <c r="G22" s="57"/>
      <c r="H22" s="58"/>
      <c r="I22" s="57"/>
      <c r="J22" s="186"/>
      <c r="K22" s="200"/>
      <c r="L22" s="20"/>
      <c r="M22" s="20"/>
      <c r="N22" s="20"/>
      <c r="O22" s="20"/>
      <c r="P22" s="20"/>
      <c r="Q22" s="20"/>
      <c r="R22" s="20"/>
      <c r="S22" s="2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1"/>
      <c r="AX22" s="13"/>
      <c r="AY22" s="13"/>
      <c r="AZ22" s="41"/>
      <c r="BA22" s="44"/>
      <c r="BB22" s="44"/>
      <c r="BC22" s="45"/>
      <c r="BD22" s="45"/>
      <c r="BE22" s="41"/>
    </row>
    <row r="23" spans="1:63" s="9" customFormat="1" ht="24.75" customHeight="1" x14ac:dyDescent="0.15">
      <c r="A23" s="791"/>
      <c r="B23" s="769"/>
      <c r="C23" s="59"/>
      <c r="D23" s="47"/>
      <c r="E23" s="48"/>
      <c r="F23" s="49"/>
      <c r="G23" s="52"/>
      <c r="H23" s="51"/>
      <c r="I23" s="52"/>
      <c r="J23" s="186"/>
      <c r="K23" s="200"/>
      <c r="L23" s="20"/>
      <c r="M23" s="20"/>
      <c r="N23" s="20"/>
      <c r="O23" s="20"/>
      <c r="P23" s="20"/>
      <c r="Q23" s="20"/>
      <c r="R23" s="20"/>
      <c r="S23" s="2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1"/>
      <c r="AX23" s="13"/>
      <c r="AY23" s="13"/>
      <c r="AZ23" s="41"/>
      <c r="BA23" s="44"/>
      <c r="BB23" s="44"/>
      <c r="BC23" s="45"/>
      <c r="BD23" s="45"/>
      <c r="BE23" s="41"/>
    </row>
    <row r="24" spans="1:63" s="9" customFormat="1" ht="24.75" customHeight="1" x14ac:dyDescent="0.15">
      <c r="A24" s="792"/>
      <c r="B24" s="793"/>
      <c r="C24" s="53"/>
      <c r="D24" s="60"/>
      <c r="E24" s="61"/>
      <c r="F24" s="62"/>
      <c r="G24" s="63"/>
      <c r="H24" s="61"/>
      <c r="I24" s="63"/>
      <c r="J24" s="186"/>
      <c r="K24" s="200"/>
      <c r="L24" s="20"/>
      <c r="M24" s="20"/>
      <c r="N24" s="20"/>
      <c r="O24" s="20"/>
      <c r="P24" s="20"/>
      <c r="Q24" s="20"/>
      <c r="R24" s="20"/>
      <c r="S24" s="2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1"/>
      <c r="AX24" s="13"/>
      <c r="AY24" s="13"/>
      <c r="AZ24" s="41"/>
      <c r="BA24" s="44"/>
      <c r="BB24" s="44"/>
      <c r="BC24" s="45"/>
      <c r="BD24" s="45"/>
      <c r="BE24" s="41"/>
    </row>
    <row r="25" spans="1:63" s="9" customFormat="1" ht="24.75" customHeight="1" x14ac:dyDescent="0.15">
      <c r="A25" s="794"/>
      <c r="B25" s="771"/>
      <c r="C25" s="59"/>
      <c r="D25" s="47"/>
      <c r="E25" s="64"/>
      <c r="F25" s="65"/>
      <c r="G25" s="52"/>
      <c r="H25" s="64"/>
      <c r="I25" s="52"/>
      <c r="J25" s="186"/>
      <c r="K25" s="200"/>
      <c r="L25" s="20"/>
      <c r="M25" s="20"/>
      <c r="N25" s="20"/>
      <c r="O25" s="20"/>
      <c r="P25" s="20"/>
      <c r="Q25" s="20"/>
      <c r="R25" s="20"/>
      <c r="S25" s="2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1"/>
      <c r="AX25" s="13"/>
      <c r="AY25" s="13"/>
      <c r="AZ25" s="41"/>
      <c r="BA25" s="44"/>
      <c r="BB25" s="44"/>
      <c r="BC25" s="45"/>
      <c r="BD25" s="45"/>
      <c r="BE25" s="41"/>
    </row>
    <row r="26" spans="1:63" s="9" customFormat="1" ht="15.95" customHeight="1" x14ac:dyDescent="0.15">
      <c r="A26" s="795"/>
      <c r="B26" s="796"/>
      <c r="C26" s="797"/>
      <c r="D26" s="31"/>
      <c r="E26" s="32"/>
      <c r="F26" s="33"/>
      <c r="G26" s="34"/>
      <c r="H26" s="32"/>
      <c r="I26" s="34"/>
      <c r="J26" s="186"/>
      <c r="K26" s="200"/>
      <c r="L26" s="20"/>
      <c r="M26" s="20"/>
      <c r="N26" s="20"/>
      <c r="O26" s="20"/>
      <c r="P26" s="20"/>
      <c r="Q26" s="20"/>
      <c r="R26" s="20"/>
      <c r="S26" s="2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1"/>
      <c r="AX26" s="13"/>
      <c r="AY26" s="13"/>
      <c r="AZ26" s="41"/>
      <c r="BA26" s="44"/>
      <c r="BB26" s="44"/>
      <c r="BC26" s="45"/>
      <c r="BD26" s="45"/>
      <c r="BE26" s="41"/>
    </row>
    <row r="27" spans="1:63" s="9" customFormat="1" ht="30.75" customHeight="1" x14ac:dyDescent="0.2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19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</row>
    <row r="28" spans="1:63" s="9" customFormat="1" ht="22.5" customHeight="1" x14ac:dyDescent="0.15">
      <c r="A28" s="927"/>
      <c r="B28" s="927"/>
      <c r="C28" s="927"/>
      <c r="D28" s="209"/>
      <c r="E28" s="66"/>
      <c r="F28" s="67"/>
      <c r="G28" s="68"/>
      <c r="H28" s="69"/>
      <c r="I28" s="69"/>
      <c r="J28" s="70"/>
      <c r="K28" s="199"/>
      <c r="L28" s="20"/>
      <c r="M28" s="20"/>
      <c r="N28" s="20"/>
      <c r="O28" s="20"/>
      <c r="P28" s="20"/>
      <c r="Q28" s="20"/>
      <c r="R28" s="20"/>
      <c r="S28" s="20"/>
      <c r="T28" s="2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0"/>
      <c r="BB28" s="20"/>
      <c r="BC28" s="20"/>
      <c r="BD28" s="20"/>
      <c r="BE28" s="20"/>
      <c r="BF28" s="20"/>
      <c r="BG28" s="20"/>
    </row>
    <row r="29" spans="1:63" s="9" customFormat="1" ht="15.75" customHeight="1" x14ac:dyDescent="0.15">
      <c r="A29" s="768"/>
      <c r="B29" s="936"/>
      <c r="C29" s="937"/>
      <c r="D29" s="71"/>
      <c r="E29" s="72"/>
      <c r="F29" s="73"/>
      <c r="G29" s="74"/>
      <c r="H29" s="75"/>
      <c r="I29" s="75"/>
      <c r="J29" s="76"/>
      <c r="K29" s="201"/>
      <c r="L29" s="77"/>
      <c r="M29" s="77"/>
      <c r="N29" s="77"/>
      <c r="O29" s="77"/>
      <c r="P29" s="77"/>
      <c r="Q29" s="77"/>
      <c r="R29" s="77"/>
      <c r="S29" s="77"/>
      <c r="T29" s="77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/>
      <c r="BB29" s="13"/>
      <c r="BC29" s="77"/>
      <c r="BD29" s="13"/>
      <c r="BE29" s="13"/>
    </row>
    <row r="30" spans="1:63" s="9" customFormat="1" ht="15.75" customHeight="1" x14ac:dyDescent="0.15">
      <c r="A30" s="774"/>
      <c r="B30" s="928"/>
      <c r="C30" s="929"/>
      <c r="D30" s="78"/>
      <c r="E30" s="79"/>
      <c r="F30" s="80"/>
      <c r="G30" s="74"/>
      <c r="H30" s="75"/>
      <c r="I30" s="75"/>
      <c r="J30" s="76"/>
      <c r="K30" s="201"/>
      <c r="L30" s="77"/>
      <c r="M30" s="77"/>
      <c r="N30" s="77"/>
      <c r="O30" s="77"/>
      <c r="P30" s="77"/>
      <c r="Q30" s="77"/>
      <c r="R30" s="77"/>
      <c r="S30" s="77"/>
      <c r="T30" s="77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7"/>
      <c r="BB30" s="13"/>
      <c r="BC30" s="77"/>
      <c r="BD30" s="13"/>
      <c r="BE30" s="13"/>
    </row>
    <row r="31" spans="1:63" s="9" customFormat="1" ht="15.75" customHeight="1" x14ac:dyDescent="0.15">
      <c r="A31" s="774"/>
      <c r="B31" s="928"/>
      <c r="C31" s="929"/>
      <c r="D31" s="78"/>
      <c r="E31" s="79"/>
      <c r="F31" s="80"/>
      <c r="G31" s="74"/>
      <c r="H31" s="75"/>
      <c r="I31" s="75"/>
      <c r="J31" s="76"/>
      <c r="K31" s="201"/>
      <c r="L31" s="77"/>
      <c r="M31" s="77"/>
      <c r="N31" s="77"/>
      <c r="O31" s="77"/>
      <c r="P31" s="77"/>
      <c r="Q31" s="77"/>
      <c r="R31" s="77"/>
      <c r="S31" s="77"/>
      <c r="T31" s="77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7"/>
      <c r="BB31" s="13"/>
      <c r="BC31" s="77"/>
      <c r="BD31" s="13"/>
      <c r="BE31" s="13"/>
    </row>
    <row r="32" spans="1:63" s="9" customFormat="1" ht="15.75" customHeight="1" x14ac:dyDescent="0.15">
      <c r="A32" s="774"/>
      <c r="B32" s="928"/>
      <c r="C32" s="929"/>
      <c r="D32" s="78"/>
      <c r="E32" s="81"/>
      <c r="F32" s="82"/>
      <c r="G32" s="74"/>
      <c r="H32" s="75"/>
      <c r="I32" s="83"/>
      <c r="J32" s="75"/>
      <c r="K32" s="201"/>
      <c r="L32" s="77"/>
      <c r="M32" s="77"/>
      <c r="N32" s="77"/>
      <c r="O32" s="77"/>
      <c r="P32" s="77"/>
      <c r="Q32" s="77"/>
      <c r="R32" s="77"/>
      <c r="S32" s="77"/>
      <c r="T32" s="77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7"/>
      <c r="BB32" s="13"/>
      <c r="BC32" s="77"/>
      <c r="BD32" s="13"/>
      <c r="BE32" s="13"/>
    </row>
    <row r="33" spans="1:61" s="9" customFormat="1" ht="15.75" customHeight="1" x14ac:dyDescent="0.15">
      <c r="A33" s="774"/>
      <c r="B33" s="928"/>
      <c r="C33" s="929"/>
      <c r="D33" s="78"/>
      <c r="E33" s="81"/>
      <c r="F33" s="82"/>
      <c r="G33" s="74"/>
      <c r="H33" s="75"/>
      <c r="I33" s="83"/>
      <c r="J33" s="75"/>
      <c r="K33" s="201"/>
      <c r="L33" s="77"/>
      <c r="M33" s="77"/>
      <c r="N33" s="77"/>
      <c r="O33" s="77"/>
      <c r="P33" s="77"/>
      <c r="Q33" s="77"/>
      <c r="R33" s="77"/>
      <c r="S33" s="77"/>
      <c r="T33" s="77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7"/>
      <c r="BB33" s="13"/>
      <c r="BC33" s="77"/>
      <c r="BD33" s="13"/>
      <c r="BE33" s="13"/>
    </row>
    <row r="34" spans="1:61" s="9" customFormat="1" ht="15.75" customHeight="1" x14ac:dyDescent="0.15">
      <c r="A34" s="774"/>
      <c r="B34" s="928"/>
      <c r="C34" s="929"/>
      <c r="D34" s="78"/>
      <c r="E34" s="81"/>
      <c r="F34" s="82"/>
      <c r="G34" s="74"/>
      <c r="H34" s="75"/>
      <c r="I34" s="83"/>
      <c r="J34" s="75"/>
      <c r="K34" s="201"/>
      <c r="L34" s="77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7"/>
      <c r="BB34" s="13"/>
      <c r="BC34" s="77"/>
      <c r="BD34" s="13"/>
      <c r="BE34" s="13"/>
    </row>
    <row r="35" spans="1:61" s="9" customFormat="1" ht="15.75" customHeight="1" x14ac:dyDescent="0.15">
      <c r="A35" s="774"/>
      <c r="B35" s="928"/>
      <c r="C35" s="929"/>
      <c r="D35" s="78"/>
      <c r="E35" s="81"/>
      <c r="F35" s="82"/>
      <c r="G35" s="74"/>
      <c r="H35" s="75"/>
      <c r="I35" s="83"/>
      <c r="J35" s="75"/>
      <c r="K35" s="201"/>
      <c r="L35" s="77"/>
      <c r="M35" s="77"/>
      <c r="N35" s="77"/>
      <c r="O35" s="77"/>
      <c r="P35" s="77"/>
      <c r="Q35" s="77"/>
      <c r="R35" s="77"/>
      <c r="S35" s="77"/>
      <c r="T35" s="77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7"/>
      <c r="BB35" s="13"/>
      <c r="BC35" s="77"/>
      <c r="BD35" s="13"/>
      <c r="BE35" s="13"/>
    </row>
    <row r="36" spans="1:61" s="9" customFormat="1" ht="15.75" customHeight="1" x14ac:dyDescent="0.15">
      <c r="A36" s="774"/>
      <c r="B36" s="928"/>
      <c r="C36" s="929"/>
      <c r="D36" s="78"/>
      <c r="E36" s="81"/>
      <c r="F36" s="82"/>
      <c r="G36" s="74"/>
      <c r="H36" s="75"/>
      <c r="I36" s="83"/>
      <c r="J36" s="75"/>
      <c r="K36" s="201"/>
      <c r="L36" s="77"/>
      <c r="M36" s="77"/>
      <c r="N36" s="77"/>
      <c r="O36" s="77"/>
      <c r="P36" s="77"/>
      <c r="Q36" s="77"/>
      <c r="R36" s="77"/>
      <c r="S36" s="77"/>
      <c r="T36" s="77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7"/>
      <c r="BB36" s="13"/>
      <c r="BC36" s="77"/>
      <c r="BD36" s="13"/>
      <c r="BE36" s="13"/>
    </row>
    <row r="37" spans="1:61" s="9" customFormat="1" ht="15.75" customHeight="1" x14ac:dyDescent="0.15">
      <c r="A37" s="769"/>
      <c r="B37" s="930"/>
      <c r="C37" s="931"/>
      <c r="D37" s="84"/>
      <c r="E37" s="85"/>
      <c r="F37" s="86"/>
      <c r="G37" s="74"/>
      <c r="H37" s="75"/>
      <c r="I37" s="83"/>
      <c r="J37" s="75"/>
      <c r="K37" s="201"/>
      <c r="L37" s="77"/>
      <c r="M37" s="77"/>
      <c r="N37" s="77"/>
      <c r="O37" s="77"/>
      <c r="P37" s="77"/>
      <c r="Q37" s="77"/>
      <c r="R37" s="77"/>
      <c r="S37" s="77"/>
      <c r="T37" s="77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7"/>
      <c r="BB37" s="13"/>
      <c r="BC37" s="77"/>
      <c r="BD37" s="13"/>
      <c r="BE37" s="13"/>
    </row>
    <row r="38" spans="1:61" s="9" customFormat="1" ht="15.75" customHeight="1" x14ac:dyDescent="0.15">
      <c r="A38" s="768"/>
      <c r="B38" s="768"/>
      <c r="C38" s="14"/>
      <c r="D38" s="71"/>
      <c r="E38" s="87"/>
      <c r="F38" s="88"/>
      <c r="G38" s="74"/>
      <c r="H38" s="75"/>
      <c r="I38" s="83"/>
      <c r="J38" s="75"/>
      <c r="K38" s="201"/>
      <c r="L38" s="77"/>
      <c r="M38" s="77"/>
      <c r="N38" s="77"/>
      <c r="O38" s="77"/>
      <c r="P38" s="77"/>
      <c r="Q38" s="77"/>
      <c r="R38" s="77"/>
      <c r="S38" s="77"/>
      <c r="T38" s="77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7"/>
      <c r="BB38" s="13"/>
      <c r="BC38" s="77"/>
      <c r="BD38" s="13"/>
      <c r="BE38" s="13"/>
    </row>
    <row r="39" spans="1:61" s="9" customFormat="1" ht="15.75" customHeight="1" x14ac:dyDescent="0.15">
      <c r="A39" s="774"/>
      <c r="B39" s="769"/>
      <c r="C39" s="207"/>
      <c r="D39" s="84"/>
      <c r="E39" s="89"/>
      <c r="F39" s="86"/>
      <c r="G39" s="74"/>
      <c r="H39" s="75"/>
      <c r="I39" s="83"/>
      <c r="J39" s="75"/>
      <c r="K39" s="201"/>
      <c r="L39" s="77"/>
      <c r="M39" s="77"/>
      <c r="N39" s="77"/>
      <c r="O39" s="77"/>
      <c r="P39" s="77"/>
      <c r="Q39" s="77"/>
      <c r="R39" s="77"/>
      <c r="S39" s="77"/>
      <c r="T39" s="77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7"/>
      <c r="BB39" s="13"/>
      <c r="BC39" s="77"/>
      <c r="BD39" s="13"/>
      <c r="BE39" s="13"/>
    </row>
    <row r="40" spans="1:61" s="9" customFormat="1" ht="15.75" customHeight="1" x14ac:dyDescent="0.15">
      <c r="A40" s="774"/>
      <c r="B40" s="768"/>
      <c r="C40" s="14"/>
      <c r="D40" s="71"/>
      <c r="E40" s="87"/>
      <c r="F40" s="88"/>
      <c r="G40" s="74"/>
      <c r="H40" s="75"/>
      <c r="I40" s="83"/>
      <c r="J40" s="75"/>
      <c r="K40" s="201"/>
      <c r="L40" s="77"/>
      <c r="M40" s="77"/>
      <c r="N40" s="77"/>
      <c r="O40" s="77"/>
      <c r="P40" s="77"/>
      <c r="Q40" s="77"/>
      <c r="R40" s="77"/>
      <c r="S40" s="77"/>
      <c r="T40" s="77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7"/>
      <c r="BB40" s="13"/>
      <c r="BC40" s="77"/>
      <c r="BD40" s="13"/>
      <c r="BE40" s="13"/>
    </row>
    <row r="41" spans="1:61" s="9" customFormat="1" ht="15.75" customHeight="1" x14ac:dyDescent="0.15">
      <c r="A41" s="769"/>
      <c r="B41" s="769"/>
      <c r="C41" s="90"/>
      <c r="D41" s="84"/>
      <c r="E41" s="89"/>
      <c r="F41" s="86"/>
      <c r="G41" s="74"/>
      <c r="H41" s="75"/>
      <c r="I41" s="83"/>
      <c r="J41" s="75"/>
      <c r="K41" s="201"/>
      <c r="L41" s="77"/>
      <c r="M41" s="77"/>
      <c r="N41" s="77"/>
      <c r="O41" s="77"/>
      <c r="P41" s="77"/>
      <c r="Q41" s="77"/>
      <c r="R41" s="77"/>
      <c r="S41" s="77"/>
      <c r="T41" s="77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7"/>
      <c r="BB41" s="77"/>
      <c r="BC41" s="77"/>
      <c r="BD41" s="77"/>
      <c r="BE41" s="13"/>
    </row>
    <row r="42" spans="1:61" s="9" customFormat="1" ht="31.5" customHeight="1" x14ac:dyDescent="0.2">
      <c r="A42" s="777"/>
      <c r="B42" s="777"/>
      <c r="C42" s="777"/>
      <c r="D42" s="777"/>
      <c r="E42" s="777"/>
      <c r="F42" s="777"/>
      <c r="G42" s="777"/>
      <c r="H42" s="777"/>
      <c r="I42" s="38"/>
      <c r="J42" s="38"/>
      <c r="K42" s="19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</row>
    <row r="43" spans="1:61" s="9" customFormat="1" ht="15.75" customHeight="1" x14ac:dyDescent="0.25">
      <c r="A43" s="806"/>
      <c r="B43" s="938"/>
      <c r="C43" s="91"/>
      <c r="D43" s="92"/>
      <c r="E43" s="92"/>
      <c r="F43" s="92"/>
      <c r="G43" s="93"/>
      <c r="H43" s="93"/>
      <c r="I43" s="38"/>
      <c r="J43" s="38"/>
      <c r="K43" s="19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61" s="9" customFormat="1" ht="15.75" customHeight="1" x14ac:dyDescent="0.25">
      <c r="A44" s="807"/>
      <c r="B44" s="939"/>
      <c r="C44" s="91"/>
      <c r="D44" s="92"/>
      <c r="E44" s="92"/>
      <c r="F44" s="92"/>
      <c r="G44" s="93"/>
      <c r="H44" s="93"/>
      <c r="I44" s="38"/>
      <c r="J44" s="38"/>
      <c r="K44" s="19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pans="1:61" s="9" customFormat="1" ht="15.75" customHeight="1" x14ac:dyDescent="0.25">
      <c r="A45" s="14"/>
      <c r="B45" s="94"/>
      <c r="C45" s="95"/>
      <c r="D45" s="92"/>
      <c r="E45" s="92"/>
      <c r="F45" s="92"/>
      <c r="G45" s="93"/>
      <c r="H45" s="93"/>
      <c r="I45" s="38"/>
      <c r="J45" s="38"/>
      <c r="K45" s="19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61" s="9" customFormat="1" ht="15.75" customHeight="1" x14ac:dyDescent="0.25">
      <c r="A46" s="90"/>
      <c r="B46" s="96"/>
      <c r="C46" s="95"/>
      <c r="D46" s="92"/>
      <c r="E46" s="92"/>
      <c r="F46" s="92"/>
      <c r="G46" s="93"/>
      <c r="H46" s="93"/>
      <c r="I46" s="38"/>
      <c r="J46" s="38"/>
      <c r="K46" s="19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61" s="9" customFormat="1" ht="15.75" customHeight="1" x14ac:dyDescent="0.25">
      <c r="A47" s="208"/>
      <c r="B47" s="97"/>
      <c r="C47" s="98"/>
      <c r="D47" s="92"/>
      <c r="E47" s="92"/>
      <c r="F47" s="92"/>
      <c r="G47" s="93"/>
      <c r="H47" s="93"/>
      <c r="I47" s="38"/>
      <c r="J47" s="38"/>
      <c r="K47" s="19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61" s="9" customFormat="1" ht="23.25" customHeight="1" x14ac:dyDescent="0.2">
      <c r="A48" s="99"/>
      <c r="B48" s="99"/>
      <c r="C48" s="99"/>
      <c r="D48" s="99"/>
      <c r="E48" s="99"/>
      <c r="F48" s="38"/>
      <c r="G48" s="38"/>
      <c r="H48" s="38"/>
      <c r="I48" s="38"/>
      <c r="J48" s="38"/>
      <c r="K48" s="19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9" s="9" customFormat="1" ht="15.75" customHeight="1" x14ac:dyDescent="0.15">
      <c r="A49" s="768"/>
      <c r="B49" s="770"/>
      <c r="C49" s="772"/>
      <c r="D49" s="38"/>
      <c r="E49" s="38"/>
      <c r="F49" s="38"/>
      <c r="G49" s="38"/>
      <c r="H49" s="38"/>
      <c r="I49" s="100"/>
      <c r="J49" s="20"/>
      <c r="K49" s="20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9" s="9" customFormat="1" ht="15.75" customHeight="1" x14ac:dyDescent="0.15">
      <c r="A50" s="769"/>
      <c r="B50" s="771"/>
      <c r="C50" s="773"/>
      <c r="D50" s="38"/>
      <c r="E50" s="38"/>
      <c r="F50" s="38"/>
      <c r="G50" s="38"/>
      <c r="H50" s="38"/>
      <c r="I50" s="100"/>
      <c r="J50" s="20"/>
      <c r="K50" s="20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9" s="9" customFormat="1" ht="15.75" customHeight="1" x14ac:dyDescent="0.15">
      <c r="A51" s="768"/>
      <c r="B51" s="101"/>
      <c r="C51" s="94"/>
      <c r="D51" s="38"/>
      <c r="E51" s="38"/>
      <c r="F51" s="38"/>
      <c r="G51" s="38"/>
      <c r="H51" s="38"/>
      <c r="I51" s="100"/>
      <c r="J51" s="20"/>
      <c r="K51" s="20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9" s="9" customFormat="1" ht="15.75" customHeight="1" x14ac:dyDescent="0.15">
      <c r="A52" s="774"/>
      <c r="B52" s="102"/>
      <c r="C52" s="103"/>
      <c r="D52" s="38"/>
      <c r="E52" s="38"/>
      <c r="F52" s="38"/>
      <c r="G52" s="38"/>
      <c r="H52" s="38"/>
      <c r="I52" s="100"/>
      <c r="J52" s="20"/>
      <c r="K52" s="20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9" s="9" customFormat="1" ht="15.75" customHeight="1" x14ac:dyDescent="0.15">
      <c r="A53" s="769"/>
      <c r="B53" s="104"/>
      <c r="C53" s="96"/>
      <c r="D53" s="38"/>
      <c r="E53" s="38"/>
      <c r="F53" s="38"/>
      <c r="G53" s="38"/>
      <c r="H53" s="38"/>
      <c r="I53" s="100"/>
      <c r="J53" s="20"/>
      <c r="K53" s="20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9" s="9" customFormat="1" ht="15.75" customHeight="1" x14ac:dyDescent="0.15">
      <c r="A54" s="768"/>
      <c r="B54" s="101"/>
      <c r="C54" s="94"/>
      <c r="D54" s="38"/>
      <c r="E54" s="38"/>
      <c r="F54" s="38"/>
      <c r="G54" s="38"/>
      <c r="H54" s="38"/>
      <c r="I54" s="100"/>
      <c r="J54" s="20"/>
      <c r="K54" s="20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9" s="9" customFormat="1" ht="23.25" customHeight="1" x14ac:dyDescent="0.15">
      <c r="A55" s="774"/>
      <c r="B55" s="102"/>
      <c r="C55" s="103"/>
      <c r="D55" s="38"/>
      <c r="E55" s="38"/>
      <c r="F55" s="38"/>
      <c r="G55" s="38"/>
      <c r="H55" s="38"/>
      <c r="I55" s="100"/>
      <c r="J55" s="20"/>
      <c r="K55" s="20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9" s="9" customFormat="1" ht="23.25" customHeight="1" x14ac:dyDescent="0.15">
      <c r="A56" s="774"/>
      <c r="B56" s="215"/>
      <c r="C56" s="103"/>
      <c r="D56" s="38"/>
      <c r="E56" s="38"/>
      <c r="F56" s="38"/>
      <c r="G56" s="38"/>
      <c r="H56" s="38"/>
      <c r="I56" s="100"/>
      <c r="J56" s="20"/>
      <c r="K56" s="20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9" s="9" customFormat="1" ht="15.75" customHeight="1" x14ac:dyDescent="0.15">
      <c r="A57" s="769"/>
      <c r="B57" s="104"/>
      <c r="C57" s="96"/>
      <c r="D57" s="38"/>
      <c r="E57" s="38"/>
      <c r="F57" s="38"/>
      <c r="G57" s="38"/>
      <c r="H57" s="38"/>
      <c r="I57" s="100"/>
      <c r="J57" s="20"/>
      <c r="K57" s="20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9" s="9" customFormat="1" ht="35.25" customHeight="1" x14ac:dyDescent="0.15">
      <c r="A58" s="768"/>
      <c r="B58" s="105"/>
      <c r="C58" s="94"/>
      <c r="D58" s="38"/>
      <c r="E58" s="38"/>
      <c r="F58" s="38"/>
      <c r="G58" s="38"/>
      <c r="H58" s="38"/>
      <c r="I58" s="100"/>
      <c r="J58" s="20"/>
      <c r="K58" s="20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9" s="9" customFormat="1" ht="27.75" customHeight="1" x14ac:dyDescent="0.15">
      <c r="A59" s="769"/>
      <c r="B59" s="106"/>
      <c r="C59" s="96"/>
      <c r="D59" s="38"/>
      <c r="E59" s="38"/>
      <c r="F59" s="38"/>
      <c r="G59" s="38"/>
      <c r="H59" s="38"/>
      <c r="I59" s="100"/>
      <c r="J59" s="20"/>
      <c r="K59" s="20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9" s="9" customFormat="1" ht="23.25" customHeight="1" x14ac:dyDescent="0.15">
      <c r="A60" s="775"/>
      <c r="B60" s="776"/>
      <c r="C60" s="107"/>
      <c r="D60" s="38"/>
      <c r="E60" s="38"/>
      <c r="F60" s="38"/>
      <c r="G60" s="38"/>
      <c r="H60" s="38"/>
      <c r="I60" s="100"/>
      <c r="J60" s="20"/>
      <c r="K60" s="20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9" s="9" customFormat="1" ht="15.75" customHeight="1" x14ac:dyDescent="0.2">
      <c r="A61" s="777"/>
      <c r="B61" s="777"/>
      <c r="C61" s="777"/>
      <c r="D61" s="777"/>
      <c r="E61" s="777"/>
      <c r="F61" s="777"/>
      <c r="G61" s="777"/>
      <c r="H61" s="777"/>
      <c r="I61" s="777"/>
      <c r="J61" s="38"/>
      <c r="K61" s="19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s="9" customFormat="1" ht="15.75" customHeight="1" x14ac:dyDescent="0.15">
      <c r="A62" s="940"/>
      <c r="B62" s="940"/>
      <c r="C62" s="941"/>
      <c r="D62" s="941"/>
      <c r="E62" s="942"/>
      <c r="F62" s="941"/>
      <c r="G62" s="941"/>
      <c r="H62" s="941"/>
      <c r="I62" s="3"/>
      <c r="J62" s="38"/>
      <c r="K62" s="19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</row>
    <row r="63" spans="1:59" s="9" customFormat="1" ht="15.75" customHeight="1" x14ac:dyDescent="0.15">
      <c r="A63" s="940"/>
      <c r="B63" s="940"/>
      <c r="C63" s="941"/>
      <c r="D63" s="941"/>
      <c r="E63" s="216"/>
      <c r="F63" s="216"/>
      <c r="G63" s="216"/>
      <c r="H63" s="942"/>
      <c r="I63" s="3"/>
      <c r="J63" s="38"/>
      <c r="K63" s="19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 s="9" customFormat="1" ht="15.75" customHeight="1" x14ac:dyDescent="0.15">
      <c r="A64" s="766"/>
      <c r="B64" s="766"/>
      <c r="C64" s="108"/>
      <c r="D64" s="108"/>
      <c r="E64" s="108"/>
      <c r="F64" s="108"/>
      <c r="G64" s="108"/>
      <c r="H64" s="109"/>
      <c r="I64" s="3"/>
      <c r="J64" s="38"/>
      <c r="K64" s="19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</row>
    <row r="65" spans="1:61" s="9" customFormat="1" ht="15.75" customHeight="1" x14ac:dyDescent="0.15">
      <c r="A65" s="767"/>
      <c r="B65" s="767"/>
      <c r="C65" s="110"/>
      <c r="D65" s="110"/>
      <c r="E65" s="110"/>
      <c r="F65" s="110"/>
      <c r="G65" s="110"/>
      <c r="H65" s="111"/>
      <c r="I65" s="3"/>
      <c r="J65" s="38"/>
      <c r="K65" s="19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</row>
    <row r="66" spans="1:61" s="9" customFormat="1" ht="15.75" customHeight="1" x14ac:dyDescent="0.15">
      <c r="A66" s="812"/>
      <c r="B66" s="812"/>
      <c r="C66" s="112"/>
      <c r="D66" s="112"/>
      <c r="E66" s="112"/>
      <c r="F66" s="112"/>
      <c r="G66" s="112"/>
      <c r="H66" s="113"/>
      <c r="I66" s="3"/>
      <c r="J66" s="38"/>
      <c r="K66" s="19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</row>
    <row r="67" spans="1:61" s="9" customFormat="1" ht="15.75" customHeight="1" x14ac:dyDescent="0.15">
      <c r="A67" s="783"/>
      <c r="B67" s="783"/>
      <c r="C67" s="114"/>
      <c r="D67" s="114"/>
      <c r="E67" s="114"/>
      <c r="F67" s="114"/>
      <c r="G67" s="114"/>
      <c r="H67" s="27"/>
      <c r="J67" s="38"/>
      <c r="K67" s="19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</row>
    <row r="68" spans="1:61" s="9" customFormat="1" ht="15.75" customHeight="1" x14ac:dyDescent="0.15">
      <c r="A68" s="115"/>
      <c r="B68" s="213"/>
      <c r="C68" s="213"/>
      <c r="D68" s="38"/>
      <c r="E68" s="38"/>
      <c r="F68" s="38"/>
      <c r="G68" s="38"/>
      <c r="H68" s="38"/>
      <c r="I68" s="38"/>
      <c r="J68" s="38"/>
      <c r="K68" s="19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1:61" s="9" customFormat="1" ht="15.75" customHeight="1" x14ac:dyDescent="0.2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1:61" s="9" customFormat="1" ht="15.75" customHeight="1" x14ac:dyDescent="0.2">
      <c r="A70" s="778"/>
      <c r="B70" s="778"/>
      <c r="C70" s="779"/>
      <c r="D70" s="779"/>
      <c r="E70" s="780"/>
      <c r="F70" s="779"/>
      <c r="G70" s="779"/>
      <c r="H70" s="779"/>
      <c r="I70" s="3"/>
      <c r="J70" s="3"/>
      <c r="K70" s="191"/>
      <c r="L70" s="1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</row>
    <row r="71" spans="1:61" s="9" customFormat="1" ht="15.75" customHeight="1" x14ac:dyDescent="0.2">
      <c r="A71" s="778"/>
      <c r="B71" s="778"/>
      <c r="C71" s="779"/>
      <c r="D71" s="779"/>
      <c r="E71" s="217"/>
      <c r="F71" s="217"/>
      <c r="G71" s="217"/>
      <c r="H71" s="780"/>
      <c r="I71" s="3"/>
      <c r="J71" s="3"/>
      <c r="K71" s="191"/>
      <c r="L71" s="116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</row>
    <row r="72" spans="1:61" s="9" customFormat="1" ht="15.75" customHeight="1" x14ac:dyDescent="0.15">
      <c r="A72" s="766"/>
      <c r="B72" s="766"/>
      <c r="C72" s="108"/>
      <c r="D72" s="108"/>
      <c r="E72" s="108"/>
      <c r="F72" s="108"/>
      <c r="G72" s="108"/>
      <c r="H72" s="109"/>
      <c r="I72" s="3"/>
      <c r="J72" s="3"/>
      <c r="K72" s="191"/>
      <c r="L72" s="3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</row>
    <row r="73" spans="1:61" s="9" customFormat="1" ht="15.75" customHeight="1" x14ac:dyDescent="0.15">
      <c r="A73" s="767"/>
      <c r="B73" s="767"/>
      <c r="C73" s="103"/>
      <c r="D73" s="103"/>
      <c r="E73" s="103"/>
      <c r="F73" s="103"/>
      <c r="G73" s="103"/>
      <c r="H73" s="117"/>
      <c r="I73" s="3"/>
      <c r="J73" s="3"/>
      <c r="K73" s="191"/>
      <c r="L73" s="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</row>
    <row r="74" spans="1:61" s="9" customFormat="1" ht="24" customHeight="1" x14ac:dyDescent="0.15">
      <c r="A74" s="781"/>
      <c r="B74" s="781"/>
      <c r="C74" s="103"/>
      <c r="D74" s="103"/>
      <c r="E74" s="103"/>
      <c r="F74" s="103"/>
      <c r="G74" s="103"/>
      <c r="H74" s="117"/>
      <c r="I74" s="3"/>
      <c r="J74" s="3"/>
      <c r="K74" s="191"/>
      <c r="L74" s="3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</row>
    <row r="75" spans="1:61" s="9" customFormat="1" ht="15.75" customHeight="1" x14ac:dyDescent="0.15">
      <c r="A75" s="767"/>
      <c r="B75" s="767"/>
      <c r="C75" s="103"/>
      <c r="D75" s="103"/>
      <c r="E75" s="103"/>
      <c r="F75" s="103"/>
      <c r="G75" s="103"/>
      <c r="H75" s="117"/>
      <c r="I75" s="3"/>
      <c r="J75" s="3"/>
      <c r="K75" s="191"/>
      <c r="L75" s="3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</row>
    <row r="76" spans="1:61" s="9" customFormat="1" ht="15.75" customHeight="1" x14ac:dyDescent="0.15">
      <c r="A76" s="782"/>
      <c r="B76" s="782"/>
      <c r="C76" s="112"/>
      <c r="D76" s="112"/>
      <c r="E76" s="112"/>
      <c r="F76" s="112"/>
      <c r="G76" s="112"/>
      <c r="H76" s="113"/>
      <c r="I76" s="3"/>
      <c r="J76" s="3"/>
      <c r="K76" s="191"/>
      <c r="L76" s="3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</row>
    <row r="77" spans="1:61" s="9" customFormat="1" ht="18" customHeight="1" x14ac:dyDescent="0.15">
      <c r="A77" s="783"/>
      <c r="B77" s="783"/>
      <c r="C77" s="114"/>
      <c r="D77" s="114"/>
      <c r="E77" s="114"/>
      <c r="F77" s="114"/>
      <c r="G77" s="114"/>
      <c r="H77" s="27"/>
      <c r="J77" s="3"/>
      <c r="K77" s="191"/>
      <c r="L77" s="3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</row>
    <row r="78" spans="1:61" s="9" customFormat="1" ht="15.75" customHeight="1" x14ac:dyDescent="0.15">
      <c r="A78" s="115"/>
      <c r="B78" s="118"/>
      <c r="C78" s="119"/>
      <c r="D78" s="119"/>
      <c r="E78" s="119"/>
      <c r="F78" s="119"/>
      <c r="G78" s="119"/>
      <c r="H78" s="119"/>
      <c r="I78" s="2"/>
      <c r="J78" s="2"/>
      <c r="K78" s="188"/>
      <c r="L78" s="2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</row>
    <row r="79" spans="1:61" s="9" customFormat="1" ht="20.25" customHeight="1" x14ac:dyDescent="0.2">
      <c r="A79" s="784"/>
      <c r="B79" s="784"/>
      <c r="C79" s="784"/>
      <c r="D79" s="784"/>
      <c r="E79" s="784"/>
      <c r="F79" s="784"/>
      <c r="G79" s="784"/>
      <c r="H79" s="784"/>
      <c r="I79" s="2"/>
      <c r="J79" s="2"/>
      <c r="K79" s="188"/>
      <c r="L79" s="2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</row>
    <row r="80" spans="1:61" s="9" customFormat="1" ht="51" customHeight="1" x14ac:dyDescent="0.15">
      <c r="A80" s="785"/>
      <c r="B80" s="786"/>
      <c r="C80" s="120"/>
      <c r="D80" s="120"/>
      <c r="E80" s="120"/>
      <c r="F80" s="120"/>
      <c r="G80" s="120"/>
      <c r="H80" s="120"/>
      <c r="I80" s="2"/>
      <c r="J80" s="2"/>
      <c r="K80" s="188"/>
      <c r="L80" s="2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</row>
    <row r="81" spans="1:59" s="9" customFormat="1" ht="15.75" customHeight="1" x14ac:dyDescent="0.15">
      <c r="A81" s="787"/>
      <c r="B81" s="788"/>
      <c r="C81" s="121"/>
      <c r="D81" s="121"/>
      <c r="E81" s="121"/>
      <c r="F81" s="121"/>
      <c r="G81" s="121"/>
      <c r="H81" s="121"/>
      <c r="I81" s="2"/>
      <c r="J81" s="2"/>
      <c r="K81" s="188"/>
      <c r="L81" s="2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</row>
    <row r="82" spans="1:59" s="9" customFormat="1" ht="15.75" customHeight="1" x14ac:dyDescent="0.15">
      <c r="A82" s="768"/>
      <c r="B82" s="214"/>
      <c r="C82" s="108"/>
      <c r="D82" s="122"/>
      <c r="E82" s="122"/>
      <c r="F82" s="122"/>
      <c r="G82" s="122"/>
      <c r="H82" s="122"/>
      <c r="I82" s="2"/>
      <c r="J82" s="2"/>
      <c r="K82" s="188"/>
      <c r="L82" s="2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</row>
    <row r="83" spans="1:59" s="9" customFormat="1" ht="15.75" customHeight="1" x14ac:dyDescent="0.15">
      <c r="A83" s="774"/>
      <c r="B83" s="219"/>
      <c r="C83" s="110"/>
      <c r="D83" s="110"/>
      <c r="E83" s="110"/>
      <c r="F83" s="110"/>
      <c r="G83" s="110"/>
      <c r="H83" s="110"/>
      <c r="I83" s="2"/>
      <c r="J83" s="2"/>
      <c r="K83" s="188"/>
      <c r="L83" s="2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</row>
    <row r="84" spans="1:59" s="9" customFormat="1" ht="15.75" customHeight="1" x14ac:dyDescent="0.15">
      <c r="A84" s="769"/>
      <c r="B84" s="123"/>
      <c r="C84" s="124"/>
      <c r="D84" s="124"/>
      <c r="E84" s="124"/>
      <c r="F84" s="124"/>
      <c r="G84" s="124"/>
      <c r="H84" s="124"/>
      <c r="I84" s="2"/>
      <c r="J84" s="2"/>
      <c r="K84" s="188"/>
      <c r="L84" s="2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</row>
    <row r="85" spans="1:59" s="9" customFormat="1" ht="15.75" customHeight="1" x14ac:dyDescent="0.15">
      <c r="A85" s="789"/>
      <c r="B85" s="790"/>
      <c r="C85" s="108"/>
      <c r="D85" s="122"/>
      <c r="E85" s="122"/>
      <c r="F85" s="122"/>
      <c r="G85" s="122"/>
      <c r="H85" s="122"/>
      <c r="I85" s="2"/>
      <c r="J85" s="2"/>
      <c r="K85" s="188"/>
      <c r="L85" s="2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</row>
    <row r="86" spans="1:59" s="9" customFormat="1" ht="15.75" customHeight="1" x14ac:dyDescent="0.15">
      <c r="A86" s="764"/>
      <c r="B86" s="765"/>
      <c r="C86" s="125"/>
      <c r="D86" s="96"/>
      <c r="E86" s="96"/>
      <c r="F86" s="96"/>
      <c r="G86" s="96"/>
      <c r="H86" s="96"/>
      <c r="I86" s="2"/>
      <c r="J86" s="2"/>
      <c r="K86" s="188"/>
      <c r="L86" s="2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</row>
    <row r="87" spans="1:59" s="9" customFormat="1" ht="15.75" customHeight="1" x14ac:dyDescent="0.2">
      <c r="A87" s="115"/>
      <c r="B87" s="126"/>
      <c r="C87" s="127"/>
      <c r="D87" s="128"/>
      <c r="E87" s="128"/>
      <c r="F87" s="128"/>
      <c r="G87" s="128"/>
      <c r="H87" s="128"/>
      <c r="I87" s="2"/>
      <c r="J87" s="2"/>
      <c r="K87" s="188"/>
      <c r="L87" s="2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</row>
    <row r="88" spans="1:59" s="9" customFormat="1" ht="15.75" customHeight="1" x14ac:dyDescent="0.2">
      <c r="A88" s="777"/>
      <c r="B88" s="777"/>
      <c r="C88" s="777"/>
      <c r="D88" s="777"/>
      <c r="E88" s="777"/>
      <c r="F88" s="777"/>
      <c r="G88" s="777"/>
      <c r="H88" s="777"/>
      <c r="I88" s="777"/>
      <c r="J88" s="2"/>
      <c r="K88" s="188"/>
      <c r="L88" s="2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</row>
    <row r="89" spans="1:59" s="9" customFormat="1" ht="15.75" customHeight="1" x14ac:dyDescent="0.25">
      <c r="A89" s="813"/>
      <c r="B89" s="814"/>
      <c r="C89" s="817"/>
      <c r="D89" s="3"/>
      <c r="E89" s="129"/>
      <c r="F89" s="129"/>
      <c r="G89" s="129"/>
      <c r="H89" s="129"/>
      <c r="I89" s="129"/>
      <c r="J89" s="2"/>
      <c r="K89" s="188"/>
      <c r="L89" s="2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</row>
    <row r="90" spans="1:59" s="9" customFormat="1" ht="15.75" customHeight="1" x14ac:dyDescent="0.25">
      <c r="A90" s="815"/>
      <c r="B90" s="816"/>
      <c r="C90" s="818"/>
      <c r="D90" s="3"/>
      <c r="E90" s="129"/>
      <c r="F90" s="129"/>
      <c r="G90" s="129"/>
      <c r="H90" s="129"/>
      <c r="I90" s="129"/>
      <c r="J90" s="2"/>
      <c r="K90" s="188"/>
      <c r="L90" s="2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</row>
    <row r="91" spans="1:59" s="9" customFormat="1" ht="15.75" customHeight="1" x14ac:dyDescent="0.25">
      <c r="A91" s="787"/>
      <c r="B91" s="788"/>
      <c r="C91" s="121"/>
      <c r="D91" s="3"/>
      <c r="E91" s="129"/>
      <c r="F91" s="129"/>
      <c r="G91" s="129"/>
      <c r="H91" s="129"/>
      <c r="I91" s="129"/>
      <c r="J91" s="38"/>
      <c r="K91" s="19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</row>
    <row r="92" spans="1:59" s="9" customFormat="1" ht="15.75" customHeight="1" x14ac:dyDescent="0.25">
      <c r="A92" s="819"/>
      <c r="B92" s="206"/>
      <c r="C92" s="122"/>
      <c r="D92" s="3"/>
      <c r="E92" s="129"/>
      <c r="F92" s="129"/>
      <c r="G92" s="129"/>
      <c r="H92" s="129"/>
      <c r="I92" s="129"/>
      <c r="J92" s="38"/>
      <c r="K92" s="19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</row>
    <row r="93" spans="1:59" s="9" customFormat="1" ht="15.75" customHeight="1" x14ac:dyDescent="0.25">
      <c r="A93" s="819"/>
      <c r="B93" s="130"/>
      <c r="C93" s="110"/>
      <c r="D93" s="3"/>
      <c r="E93" s="129"/>
      <c r="F93" s="129"/>
      <c r="G93" s="129"/>
      <c r="H93" s="129"/>
      <c r="I93" s="129"/>
      <c r="J93" s="38"/>
      <c r="K93" s="19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</row>
    <row r="94" spans="1:59" s="9" customFormat="1" ht="15.75" customHeight="1" x14ac:dyDescent="0.25">
      <c r="A94" s="807"/>
      <c r="B94" s="131"/>
      <c r="C94" s="124"/>
      <c r="D94" s="3"/>
      <c r="E94" s="129"/>
      <c r="F94" s="129"/>
      <c r="G94" s="129"/>
      <c r="H94" s="129"/>
      <c r="I94" s="129"/>
      <c r="J94" s="38"/>
      <c r="K94" s="19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</row>
    <row r="95" spans="1:59" s="9" customFormat="1" ht="15.75" customHeight="1" x14ac:dyDescent="0.25">
      <c r="A95" s="789"/>
      <c r="B95" s="790"/>
      <c r="C95" s="122"/>
      <c r="D95" s="3"/>
      <c r="E95" s="129"/>
      <c r="F95" s="129"/>
      <c r="G95" s="129"/>
      <c r="H95" s="129"/>
      <c r="I95" s="129"/>
      <c r="J95" s="38"/>
      <c r="K95" s="19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</row>
    <row r="96" spans="1:59" s="9" customFormat="1" ht="15.75" customHeight="1" x14ac:dyDescent="0.25">
      <c r="A96" s="764"/>
      <c r="B96" s="765"/>
      <c r="C96" s="124"/>
      <c r="D96" s="3"/>
      <c r="E96" s="129"/>
      <c r="F96" s="129"/>
      <c r="G96" s="129"/>
      <c r="H96" s="129"/>
      <c r="I96" s="129"/>
      <c r="J96" s="38"/>
      <c r="K96" s="19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</row>
    <row r="97" spans="1:59" s="9" customFormat="1" ht="15.75" customHeight="1" x14ac:dyDescent="0.25">
      <c r="A97" s="115"/>
      <c r="B97" s="126"/>
      <c r="C97" s="127"/>
      <c r="D97" s="2"/>
      <c r="E97" s="129"/>
      <c r="F97" s="129"/>
      <c r="G97" s="129"/>
      <c r="H97" s="129"/>
      <c r="I97" s="129"/>
      <c r="J97" s="38"/>
      <c r="K97" s="19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</row>
    <row r="98" spans="1:59" s="9" customFormat="1" ht="24" customHeight="1" x14ac:dyDescent="0.2">
      <c r="A98" s="777"/>
      <c r="B98" s="777"/>
      <c r="C98" s="777"/>
      <c r="D98" s="777"/>
      <c r="E98" s="777"/>
      <c r="K98" s="202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</row>
    <row r="99" spans="1:59" s="9" customFormat="1" ht="38.25" customHeight="1" x14ac:dyDescent="0.15">
      <c r="A99" s="132"/>
      <c r="B99" s="133"/>
      <c r="C99" s="221"/>
      <c r="D99" s="220"/>
      <c r="E99" s="134"/>
      <c r="F99" s="134"/>
      <c r="G99" s="134"/>
      <c r="H99" s="134"/>
      <c r="K99" s="202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</row>
    <row r="100" spans="1:59" s="9" customFormat="1" ht="15.75" customHeight="1" x14ac:dyDescent="0.15">
      <c r="A100" s="219"/>
      <c r="B100" s="135"/>
      <c r="C100" s="221"/>
      <c r="D100" s="220"/>
      <c r="E100" s="134"/>
      <c r="F100" s="134"/>
      <c r="G100" s="134"/>
      <c r="H100" s="134"/>
      <c r="K100" s="20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</row>
    <row r="101" spans="1:59" s="9" customFormat="1" ht="15.75" customHeight="1" x14ac:dyDescent="0.15">
      <c r="A101" s="219"/>
      <c r="B101" s="136"/>
      <c r="C101" s="221"/>
      <c r="D101" s="220"/>
      <c r="E101" s="134"/>
      <c r="F101" s="134"/>
      <c r="G101" s="134"/>
      <c r="H101" s="134"/>
      <c r="K101" s="202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</row>
    <row r="102" spans="1:59" s="9" customFormat="1" ht="15.75" customHeight="1" x14ac:dyDescent="0.15">
      <c r="A102" s="219"/>
      <c r="B102" s="136"/>
      <c r="C102" s="221"/>
      <c r="D102" s="220"/>
      <c r="E102" s="134"/>
      <c r="F102" s="134"/>
      <c r="G102" s="134"/>
      <c r="H102" s="134"/>
      <c r="K102" s="202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</row>
    <row r="103" spans="1:59" s="9" customFormat="1" ht="15.75" customHeight="1" x14ac:dyDescent="0.15">
      <c r="A103" s="219"/>
      <c r="B103" s="136"/>
      <c r="C103" s="137"/>
      <c r="D103" s="220"/>
      <c r="E103" s="134"/>
      <c r="F103" s="134"/>
      <c r="G103" s="134"/>
      <c r="H103" s="134"/>
      <c r="K103" s="202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</row>
    <row r="104" spans="1:59" s="9" customFormat="1" ht="15.75" customHeight="1" x14ac:dyDescent="0.15">
      <c r="A104" s="123"/>
      <c r="B104" s="138"/>
      <c r="C104" s="137"/>
      <c r="D104" s="220"/>
      <c r="E104" s="134"/>
      <c r="F104" s="134"/>
      <c r="G104" s="134"/>
      <c r="H104" s="134"/>
      <c r="K104" s="20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</row>
    <row r="105" spans="1:59" s="9" customFormat="1" ht="15.75" customHeight="1" x14ac:dyDescent="0.15">
      <c r="A105" s="137"/>
      <c r="B105" s="137"/>
      <c r="C105" s="137"/>
      <c r="D105" s="220"/>
      <c r="E105" s="134"/>
      <c r="F105" s="134"/>
      <c r="G105" s="134"/>
      <c r="H105" s="137"/>
      <c r="I105" s="220"/>
      <c r="J105" s="221"/>
      <c r="K105" s="19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</row>
    <row r="106" spans="1:59" s="9" customFormat="1" ht="30" customHeight="1" x14ac:dyDescent="0.25">
      <c r="A106" s="820"/>
      <c r="B106" s="943"/>
      <c r="C106" s="943"/>
      <c r="D106" s="943"/>
      <c r="E106" s="134"/>
      <c r="F106" s="134"/>
      <c r="G106" s="134"/>
      <c r="H106" s="205"/>
      <c r="I106" s="220"/>
      <c r="J106" s="221"/>
      <c r="K106" s="19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</row>
    <row r="107" spans="1:59" s="9" customFormat="1" ht="26.25" customHeight="1" x14ac:dyDescent="0.15">
      <c r="A107" s="132"/>
      <c r="B107" s="133"/>
      <c r="C107" s="221"/>
      <c r="D107" s="220"/>
      <c r="E107" s="134"/>
      <c r="F107" s="134"/>
      <c r="G107" s="134"/>
      <c r="H107" s="20"/>
      <c r="I107" s="220"/>
      <c r="J107" s="221"/>
      <c r="K107" s="19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</row>
    <row r="108" spans="1:59" s="9" customFormat="1" ht="15.75" customHeight="1" x14ac:dyDescent="0.15">
      <c r="A108" s="219"/>
      <c r="B108" s="135"/>
      <c r="C108" s="221"/>
      <c r="D108" s="220"/>
      <c r="E108" s="221"/>
      <c r="F108" s="100"/>
      <c r="G108" s="20"/>
      <c r="H108" s="20"/>
      <c r="I108" s="220"/>
      <c r="J108" s="221"/>
      <c r="K108" s="19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</row>
    <row r="109" spans="1:59" s="9" customFormat="1" ht="15.75" customHeight="1" x14ac:dyDescent="0.15">
      <c r="A109" s="219"/>
      <c r="B109" s="136"/>
      <c r="C109" s="221"/>
      <c r="D109" s="220"/>
      <c r="E109" s="221"/>
      <c r="F109" s="100"/>
      <c r="G109" s="20"/>
      <c r="H109" s="20"/>
      <c r="I109" s="220"/>
      <c r="J109" s="221"/>
      <c r="K109" s="19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</row>
    <row r="110" spans="1:59" s="9" customFormat="1" ht="15.75" customHeight="1" x14ac:dyDescent="0.15">
      <c r="A110" s="219"/>
      <c r="B110" s="136"/>
      <c r="C110" s="221"/>
      <c r="D110" s="220"/>
      <c r="E110" s="221"/>
      <c r="F110" s="100"/>
      <c r="G110" s="20"/>
      <c r="H110" s="20"/>
      <c r="I110" s="220"/>
      <c r="J110" s="221"/>
      <c r="K110" s="19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</row>
    <row r="111" spans="1:59" s="9" customFormat="1" ht="15.75" customHeight="1" x14ac:dyDescent="0.15">
      <c r="A111" s="219"/>
      <c r="B111" s="136"/>
      <c r="C111" s="137"/>
      <c r="D111" s="822"/>
      <c r="E111" s="823"/>
      <c r="F111" s="100"/>
      <c r="G111" s="20"/>
      <c r="H111" s="20"/>
      <c r="I111" s="220"/>
      <c r="J111" s="221"/>
      <c r="K111" s="19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</row>
    <row r="112" spans="1:59" s="9" customFormat="1" ht="15.75" customHeight="1" x14ac:dyDescent="0.15">
      <c r="A112" s="123"/>
      <c r="B112" s="138"/>
      <c r="C112" s="137"/>
      <c r="D112" s="822"/>
      <c r="E112" s="823"/>
      <c r="F112" s="100"/>
      <c r="G112" s="20"/>
      <c r="H112" s="20"/>
      <c r="I112" s="220"/>
      <c r="J112" s="221"/>
      <c r="K112" s="19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</row>
    <row r="113" spans="1:62" s="9" customFormat="1" ht="22.5" customHeight="1" x14ac:dyDescent="0.25">
      <c r="A113" s="139"/>
      <c r="B113" s="140"/>
      <c r="C113" s="140"/>
      <c r="D113" s="140"/>
      <c r="E113" s="140"/>
      <c r="F113" s="140"/>
      <c r="G113" s="129"/>
      <c r="H113" s="129"/>
      <c r="I113" s="129"/>
      <c r="J113" s="38"/>
      <c r="K113" s="19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20"/>
      <c r="BG113" s="20"/>
    </row>
    <row r="114" spans="1:62" s="9" customFormat="1" ht="15.75" customHeight="1" x14ac:dyDescent="0.25">
      <c r="A114" s="785"/>
      <c r="B114" s="786"/>
      <c r="C114" s="120"/>
      <c r="D114" s="141"/>
      <c r="E114" s="141"/>
      <c r="F114" s="141"/>
      <c r="G114" s="129"/>
      <c r="H114" s="129"/>
      <c r="I114" s="129"/>
      <c r="J114" s="38"/>
      <c r="K114" s="19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20"/>
      <c r="BG114" s="20"/>
    </row>
    <row r="115" spans="1:62" s="9" customFormat="1" ht="15.75" customHeight="1" x14ac:dyDescent="0.25">
      <c r="A115" s="824"/>
      <c r="B115" s="825"/>
      <c r="C115" s="142"/>
      <c r="D115" s="143"/>
      <c r="E115" s="143"/>
      <c r="F115" s="143"/>
      <c r="G115" s="187"/>
      <c r="H115" s="129"/>
      <c r="I115" s="129"/>
      <c r="J115" s="38"/>
      <c r="K115" s="199"/>
      <c r="L115" s="20"/>
      <c r="M115" s="20"/>
      <c r="N115" s="20"/>
      <c r="O115" s="20"/>
      <c r="P115" s="20"/>
      <c r="Q115" s="20"/>
      <c r="R115" s="20"/>
      <c r="S115" s="20"/>
      <c r="T115" s="20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3"/>
      <c r="AU115" s="13"/>
      <c r="AV115" s="13"/>
      <c r="AW115" s="13"/>
      <c r="AX115" s="13"/>
      <c r="AY115" s="13"/>
      <c r="AZ115" s="13"/>
      <c r="BA115" s="13"/>
      <c r="BB115" s="77"/>
      <c r="BC115" s="13"/>
      <c r="BD115" s="77"/>
      <c r="BE115" s="13"/>
    </row>
    <row r="116" spans="1:62" s="9" customFormat="1" ht="15.75" customHeight="1" x14ac:dyDescent="0.25">
      <c r="A116" s="806"/>
      <c r="B116" s="204"/>
      <c r="C116" s="144"/>
      <c r="D116" s="108"/>
      <c r="E116" s="108"/>
      <c r="F116" s="108"/>
      <c r="G116" s="187"/>
      <c r="H116" s="129"/>
      <c r="I116" s="129"/>
      <c r="J116" s="38"/>
      <c r="K116" s="199"/>
      <c r="L116" s="20"/>
      <c r="M116" s="20"/>
      <c r="N116" s="20"/>
      <c r="O116" s="20"/>
      <c r="P116" s="20"/>
      <c r="Q116" s="20"/>
      <c r="R116" s="20"/>
      <c r="S116" s="20"/>
      <c r="T116" s="20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3"/>
      <c r="AU116" s="13"/>
      <c r="AV116" s="13"/>
      <c r="AW116" s="13"/>
      <c r="AX116" s="13"/>
      <c r="AY116" s="13"/>
      <c r="AZ116" s="13"/>
      <c r="BA116" s="13"/>
      <c r="BB116" s="77"/>
      <c r="BC116" s="13"/>
      <c r="BD116" s="77"/>
      <c r="BE116" s="13"/>
    </row>
    <row r="117" spans="1:62" s="9" customFormat="1" ht="15.75" customHeight="1" x14ac:dyDescent="0.25">
      <c r="A117" s="819"/>
      <c r="B117" s="130"/>
      <c r="C117" s="145"/>
      <c r="D117" s="103"/>
      <c r="E117" s="103"/>
      <c r="F117" s="103"/>
      <c r="G117" s="187"/>
      <c r="H117" s="129"/>
      <c r="I117" s="129"/>
      <c r="J117" s="38"/>
      <c r="K117" s="199"/>
      <c r="L117" s="20"/>
      <c r="M117" s="20"/>
      <c r="N117" s="20"/>
      <c r="O117" s="20"/>
      <c r="P117" s="20"/>
      <c r="Q117" s="20"/>
      <c r="R117" s="20"/>
      <c r="S117" s="20"/>
      <c r="T117" s="20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3"/>
      <c r="AU117" s="13"/>
      <c r="AV117" s="13"/>
      <c r="AW117" s="13"/>
      <c r="AX117" s="13"/>
      <c r="AY117" s="13"/>
      <c r="AZ117" s="13"/>
      <c r="BA117" s="13"/>
      <c r="BB117" s="77"/>
      <c r="BC117" s="13"/>
      <c r="BD117" s="77"/>
      <c r="BE117" s="13"/>
    </row>
    <row r="118" spans="1:62" s="9" customFormat="1" ht="15.75" customHeight="1" x14ac:dyDescent="0.25">
      <c r="A118" s="807"/>
      <c r="B118" s="131"/>
      <c r="C118" s="146"/>
      <c r="D118" s="96"/>
      <c r="E118" s="96"/>
      <c r="F118" s="96"/>
      <c r="G118" s="187"/>
      <c r="H118" s="129"/>
      <c r="I118" s="129"/>
      <c r="J118" s="38"/>
      <c r="K118" s="199"/>
      <c r="L118" s="20"/>
      <c r="M118" s="20"/>
      <c r="N118" s="20"/>
      <c r="O118" s="20"/>
      <c r="P118" s="20"/>
      <c r="Q118" s="20"/>
      <c r="R118" s="20"/>
      <c r="S118" s="20"/>
      <c r="T118" s="20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3"/>
      <c r="AU118" s="13"/>
      <c r="AV118" s="13"/>
      <c r="AW118" s="13"/>
      <c r="AX118" s="13"/>
      <c r="AY118" s="13"/>
      <c r="AZ118" s="13"/>
      <c r="BA118" s="13"/>
      <c r="BB118" s="77"/>
      <c r="BC118" s="13"/>
      <c r="BD118" s="77"/>
      <c r="BE118" s="13"/>
    </row>
    <row r="119" spans="1:62" s="9" customFormat="1" ht="15.75" customHeight="1" x14ac:dyDescent="0.25">
      <c r="A119" s="827"/>
      <c r="B119" s="828"/>
      <c r="C119" s="147"/>
      <c r="D119" s="148"/>
      <c r="E119" s="148"/>
      <c r="F119" s="148"/>
      <c r="G119" s="187"/>
      <c r="H119" s="129"/>
      <c r="I119" s="129"/>
      <c r="J119" s="38"/>
      <c r="K119" s="199"/>
      <c r="L119" s="20"/>
      <c r="M119" s="20"/>
      <c r="N119" s="20"/>
      <c r="O119" s="20"/>
      <c r="P119" s="20"/>
      <c r="Q119" s="20"/>
      <c r="R119" s="20"/>
      <c r="S119" s="20"/>
      <c r="T119" s="20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3"/>
      <c r="AU119" s="13"/>
      <c r="AV119" s="13"/>
      <c r="AW119" s="13"/>
      <c r="AX119" s="13"/>
      <c r="AY119" s="13"/>
      <c r="AZ119" s="13"/>
      <c r="BA119" s="13"/>
      <c r="BB119" s="77"/>
      <c r="BC119" s="13"/>
      <c r="BD119" s="77"/>
      <c r="BE119" s="13"/>
    </row>
    <row r="120" spans="1:62" s="9" customFormat="1" ht="15.75" customHeight="1" x14ac:dyDescent="0.25">
      <c r="A120" s="764"/>
      <c r="B120" s="765"/>
      <c r="C120" s="146"/>
      <c r="D120" s="96"/>
      <c r="E120" s="96"/>
      <c r="F120" s="96"/>
      <c r="G120" s="187"/>
      <c r="H120" s="129"/>
      <c r="I120" s="129"/>
      <c r="J120" s="38"/>
      <c r="K120" s="199"/>
      <c r="L120" s="20"/>
      <c r="M120" s="20"/>
      <c r="N120" s="20"/>
      <c r="O120" s="20"/>
      <c r="P120" s="20"/>
      <c r="Q120" s="20"/>
      <c r="R120" s="20"/>
      <c r="S120" s="20"/>
      <c r="T120" s="20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3"/>
      <c r="AU120" s="13"/>
      <c r="AV120" s="13"/>
      <c r="AW120" s="13"/>
      <c r="AX120" s="13"/>
      <c r="AY120" s="13"/>
      <c r="AZ120" s="13"/>
      <c r="BA120" s="13"/>
      <c r="BB120" s="77"/>
      <c r="BC120" s="13"/>
      <c r="BD120" s="77"/>
      <c r="BE120" s="13"/>
    </row>
    <row r="121" spans="1:62" s="9" customFormat="1" ht="15.75" customHeight="1" x14ac:dyDescent="0.25">
      <c r="A121" s="115"/>
      <c r="B121" s="115"/>
      <c r="C121" s="119"/>
      <c r="D121" s="119"/>
      <c r="E121" s="128"/>
      <c r="F121" s="2"/>
      <c r="G121" s="129"/>
      <c r="H121" s="129"/>
      <c r="I121" s="129"/>
      <c r="J121" s="38"/>
      <c r="K121" s="19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20"/>
      <c r="BG121" s="20"/>
      <c r="BH121" s="20"/>
      <c r="BI121" s="20"/>
      <c r="BJ121" s="20"/>
    </row>
    <row r="122" spans="1:62" s="9" customFormat="1" ht="15.75" customHeight="1" x14ac:dyDescent="0.25">
      <c r="A122" s="115"/>
      <c r="B122" s="149"/>
      <c r="C122" s="119"/>
      <c r="D122" s="119"/>
      <c r="E122" s="119"/>
      <c r="F122" s="119"/>
      <c r="G122" s="129"/>
      <c r="H122" s="129"/>
      <c r="I122" s="129"/>
      <c r="J122" s="38"/>
      <c r="K122" s="19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20"/>
      <c r="BG122" s="20"/>
      <c r="BH122" s="20"/>
      <c r="BI122" s="20"/>
      <c r="BJ122" s="20"/>
    </row>
    <row r="123" spans="1:62" s="9" customFormat="1" ht="22.5" customHeight="1" x14ac:dyDescent="0.25">
      <c r="A123" s="7"/>
      <c r="B123" s="7"/>
      <c r="C123" s="7"/>
      <c r="D123" s="7"/>
      <c r="E123" s="7"/>
      <c r="F123" s="150"/>
      <c r="G123" s="150"/>
      <c r="H123" s="129"/>
      <c r="I123" s="129"/>
      <c r="J123" s="38"/>
      <c r="K123" s="19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20"/>
      <c r="BG123" s="20"/>
      <c r="BH123" s="20"/>
      <c r="BI123" s="20"/>
      <c r="BJ123" s="20"/>
    </row>
    <row r="124" spans="1:62" s="9" customFormat="1" ht="15.75" customHeight="1" x14ac:dyDescent="0.25">
      <c r="A124" s="826"/>
      <c r="B124" s="770"/>
      <c r="C124" s="772"/>
      <c r="D124" s="798"/>
      <c r="E124" s="800"/>
      <c r="F124" s="798"/>
      <c r="G124" s="800"/>
      <c r="H124" s="129"/>
      <c r="I124" s="129"/>
      <c r="J124" s="38"/>
      <c r="K124" s="19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20"/>
      <c r="BG124" s="20"/>
      <c r="BH124" s="20"/>
      <c r="BI124" s="20"/>
      <c r="BJ124" s="20"/>
    </row>
    <row r="125" spans="1:62" s="9" customFormat="1" ht="15.75" customHeight="1" x14ac:dyDescent="0.25">
      <c r="A125" s="794"/>
      <c r="B125" s="771"/>
      <c r="C125" s="773"/>
      <c r="D125" s="151"/>
      <c r="E125" s="152"/>
      <c r="F125" s="151"/>
      <c r="G125" s="152"/>
      <c r="H125" s="129"/>
      <c r="I125" s="129"/>
      <c r="J125" s="38"/>
      <c r="K125" s="19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20"/>
      <c r="BG125" s="20"/>
      <c r="BH125" s="20"/>
      <c r="BI125" s="20"/>
      <c r="BJ125" s="20"/>
    </row>
    <row r="126" spans="1:62" s="9" customFormat="1" ht="15.75" customHeight="1" x14ac:dyDescent="0.25">
      <c r="A126" s="787"/>
      <c r="B126" s="788"/>
      <c r="C126" s="153"/>
      <c r="D126" s="154"/>
      <c r="E126" s="155"/>
      <c r="F126" s="154"/>
      <c r="G126" s="155"/>
      <c r="H126" s="187"/>
      <c r="I126" s="129"/>
      <c r="J126" s="38"/>
      <c r="K126" s="199"/>
      <c r="L126" s="20"/>
      <c r="M126" s="20"/>
      <c r="N126" s="20"/>
      <c r="O126" s="20"/>
      <c r="P126" s="20"/>
      <c r="Q126" s="20"/>
      <c r="R126" s="20"/>
      <c r="S126" s="20"/>
      <c r="T126" s="20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1:62" s="9" customFormat="1" ht="15.75" customHeight="1" x14ac:dyDescent="0.25">
      <c r="A127" s="806"/>
      <c r="B127" s="204"/>
      <c r="C127" s="153"/>
      <c r="D127" s="154"/>
      <c r="E127" s="155"/>
      <c r="F127" s="154"/>
      <c r="G127" s="155"/>
      <c r="H127" s="187"/>
      <c r="I127" s="129"/>
      <c r="J127" s="38"/>
      <c r="K127" s="199"/>
      <c r="L127" s="20"/>
      <c r="M127" s="20"/>
      <c r="N127" s="20"/>
      <c r="O127" s="20"/>
      <c r="P127" s="20"/>
      <c r="Q127" s="20"/>
      <c r="R127" s="20"/>
      <c r="S127" s="20"/>
      <c r="T127" s="20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1:62" s="9" customFormat="1" ht="15.75" customHeight="1" x14ac:dyDescent="0.25">
      <c r="A128" s="819"/>
      <c r="B128" s="130"/>
      <c r="C128" s="156"/>
      <c r="D128" s="157"/>
      <c r="E128" s="158"/>
      <c r="F128" s="157"/>
      <c r="G128" s="158"/>
      <c r="H128" s="187"/>
      <c r="I128" s="129"/>
      <c r="J128" s="38"/>
      <c r="K128" s="199"/>
      <c r="L128" s="20"/>
      <c r="M128" s="20"/>
      <c r="N128" s="20"/>
      <c r="O128" s="20"/>
      <c r="P128" s="20"/>
      <c r="Q128" s="20"/>
      <c r="R128" s="20"/>
      <c r="S128" s="20"/>
      <c r="T128" s="2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1:59" s="9" customFormat="1" ht="15.75" customHeight="1" x14ac:dyDescent="0.25">
      <c r="A129" s="807"/>
      <c r="B129" s="131"/>
      <c r="C129" s="159"/>
      <c r="D129" s="160"/>
      <c r="E129" s="161"/>
      <c r="F129" s="160"/>
      <c r="G129" s="161"/>
      <c r="H129" s="187"/>
      <c r="I129" s="129"/>
      <c r="J129" s="38"/>
      <c r="K129" s="199"/>
      <c r="L129" s="20"/>
      <c r="M129" s="20"/>
      <c r="N129" s="20"/>
      <c r="O129" s="20"/>
      <c r="P129" s="20"/>
      <c r="Q129" s="20"/>
      <c r="R129" s="20"/>
      <c r="S129" s="20"/>
      <c r="T129" s="2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1:59" s="9" customFormat="1" ht="15.75" customHeight="1" x14ac:dyDescent="0.25">
      <c r="A130" s="789"/>
      <c r="B130" s="790"/>
      <c r="C130" s="162"/>
      <c r="D130" s="17"/>
      <c r="E130" s="19"/>
      <c r="F130" s="17"/>
      <c r="G130" s="19"/>
      <c r="H130" s="187"/>
      <c r="I130" s="129"/>
      <c r="J130" s="38"/>
      <c r="K130" s="199"/>
      <c r="L130" s="20"/>
      <c r="M130" s="20"/>
      <c r="N130" s="20"/>
      <c r="O130" s="20"/>
      <c r="P130" s="20"/>
      <c r="Q130" s="20"/>
      <c r="R130" s="20"/>
      <c r="S130" s="20"/>
      <c r="T130" s="2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9" s="9" customFormat="1" ht="15.75" customHeight="1" x14ac:dyDescent="0.25">
      <c r="A131" s="764"/>
      <c r="B131" s="765"/>
      <c r="C131" s="163"/>
      <c r="D131" s="164"/>
      <c r="E131" s="50"/>
      <c r="F131" s="164"/>
      <c r="G131" s="50"/>
      <c r="H131" s="187"/>
      <c r="I131" s="129"/>
      <c r="J131" s="38"/>
      <c r="K131" s="199"/>
      <c r="L131" s="20"/>
      <c r="M131" s="20"/>
      <c r="N131" s="20"/>
      <c r="O131" s="20"/>
      <c r="P131" s="20"/>
      <c r="Q131" s="20"/>
      <c r="R131" s="20"/>
      <c r="S131" s="20"/>
      <c r="T131" s="2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1:59" s="9" customFormat="1" ht="15.75" customHeight="1" x14ac:dyDescent="0.25">
      <c r="A132" s="758"/>
      <c r="B132" s="759"/>
      <c r="C132" s="27"/>
      <c r="D132" s="165"/>
      <c r="E132" s="166"/>
      <c r="F132" s="165"/>
      <c r="G132" s="166"/>
      <c r="H132" s="129"/>
      <c r="I132" s="129"/>
      <c r="J132" s="38"/>
      <c r="K132" s="199"/>
      <c r="L132" s="20"/>
      <c r="M132" s="20"/>
      <c r="N132" s="20"/>
      <c r="O132" s="20"/>
      <c r="P132" s="20"/>
      <c r="Q132" s="20"/>
      <c r="R132" s="20"/>
      <c r="S132" s="20"/>
      <c r="T132" s="20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1:59" s="9" customFormat="1" ht="35.25" customHeight="1" x14ac:dyDescent="0.25">
      <c r="A133" s="167"/>
      <c r="B133" s="167"/>
      <c r="C133" s="167"/>
      <c r="D133" s="150"/>
      <c r="E133" s="150"/>
      <c r="F133" s="119"/>
      <c r="G133" s="129"/>
      <c r="H133" s="129"/>
      <c r="I133" s="129"/>
      <c r="J133" s="38"/>
      <c r="K133" s="19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20"/>
      <c r="BG133" s="20"/>
    </row>
    <row r="134" spans="1:59" s="9" customFormat="1" ht="15.75" customHeight="1" x14ac:dyDescent="0.25">
      <c r="A134" s="826"/>
      <c r="B134" s="829"/>
      <c r="C134" s="210"/>
      <c r="D134" s="150"/>
      <c r="E134" s="150"/>
      <c r="F134" s="119"/>
      <c r="G134" s="129"/>
      <c r="H134" s="129"/>
      <c r="I134" s="129"/>
      <c r="J134" s="38"/>
      <c r="K134" s="19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20"/>
      <c r="BG134" s="20"/>
    </row>
    <row r="135" spans="1:59" s="9" customFormat="1" ht="15.75" customHeight="1" x14ac:dyDescent="0.25">
      <c r="A135" s="830"/>
      <c r="B135" s="168"/>
      <c r="C135" s="169"/>
      <c r="D135" s="150"/>
      <c r="E135" s="150"/>
      <c r="F135" s="119"/>
      <c r="G135" s="129"/>
      <c r="H135" s="129"/>
      <c r="I135" s="129"/>
      <c r="J135" s="38"/>
      <c r="K135" s="19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1:59" s="9" customFormat="1" ht="21.75" customHeight="1" x14ac:dyDescent="0.25">
      <c r="A136" s="831"/>
      <c r="B136" s="170"/>
      <c r="C136" s="171"/>
      <c r="D136" s="150"/>
      <c r="E136" s="150"/>
      <c r="F136" s="119"/>
      <c r="G136" s="129"/>
      <c r="H136" s="129"/>
      <c r="I136" s="129"/>
      <c r="J136" s="38"/>
      <c r="K136" s="19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1:59" s="9" customFormat="1" ht="21.75" customHeight="1" x14ac:dyDescent="0.25">
      <c r="A137" s="172"/>
      <c r="B137" s="172"/>
      <c r="C137" s="172"/>
      <c r="D137" s="150"/>
      <c r="E137" s="150"/>
      <c r="F137" s="129"/>
      <c r="G137" s="129"/>
      <c r="H137" s="129"/>
      <c r="I137" s="129"/>
      <c r="J137" s="38"/>
      <c r="K137" s="19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1:59" s="9" customFormat="1" ht="32.25" customHeight="1" x14ac:dyDescent="0.25">
      <c r="A138" s="772"/>
      <c r="B138" s="772"/>
      <c r="C138" s="772"/>
      <c r="D138" s="772"/>
      <c r="E138" s="772"/>
      <c r="F138" s="129"/>
      <c r="G138" s="129"/>
      <c r="H138" s="129"/>
      <c r="I138" s="129"/>
      <c r="J138" s="38"/>
      <c r="K138" s="19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1:59" s="9" customFormat="1" ht="32.25" customHeight="1" x14ac:dyDescent="0.25">
      <c r="A139" s="773"/>
      <c r="B139" s="773"/>
      <c r="C139" s="773"/>
      <c r="D139" s="773"/>
      <c r="E139" s="773"/>
      <c r="F139" s="129"/>
      <c r="G139" s="129"/>
      <c r="H139" s="129"/>
      <c r="I139" s="129"/>
      <c r="J139" s="38"/>
      <c r="K139" s="19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1:59" s="3" customFormat="1" ht="32.25" customHeight="1" x14ac:dyDescent="0.2">
      <c r="A140" s="173"/>
      <c r="B140" s="174"/>
      <c r="C140" s="175"/>
      <c r="D140" s="175"/>
      <c r="E140" s="175"/>
      <c r="H140" s="150"/>
      <c r="I140" s="150"/>
      <c r="J140" s="8"/>
      <c r="K140" s="191"/>
    </row>
    <row r="141" spans="1:59" s="9" customFormat="1" ht="32.25" customHeight="1" x14ac:dyDescent="0.2">
      <c r="A141" s="173"/>
      <c r="B141" s="174"/>
      <c r="C141" s="175"/>
      <c r="D141" s="175"/>
      <c r="E141" s="175"/>
      <c r="H141" s="3"/>
      <c r="I141" s="116"/>
      <c r="J141" s="116"/>
      <c r="K141" s="19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3"/>
      <c r="B142" s="174"/>
      <c r="C142" s="175"/>
      <c r="D142" s="175"/>
      <c r="E142" s="175"/>
      <c r="I142" s="116"/>
      <c r="J142" s="116"/>
      <c r="K142" s="19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6"/>
      <c r="B143" s="174"/>
      <c r="C143" s="175"/>
      <c r="D143" s="175"/>
      <c r="E143" s="175"/>
      <c r="I143" s="116"/>
      <c r="K143" s="19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3"/>
      <c r="B144" s="174"/>
      <c r="C144" s="175"/>
      <c r="D144" s="175"/>
      <c r="E144" s="175"/>
      <c r="I144" s="116"/>
      <c r="K144" s="19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3"/>
      <c r="B145" s="174"/>
      <c r="C145" s="175"/>
      <c r="D145" s="175"/>
      <c r="E145" s="175"/>
      <c r="I145" s="116"/>
      <c r="K145" s="19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3"/>
      <c r="B146" s="174"/>
      <c r="C146" s="175"/>
      <c r="D146" s="175"/>
      <c r="E146" s="175"/>
      <c r="I146" s="116"/>
      <c r="K146" s="19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3"/>
      <c r="B147" s="174"/>
      <c r="C147" s="175"/>
      <c r="D147" s="175"/>
      <c r="E147" s="175"/>
      <c r="I147" s="116"/>
      <c r="K147" s="19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3"/>
      <c r="B148" s="174"/>
      <c r="C148" s="175"/>
      <c r="D148" s="175"/>
      <c r="E148" s="175"/>
      <c r="I148" s="116"/>
      <c r="K148" s="19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7"/>
      <c r="B149" s="178"/>
      <c r="C149" s="179"/>
      <c r="D149" s="179"/>
      <c r="E149" s="179"/>
      <c r="I149" s="116"/>
      <c r="K149" s="19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1" customFormat="1" ht="15" customHeight="1" x14ac:dyDescent="0.15">
      <c r="A150" s="9"/>
      <c r="B150" s="9"/>
      <c r="C150" s="9"/>
      <c r="D150" s="9"/>
      <c r="E150" s="9"/>
      <c r="I150" s="2"/>
      <c r="K150" s="18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1"/>
      <c r="B154" s="41"/>
      <c r="C154" s="41"/>
      <c r="D154" s="41"/>
      <c r="E154" s="41"/>
    </row>
    <row r="202" spans="1:55" hidden="1" x14ac:dyDescent="0.15">
      <c r="BC202" s="182"/>
    </row>
    <row r="206" spans="1:55" hidden="1" x14ac:dyDescent="0.15">
      <c r="A206" s="183"/>
    </row>
    <row r="240" hidden="1" x14ac:dyDescent="0.15"/>
    <row r="244" spans="1:1" x14ac:dyDescent="0.15">
      <c r="A244" s="184"/>
    </row>
  </sheetData>
  <mergeCells count="108">
    <mergeCell ref="A127:A129"/>
    <mergeCell ref="A130:B130"/>
    <mergeCell ref="A132:B132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98:E98"/>
    <mergeCell ref="A106:D106"/>
    <mergeCell ref="D111:D112"/>
    <mergeCell ref="E111:E112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51:A53"/>
    <mergeCell ref="A54:A57"/>
    <mergeCell ref="A58:A59"/>
    <mergeCell ref="A60:B60"/>
    <mergeCell ref="A61:I61"/>
    <mergeCell ref="A64:B64"/>
    <mergeCell ref="A65:B65"/>
    <mergeCell ref="A62:B63"/>
    <mergeCell ref="C62:C63"/>
    <mergeCell ref="D62:D63"/>
    <mergeCell ref="E62:G62"/>
    <mergeCell ref="H62:H63"/>
    <mergeCell ref="B38:B39"/>
    <mergeCell ref="A38:A41"/>
    <mergeCell ref="B40:B41"/>
    <mergeCell ref="A42:H42"/>
    <mergeCell ref="A43:A44"/>
    <mergeCell ref="B43:B44"/>
    <mergeCell ref="A49:A50"/>
    <mergeCell ref="B49:B50"/>
    <mergeCell ref="C49:C50"/>
    <mergeCell ref="A16:C16"/>
    <mergeCell ref="B20:B21"/>
    <mergeCell ref="A11:A12"/>
    <mergeCell ref="A13:B13"/>
    <mergeCell ref="A14:C14"/>
    <mergeCell ref="A18:A19"/>
    <mergeCell ref="B18:C19"/>
    <mergeCell ref="A26:C26"/>
    <mergeCell ref="B29:C29"/>
    <mergeCell ref="A6:I6"/>
    <mergeCell ref="A8:A10"/>
    <mergeCell ref="B8:C10"/>
    <mergeCell ref="D8:D10"/>
    <mergeCell ref="E8:G8"/>
    <mergeCell ref="H8:J8"/>
    <mergeCell ref="E9:G9"/>
    <mergeCell ref="H9:J9"/>
    <mergeCell ref="A15:C15"/>
    <mergeCell ref="D18:D19"/>
    <mergeCell ref="E18:G18"/>
    <mergeCell ref="H18:I18"/>
    <mergeCell ref="A20:A23"/>
    <mergeCell ref="B22:B23"/>
    <mergeCell ref="A24:B25"/>
    <mergeCell ref="A27:J27"/>
    <mergeCell ref="A28:C28"/>
    <mergeCell ref="A29:A37"/>
    <mergeCell ref="B36:C36"/>
    <mergeCell ref="B37:C37"/>
    <mergeCell ref="B30:C30"/>
    <mergeCell ref="B31:C31"/>
    <mergeCell ref="B32:C32"/>
    <mergeCell ref="B33:C33"/>
    <mergeCell ref="B34:C34"/>
    <mergeCell ref="B35:C35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14:B114"/>
    <mergeCell ref="A115:B115"/>
    <mergeCell ref="A116:A118"/>
    <mergeCell ref="A119:B119"/>
    <mergeCell ref="A120:B120"/>
    <mergeCell ref="A124:B125"/>
    <mergeCell ref="C124:C125"/>
    <mergeCell ref="D124:E124"/>
    <mergeCell ref="F124:G124"/>
    <mergeCell ref="A126:B12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sqref="A1:XFD1048576"/>
    </sheetView>
  </sheetViews>
  <sheetFormatPr baseColWidth="10" defaultRowHeight="11.25" x14ac:dyDescent="0.15"/>
  <cols>
    <col min="1" max="1" width="17.42578125" style="180" customWidth="1"/>
    <col min="2" max="2" width="19.5703125" style="180" customWidth="1"/>
    <col min="3" max="3" width="12.42578125" style="180" customWidth="1"/>
    <col min="4" max="4" width="18.7109375" style="180" customWidth="1"/>
    <col min="5" max="5" width="12.7109375" style="180" customWidth="1"/>
    <col min="6" max="6" width="12.5703125" style="180" customWidth="1"/>
    <col min="7" max="7" width="12.7109375" style="180" customWidth="1"/>
    <col min="8" max="8" width="12" style="180" customWidth="1"/>
    <col min="9" max="10" width="12.7109375" style="180" customWidth="1"/>
    <col min="11" max="11" width="4.5703125" style="203" customWidth="1"/>
    <col min="12" max="13" width="4.5703125" style="77" customWidth="1"/>
    <col min="14" max="15" width="10.28515625" style="77" customWidth="1"/>
    <col min="16" max="42" width="10.28515625" style="181" customWidth="1"/>
    <col min="43" max="46" width="10.85546875" style="181" customWidth="1"/>
    <col min="47" max="51" width="12.5703125" style="181" customWidth="1"/>
    <col min="52" max="62" width="12.5703125" style="181" hidden="1" customWidth="1"/>
    <col min="63" max="98" width="12.5703125" style="181" customWidth="1"/>
    <col min="99" max="256" width="11.42578125" style="181"/>
    <col min="257" max="257" width="17.42578125" style="181" customWidth="1"/>
    <col min="258" max="258" width="19.5703125" style="181" customWidth="1"/>
    <col min="259" max="259" width="12.42578125" style="181" customWidth="1"/>
    <col min="260" max="260" width="18.7109375" style="181" customWidth="1"/>
    <col min="261" max="261" width="12.7109375" style="181" customWidth="1"/>
    <col min="262" max="262" width="12.5703125" style="181" customWidth="1"/>
    <col min="263" max="263" width="12.7109375" style="181" customWidth="1"/>
    <col min="264" max="264" width="12" style="181" customWidth="1"/>
    <col min="265" max="266" width="12.7109375" style="181" customWidth="1"/>
    <col min="267" max="269" width="4.5703125" style="181" customWidth="1"/>
    <col min="270" max="298" width="10.28515625" style="181" customWidth="1"/>
    <col min="299" max="302" width="10.85546875" style="181" customWidth="1"/>
    <col min="303" max="307" width="12.5703125" style="181" customWidth="1"/>
    <col min="308" max="318" width="0" style="181" hidden="1" customWidth="1"/>
    <col min="319" max="354" width="12.5703125" style="181" customWidth="1"/>
    <col min="355" max="512" width="11.42578125" style="181"/>
    <col min="513" max="513" width="17.42578125" style="181" customWidth="1"/>
    <col min="514" max="514" width="19.5703125" style="181" customWidth="1"/>
    <col min="515" max="515" width="12.42578125" style="181" customWidth="1"/>
    <col min="516" max="516" width="18.7109375" style="181" customWidth="1"/>
    <col min="517" max="517" width="12.7109375" style="181" customWidth="1"/>
    <col min="518" max="518" width="12.5703125" style="181" customWidth="1"/>
    <col min="519" max="519" width="12.7109375" style="181" customWidth="1"/>
    <col min="520" max="520" width="12" style="181" customWidth="1"/>
    <col min="521" max="522" width="12.7109375" style="181" customWidth="1"/>
    <col min="523" max="525" width="4.5703125" style="181" customWidth="1"/>
    <col min="526" max="554" width="10.28515625" style="181" customWidth="1"/>
    <col min="555" max="558" width="10.85546875" style="181" customWidth="1"/>
    <col min="559" max="563" width="12.5703125" style="181" customWidth="1"/>
    <col min="564" max="574" width="0" style="181" hidden="1" customWidth="1"/>
    <col min="575" max="610" width="12.5703125" style="181" customWidth="1"/>
    <col min="611" max="768" width="11.42578125" style="181"/>
    <col min="769" max="769" width="17.42578125" style="181" customWidth="1"/>
    <col min="770" max="770" width="19.5703125" style="181" customWidth="1"/>
    <col min="771" max="771" width="12.42578125" style="181" customWidth="1"/>
    <col min="772" max="772" width="18.7109375" style="181" customWidth="1"/>
    <col min="773" max="773" width="12.7109375" style="181" customWidth="1"/>
    <col min="774" max="774" width="12.5703125" style="181" customWidth="1"/>
    <col min="775" max="775" width="12.7109375" style="181" customWidth="1"/>
    <col min="776" max="776" width="12" style="181" customWidth="1"/>
    <col min="777" max="778" width="12.7109375" style="181" customWidth="1"/>
    <col min="779" max="781" width="4.5703125" style="181" customWidth="1"/>
    <col min="782" max="810" width="10.28515625" style="181" customWidth="1"/>
    <col min="811" max="814" width="10.85546875" style="181" customWidth="1"/>
    <col min="815" max="819" width="12.5703125" style="181" customWidth="1"/>
    <col min="820" max="830" width="0" style="181" hidden="1" customWidth="1"/>
    <col min="831" max="866" width="12.5703125" style="181" customWidth="1"/>
    <col min="867" max="1024" width="11.42578125" style="181"/>
    <col min="1025" max="1025" width="17.42578125" style="181" customWidth="1"/>
    <col min="1026" max="1026" width="19.5703125" style="181" customWidth="1"/>
    <col min="1027" max="1027" width="12.42578125" style="181" customWidth="1"/>
    <col min="1028" max="1028" width="18.7109375" style="181" customWidth="1"/>
    <col min="1029" max="1029" width="12.7109375" style="181" customWidth="1"/>
    <col min="1030" max="1030" width="12.5703125" style="181" customWidth="1"/>
    <col min="1031" max="1031" width="12.7109375" style="181" customWidth="1"/>
    <col min="1032" max="1032" width="12" style="181" customWidth="1"/>
    <col min="1033" max="1034" width="12.7109375" style="181" customWidth="1"/>
    <col min="1035" max="1037" width="4.5703125" style="181" customWidth="1"/>
    <col min="1038" max="1066" width="10.28515625" style="181" customWidth="1"/>
    <col min="1067" max="1070" width="10.85546875" style="181" customWidth="1"/>
    <col min="1071" max="1075" width="12.5703125" style="181" customWidth="1"/>
    <col min="1076" max="1086" width="0" style="181" hidden="1" customWidth="1"/>
    <col min="1087" max="1122" width="12.5703125" style="181" customWidth="1"/>
    <col min="1123" max="1280" width="11.42578125" style="181"/>
    <col min="1281" max="1281" width="17.42578125" style="181" customWidth="1"/>
    <col min="1282" max="1282" width="19.5703125" style="181" customWidth="1"/>
    <col min="1283" max="1283" width="12.42578125" style="181" customWidth="1"/>
    <col min="1284" max="1284" width="18.7109375" style="181" customWidth="1"/>
    <col min="1285" max="1285" width="12.7109375" style="181" customWidth="1"/>
    <col min="1286" max="1286" width="12.5703125" style="181" customWidth="1"/>
    <col min="1287" max="1287" width="12.7109375" style="181" customWidth="1"/>
    <col min="1288" max="1288" width="12" style="181" customWidth="1"/>
    <col min="1289" max="1290" width="12.7109375" style="181" customWidth="1"/>
    <col min="1291" max="1293" width="4.5703125" style="181" customWidth="1"/>
    <col min="1294" max="1322" width="10.28515625" style="181" customWidth="1"/>
    <col min="1323" max="1326" width="10.85546875" style="181" customWidth="1"/>
    <col min="1327" max="1331" width="12.5703125" style="181" customWidth="1"/>
    <col min="1332" max="1342" width="0" style="181" hidden="1" customWidth="1"/>
    <col min="1343" max="1378" width="12.5703125" style="181" customWidth="1"/>
    <col min="1379" max="1536" width="11.42578125" style="181"/>
    <col min="1537" max="1537" width="17.42578125" style="181" customWidth="1"/>
    <col min="1538" max="1538" width="19.5703125" style="181" customWidth="1"/>
    <col min="1539" max="1539" width="12.42578125" style="181" customWidth="1"/>
    <col min="1540" max="1540" width="18.7109375" style="181" customWidth="1"/>
    <col min="1541" max="1541" width="12.7109375" style="181" customWidth="1"/>
    <col min="1542" max="1542" width="12.5703125" style="181" customWidth="1"/>
    <col min="1543" max="1543" width="12.7109375" style="181" customWidth="1"/>
    <col min="1544" max="1544" width="12" style="181" customWidth="1"/>
    <col min="1545" max="1546" width="12.7109375" style="181" customWidth="1"/>
    <col min="1547" max="1549" width="4.5703125" style="181" customWidth="1"/>
    <col min="1550" max="1578" width="10.28515625" style="181" customWidth="1"/>
    <col min="1579" max="1582" width="10.85546875" style="181" customWidth="1"/>
    <col min="1583" max="1587" width="12.5703125" style="181" customWidth="1"/>
    <col min="1588" max="1598" width="0" style="181" hidden="1" customWidth="1"/>
    <col min="1599" max="1634" width="12.5703125" style="181" customWidth="1"/>
    <col min="1635" max="1792" width="11.42578125" style="181"/>
    <col min="1793" max="1793" width="17.42578125" style="181" customWidth="1"/>
    <col min="1794" max="1794" width="19.5703125" style="181" customWidth="1"/>
    <col min="1795" max="1795" width="12.42578125" style="181" customWidth="1"/>
    <col min="1796" max="1796" width="18.7109375" style="181" customWidth="1"/>
    <col min="1797" max="1797" width="12.7109375" style="181" customWidth="1"/>
    <col min="1798" max="1798" width="12.5703125" style="181" customWidth="1"/>
    <col min="1799" max="1799" width="12.7109375" style="181" customWidth="1"/>
    <col min="1800" max="1800" width="12" style="181" customWidth="1"/>
    <col min="1801" max="1802" width="12.7109375" style="181" customWidth="1"/>
    <col min="1803" max="1805" width="4.5703125" style="181" customWidth="1"/>
    <col min="1806" max="1834" width="10.28515625" style="181" customWidth="1"/>
    <col min="1835" max="1838" width="10.85546875" style="181" customWidth="1"/>
    <col min="1839" max="1843" width="12.5703125" style="181" customWidth="1"/>
    <col min="1844" max="1854" width="0" style="181" hidden="1" customWidth="1"/>
    <col min="1855" max="1890" width="12.5703125" style="181" customWidth="1"/>
    <col min="1891" max="2048" width="11.42578125" style="181"/>
    <col min="2049" max="2049" width="17.42578125" style="181" customWidth="1"/>
    <col min="2050" max="2050" width="19.5703125" style="181" customWidth="1"/>
    <col min="2051" max="2051" width="12.42578125" style="181" customWidth="1"/>
    <col min="2052" max="2052" width="18.7109375" style="181" customWidth="1"/>
    <col min="2053" max="2053" width="12.7109375" style="181" customWidth="1"/>
    <col min="2054" max="2054" width="12.5703125" style="181" customWidth="1"/>
    <col min="2055" max="2055" width="12.7109375" style="181" customWidth="1"/>
    <col min="2056" max="2056" width="12" style="181" customWidth="1"/>
    <col min="2057" max="2058" width="12.7109375" style="181" customWidth="1"/>
    <col min="2059" max="2061" width="4.5703125" style="181" customWidth="1"/>
    <col min="2062" max="2090" width="10.28515625" style="181" customWidth="1"/>
    <col min="2091" max="2094" width="10.85546875" style="181" customWidth="1"/>
    <col min="2095" max="2099" width="12.5703125" style="181" customWidth="1"/>
    <col min="2100" max="2110" width="0" style="181" hidden="1" customWidth="1"/>
    <col min="2111" max="2146" width="12.5703125" style="181" customWidth="1"/>
    <col min="2147" max="2304" width="11.42578125" style="181"/>
    <col min="2305" max="2305" width="17.42578125" style="181" customWidth="1"/>
    <col min="2306" max="2306" width="19.5703125" style="181" customWidth="1"/>
    <col min="2307" max="2307" width="12.42578125" style="181" customWidth="1"/>
    <col min="2308" max="2308" width="18.7109375" style="181" customWidth="1"/>
    <col min="2309" max="2309" width="12.7109375" style="181" customWidth="1"/>
    <col min="2310" max="2310" width="12.5703125" style="181" customWidth="1"/>
    <col min="2311" max="2311" width="12.7109375" style="181" customWidth="1"/>
    <col min="2312" max="2312" width="12" style="181" customWidth="1"/>
    <col min="2313" max="2314" width="12.7109375" style="181" customWidth="1"/>
    <col min="2315" max="2317" width="4.5703125" style="181" customWidth="1"/>
    <col min="2318" max="2346" width="10.28515625" style="181" customWidth="1"/>
    <col min="2347" max="2350" width="10.85546875" style="181" customWidth="1"/>
    <col min="2351" max="2355" width="12.5703125" style="181" customWidth="1"/>
    <col min="2356" max="2366" width="0" style="181" hidden="1" customWidth="1"/>
    <col min="2367" max="2402" width="12.5703125" style="181" customWidth="1"/>
    <col min="2403" max="2560" width="11.42578125" style="181"/>
    <col min="2561" max="2561" width="17.42578125" style="181" customWidth="1"/>
    <col min="2562" max="2562" width="19.5703125" style="181" customWidth="1"/>
    <col min="2563" max="2563" width="12.42578125" style="181" customWidth="1"/>
    <col min="2564" max="2564" width="18.7109375" style="181" customWidth="1"/>
    <col min="2565" max="2565" width="12.7109375" style="181" customWidth="1"/>
    <col min="2566" max="2566" width="12.5703125" style="181" customWidth="1"/>
    <col min="2567" max="2567" width="12.7109375" style="181" customWidth="1"/>
    <col min="2568" max="2568" width="12" style="181" customWidth="1"/>
    <col min="2569" max="2570" width="12.7109375" style="181" customWidth="1"/>
    <col min="2571" max="2573" width="4.5703125" style="181" customWidth="1"/>
    <col min="2574" max="2602" width="10.28515625" style="181" customWidth="1"/>
    <col min="2603" max="2606" width="10.85546875" style="181" customWidth="1"/>
    <col min="2607" max="2611" width="12.5703125" style="181" customWidth="1"/>
    <col min="2612" max="2622" width="0" style="181" hidden="1" customWidth="1"/>
    <col min="2623" max="2658" width="12.5703125" style="181" customWidth="1"/>
    <col min="2659" max="2816" width="11.42578125" style="181"/>
    <col min="2817" max="2817" width="17.42578125" style="181" customWidth="1"/>
    <col min="2818" max="2818" width="19.5703125" style="181" customWidth="1"/>
    <col min="2819" max="2819" width="12.42578125" style="181" customWidth="1"/>
    <col min="2820" max="2820" width="18.7109375" style="181" customWidth="1"/>
    <col min="2821" max="2821" width="12.7109375" style="181" customWidth="1"/>
    <col min="2822" max="2822" width="12.5703125" style="181" customWidth="1"/>
    <col min="2823" max="2823" width="12.7109375" style="181" customWidth="1"/>
    <col min="2824" max="2824" width="12" style="181" customWidth="1"/>
    <col min="2825" max="2826" width="12.7109375" style="181" customWidth="1"/>
    <col min="2827" max="2829" width="4.5703125" style="181" customWidth="1"/>
    <col min="2830" max="2858" width="10.28515625" style="181" customWidth="1"/>
    <col min="2859" max="2862" width="10.85546875" style="181" customWidth="1"/>
    <col min="2863" max="2867" width="12.5703125" style="181" customWidth="1"/>
    <col min="2868" max="2878" width="0" style="181" hidden="1" customWidth="1"/>
    <col min="2879" max="2914" width="12.5703125" style="181" customWidth="1"/>
    <col min="2915" max="3072" width="11.42578125" style="181"/>
    <col min="3073" max="3073" width="17.42578125" style="181" customWidth="1"/>
    <col min="3074" max="3074" width="19.5703125" style="181" customWidth="1"/>
    <col min="3075" max="3075" width="12.42578125" style="181" customWidth="1"/>
    <col min="3076" max="3076" width="18.7109375" style="181" customWidth="1"/>
    <col min="3077" max="3077" width="12.7109375" style="181" customWidth="1"/>
    <col min="3078" max="3078" width="12.5703125" style="181" customWidth="1"/>
    <col min="3079" max="3079" width="12.7109375" style="181" customWidth="1"/>
    <col min="3080" max="3080" width="12" style="181" customWidth="1"/>
    <col min="3081" max="3082" width="12.7109375" style="181" customWidth="1"/>
    <col min="3083" max="3085" width="4.5703125" style="181" customWidth="1"/>
    <col min="3086" max="3114" width="10.28515625" style="181" customWidth="1"/>
    <col min="3115" max="3118" width="10.85546875" style="181" customWidth="1"/>
    <col min="3119" max="3123" width="12.5703125" style="181" customWidth="1"/>
    <col min="3124" max="3134" width="0" style="181" hidden="1" customWidth="1"/>
    <col min="3135" max="3170" width="12.5703125" style="181" customWidth="1"/>
    <col min="3171" max="3328" width="11.42578125" style="181"/>
    <col min="3329" max="3329" width="17.42578125" style="181" customWidth="1"/>
    <col min="3330" max="3330" width="19.5703125" style="181" customWidth="1"/>
    <col min="3331" max="3331" width="12.42578125" style="181" customWidth="1"/>
    <col min="3332" max="3332" width="18.7109375" style="181" customWidth="1"/>
    <col min="3333" max="3333" width="12.7109375" style="181" customWidth="1"/>
    <col min="3334" max="3334" width="12.5703125" style="181" customWidth="1"/>
    <col min="3335" max="3335" width="12.7109375" style="181" customWidth="1"/>
    <col min="3336" max="3336" width="12" style="181" customWidth="1"/>
    <col min="3337" max="3338" width="12.7109375" style="181" customWidth="1"/>
    <col min="3339" max="3341" width="4.5703125" style="181" customWidth="1"/>
    <col min="3342" max="3370" width="10.28515625" style="181" customWidth="1"/>
    <col min="3371" max="3374" width="10.85546875" style="181" customWidth="1"/>
    <col min="3375" max="3379" width="12.5703125" style="181" customWidth="1"/>
    <col min="3380" max="3390" width="0" style="181" hidden="1" customWidth="1"/>
    <col min="3391" max="3426" width="12.5703125" style="181" customWidth="1"/>
    <col min="3427" max="3584" width="11.42578125" style="181"/>
    <col min="3585" max="3585" width="17.42578125" style="181" customWidth="1"/>
    <col min="3586" max="3586" width="19.5703125" style="181" customWidth="1"/>
    <col min="3587" max="3587" width="12.42578125" style="181" customWidth="1"/>
    <col min="3588" max="3588" width="18.7109375" style="181" customWidth="1"/>
    <col min="3589" max="3589" width="12.7109375" style="181" customWidth="1"/>
    <col min="3590" max="3590" width="12.5703125" style="181" customWidth="1"/>
    <col min="3591" max="3591" width="12.7109375" style="181" customWidth="1"/>
    <col min="3592" max="3592" width="12" style="181" customWidth="1"/>
    <col min="3593" max="3594" width="12.7109375" style="181" customWidth="1"/>
    <col min="3595" max="3597" width="4.5703125" style="181" customWidth="1"/>
    <col min="3598" max="3626" width="10.28515625" style="181" customWidth="1"/>
    <col min="3627" max="3630" width="10.85546875" style="181" customWidth="1"/>
    <col min="3631" max="3635" width="12.5703125" style="181" customWidth="1"/>
    <col min="3636" max="3646" width="0" style="181" hidden="1" customWidth="1"/>
    <col min="3647" max="3682" width="12.5703125" style="181" customWidth="1"/>
    <col min="3683" max="3840" width="11.42578125" style="181"/>
    <col min="3841" max="3841" width="17.42578125" style="181" customWidth="1"/>
    <col min="3842" max="3842" width="19.5703125" style="181" customWidth="1"/>
    <col min="3843" max="3843" width="12.42578125" style="181" customWidth="1"/>
    <col min="3844" max="3844" width="18.7109375" style="181" customWidth="1"/>
    <col min="3845" max="3845" width="12.7109375" style="181" customWidth="1"/>
    <col min="3846" max="3846" width="12.5703125" style="181" customWidth="1"/>
    <col min="3847" max="3847" width="12.7109375" style="181" customWidth="1"/>
    <col min="3848" max="3848" width="12" style="181" customWidth="1"/>
    <col min="3849" max="3850" width="12.7109375" style="181" customWidth="1"/>
    <col min="3851" max="3853" width="4.5703125" style="181" customWidth="1"/>
    <col min="3854" max="3882" width="10.28515625" style="181" customWidth="1"/>
    <col min="3883" max="3886" width="10.85546875" style="181" customWidth="1"/>
    <col min="3887" max="3891" width="12.5703125" style="181" customWidth="1"/>
    <col min="3892" max="3902" width="0" style="181" hidden="1" customWidth="1"/>
    <col min="3903" max="3938" width="12.5703125" style="181" customWidth="1"/>
    <col min="3939" max="4096" width="11.42578125" style="181"/>
    <col min="4097" max="4097" width="17.42578125" style="181" customWidth="1"/>
    <col min="4098" max="4098" width="19.5703125" style="181" customWidth="1"/>
    <col min="4099" max="4099" width="12.42578125" style="181" customWidth="1"/>
    <col min="4100" max="4100" width="18.7109375" style="181" customWidth="1"/>
    <col min="4101" max="4101" width="12.7109375" style="181" customWidth="1"/>
    <col min="4102" max="4102" width="12.5703125" style="181" customWidth="1"/>
    <col min="4103" max="4103" width="12.7109375" style="181" customWidth="1"/>
    <col min="4104" max="4104" width="12" style="181" customWidth="1"/>
    <col min="4105" max="4106" width="12.7109375" style="181" customWidth="1"/>
    <col min="4107" max="4109" width="4.5703125" style="181" customWidth="1"/>
    <col min="4110" max="4138" width="10.28515625" style="181" customWidth="1"/>
    <col min="4139" max="4142" width="10.85546875" style="181" customWidth="1"/>
    <col min="4143" max="4147" width="12.5703125" style="181" customWidth="1"/>
    <col min="4148" max="4158" width="0" style="181" hidden="1" customWidth="1"/>
    <col min="4159" max="4194" width="12.5703125" style="181" customWidth="1"/>
    <col min="4195" max="4352" width="11.42578125" style="181"/>
    <col min="4353" max="4353" width="17.42578125" style="181" customWidth="1"/>
    <col min="4354" max="4354" width="19.5703125" style="181" customWidth="1"/>
    <col min="4355" max="4355" width="12.42578125" style="181" customWidth="1"/>
    <col min="4356" max="4356" width="18.7109375" style="181" customWidth="1"/>
    <col min="4357" max="4357" width="12.7109375" style="181" customWidth="1"/>
    <col min="4358" max="4358" width="12.5703125" style="181" customWidth="1"/>
    <col min="4359" max="4359" width="12.7109375" style="181" customWidth="1"/>
    <col min="4360" max="4360" width="12" style="181" customWidth="1"/>
    <col min="4361" max="4362" width="12.7109375" style="181" customWidth="1"/>
    <col min="4363" max="4365" width="4.5703125" style="181" customWidth="1"/>
    <col min="4366" max="4394" width="10.28515625" style="181" customWidth="1"/>
    <col min="4395" max="4398" width="10.85546875" style="181" customWidth="1"/>
    <col min="4399" max="4403" width="12.5703125" style="181" customWidth="1"/>
    <col min="4404" max="4414" width="0" style="181" hidden="1" customWidth="1"/>
    <col min="4415" max="4450" width="12.5703125" style="181" customWidth="1"/>
    <col min="4451" max="4608" width="11.42578125" style="181"/>
    <col min="4609" max="4609" width="17.42578125" style="181" customWidth="1"/>
    <col min="4610" max="4610" width="19.5703125" style="181" customWidth="1"/>
    <col min="4611" max="4611" width="12.42578125" style="181" customWidth="1"/>
    <col min="4612" max="4612" width="18.7109375" style="181" customWidth="1"/>
    <col min="4613" max="4613" width="12.7109375" style="181" customWidth="1"/>
    <col min="4614" max="4614" width="12.5703125" style="181" customWidth="1"/>
    <col min="4615" max="4615" width="12.7109375" style="181" customWidth="1"/>
    <col min="4616" max="4616" width="12" style="181" customWidth="1"/>
    <col min="4617" max="4618" width="12.7109375" style="181" customWidth="1"/>
    <col min="4619" max="4621" width="4.5703125" style="181" customWidth="1"/>
    <col min="4622" max="4650" width="10.28515625" style="181" customWidth="1"/>
    <col min="4651" max="4654" width="10.85546875" style="181" customWidth="1"/>
    <col min="4655" max="4659" width="12.5703125" style="181" customWidth="1"/>
    <col min="4660" max="4670" width="0" style="181" hidden="1" customWidth="1"/>
    <col min="4671" max="4706" width="12.5703125" style="181" customWidth="1"/>
    <col min="4707" max="4864" width="11.42578125" style="181"/>
    <col min="4865" max="4865" width="17.42578125" style="181" customWidth="1"/>
    <col min="4866" max="4866" width="19.5703125" style="181" customWidth="1"/>
    <col min="4867" max="4867" width="12.42578125" style="181" customWidth="1"/>
    <col min="4868" max="4868" width="18.7109375" style="181" customWidth="1"/>
    <col min="4869" max="4869" width="12.7109375" style="181" customWidth="1"/>
    <col min="4870" max="4870" width="12.5703125" style="181" customWidth="1"/>
    <col min="4871" max="4871" width="12.7109375" style="181" customWidth="1"/>
    <col min="4872" max="4872" width="12" style="181" customWidth="1"/>
    <col min="4873" max="4874" width="12.7109375" style="181" customWidth="1"/>
    <col min="4875" max="4877" width="4.5703125" style="181" customWidth="1"/>
    <col min="4878" max="4906" width="10.28515625" style="181" customWidth="1"/>
    <col min="4907" max="4910" width="10.85546875" style="181" customWidth="1"/>
    <col min="4911" max="4915" width="12.5703125" style="181" customWidth="1"/>
    <col min="4916" max="4926" width="0" style="181" hidden="1" customWidth="1"/>
    <col min="4927" max="4962" width="12.5703125" style="181" customWidth="1"/>
    <col min="4963" max="5120" width="11.42578125" style="181"/>
    <col min="5121" max="5121" width="17.42578125" style="181" customWidth="1"/>
    <col min="5122" max="5122" width="19.5703125" style="181" customWidth="1"/>
    <col min="5123" max="5123" width="12.42578125" style="181" customWidth="1"/>
    <col min="5124" max="5124" width="18.7109375" style="181" customWidth="1"/>
    <col min="5125" max="5125" width="12.7109375" style="181" customWidth="1"/>
    <col min="5126" max="5126" width="12.5703125" style="181" customWidth="1"/>
    <col min="5127" max="5127" width="12.7109375" style="181" customWidth="1"/>
    <col min="5128" max="5128" width="12" style="181" customWidth="1"/>
    <col min="5129" max="5130" width="12.7109375" style="181" customWidth="1"/>
    <col min="5131" max="5133" width="4.5703125" style="181" customWidth="1"/>
    <col min="5134" max="5162" width="10.28515625" style="181" customWidth="1"/>
    <col min="5163" max="5166" width="10.85546875" style="181" customWidth="1"/>
    <col min="5167" max="5171" width="12.5703125" style="181" customWidth="1"/>
    <col min="5172" max="5182" width="0" style="181" hidden="1" customWidth="1"/>
    <col min="5183" max="5218" width="12.5703125" style="181" customWidth="1"/>
    <col min="5219" max="5376" width="11.42578125" style="181"/>
    <col min="5377" max="5377" width="17.42578125" style="181" customWidth="1"/>
    <col min="5378" max="5378" width="19.5703125" style="181" customWidth="1"/>
    <col min="5379" max="5379" width="12.42578125" style="181" customWidth="1"/>
    <col min="5380" max="5380" width="18.7109375" style="181" customWidth="1"/>
    <col min="5381" max="5381" width="12.7109375" style="181" customWidth="1"/>
    <col min="5382" max="5382" width="12.5703125" style="181" customWidth="1"/>
    <col min="5383" max="5383" width="12.7109375" style="181" customWidth="1"/>
    <col min="5384" max="5384" width="12" style="181" customWidth="1"/>
    <col min="5385" max="5386" width="12.7109375" style="181" customWidth="1"/>
    <col min="5387" max="5389" width="4.5703125" style="181" customWidth="1"/>
    <col min="5390" max="5418" width="10.28515625" style="181" customWidth="1"/>
    <col min="5419" max="5422" width="10.85546875" style="181" customWidth="1"/>
    <col min="5423" max="5427" width="12.5703125" style="181" customWidth="1"/>
    <col min="5428" max="5438" width="0" style="181" hidden="1" customWidth="1"/>
    <col min="5439" max="5474" width="12.5703125" style="181" customWidth="1"/>
    <col min="5475" max="5632" width="11.42578125" style="181"/>
    <col min="5633" max="5633" width="17.42578125" style="181" customWidth="1"/>
    <col min="5634" max="5634" width="19.5703125" style="181" customWidth="1"/>
    <col min="5635" max="5635" width="12.42578125" style="181" customWidth="1"/>
    <col min="5636" max="5636" width="18.7109375" style="181" customWidth="1"/>
    <col min="5637" max="5637" width="12.7109375" style="181" customWidth="1"/>
    <col min="5638" max="5638" width="12.5703125" style="181" customWidth="1"/>
    <col min="5639" max="5639" width="12.7109375" style="181" customWidth="1"/>
    <col min="5640" max="5640" width="12" style="181" customWidth="1"/>
    <col min="5641" max="5642" width="12.7109375" style="181" customWidth="1"/>
    <col min="5643" max="5645" width="4.5703125" style="181" customWidth="1"/>
    <col min="5646" max="5674" width="10.28515625" style="181" customWidth="1"/>
    <col min="5675" max="5678" width="10.85546875" style="181" customWidth="1"/>
    <col min="5679" max="5683" width="12.5703125" style="181" customWidth="1"/>
    <col min="5684" max="5694" width="0" style="181" hidden="1" customWidth="1"/>
    <col min="5695" max="5730" width="12.5703125" style="181" customWidth="1"/>
    <col min="5731" max="5888" width="11.42578125" style="181"/>
    <col min="5889" max="5889" width="17.42578125" style="181" customWidth="1"/>
    <col min="5890" max="5890" width="19.5703125" style="181" customWidth="1"/>
    <col min="5891" max="5891" width="12.42578125" style="181" customWidth="1"/>
    <col min="5892" max="5892" width="18.7109375" style="181" customWidth="1"/>
    <col min="5893" max="5893" width="12.7109375" style="181" customWidth="1"/>
    <col min="5894" max="5894" width="12.5703125" style="181" customWidth="1"/>
    <col min="5895" max="5895" width="12.7109375" style="181" customWidth="1"/>
    <col min="5896" max="5896" width="12" style="181" customWidth="1"/>
    <col min="5897" max="5898" width="12.7109375" style="181" customWidth="1"/>
    <col min="5899" max="5901" width="4.5703125" style="181" customWidth="1"/>
    <col min="5902" max="5930" width="10.28515625" style="181" customWidth="1"/>
    <col min="5931" max="5934" width="10.85546875" style="181" customWidth="1"/>
    <col min="5935" max="5939" width="12.5703125" style="181" customWidth="1"/>
    <col min="5940" max="5950" width="0" style="181" hidden="1" customWidth="1"/>
    <col min="5951" max="5986" width="12.5703125" style="181" customWidth="1"/>
    <col min="5987" max="6144" width="11.42578125" style="181"/>
    <col min="6145" max="6145" width="17.42578125" style="181" customWidth="1"/>
    <col min="6146" max="6146" width="19.5703125" style="181" customWidth="1"/>
    <col min="6147" max="6147" width="12.42578125" style="181" customWidth="1"/>
    <col min="6148" max="6148" width="18.7109375" style="181" customWidth="1"/>
    <col min="6149" max="6149" width="12.7109375" style="181" customWidth="1"/>
    <col min="6150" max="6150" width="12.5703125" style="181" customWidth="1"/>
    <col min="6151" max="6151" width="12.7109375" style="181" customWidth="1"/>
    <col min="6152" max="6152" width="12" style="181" customWidth="1"/>
    <col min="6153" max="6154" width="12.7109375" style="181" customWidth="1"/>
    <col min="6155" max="6157" width="4.5703125" style="181" customWidth="1"/>
    <col min="6158" max="6186" width="10.28515625" style="181" customWidth="1"/>
    <col min="6187" max="6190" width="10.85546875" style="181" customWidth="1"/>
    <col min="6191" max="6195" width="12.5703125" style="181" customWidth="1"/>
    <col min="6196" max="6206" width="0" style="181" hidden="1" customWidth="1"/>
    <col min="6207" max="6242" width="12.5703125" style="181" customWidth="1"/>
    <col min="6243" max="6400" width="11.42578125" style="181"/>
    <col min="6401" max="6401" width="17.42578125" style="181" customWidth="1"/>
    <col min="6402" max="6402" width="19.5703125" style="181" customWidth="1"/>
    <col min="6403" max="6403" width="12.42578125" style="181" customWidth="1"/>
    <col min="6404" max="6404" width="18.7109375" style="181" customWidth="1"/>
    <col min="6405" max="6405" width="12.7109375" style="181" customWidth="1"/>
    <col min="6406" max="6406" width="12.5703125" style="181" customWidth="1"/>
    <col min="6407" max="6407" width="12.7109375" style="181" customWidth="1"/>
    <col min="6408" max="6408" width="12" style="181" customWidth="1"/>
    <col min="6409" max="6410" width="12.7109375" style="181" customWidth="1"/>
    <col min="6411" max="6413" width="4.5703125" style="181" customWidth="1"/>
    <col min="6414" max="6442" width="10.28515625" style="181" customWidth="1"/>
    <col min="6443" max="6446" width="10.85546875" style="181" customWidth="1"/>
    <col min="6447" max="6451" width="12.5703125" style="181" customWidth="1"/>
    <col min="6452" max="6462" width="0" style="181" hidden="1" customWidth="1"/>
    <col min="6463" max="6498" width="12.5703125" style="181" customWidth="1"/>
    <col min="6499" max="6656" width="11.42578125" style="181"/>
    <col min="6657" max="6657" width="17.42578125" style="181" customWidth="1"/>
    <col min="6658" max="6658" width="19.5703125" style="181" customWidth="1"/>
    <col min="6659" max="6659" width="12.42578125" style="181" customWidth="1"/>
    <col min="6660" max="6660" width="18.7109375" style="181" customWidth="1"/>
    <col min="6661" max="6661" width="12.7109375" style="181" customWidth="1"/>
    <col min="6662" max="6662" width="12.5703125" style="181" customWidth="1"/>
    <col min="6663" max="6663" width="12.7109375" style="181" customWidth="1"/>
    <col min="6664" max="6664" width="12" style="181" customWidth="1"/>
    <col min="6665" max="6666" width="12.7109375" style="181" customWidth="1"/>
    <col min="6667" max="6669" width="4.5703125" style="181" customWidth="1"/>
    <col min="6670" max="6698" width="10.28515625" style="181" customWidth="1"/>
    <col min="6699" max="6702" width="10.85546875" style="181" customWidth="1"/>
    <col min="6703" max="6707" width="12.5703125" style="181" customWidth="1"/>
    <col min="6708" max="6718" width="0" style="181" hidden="1" customWidth="1"/>
    <col min="6719" max="6754" width="12.5703125" style="181" customWidth="1"/>
    <col min="6755" max="6912" width="11.42578125" style="181"/>
    <col min="6913" max="6913" width="17.42578125" style="181" customWidth="1"/>
    <col min="6914" max="6914" width="19.5703125" style="181" customWidth="1"/>
    <col min="6915" max="6915" width="12.42578125" style="181" customWidth="1"/>
    <col min="6916" max="6916" width="18.7109375" style="181" customWidth="1"/>
    <col min="6917" max="6917" width="12.7109375" style="181" customWidth="1"/>
    <col min="6918" max="6918" width="12.5703125" style="181" customWidth="1"/>
    <col min="6919" max="6919" width="12.7109375" style="181" customWidth="1"/>
    <col min="6920" max="6920" width="12" style="181" customWidth="1"/>
    <col min="6921" max="6922" width="12.7109375" style="181" customWidth="1"/>
    <col min="6923" max="6925" width="4.5703125" style="181" customWidth="1"/>
    <col min="6926" max="6954" width="10.28515625" style="181" customWidth="1"/>
    <col min="6955" max="6958" width="10.85546875" style="181" customWidth="1"/>
    <col min="6959" max="6963" width="12.5703125" style="181" customWidth="1"/>
    <col min="6964" max="6974" width="0" style="181" hidden="1" customWidth="1"/>
    <col min="6975" max="7010" width="12.5703125" style="181" customWidth="1"/>
    <col min="7011" max="7168" width="11.42578125" style="181"/>
    <col min="7169" max="7169" width="17.42578125" style="181" customWidth="1"/>
    <col min="7170" max="7170" width="19.5703125" style="181" customWidth="1"/>
    <col min="7171" max="7171" width="12.42578125" style="181" customWidth="1"/>
    <col min="7172" max="7172" width="18.7109375" style="181" customWidth="1"/>
    <col min="7173" max="7173" width="12.7109375" style="181" customWidth="1"/>
    <col min="7174" max="7174" width="12.5703125" style="181" customWidth="1"/>
    <col min="7175" max="7175" width="12.7109375" style="181" customWidth="1"/>
    <col min="7176" max="7176" width="12" style="181" customWidth="1"/>
    <col min="7177" max="7178" width="12.7109375" style="181" customWidth="1"/>
    <col min="7179" max="7181" width="4.5703125" style="181" customWidth="1"/>
    <col min="7182" max="7210" width="10.28515625" style="181" customWidth="1"/>
    <col min="7211" max="7214" width="10.85546875" style="181" customWidth="1"/>
    <col min="7215" max="7219" width="12.5703125" style="181" customWidth="1"/>
    <col min="7220" max="7230" width="0" style="181" hidden="1" customWidth="1"/>
    <col min="7231" max="7266" width="12.5703125" style="181" customWidth="1"/>
    <col min="7267" max="7424" width="11.42578125" style="181"/>
    <col min="7425" max="7425" width="17.42578125" style="181" customWidth="1"/>
    <col min="7426" max="7426" width="19.5703125" style="181" customWidth="1"/>
    <col min="7427" max="7427" width="12.42578125" style="181" customWidth="1"/>
    <col min="7428" max="7428" width="18.7109375" style="181" customWidth="1"/>
    <col min="7429" max="7429" width="12.7109375" style="181" customWidth="1"/>
    <col min="7430" max="7430" width="12.5703125" style="181" customWidth="1"/>
    <col min="7431" max="7431" width="12.7109375" style="181" customWidth="1"/>
    <col min="7432" max="7432" width="12" style="181" customWidth="1"/>
    <col min="7433" max="7434" width="12.7109375" style="181" customWidth="1"/>
    <col min="7435" max="7437" width="4.5703125" style="181" customWidth="1"/>
    <col min="7438" max="7466" width="10.28515625" style="181" customWidth="1"/>
    <col min="7467" max="7470" width="10.85546875" style="181" customWidth="1"/>
    <col min="7471" max="7475" width="12.5703125" style="181" customWidth="1"/>
    <col min="7476" max="7486" width="0" style="181" hidden="1" customWidth="1"/>
    <col min="7487" max="7522" width="12.5703125" style="181" customWidth="1"/>
    <col min="7523" max="7680" width="11.42578125" style="181"/>
    <col min="7681" max="7681" width="17.42578125" style="181" customWidth="1"/>
    <col min="7682" max="7682" width="19.5703125" style="181" customWidth="1"/>
    <col min="7683" max="7683" width="12.42578125" style="181" customWidth="1"/>
    <col min="7684" max="7684" width="18.7109375" style="181" customWidth="1"/>
    <col min="7685" max="7685" width="12.7109375" style="181" customWidth="1"/>
    <col min="7686" max="7686" width="12.5703125" style="181" customWidth="1"/>
    <col min="7687" max="7687" width="12.7109375" style="181" customWidth="1"/>
    <col min="7688" max="7688" width="12" style="181" customWidth="1"/>
    <col min="7689" max="7690" width="12.7109375" style="181" customWidth="1"/>
    <col min="7691" max="7693" width="4.5703125" style="181" customWidth="1"/>
    <col min="7694" max="7722" width="10.28515625" style="181" customWidth="1"/>
    <col min="7723" max="7726" width="10.85546875" style="181" customWidth="1"/>
    <col min="7727" max="7731" width="12.5703125" style="181" customWidth="1"/>
    <col min="7732" max="7742" width="0" style="181" hidden="1" customWidth="1"/>
    <col min="7743" max="7778" width="12.5703125" style="181" customWidth="1"/>
    <col min="7779" max="7936" width="11.42578125" style="181"/>
    <col min="7937" max="7937" width="17.42578125" style="181" customWidth="1"/>
    <col min="7938" max="7938" width="19.5703125" style="181" customWidth="1"/>
    <col min="7939" max="7939" width="12.42578125" style="181" customWidth="1"/>
    <col min="7940" max="7940" width="18.7109375" style="181" customWidth="1"/>
    <col min="7941" max="7941" width="12.7109375" style="181" customWidth="1"/>
    <col min="7942" max="7942" width="12.5703125" style="181" customWidth="1"/>
    <col min="7943" max="7943" width="12.7109375" style="181" customWidth="1"/>
    <col min="7944" max="7944" width="12" style="181" customWidth="1"/>
    <col min="7945" max="7946" width="12.7109375" style="181" customWidth="1"/>
    <col min="7947" max="7949" width="4.5703125" style="181" customWidth="1"/>
    <col min="7950" max="7978" width="10.28515625" style="181" customWidth="1"/>
    <col min="7979" max="7982" width="10.85546875" style="181" customWidth="1"/>
    <col min="7983" max="7987" width="12.5703125" style="181" customWidth="1"/>
    <col min="7988" max="7998" width="0" style="181" hidden="1" customWidth="1"/>
    <col min="7999" max="8034" width="12.5703125" style="181" customWidth="1"/>
    <col min="8035" max="8192" width="11.42578125" style="181"/>
    <col min="8193" max="8193" width="17.42578125" style="181" customWidth="1"/>
    <col min="8194" max="8194" width="19.5703125" style="181" customWidth="1"/>
    <col min="8195" max="8195" width="12.42578125" style="181" customWidth="1"/>
    <col min="8196" max="8196" width="18.7109375" style="181" customWidth="1"/>
    <col min="8197" max="8197" width="12.7109375" style="181" customWidth="1"/>
    <col min="8198" max="8198" width="12.5703125" style="181" customWidth="1"/>
    <col min="8199" max="8199" width="12.7109375" style="181" customWidth="1"/>
    <col min="8200" max="8200" width="12" style="181" customWidth="1"/>
    <col min="8201" max="8202" width="12.7109375" style="181" customWidth="1"/>
    <col min="8203" max="8205" width="4.5703125" style="181" customWidth="1"/>
    <col min="8206" max="8234" width="10.28515625" style="181" customWidth="1"/>
    <col min="8235" max="8238" width="10.85546875" style="181" customWidth="1"/>
    <col min="8239" max="8243" width="12.5703125" style="181" customWidth="1"/>
    <col min="8244" max="8254" width="0" style="181" hidden="1" customWidth="1"/>
    <col min="8255" max="8290" width="12.5703125" style="181" customWidth="1"/>
    <col min="8291" max="8448" width="11.42578125" style="181"/>
    <col min="8449" max="8449" width="17.42578125" style="181" customWidth="1"/>
    <col min="8450" max="8450" width="19.5703125" style="181" customWidth="1"/>
    <col min="8451" max="8451" width="12.42578125" style="181" customWidth="1"/>
    <col min="8452" max="8452" width="18.7109375" style="181" customWidth="1"/>
    <col min="8453" max="8453" width="12.7109375" style="181" customWidth="1"/>
    <col min="8454" max="8454" width="12.5703125" style="181" customWidth="1"/>
    <col min="8455" max="8455" width="12.7109375" style="181" customWidth="1"/>
    <col min="8456" max="8456" width="12" style="181" customWidth="1"/>
    <col min="8457" max="8458" width="12.7109375" style="181" customWidth="1"/>
    <col min="8459" max="8461" width="4.5703125" style="181" customWidth="1"/>
    <col min="8462" max="8490" width="10.28515625" style="181" customWidth="1"/>
    <col min="8491" max="8494" width="10.85546875" style="181" customWidth="1"/>
    <col min="8495" max="8499" width="12.5703125" style="181" customWidth="1"/>
    <col min="8500" max="8510" width="0" style="181" hidden="1" customWidth="1"/>
    <col min="8511" max="8546" width="12.5703125" style="181" customWidth="1"/>
    <col min="8547" max="8704" width="11.42578125" style="181"/>
    <col min="8705" max="8705" width="17.42578125" style="181" customWidth="1"/>
    <col min="8706" max="8706" width="19.5703125" style="181" customWidth="1"/>
    <col min="8707" max="8707" width="12.42578125" style="181" customWidth="1"/>
    <col min="8708" max="8708" width="18.7109375" style="181" customWidth="1"/>
    <col min="8709" max="8709" width="12.7109375" style="181" customWidth="1"/>
    <col min="8710" max="8710" width="12.5703125" style="181" customWidth="1"/>
    <col min="8711" max="8711" width="12.7109375" style="181" customWidth="1"/>
    <col min="8712" max="8712" width="12" style="181" customWidth="1"/>
    <col min="8713" max="8714" width="12.7109375" style="181" customWidth="1"/>
    <col min="8715" max="8717" width="4.5703125" style="181" customWidth="1"/>
    <col min="8718" max="8746" width="10.28515625" style="181" customWidth="1"/>
    <col min="8747" max="8750" width="10.85546875" style="181" customWidth="1"/>
    <col min="8751" max="8755" width="12.5703125" style="181" customWidth="1"/>
    <col min="8756" max="8766" width="0" style="181" hidden="1" customWidth="1"/>
    <col min="8767" max="8802" width="12.5703125" style="181" customWidth="1"/>
    <col min="8803" max="8960" width="11.42578125" style="181"/>
    <col min="8961" max="8961" width="17.42578125" style="181" customWidth="1"/>
    <col min="8962" max="8962" width="19.5703125" style="181" customWidth="1"/>
    <col min="8963" max="8963" width="12.42578125" style="181" customWidth="1"/>
    <col min="8964" max="8964" width="18.7109375" style="181" customWidth="1"/>
    <col min="8965" max="8965" width="12.7109375" style="181" customWidth="1"/>
    <col min="8966" max="8966" width="12.5703125" style="181" customWidth="1"/>
    <col min="8967" max="8967" width="12.7109375" style="181" customWidth="1"/>
    <col min="8968" max="8968" width="12" style="181" customWidth="1"/>
    <col min="8969" max="8970" width="12.7109375" style="181" customWidth="1"/>
    <col min="8971" max="8973" width="4.5703125" style="181" customWidth="1"/>
    <col min="8974" max="9002" width="10.28515625" style="181" customWidth="1"/>
    <col min="9003" max="9006" width="10.85546875" style="181" customWidth="1"/>
    <col min="9007" max="9011" width="12.5703125" style="181" customWidth="1"/>
    <col min="9012" max="9022" width="0" style="181" hidden="1" customWidth="1"/>
    <col min="9023" max="9058" width="12.5703125" style="181" customWidth="1"/>
    <col min="9059" max="9216" width="11.42578125" style="181"/>
    <col min="9217" max="9217" width="17.42578125" style="181" customWidth="1"/>
    <col min="9218" max="9218" width="19.5703125" style="181" customWidth="1"/>
    <col min="9219" max="9219" width="12.42578125" style="181" customWidth="1"/>
    <col min="9220" max="9220" width="18.7109375" style="181" customWidth="1"/>
    <col min="9221" max="9221" width="12.7109375" style="181" customWidth="1"/>
    <col min="9222" max="9222" width="12.5703125" style="181" customWidth="1"/>
    <col min="9223" max="9223" width="12.7109375" style="181" customWidth="1"/>
    <col min="9224" max="9224" width="12" style="181" customWidth="1"/>
    <col min="9225" max="9226" width="12.7109375" style="181" customWidth="1"/>
    <col min="9227" max="9229" width="4.5703125" style="181" customWidth="1"/>
    <col min="9230" max="9258" width="10.28515625" style="181" customWidth="1"/>
    <col min="9259" max="9262" width="10.85546875" style="181" customWidth="1"/>
    <col min="9263" max="9267" width="12.5703125" style="181" customWidth="1"/>
    <col min="9268" max="9278" width="0" style="181" hidden="1" customWidth="1"/>
    <col min="9279" max="9314" width="12.5703125" style="181" customWidth="1"/>
    <col min="9315" max="9472" width="11.42578125" style="181"/>
    <col min="9473" max="9473" width="17.42578125" style="181" customWidth="1"/>
    <col min="9474" max="9474" width="19.5703125" style="181" customWidth="1"/>
    <col min="9475" max="9475" width="12.42578125" style="181" customWidth="1"/>
    <col min="9476" max="9476" width="18.7109375" style="181" customWidth="1"/>
    <col min="9477" max="9477" width="12.7109375" style="181" customWidth="1"/>
    <col min="9478" max="9478" width="12.5703125" style="181" customWidth="1"/>
    <col min="9479" max="9479" width="12.7109375" style="181" customWidth="1"/>
    <col min="9480" max="9480" width="12" style="181" customWidth="1"/>
    <col min="9481" max="9482" width="12.7109375" style="181" customWidth="1"/>
    <col min="9483" max="9485" width="4.5703125" style="181" customWidth="1"/>
    <col min="9486" max="9514" width="10.28515625" style="181" customWidth="1"/>
    <col min="9515" max="9518" width="10.85546875" style="181" customWidth="1"/>
    <col min="9519" max="9523" width="12.5703125" style="181" customWidth="1"/>
    <col min="9524" max="9534" width="0" style="181" hidden="1" customWidth="1"/>
    <col min="9535" max="9570" width="12.5703125" style="181" customWidth="1"/>
    <col min="9571" max="9728" width="11.42578125" style="181"/>
    <col min="9729" max="9729" width="17.42578125" style="181" customWidth="1"/>
    <col min="9730" max="9730" width="19.5703125" style="181" customWidth="1"/>
    <col min="9731" max="9731" width="12.42578125" style="181" customWidth="1"/>
    <col min="9732" max="9732" width="18.7109375" style="181" customWidth="1"/>
    <col min="9733" max="9733" width="12.7109375" style="181" customWidth="1"/>
    <col min="9734" max="9734" width="12.5703125" style="181" customWidth="1"/>
    <col min="9735" max="9735" width="12.7109375" style="181" customWidth="1"/>
    <col min="9736" max="9736" width="12" style="181" customWidth="1"/>
    <col min="9737" max="9738" width="12.7109375" style="181" customWidth="1"/>
    <col min="9739" max="9741" width="4.5703125" style="181" customWidth="1"/>
    <col min="9742" max="9770" width="10.28515625" style="181" customWidth="1"/>
    <col min="9771" max="9774" width="10.85546875" style="181" customWidth="1"/>
    <col min="9775" max="9779" width="12.5703125" style="181" customWidth="1"/>
    <col min="9780" max="9790" width="0" style="181" hidden="1" customWidth="1"/>
    <col min="9791" max="9826" width="12.5703125" style="181" customWidth="1"/>
    <col min="9827" max="9984" width="11.42578125" style="181"/>
    <col min="9985" max="9985" width="17.42578125" style="181" customWidth="1"/>
    <col min="9986" max="9986" width="19.5703125" style="181" customWidth="1"/>
    <col min="9987" max="9987" width="12.42578125" style="181" customWidth="1"/>
    <col min="9988" max="9988" width="18.7109375" style="181" customWidth="1"/>
    <col min="9989" max="9989" width="12.7109375" style="181" customWidth="1"/>
    <col min="9990" max="9990" width="12.5703125" style="181" customWidth="1"/>
    <col min="9991" max="9991" width="12.7109375" style="181" customWidth="1"/>
    <col min="9992" max="9992" width="12" style="181" customWidth="1"/>
    <col min="9993" max="9994" width="12.7109375" style="181" customWidth="1"/>
    <col min="9995" max="9997" width="4.5703125" style="181" customWidth="1"/>
    <col min="9998" max="10026" width="10.28515625" style="181" customWidth="1"/>
    <col min="10027" max="10030" width="10.85546875" style="181" customWidth="1"/>
    <col min="10031" max="10035" width="12.5703125" style="181" customWidth="1"/>
    <col min="10036" max="10046" width="0" style="181" hidden="1" customWidth="1"/>
    <col min="10047" max="10082" width="12.5703125" style="181" customWidth="1"/>
    <col min="10083" max="10240" width="11.42578125" style="181"/>
    <col min="10241" max="10241" width="17.42578125" style="181" customWidth="1"/>
    <col min="10242" max="10242" width="19.5703125" style="181" customWidth="1"/>
    <col min="10243" max="10243" width="12.42578125" style="181" customWidth="1"/>
    <col min="10244" max="10244" width="18.7109375" style="181" customWidth="1"/>
    <col min="10245" max="10245" width="12.7109375" style="181" customWidth="1"/>
    <col min="10246" max="10246" width="12.5703125" style="181" customWidth="1"/>
    <col min="10247" max="10247" width="12.7109375" style="181" customWidth="1"/>
    <col min="10248" max="10248" width="12" style="181" customWidth="1"/>
    <col min="10249" max="10250" width="12.7109375" style="181" customWidth="1"/>
    <col min="10251" max="10253" width="4.5703125" style="181" customWidth="1"/>
    <col min="10254" max="10282" width="10.28515625" style="181" customWidth="1"/>
    <col min="10283" max="10286" width="10.85546875" style="181" customWidth="1"/>
    <col min="10287" max="10291" width="12.5703125" style="181" customWidth="1"/>
    <col min="10292" max="10302" width="0" style="181" hidden="1" customWidth="1"/>
    <col min="10303" max="10338" width="12.5703125" style="181" customWidth="1"/>
    <col min="10339" max="10496" width="11.42578125" style="181"/>
    <col min="10497" max="10497" width="17.42578125" style="181" customWidth="1"/>
    <col min="10498" max="10498" width="19.5703125" style="181" customWidth="1"/>
    <col min="10499" max="10499" width="12.42578125" style="181" customWidth="1"/>
    <col min="10500" max="10500" width="18.7109375" style="181" customWidth="1"/>
    <col min="10501" max="10501" width="12.7109375" style="181" customWidth="1"/>
    <col min="10502" max="10502" width="12.5703125" style="181" customWidth="1"/>
    <col min="10503" max="10503" width="12.7109375" style="181" customWidth="1"/>
    <col min="10504" max="10504" width="12" style="181" customWidth="1"/>
    <col min="10505" max="10506" width="12.7109375" style="181" customWidth="1"/>
    <col min="10507" max="10509" width="4.5703125" style="181" customWidth="1"/>
    <col min="10510" max="10538" width="10.28515625" style="181" customWidth="1"/>
    <col min="10539" max="10542" width="10.85546875" style="181" customWidth="1"/>
    <col min="10543" max="10547" width="12.5703125" style="181" customWidth="1"/>
    <col min="10548" max="10558" width="0" style="181" hidden="1" customWidth="1"/>
    <col min="10559" max="10594" width="12.5703125" style="181" customWidth="1"/>
    <col min="10595" max="10752" width="11.42578125" style="181"/>
    <col min="10753" max="10753" width="17.42578125" style="181" customWidth="1"/>
    <col min="10754" max="10754" width="19.5703125" style="181" customWidth="1"/>
    <col min="10755" max="10755" width="12.42578125" style="181" customWidth="1"/>
    <col min="10756" max="10756" width="18.7109375" style="181" customWidth="1"/>
    <col min="10757" max="10757" width="12.7109375" style="181" customWidth="1"/>
    <col min="10758" max="10758" width="12.5703125" style="181" customWidth="1"/>
    <col min="10759" max="10759" width="12.7109375" style="181" customWidth="1"/>
    <col min="10760" max="10760" width="12" style="181" customWidth="1"/>
    <col min="10761" max="10762" width="12.7109375" style="181" customWidth="1"/>
    <col min="10763" max="10765" width="4.5703125" style="181" customWidth="1"/>
    <col min="10766" max="10794" width="10.28515625" style="181" customWidth="1"/>
    <col min="10795" max="10798" width="10.85546875" style="181" customWidth="1"/>
    <col min="10799" max="10803" width="12.5703125" style="181" customWidth="1"/>
    <col min="10804" max="10814" width="0" style="181" hidden="1" customWidth="1"/>
    <col min="10815" max="10850" width="12.5703125" style="181" customWidth="1"/>
    <col min="10851" max="11008" width="11.42578125" style="181"/>
    <col min="11009" max="11009" width="17.42578125" style="181" customWidth="1"/>
    <col min="11010" max="11010" width="19.5703125" style="181" customWidth="1"/>
    <col min="11011" max="11011" width="12.42578125" style="181" customWidth="1"/>
    <col min="11012" max="11012" width="18.7109375" style="181" customWidth="1"/>
    <col min="11013" max="11013" width="12.7109375" style="181" customWidth="1"/>
    <col min="11014" max="11014" width="12.5703125" style="181" customWidth="1"/>
    <col min="11015" max="11015" width="12.7109375" style="181" customWidth="1"/>
    <col min="11016" max="11016" width="12" style="181" customWidth="1"/>
    <col min="11017" max="11018" width="12.7109375" style="181" customWidth="1"/>
    <col min="11019" max="11021" width="4.5703125" style="181" customWidth="1"/>
    <col min="11022" max="11050" width="10.28515625" style="181" customWidth="1"/>
    <col min="11051" max="11054" width="10.85546875" style="181" customWidth="1"/>
    <col min="11055" max="11059" width="12.5703125" style="181" customWidth="1"/>
    <col min="11060" max="11070" width="0" style="181" hidden="1" customWidth="1"/>
    <col min="11071" max="11106" width="12.5703125" style="181" customWidth="1"/>
    <col min="11107" max="11264" width="11.42578125" style="181"/>
    <col min="11265" max="11265" width="17.42578125" style="181" customWidth="1"/>
    <col min="11266" max="11266" width="19.5703125" style="181" customWidth="1"/>
    <col min="11267" max="11267" width="12.42578125" style="181" customWidth="1"/>
    <col min="11268" max="11268" width="18.7109375" style="181" customWidth="1"/>
    <col min="11269" max="11269" width="12.7109375" style="181" customWidth="1"/>
    <col min="11270" max="11270" width="12.5703125" style="181" customWidth="1"/>
    <col min="11271" max="11271" width="12.7109375" style="181" customWidth="1"/>
    <col min="11272" max="11272" width="12" style="181" customWidth="1"/>
    <col min="11273" max="11274" width="12.7109375" style="181" customWidth="1"/>
    <col min="11275" max="11277" width="4.5703125" style="181" customWidth="1"/>
    <col min="11278" max="11306" width="10.28515625" style="181" customWidth="1"/>
    <col min="11307" max="11310" width="10.85546875" style="181" customWidth="1"/>
    <col min="11311" max="11315" width="12.5703125" style="181" customWidth="1"/>
    <col min="11316" max="11326" width="0" style="181" hidden="1" customWidth="1"/>
    <col min="11327" max="11362" width="12.5703125" style="181" customWidth="1"/>
    <col min="11363" max="11520" width="11.42578125" style="181"/>
    <col min="11521" max="11521" width="17.42578125" style="181" customWidth="1"/>
    <col min="11522" max="11522" width="19.5703125" style="181" customWidth="1"/>
    <col min="11523" max="11523" width="12.42578125" style="181" customWidth="1"/>
    <col min="11524" max="11524" width="18.7109375" style="181" customWidth="1"/>
    <col min="11525" max="11525" width="12.7109375" style="181" customWidth="1"/>
    <col min="11526" max="11526" width="12.5703125" style="181" customWidth="1"/>
    <col min="11527" max="11527" width="12.7109375" style="181" customWidth="1"/>
    <col min="11528" max="11528" width="12" style="181" customWidth="1"/>
    <col min="11529" max="11530" width="12.7109375" style="181" customWidth="1"/>
    <col min="11531" max="11533" width="4.5703125" style="181" customWidth="1"/>
    <col min="11534" max="11562" width="10.28515625" style="181" customWidth="1"/>
    <col min="11563" max="11566" width="10.85546875" style="181" customWidth="1"/>
    <col min="11567" max="11571" width="12.5703125" style="181" customWidth="1"/>
    <col min="11572" max="11582" width="0" style="181" hidden="1" customWidth="1"/>
    <col min="11583" max="11618" width="12.5703125" style="181" customWidth="1"/>
    <col min="11619" max="11776" width="11.42578125" style="181"/>
    <col min="11777" max="11777" width="17.42578125" style="181" customWidth="1"/>
    <col min="11778" max="11778" width="19.5703125" style="181" customWidth="1"/>
    <col min="11779" max="11779" width="12.42578125" style="181" customWidth="1"/>
    <col min="11780" max="11780" width="18.7109375" style="181" customWidth="1"/>
    <col min="11781" max="11781" width="12.7109375" style="181" customWidth="1"/>
    <col min="11782" max="11782" width="12.5703125" style="181" customWidth="1"/>
    <col min="11783" max="11783" width="12.7109375" style="181" customWidth="1"/>
    <col min="11784" max="11784" width="12" style="181" customWidth="1"/>
    <col min="11785" max="11786" width="12.7109375" style="181" customWidth="1"/>
    <col min="11787" max="11789" width="4.5703125" style="181" customWidth="1"/>
    <col min="11790" max="11818" width="10.28515625" style="181" customWidth="1"/>
    <col min="11819" max="11822" width="10.85546875" style="181" customWidth="1"/>
    <col min="11823" max="11827" width="12.5703125" style="181" customWidth="1"/>
    <col min="11828" max="11838" width="0" style="181" hidden="1" customWidth="1"/>
    <col min="11839" max="11874" width="12.5703125" style="181" customWidth="1"/>
    <col min="11875" max="12032" width="11.42578125" style="181"/>
    <col min="12033" max="12033" width="17.42578125" style="181" customWidth="1"/>
    <col min="12034" max="12034" width="19.5703125" style="181" customWidth="1"/>
    <col min="12035" max="12035" width="12.42578125" style="181" customWidth="1"/>
    <col min="12036" max="12036" width="18.7109375" style="181" customWidth="1"/>
    <col min="12037" max="12037" width="12.7109375" style="181" customWidth="1"/>
    <col min="12038" max="12038" width="12.5703125" style="181" customWidth="1"/>
    <col min="12039" max="12039" width="12.7109375" style="181" customWidth="1"/>
    <col min="12040" max="12040" width="12" style="181" customWidth="1"/>
    <col min="12041" max="12042" width="12.7109375" style="181" customWidth="1"/>
    <col min="12043" max="12045" width="4.5703125" style="181" customWidth="1"/>
    <col min="12046" max="12074" width="10.28515625" style="181" customWidth="1"/>
    <col min="12075" max="12078" width="10.85546875" style="181" customWidth="1"/>
    <col min="12079" max="12083" width="12.5703125" style="181" customWidth="1"/>
    <col min="12084" max="12094" width="0" style="181" hidden="1" customWidth="1"/>
    <col min="12095" max="12130" width="12.5703125" style="181" customWidth="1"/>
    <col min="12131" max="12288" width="11.42578125" style="181"/>
    <col min="12289" max="12289" width="17.42578125" style="181" customWidth="1"/>
    <col min="12290" max="12290" width="19.5703125" style="181" customWidth="1"/>
    <col min="12291" max="12291" width="12.42578125" style="181" customWidth="1"/>
    <col min="12292" max="12292" width="18.7109375" style="181" customWidth="1"/>
    <col min="12293" max="12293" width="12.7109375" style="181" customWidth="1"/>
    <col min="12294" max="12294" width="12.5703125" style="181" customWidth="1"/>
    <col min="12295" max="12295" width="12.7109375" style="181" customWidth="1"/>
    <col min="12296" max="12296" width="12" style="181" customWidth="1"/>
    <col min="12297" max="12298" width="12.7109375" style="181" customWidth="1"/>
    <col min="12299" max="12301" width="4.5703125" style="181" customWidth="1"/>
    <col min="12302" max="12330" width="10.28515625" style="181" customWidth="1"/>
    <col min="12331" max="12334" width="10.85546875" style="181" customWidth="1"/>
    <col min="12335" max="12339" width="12.5703125" style="181" customWidth="1"/>
    <col min="12340" max="12350" width="0" style="181" hidden="1" customWidth="1"/>
    <col min="12351" max="12386" width="12.5703125" style="181" customWidth="1"/>
    <col min="12387" max="12544" width="11.42578125" style="181"/>
    <col min="12545" max="12545" width="17.42578125" style="181" customWidth="1"/>
    <col min="12546" max="12546" width="19.5703125" style="181" customWidth="1"/>
    <col min="12547" max="12547" width="12.42578125" style="181" customWidth="1"/>
    <col min="12548" max="12548" width="18.7109375" style="181" customWidth="1"/>
    <col min="12549" max="12549" width="12.7109375" style="181" customWidth="1"/>
    <col min="12550" max="12550" width="12.5703125" style="181" customWidth="1"/>
    <col min="12551" max="12551" width="12.7109375" style="181" customWidth="1"/>
    <col min="12552" max="12552" width="12" style="181" customWidth="1"/>
    <col min="12553" max="12554" width="12.7109375" style="181" customWidth="1"/>
    <col min="12555" max="12557" width="4.5703125" style="181" customWidth="1"/>
    <col min="12558" max="12586" width="10.28515625" style="181" customWidth="1"/>
    <col min="12587" max="12590" width="10.85546875" style="181" customWidth="1"/>
    <col min="12591" max="12595" width="12.5703125" style="181" customWidth="1"/>
    <col min="12596" max="12606" width="0" style="181" hidden="1" customWidth="1"/>
    <col min="12607" max="12642" width="12.5703125" style="181" customWidth="1"/>
    <col min="12643" max="12800" width="11.42578125" style="181"/>
    <col min="12801" max="12801" width="17.42578125" style="181" customWidth="1"/>
    <col min="12802" max="12802" width="19.5703125" style="181" customWidth="1"/>
    <col min="12803" max="12803" width="12.42578125" style="181" customWidth="1"/>
    <col min="12804" max="12804" width="18.7109375" style="181" customWidth="1"/>
    <col min="12805" max="12805" width="12.7109375" style="181" customWidth="1"/>
    <col min="12806" max="12806" width="12.5703125" style="181" customWidth="1"/>
    <col min="12807" max="12807" width="12.7109375" style="181" customWidth="1"/>
    <col min="12808" max="12808" width="12" style="181" customWidth="1"/>
    <col min="12809" max="12810" width="12.7109375" style="181" customWidth="1"/>
    <col min="12811" max="12813" width="4.5703125" style="181" customWidth="1"/>
    <col min="12814" max="12842" width="10.28515625" style="181" customWidth="1"/>
    <col min="12843" max="12846" width="10.85546875" style="181" customWidth="1"/>
    <col min="12847" max="12851" width="12.5703125" style="181" customWidth="1"/>
    <col min="12852" max="12862" width="0" style="181" hidden="1" customWidth="1"/>
    <col min="12863" max="12898" width="12.5703125" style="181" customWidth="1"/>
    <col min="12899" max="13056" width="11.42578125" style="181"/>
    <col min="13057" max="13057" width="17.42578125" style="181" customWidth="1"/>
    <col min="13058" max="13058" width="19.5703125" style="181" customWidth="1"/>
    <col min="13059" max="13059" width="12.42578125" style="181" customWidth="1"/>
    <col min="13060" max="13060" width="18.7109375" style="181" customWidth="1"/>
    <col min="13061" max="13061" width="12.7109375" style="181" customWidth="1"/>
    <col min="13062" max="13062" width="12.5703125" style="181" customWidth="1"/>
    <col min="13063" max="13063" width="12.7109375" style="181" customWidth="1"/>
    <col min="13064" max="13064" width="12" style="181" customWidth="1"/>
    <col min="13065" max="13066" width="12.7109375" style="181" customWidth="1"/>
    <col min="13067" max="13069" width="4.5703125" style="181" customWidth="1"/>
    <col min="13070" max="13098" width="10.28515625" style="181" customWidth="1"/>
    <col min="13099" max="13102" width="10.85546875" style="181" customWidth="1"/>
    <col min="13103" max="13107" width="12.5703125" style="181" customWidth="1"/>
    <col min="13108" max="13118" width="0" style="181" hidden="1" customWidth="1"/>
    <col min="13119" max="13154" width="12.5703125" style="181" customWidth="1"/>
    <col min="13155" max="13312" width="11.42578125" style="181"/>
    <col min="13313" max="13313" width="17.42578125" style="181" customWidth="1"/>
    <col min="13314" max="13314" width="19.5703125" style="181" customWidth="1"/>
    <col min="13315" max="13315" width="12.42578125" style="181" customWidth="1"/>
    <col min="13316" max="13316" width="18.7109375" style="181" customWidth="1"/>
    <col min="13317" max="13317" width="12.7109375" style="181" customWidth="1"/>
    <col min="13318" max="13318" width="12.5703125" style="181" customWidth="1"/>
    <col min="13319" max="13319" width="12.7109375" style="181" customWidth="1"/>
    <col min="13320" max="13320" width="12" style="181" customWidth="1"/>
    <col min="13321" max="13322" width="12.7109375" style="181" customWidth="1"/>
    <col min="13323" max="13325" width="4.5703125" style="181" customWidth="1"/>
    <col min="13326" max="13354" width="10.28515625" style="181" customWidth="1"/>
    <col min="13355" max="13358" width="10.85546875" style="181" customWidth="1"/>
    <col min="13359" max="13363" width="12.5703125" style="181" customWidth="1"/>
    <col min="13364" max="13374" width="0" style="181" hidden="1" customWidth="1"/>
    <col min="13375" max="13410" width="12.5703125" style="181" customWidth="1"/>
    <col min="13411" max="13568" width="11.42578125" style="181"/>
    <col min="13569" max="13569" width="17.42578125" style="181" customWidth="1"/>
    <col min="13570" max="13570" width="19.5703125" style="181" customWidth="1"/>
    <col min="13571" max="13571" width="12.42578125" style="181" customWidth="1"/>
    <col min="13572" max="13572" width="18.7109375" style="181" customWidth="1"/>
    <col min="13573" max="13573" width="12.7109375" style="181" customWidth="1"/>
    <col min="13574" max="13574" width="12.5703125" style="181" customWidth="1"/>
    <col min="13575" max="13575" width="12.7109375" style="181" customWidth="1"/>
    <col min="13576" max="13576" width="12" style="181" customWidth="1"/>
    <col min="13577" max="13578" width="12.7109375" style="181" customWidth="1"/>
    <col min="13579" max="13581" width="4.5703125" style="181" customWidth="1"/>
    <col min="13582" max="13610" width="10.28515625" style="181" customWidth="1"/>
    <col min="13611" max="13614" width="10.85546875" style="181" customWidth="1"/>
    <col min="13615" max="13619" width="12.5703125" style="181" customWidth="1"/>
    <col min="13620" max="13630" width="0" style="181" hidden="1" customWidth="1"/>
    <col min="13631" max="13666" width="12.5703125" style="181" customWidth="1"/>
    <col min="13667" max="13824" width="11.42578125" style="181"/>
    <col min="13825" max="13825" width="17.42578125" style="181" customWidth="1"/>
    <col min="13826" max="13826" width="19.5703125" style="181" customWidth="1"/>
    <col min="13827" max="13827" width="12.42578125" style="181" customWidth="1"/>
    <col min="13828" max="13828" width="18.7109375" style="181" customWidth="1"/>
    <col min="13829" max="13829" width="12.7109375" style="181" customWidth="1"/>
    <col min="13830" max="13830" width="12.5703125" style="181" customWidth="1"/>
    <col min="13831" max="13831" width="12.7109375" style="181" customWidth="1"/>
    <col min="13832" max="13832" width="12" style="181" customWidth="1"/>
    <col min="13833" max="13834" width="12.7109375" style="181" customWidth="1"/>
    <col min="13835" max="13837" width="4.5703125" style="181" customWidth="1"/>
    <col min="13838" max="13866" width="10.28515625" style="181" customWidth="1"/>
    <col min="13867" max="13870" width="10.85546875" style="181" customWidth="1"/>
    <col min="13871" max="13875" width="12.5703125" style="181" customWidth="1"/>
    <col min="13876" max="13886" width="0" style="181" hidden="1" customWidth="1"/>
    <col min="13887" max="13922" width="12.5703125" style="181" customWidth="1"/>
    <col min="13923" max="14080" width="11.42578125" style="181"/>
    <col min="14081" max="14081" width="17.42578125" style="181" customWidth="1"/>
    <col min="14082" max="14082" width="19.5703125" style="181" customWidth="1"/>
    <col min="14083" max="14083" width="12.42578125" style="181" customWidth="1"/>
    <col min="14084" max="14084" width="18.7109375" style="181" customWidth="1"/>
    <col min="14085" max="14085" width="12.7109375" style="181" customWidth="1"/>
    <col min="14086" max="14086" width="12.5703125" style="181" customWidth="1"/>
    <col min="14087" max="14087" width="12.7109375" style="181" customWidth="1"/>
    <col min="14088" max="14088" width="12" style="181" customWidth="1"/>
    <col min="14089" max="14090" width="12.7109375" style="181" customWidth="1"/>
    <col min="14091" max="14093" width="4.5703125" style="181" customWidth="1"/>
    <col min="14094" max="14122" width="10.28515625" style="181" customWidth="1"/>
    <col min="14123" max="14126" width="10.85546875" style="181" customWidth="1"/>
    <col min="14127" max="14131" width="12.5703125" style="181" customWidth="1"/>
    <col min="14132" max="14142" width="0" style="181" hidden="1" customWidth="1"/>
    <col min="14143" max="14178" width="12.5703125" style="181" customWidth="1"/>
    <col min="14179" max="14336" width="11.42578125" style="181"/>
    <col min="14337" max="14337" width="17.42578125" style="181" customWidth="1"/>
    <col min="14338" max="14338" width="19.5703125" style="181" customWidth="1"/>
    <col min="14339" max="14339" width="12.42578125" style="181" customWidth="1"/>
    <col min="14340" max="14340" width="18.7109375" style="181" customWidth="1"/>
    <col min="14341" max="14341" width="12.7109375" style="181" customWidth="1"/>
    <col min="14342" max="14342" width="12.5703125" style="181" customWidth="1"/>
    <col min="14343" max="14343" width="12.7109375" style="181" customWidth="1"/>
    <col min="14344" max="14344" width="12" style="181" customWidth="1"/>
    <col min="14345" max="14346" width="12.7109375" style="181" customWidth="1"/>
    <col min="14347" max="14349" width="4.5703125" style="181" customWidth="1"/>
    <col min="14350" max="14378" width="10.28515625" style="181" customWidth="1"/>
    <col min="14379" max="14382" width="10.85546875" style="181" customWidth="1"/>
    <col min="14383" max="14387" width="12.5703125" style="181" customWidth="1"/>
    <col min="14388" max="14398" width="0" style="181" hidden="1" customWidth="1"/>
    <col min="14399" max="14434" width="12.5703125" style="181" customWidth="1"/>
    <col min="14435" max="14592" width="11.42578125" style="181"/>
    <col min="14593" max="14593" width="17.42578125" style="181" customWidth="1"/>
    <col min="14594" max="14594" width="19.5703125" style="181" customWidth="1"/>
    <col min="14595" max="14595" width="12.42578125" style="181" customWidth="1"/>
    <col min="14596" max="14596" width="18.7109375" style="181" customWidth="1"/>
    <col min="14597" max="14597" width="12.7109375" style="181" customWidth="1"/>
    <col min="14598" max="14598" width="12.5703125" style="181" customWidth="1"/>
    <col min="14599" max="14599" width="12.7109375" style="181" customWidth="1"/>
    <col min="14600" max="14600" width="12" style="181" customWidth="1"/>
    <col min="14601" max="14602" width="12.7109375" style="181" customWidth="1"/>
    <col min="14603" max="14605" width="4.5703125" style="181" customWidth="1"/>
    <col min="14606" max="14634" width="10.28515625" style="181" customWidth="1"/>
    <col min="14635" max="14638" width="10.85546875" style="181" customWidth="1"/>
    <col min="14639" max="14643" width="12.5703125" style="181" customWidth="1"/>
    <col min="14644" max="14654" width="0" style="181" hidden="1" customWidth="1"/>
    <col min="14655" max="14690" width="12.5703125" style="181" customWidth="1"/>
    <col min="14691" max="14848" width="11.42578125" style="181"/>
    <col min="14849" max="14849" width="17.42578125" style="181" customWidth="1"/>
    <col min="14850" max="14850" width="19.5703125" style="181" customWidth="1"/>
    <col min="14851" max="14851" width="12.42578125" style="181" customWidth="1"/>
    <col min="14852" max="14852" width="18.7109375" style="181" customWidth="1"/>
    <col min="14853" max="14853" width="12.7109375" style="181" customWidth="1"/>
    <col min="14854" max="14854" width="12.5703125" style="181" customWidth="1"/>
    <col min="14855" max="14855" width="12.7109375" style="181" customWidth="1"/>
    <col min="14856" max="14856" width="12" style="181" customWidth="1"/>
    <col min="14857" max="14858" width="12.7109375" style="181" customWidth="1"/>
    <col min="14859" max="14861" width="4.5703125" style="181" customWidth="1"/>
    <col min="14862" max="14890" width="10.28515625" style="181" customWidth="1"/>
    <col min="14891" max="14894" width="10.85546875" style="181" customWidth="1"/>
    <col min="14895" max="14899" width="12.5703125" style="181" customWidth="1"/>
    <col min="14900" max="14910" width="0" style="181" hidden="1" customWidth="1"/>
    <col min="14911" max="14946" width="12.5703125" style="181" customWidth="1"/>
    <col min="14947" max="15104" width="11.42578125" style="181"/>
    <col min="15105" max="15105" width="17.42578125" style="181" customWidth="1"/>
    <col min="15106" max="15106" width="19.5703125" style="181" customWidth="1"/>
    <col min="15107" max="15107" width="12.42578125" style="181" customWidth="1"/>
    <col min="15108" max="15108" width="18.7109375" style="181" customWidth="1"/>
    <col min="15109" max="15109" width="12.7109375" style="181" customWidth="1"/>
    <col min="15110" max="15110" width="12.5703125" style="181" customWidth="1"/>
    <col min="15111" max="15111" width="12.7109375" style="181" customWidth="1"/>
    <col min="15112" max="15112" width="12" style="181" customWidth="1"/>
    <col min="15113" max="15114" width="12.7109375" style="181" customWidth="1"/>
    <col min="15115" max="15117" width="4.5703125" style="181" customWidth="1"/>
    <col min="15118" max="15146" width="10.28515625" style="181" customWidth="1"/>
    <col min="15147" max="15150" width="10.85546875" style="181" customWidth="1"/>
    <col min="15151" max="15155" width="12.5703125" style="181" customWidth="1"/>
    <col min="15156" max="15166" width="0" style="181" hidden="1" customWidth="1"/>
    <col min="15167" max="15202" width="12.5703125" style="181" customWidth="1"/>
    <col min="15203" max="15360" width="11.42578125" style="181"/>
    <col min="15361" max="15361" width="17.42578125" style="181" customWidth="1"/>
    <col min="15362" max="15362" width="19.5703125" style="181" customWidth="1"/>
    <col min="15363" max="15363" width="12.42578125" style="181" customWidth="1"/>
    <col min="15364" max="15364" width="18.7109375" style="181" customWidth="1"/>
    <col min="15365" max="15365" width="12.7109375" style="181" customWidth="1"/>
    <col min="15366" max="15366" width="12.5703125" style="181" customWidth="1"/>
    <col min="15367" max="15367" width="12.7109375" style="181" customWidth="1"/>
    <col min="15368" max="15368" width="12" style="181" customWidth="1"/>
    <col min="15369" max="15370" width="12.7109375" style="181" customWidth="1"/>
    <col min="15371" max="15373" width="4.5703125" style="181" customWidth="1"/>
    <col min="15374" max="15402" width="10.28515625" style="181" customWidth="1"/>
    <col min="15403" max="15406" width="10.85546875" style="181" customWidth="1"/>
    <col min="15407" max="15411" width="12.5703125" style="181" customWidth="1"/>
    <col min="15412" max="15422" width="0" style="181" hidden="1" customWidth="1"/>
    <col min="15423" max="15458" width="12.5703125" style="181" customWidth="1"/>
    <col min="15459" max="15616" width="11.42578125" style="181"/>
    <col min="15617" max="15617" width="17.42578125" style="181" customWidth="1"/>
    <col min="15618" max="15618" width="19.5703125" style="181" customWidth="1"/>
    <col min="15619" max="15619" width="12.42578125" style="181" customWidth="1"/>
    <col min="15620" max="15620" width="18.7109375" style="181" customWidth="1"/>
    <col min="15621" max="15621" width="12.7109375" style="181" customWidth="1"/>
    <col min="15622" max="15622" width="12.5703125" style="181" customWidth="1"/>
    <col min="15623" max="15623" width="12.7109375" style="181" customWidth="1"/>
    <col min="15624" max="15624" width="12" style="181" customWidth="1"/>
    <col min="15625" max="15626" width="12.7109375" style="181" customWidth="1"/>
    <col min="15627" max="15629" width="4.5703125" style="181" customWidth="1"/>
    <col min="15630" max="15658" width="10.28515625" style="181" customWidth="1"/>
    <col min="15659" max="15662" width="10.85546875" style="181" customWidth="1"/>
    <col min="15663" max="15667" width="12.5703125" style="181" customWidth="1"/>
    <col min="15668" max="15678" width="0" style="181" hidden="1" customWidth="1"/>
    <col min="15679" max="15714" width="12.5703125" style="181" customWidth="1"/>
    <col min="15715" max="15872" width="11.42578125" style="181"/>
    <col min="15873" max="15873" width="17.42578125" style="181" customWidth="1"/>
    <col min="15874" max="15874" width="19.5703125" style="181" customWidth="1"/>
    <col min="15875" max="15875" width="12.42578125" style="181" customWidth="1"/>
    <col min="15876" max="15876" width="18.7109375" style="181" customWidth="1"/>
    <col min="15877" max="15877" width="12.7109375" style="181" customWidth="1"/>
    <col min="15878" max="15878" width="12.5703125" style="181" customWidth="1"/>
    <col min="15879" max="15879" width="12.7109375" style="181" customWidth="1"/>
    <col min="15880" max="15880" width="12" style="181" customWidth="1"/>
    <col min="15881" max="15882" width="12.7109375" style="181" customWidth="1"/>
    <col min="15883" max="15885" width="4.5703125" style="181" customWidth="1"/>
    <col min="15886" max="15914" width="10.28515625" style="181" customWidth="1"/>
    <col min="15915" max="15918" width="10.85546875" style="181" customWidth="1"/>
    <col min="15919" max="15923" width="12.5703125" style="181" customWidth="1"/>
    <col min="15924" max="15934" width="0" style="181" hidden="1" customWidth="1"/>
    <col min="15935" max="15970" width="12.5703125" style="181" customWidth="1"/>
    <col min="15971" max="16128" width="11.42578125" style="181"/>
    <col min="16129" max="16129" width="17.42578125" style="181" customWidth="1"/>
    <col min="16130" max="16130" width="19.5703125" style="181" customWidth="1"/>
    <col min="16131" max="16131" width="12.42578125" style="181" customWidth="1"/>
    <col min="16132" max="16132" width="18.7109375" style="181" customWidth="1"/>
    <col min="16133" max="16133" width="12.7109375" style="181" customWidth="1"/>
    <col min="16134" max="16134" width="12.5703125" style="181" customWidth="1"/>
    <col min="16135" max="16135" width="12.7109375" style="181" customWidth="1"/>
    <col min="16136" max="16136" width="12" style="181" customWidth="1"/>
    <col min="16137" max="16138" width="12.7109375" style="181" customWidth="1"/>
    <col min="16139" max="16141" width="4.5703125" style="181" customWidth="1"/>
    <col min="16142" max="16170" width="10.28515625" style="181" customWidth="1"/>
    <col min="16171" max="16174" width="10.85546875" style="181" customWidth="1"/>
    <col min="16175" max="16179" width="12.5703125" style="181" customWidth="1"/>
    <col min="16180" max="16190" width="0" style="181" hidden="1" customWidth="1"/>
    <col min="16191" max="16226" width="12.5703125" style="181" customWidth="1"/>
    <col min="16227" max="16384" width="11.42578125" style="181"/>
  </cols>
  <sheetData>
    <row r="1" spans="1:56" s="3" customFormat="1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188"/>
    </row>
    <row r="2" spans="1:56" s="3" customFormat="1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188"/>
    </row>
    <row r="3" spans="1:56" s="3" customFormat="1" ht="12.75" customHeight="1" x14ac:dyDescent="0.2">
      <c r="A3" s="1"/>
      <c r="B3" s="2"/>
      <c r="C3" s="2"/>
      <c r="D3" s="4"/>
      <c r="E3" s="2"/>
      <c r="F3" s="2"/>
      <c r="G3" s="2"/>
      <c r="H3" s="5"/>
      <c r="I3" s="2"/>
      <c r="J3" s="2"/>
      <c r="K3" s="188"/>
    </row>
    <row r="4" spans="1:56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188"/>
    </row>
    <row r="5" spans="1:56" s="3" customFormat="1" ht="33" customHeight="1" x14ac:dyDescent="0.35">
      <c r="A5" s="6"/>
      <c r="B5" s="2"/>
      <c r="C5" s="2"/>
      <c r="D5" s="2"/>
      <c r="E5" s="2"/>
      <c r="F5" s="2"/>
      <c r="G5" s="2"/>
      <c r="H5" s="2"/>
      <c r="I5" s="2"/>
      <c r="J5" s="2"/>
      <c r="K5" s="189"/>
    </row>
    <row r="6" spans="1:56" s="3" customFormat="1" ht="39.75" customHeight="1" x14ac:dyDescent="0.15">
      <c r="A6" s="932"/>
      <c r="B6" s="932"/>
      <c r="C6" s="932"/>
      <c r="D6" s="932"/>
      <c r="E6" s="932"/>
      <c r="F6" s="932"/>
      <c r="G6" s="932"/>
      <c r="H6" s="932"/>
      <c r="I6" s="932"/>
      <c r="J6" s="237"/>
      <c r="K6" s="190"/>
    </row>
    <row r="7" spans="1:56" s="3" customFormat="1" ht="30" customHeight="1" x14ac:dyDescent="0.2">
      <c r="A7" s="7"/>
      <c r="B7" s="7"/>
      <c r="C7" s="7"/>
      <c r="D7" s="7"/>
      <c r="E7" s="7"/>
      <c r="F7" s="7"/>
      <c r="G7" s="7"/>
      <c r="H7" s="7"/>
      <c r="I7" s="7"/>
      <c r="J7" s="8"/>
      <c r="K7" s="191"/>
    </row>
    <row r="8" spans="1:56" s="3" customFormat="1" ht="20.25" customHeight="1" x14ac:dyDescent="0.15">
      <c r="A8" s="753"/>
      <c r="B8" s="753"/>
      <c r="C8" s="753"/>
      <c r="D8" s="924"/>
      <c r="E8" s="783"/>
      <c r="F8" s="783"/>
      <c r="G8" s="783"/>
      <c r="H8" s="783"/>
      <c r="I8" s="783"/>
      <c r="J8" s="783"/>
      <c r="K8" s="191"/>
    </row>
    <row r="9" spans="1:56" s="9" customFormat="1" ht="18" customHeight="1" x14ac:dyDescent="0.15">
      <c r="A9" s="753"/>
      <c r="B9" s="753"/>
      <c r="C9" s="753"/>
      <c r="D9" s="924"/>
      <c r="E9" s="924"/>
      <c r="F9" s="924"/>
      <c r="G9" s="924"/>
      <c r="H9" s="924"/>
      <c r="I9" s="924"/>
      <c r="J9" s="924"/>
      <c r="K9" s="1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753"/>
      <c r="B10" s="753"/>
      <c r="C10" s="753"/>
      <c r="D10" s="924"/>
      <c r="E10" s="235"/>
      <c r="F10" s="11"/>
      <c r="G10" s="12"/>
      <c r="H10" s="235"/>
      <c r="I10" s="11"/>
      <c r="J10" s="12"/>
      <c r="K10" s="1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3"/>
      <c r="AX10" s="13"/>
      <c r="AY10" s="13"/>
      <c r="AZ10" s="13"/>
      <c r="BA10" s="13"/>
      <c r="BB10" s="13"/>
      <c r="BC10" s="13"/>
      <c r="BD10" s="13"/>
    </row>
    <row r="11" spans="1:56" s="9" customFormat="1" ht="21.75" customHeight="1" x14ac:dyDescent="0.15">
      <c r="A11" s="754"/>
      <c r="B11" s="14"/>
      <c r="C11" s="15"/>
      <c r="D11" s="16"/>
      <c r="E11" s="17"/>
      <c r="F11" s="18"/>
      <c r="G11" s="19"/>
      <c r="H11" s="17"/>
      <c r="I11" s="18"/>
      <c r="J11" s="19"/>
      <c r="K11" s="185"/>
      <c r="L11" s="20"/>
      <c r="M11" s="20"/>
      <c r="N11" s="20"/>
      <c r="O11" s="20"/>
      <c r="P11" s="20"/>
      <c r="Q11" s="20"/>
      <c r="R11" s="20"/>
      <c r="S11" s="20"/>
      <c r="T11" s="2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3"/>
      <c r="AX11" s="13"/>
      <c r="AY11" s="13"/>
      <c r="AZ11" s="13"/>
      <c r="BA11" s="13"/>
      <c r="BB11" s="13"/>
      <c r="BC11" s="13"/>
      <c r="BD11" s="13"/>
    </row>
    <row r="12" spans="1:56" s="9" customFormat="1" ht="18" customHeight="1" x14ac:dyDescent="0.15">
      <c r="A12" s="755"/>
      <c r="B12" s="226"/>
      <c r="C12" s="21"/>
      <c r="D12" s="22"/>
      <c r="E12" s="23"/>
      <c r="F12" s="24"/>
      <c r="G12" s="25"/>
      <c r="H12" s="23"/>
      <c r="I12" s="24"/>
      <c r="J12" s="25"/>
      <c r="K12" s="185"/>
      <c r="L12" s="20"/>
      <c r="M12" s="20"/>
      <c r="N12" s="20"/>
      <c r="O12" s="20"/>
      <c r="P12" s="20"/>
      <c r="Q12" s="20"/>
      <c r="R12" s="20"/>
      <c r="S12" s="20"/>
      <c r="T12" s="2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3"/>
      <c r="AX12" s="13"/>
      <c r="AY12" s="13"/>
      <c r="AZ12" s="13"/>
      <c r="BA12" s="13"/>
      <c r="BB12" s="13"/>
      <c r="BC12" s="13"/>
      <c r="BD12" s="13"/>
    </row>
    <row r="13" spans="1:56" s="9" customFormat="1" ht="23.25" customHeight="1" x14ac:dyDescent="0.15">
      <c r="A13" s="756"/>
      <c r="B13" s="757"/>
      <c r="C13" s="26"/>
      <c r="D13" s="27"/>
      <c r="E13" s="28"/>
      <c r="F13" s="29"/>
      <c r="G13" s="30"/>
      <c r="H13" s="28"/>
      <c r="I13" s="29"/>
      <c r="J13" s="30"/>
      <c r="K13" s="185"/>
      <c r="L13" s="20"/>
      <c r="M13" s="20"/>
      <c r="N13" s="20"/>
      <c r="O13" s="20"/>
      <c r="P13" s="20"/>
      <c r="Q13" s="20"/>
      <c r="R13" s="20"/>
      <c r="S13" s="20"/>
      <c r="T13" s="2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3"/>
      <c r="AX13" s="13"/>
      <c r="AY13" s="13"/>
      <c r="AZ13" s="13"/>
      <c r="BA13" s="13"/>
      <c r="BB13" s="13"/>
      <c r="BC13" s="13"/>
      <c r="BD13" s="13"/>
    </row>
    <row r="14" spans="1:56" s="9" customFormat="1" ht="15.75" customHeight="1" thickBot="1" x14ac:dyDescent="0.2">
      <c r="A14" s="761"/>
      <c r="B14" s="762"/>
      <c r="C14" s="763"/>
      <c r="D14" s="60"/>
      <c r="E14" s="192"/>
      <c r="F14" s="193"/>
      <c r="G14" s="194"/>
      <c r="H14" s="192"/>
      <c r="I14" s="193"/>
      <c r="J14" s="194"/>
      <c r="K14" s="185"/>
      <c r="L14" s="20"/>
      <c r="M14" s="20"/>
      <c r="N14" s="20"/>
      <c r="O14" s="20"/>
      <c r="P14" s="20"/>
      <c r="Q14" s="20"/>
      <c r="R14" s="20"/>
      <c r="S14" s="20"/>
      <c r="T14" s="2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3"/>
      <c r="AX14" s="13"/>
      <c r="AY14" s="13"/>
      <c r="AZ14" s="13"/>
      <c r="BA14" s="13"/>
      <c r="BB14" s="13"/>
      <c r="BC14" s="13"/>
      <c r="BD14" s="13"/>
    </row>
    <row r="15" spans="1:56" s="9" customFormat="1" ht="15.75" customHeight="1" x14ac:dyDescent="0.15">
      <c r="A15" s="933"/>
      <c r="B15" s="934"/>
      <c r="C15" s="935"/>
      <c r="D15" s="195"/>
      <c r="E15" s="196"/>
      <c r="F15" s="196"/>
      <c r="G15" s="196"/>
      <c r="H15" s="196"/>
      <c r="I15" s="196"/>
      <c r="J15" s="196"/>
      <c r="K15" s="185"/>
      <c r="L15" s="20"/>
      <c r="M15" s="20"/>
      <c r="N15" s="20"/>
      <c r="O15" s="20"/>
      <c r="P15" s="20"/>
      <c r="Q15" s="20"/>
      <c r="R15" s="20"/>
      <c r="S15" s="20"/>
      <c r="T15" s="2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3"/>
      <c r="AX15" s="13"/>
      <c r="AY15" s="13"/>
      <c r="AZ15" s="13"/>
      <c r="BA15" s="13"/>
      <c r="BB15" s="13"/>
      <c r="BC15" s="13"/>
      <c r="BD15" s="13"/>
    </row>
    <row r="16" spans="1:56" s="9" customFormat="1" ht="15.75" customHeight="1" x14ac:dyDescent="0.15">
      <c r="A16" s="795"/>
      <c r="B16" s="796"/>
      <c r="C16" s="797"/>
      <c r="D16" s="197"/>
      <c r="E16" s="198"/>
      <c r="F16" s="198"/>
      <c r="G16" s="198"/>
      <c r="H16" s="198"/>
      <c r="I16" s="198"/>
      <c r="J16" s="198"/>
      <c r="K16" s="185"/>
      <c r="L16" s="20"/>
      <c r="M16" s="20"/>
      <c r="N16" s="20"/>
      <c r="O16" s="20"/>
      <c r="P16" s="20"/>
      <c r="Q16" s="20"/>
      <c r="R16" s="20"/>
      <c r="S16" s="20"/>
      <c r="T16" s="2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3"/>
      <c r="AX16" s="13"/>
      <c r="AY16" s="13"/>
      <c r="AZ16" s="13"/>
      <c r="BA16" s="13"/>
      <c r="BB16" s="13"/>
      <c r="BC16" s="13"/>
      <c r="BD16" s="13"/>
    </row>
    <row r="17" spans="1:63" s="9" customFormat="1" ht="30.75" customHeight="1" x14ac:dyDescent="0.2">
      <c r="A17" s="35"/>
      <c r="B17" s="36"/>
      <c r="C17" s="36"/>
      <c r="D17" s="37"/>
      <c r="E17" s="37"/>
      <c r="F17" s="37"/>
      <c r="G17" s="37"/>
      <c r="H17" s="37"/>
      <c r="I17" s="236"/>
      <c r="J17" s="38"/>
      <c r="K17" s="199"/>
      <c r="L17" s="20"/>
      <c r="M17" s="20"/>
      <c r="N17" s="20"/>
      <c r="O17" s="20"/>
      <c r="P17" s="20"/>
      <c r="Q17" s="20"/>
      <c r="R17" s="20"/>
      <c r="S17" s="20"/>
      <c r="T17" s="2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753"/>
      <c r="B18" s="753"/>
      <c r="C18" s="753"/>
      <c r="D18" s="924"/>
      <c r="E18" s="924"/>
      <c r="F18" s="924"/>
      <c r="G18" s="924"/>
      <c r="H18" s="925"/>
      <c r="I18" s="926"/>
      <c r="J18" s="38"/>
      <c r="K18" s="1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753"/>
      <c r="B19" s="753"/>
      <c r="C19" s="753"/>
      <c r="D19" s="924"/>
      <c r="E19" s="223"/>
      <c r="F19" s="39"/>
      <c r="G19" s="40"/>
      <c r="H19" s="223"/>
      <c r="I19" s="40"/>
      <c r="J19" s="38"/>
      <c r="K19" s="1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1"/>
      <c r="AX19" s="13"/>
      <c r="AY19" s="13"/>
      <c r="AZ19" s="41"/>
      <c r="BA19" s="41"/>
      <c r="BB19" s="41"/>
      <c r="BC19" s="41"/>
      <c r="BD19" s="41"/>
      <c r="BE19" s="41"/>
    </row>
    <row r="20" spans="1:63" s="9" customFormat="1" ht="24.75" customHeight="1" x14ac:dyDescent="0.15">
      <c r="A20" s="755"/>
      <c r="B20" s="774"/>
      <c r="C20" s="42"/>
      <c r="D20" s="22"/>
      <c r="E20" s="23"/>
      <c r="F20" s="24"/>
      <c r="G20" s="25"/>
      <c r="H20" s="43"/>
      <c r="I20" s="25"/>
      <c r="J20" s="186"/>
      <c r="K20" s="200"/>
      <c r="L20" s="20"/>
      <c r="M20" s="20"/>
      <c r="N20" s="20"/>
      <c r="O20" s="20"/>
      <c r="P20" s="20"/>
      <c r="Q20" s="20"/>
      <c r="R20" s="20"/>
      <c r="S20" s="2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1"/>
      <c r="AX20" s="13"/>
      <c r="AY20" s="13"/>
      <c r="AZ20" s="41"/>
      <c r="BA20" s="44"/>
      <c r="BB20" s="44"/>
      <c r="BC20" s="45"/>
      <c r="BD20" s="45"/>
      <c r="BE20" s="41"/>
    </row>
    <row r="21" spans="1:63" s="9" customFormat="1" ht="24.75" customHeight="1" x14ac:dyDescent="0.15">
      <c r="A21" s="755"/>
      <c r="B21" s="769"/>
      <c r="C21" s="46"/>
      <c r="D21" s="47"/>
      <c r="E21" s="48"/>
      <c r="F21" s="49"/>
      <c r="G21" s="50"/>
      <c r="H21" s="51"/>
      <c r="I21" s="52"/>
      <c r="J21" s="186"/>
      <c r="K21" s="200"/>
      <c r="L21" s="20"/>
      <c r="M21" s="20"/>
      <c r="N21" s="20"/>
      <c r="O21" s="20"/>
      <c r="P21" s="20"/>
      <c r="Q21" s="20"/>
      <c r="R21" s="20"/>
      <c r="S21" s="2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1"/>
      <c r="AX21" s="13"/>
      <c r="AY21" s="13"/>
      <c r="AZ21" s="41"/>
      <c r="BA21" s="44"/>
      <c r="BB21" s="44"/>
      <c r="BC21" s="45"/>
      <c r="BD21" s="45"/>
      <c r="BE21" s="41"/>
    </row>
    <row r="22" spans="1:63" s="9" customFormat="1" ht="24.75" customHeight="1" x14ac:dyDescent="0.15">
      <c r="A22" s="755"/>
      <c r="B22" s="774"/>
      <c r="C22" s="53"/>
      <c r="D22" s="54"/>
      <c r="E22" s="55"/>
      <c r="F22" s="56"/>
      <c r="G22" s="57"/>
      <c r="H22" s="58"/>
      <c r="I22" s="57"/>
      <c r="J22" s="186"/>
      <c r="K22" s="200"/>
      <c r="L22" s="20"/>
      <c r="M22" s="20"/>
      <c r="N22" s="20"/>
      <c r="O22" s="20"/>
      <c r="P22" s="20"/>
      <c r="Q22" s="20"/>
      <c r="R22" s="20"/>
      <c r="S22" s="2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1"/>
      <c r="AX22" s="13"/>
      <c r="AY22" s="13"/>
      <c r="AZ22" s="41"/>
      <c r="BA22" s="44"/>
      <c r="BB22" s="44"/>
      <c r="BC22" s="45"/>
      <c r="BD22" s="45"/>
      <c r="BE22" s="41"/>
    </row>
    <row r="23" spans="1:63" s="9" customFormat="1" ht="24.75" customHeight="1" x14ac:dyDescent="0.15">
      <c r="A23" s="791"/>
      <c r="B23" s="769"/>
      <c r="C23" s="59"/>
      <c r="D23" s="47"/>
      <c r="E23" s="48"/>
      <c r="F23" s="49"/>
      <c r="G23" s="52"/>
      <c r="H23" s="51"/>
      <c r="I23" s="52"/>
      <c r="J23" s="186"/>
      <c r="K23" s="200"/>
      <c r="L23" s="20"/>
      <c r="M23" s="20"/>
      <c r="N23" s="20"/>
      <c r="O23" s="20"/>
      <c r="P23" s="20"/>
      <c r="Q23" s="20"/>
      <c r="R23" s="20"/>
      <c r="S23" s="2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1"/>
      <c r="AX23" s="13"/>
      <c r="AY23" s="13"/>
      <c r="AZ23" s="41"/>
      <c r="BA23" s="44"/>
      <c r="BB23" s="44"/>
      <c r="BC23" s="45"/>
      <c r="BD23" s="45"/>
      <c r="BE23" s="41"/>
    </row>
    <row r="24" spans="1:63" s="9" customFormat="1" ht="24.75" customHeight="1" x14ac:dyDescent="0.15">
      <c r="A24" s="792"/>
      <c r="B24" s="793"/>
      <c r="C24" s="53"/>
      <c r="D24" s="60"/>
      <c r="E24" s="61"/>
      <c r="F24" s="62"/>
      <c r="G24" s="63"/>
      <c r="H24" s="61"/>
      <c r="I24" s="63"/>
      <c r="J24" s="186"/>
      <c r="K24" s="200"/>
      <c r="L24" s="20"/>
      <c r="M24" s="20"/>
      <c r="N24" s="20"/>
      <c r="O24" s="20"/>
      <c r="P24" s="20"/>
      <c r="Q24" s="20"/>
      <c r="R24" s="20"/>
      <c r="S24" s="2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1"/>
      <c r="AX24" s="13"/>
      <c r="AY24" s="13"/>
      <c r="AZ24" s="41"/>
      <c r="BA24" s="44"/>
      <c r="BB24" s="44"/>
      <c r="BC24" s="45"/>
      <c r="BD24" s="45"/>
      <c r="BE24" s="41"/>
    </row>
    <row r="25" spans="1:63" s="9" customFormat="1" ht="24.75" customHeight="1" x14ac:dyDescent="0.15">
      <c r="A25" s="794"/>
      <c r="B25" s="771"/>
      <c r="C25" s="59"/>
      <c r="D25" s="47"/>
      <c r="E25" s="64"/>
      <c r="F25" s="65"/>
      <c r="G25" s="52"/>
      <c r="H25" s="64"/>
      <c r="I25" s="52"/>
      <c r="J25" s="186"/>
      <c r="K25" s="200"/>
      <c r="L25" s="20"/>
      <c r="M25" s="20"/>
      <c r="N25" s="20"/>
      <c r="O25" s="20"/>
      <c r="P25" s="20"/>
      <c r="Q25" s="20"/>
      <c r="R25" s="20"/>
      <c r="S25" s="2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1"/>
      <c r="AX25" s="13"/>
      <c r="AY25" s="13"/>
      <c r="AZ25" s="41"/>
      <c r="BA25" s="44"/>
      <c r="BB25" s="44"/>
      <c r="BC25" s="45"/>
      <c r="BD25" s="45"/>
      <c r="BE25" s="41"/>
    </row>
    <row r="26" spans="1:63" s="9" customFormat="1" ht="15.95" customHeight="1" x14ac:dyDescent="0.15">
      <c r="A26" s="795"/>
      <c r="B26" s="796"/>
      <c r="C26" s="797"/>
      <c r="D26" s="31"/>
      <c r="E26" s="32"/>
      <c r="F26" s="33"/>
      <c r="G26" s="34"/>
      <c r="H26" s="32"/>
      <c r="I26" s="34"/>
      <c r="J26" s="186"/>
      <c r="K26" s="200"/>
      <c r="L26" s="20"/>
      <c r="M26" s="20"/>
      <c r="N26" s="20"/>
      <c r="O26" s="20"/>
      <c r="P26" s="20"/>
      <c r="Q26" s="20"/>
      <c r="R26" s="20"/>
      <c r="S26" s="2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1"/>
      <c r="AX26" s="13"/>
      <c r="AY26" s="13"/>
      <c r="AZ26" s="41"/>
      <c r="BA26" s="44"/>
      <c r="BB26" s="44"/>
      <c r="BC26" s="45"/>
      <c r="BD26" s="45"/>
      <c r="BE26" s="41"/>
    </row>
    <row r="27" spans="1:63" s="9" customFormat="1" ht="30.75" customHeight="1" x14ac:dyDescent="0.2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19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</row>
    <row r="28" spans="1:63" s="9" customFormat="1" ht="22.5" customHeight="1" x14ac:dyDescent="0.15">
      <c r="A28" s="927"/>
      <c r="B28" s="927"/>
      <c r="C28" s="927"/>
      <c r="D28" s="238"/>
      <c r="E28" s="66"/>
      <c r="F28" s="67"/>
      <c r="G28" s="68"/>
      <c r="H28" s="69"/>
      <c r="I28" s="69"/>
      <c r="J28" s="70"/>
      <c r="K28" s="199"/>
      <c r="L28" s="20"/>
      <c r="M28" s="20"/>
      <c r="N28" s="20"/>
      <c r="O28" s="20"/>
      <c r="P28" s="20"/>
      <c r="Q28" s="20"/>
      <c r="R28" s="20"/>
      <c r="S28" s="20"/>
      <c r="T28" s="2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0"/>
      <c r="BB28" s="20"/>
      <c r="BC28" s="20"/>
      <c r="BD28" s="20"/>
      <c r="BE28" s="20"/>
      <c r="BF28" s="20"/>
      <c r="BG28" s="20"/>
    </row>
    <row r="29" spans="1:63" s="9" customFormat="1" ht="15.75" customHeight="1" x14ac:dyDescent="0.15">
      <c r="A29" s="768"/>
      <c r="B29" s="936"/>
      <c r="C29" s="937"/>
      <c r="D29" s="71"/>
      <c r="E29" s="72"/>
      <c r="F29" s="73"/>
      <c r="G29" s="74"/>
      <c r="H29" s="75"/>
      <c r="I29" s="75"/>
      <c r="J29" s="76"/>
      <c r="K29" s="201"/>
      <c r="L29" s="77"/>
      <c r="M29" s="77"/>
      <c r="N29" s="77"/>
      <c r="O29" s="77"/>
      <c r="P29" s="77"/>
      <c r="Q29" s="77"/>
      <c r="R29" s="77"/>
      <c r="S29" s="77"/>
      <c r="T29" s="77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/>
      <c r="BB29" s="13"/>
      <c r="BC29" s="77"/>
      <c r="BD29" s="13"/>
      <c r="BE29" s="13"/>
    </row>
    <row r="30" spans="1:63" s="9" customFormat="1" ht="15.75" customHeight="1" x14ac:dyDescent="0.15">
      <c r="A30" s="774"/>
      <c r="B30" s="928"/>
      <c r="C30" s="929"/>
      <c r="D30" s="78"/>
      <c r="E30" s="79"/>
      <c r="F30" s="80"/>
      <c r="G30" s="74"/>
      <c r="H30" s="75"/>
      <c r="I30" s="75"/>
      <c r="J30" s="76"/>
      <c r="K30" s="201"/>
      <c r="L30" s="77"/>
      <c r="M30" s="77"/>
      <c r="N30" s="77"/>
      <c r="O30" s="77"/>
      <c r="P30" s="77"/>
      <c r="Q30" s="77"/>
      <c r="R30" s="77"/>
      <c r="S30" s="77"/>
      <c r="T30" s="77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7"/>
      <c r="BB30" s="13"/>
      <c r="BC30" s="77"/>
      <c r="BD30" s="13"/>
      <c r="BE30" s="13"/>
    </row>
    <row r="31" spans="1:63" s="9" customFormat="1" ht="15.75" customHeight="1" x14ac:dyDescent="0.15">
      <c r="A31" s="774"/>
      <c r="B31" s="928"/>
      <c r="C31" s="929"/>
      <c r="D31" s="78"/>
      <c r="E31" s="79"/>
      <c r="F31" s="80"/>
      <c r="G31" s="74"/>
      <c r="H31" s="75"/>
      <c r="I31" s="75"/>
      <c r="J31" s="76"/>
      <c r="K31" s="201"/>
      <c r="L31" s="77"/>
      <c r="M31" s="77"/>
      <c r="N31" s="77"/>
      <c r="O31" s="77"/>
      <c r="P31" s="77"/>
      <c r="Q31" s="77"/>
      <c r="R31" s="77"/>
      <c r="S31" s="77"/>
      <c r="T31" s="77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7"/>
      <c r="BB31" s="13"/>
      <c r="BC31" s="77"/>
      <c r="BD31" s="13"/>
      <c r="BE31" s="13"/>
    </row>
    <row r="32" spans="1:63" s="9" customFormat="1" ht="15.75" customHeight="1" x14ac:dyDescent="0.15">
      <c r="A32" s="774"/>
      <c r="B32" s="928"/>
      <c r="C32" s="929"/>
      <c r="D32" s="78"/>
      <c r="E32" s="81"/>
      <c r="F32" s="82"/>
      <c r="G32" s="74"/>
      <c r="H32" s="75"/>
      <c r="I32" s="83"/>
      <c r="J32" s="75"/>
      <c r="K32" s="201"/>
      <c r="L32" s="77"/>
      <c r="M32" s="77"/>
      <c r="N32" s="77"/>
      <c r="O32" s="77"/>
      <c r="P32" s="77"/>
      <c r="Q32" s="77"/>
      <c r="R32" s="77"/>
      <c r="S32" s="77"/>
      <c r="T32" s="77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7"/>
      <c r="BB32" s="13"/>
      <c r="BC32" s="77"/>
      <c r="BD32" s="13"/>
      <c r="BE32" s="13"/>
    </row>
    <row r="33" spans="1:61" s="9" customFormat="1" ht="15.75" customHeight="1" x14ac:dyDescent="0.15">
      <c r="A33" s="774"/>
      <c r="B33" s="928"/>
      <c r="C33" s="929"/>
      <c r="D33" s="78"/>
      <c r="E33" s="81"/>
      <c r="F33" s="82"/>
      <c r="G33" s="74"/>
      <c r="H33" s="75"/>
      <c r="I33" s="83"/>
      <c r="J33" s="75"/>
      <c r="K33" s="201"/>
      <c r="L33" s="77"/>
      <c r="M33" s="77"/>
      <c r="N33" s="77"/>
      <c r="O33" s="77"/>
      <c r="P33" s="77"/>
      <c r="Q33" s="77"/>
      <c r="R33" s="77"/>
      <c r="S33" s="77"/>
      <c r="T33" s="77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7"/>
      <c r="BB33" s="13"/>
      <c r="BC33" s="77"/>
      <c r="BD33" s="13"/>
      <c r="BE33" s="13"/>
    </row>
    <row r="34" spans="1:61" s="9" customFormat="1" ht="15.75" customHeight="1" x14ac:dyDescent="0.15">
      <c r="A34" s="774"/>
      <c r="B34" s="928"/>
      <c r="C34" s="929"/>
      <c r="D34" s="78"/>
      <c r="E34" s="81"/>
      <c r="F34" s="82"/>
      <c r="G34" s="74"/>
      <c r="H34" s="75"/>
      <c r="I34" s="83"/>
      <c r="J34" s="75"/>
      <c r="K34" s="201"/>
      <c r="L34" s="77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7"/>
      <c r="BB34" s="13"/>
      <c r="BC34" s="77"/>
      <c r="BD34" s="13"/>
      <c r="BE34" s="13"/>
    </row>
    <row r="35" spans="1:61" s="9" customFormat="1" ht="15.75" customHeight="1" x14ac:dyDescent="0.15">
      <c r="A35" s="774"/>
      <c r="B35" s="928"/>
      <c r="C35" s="929"/>
      <c r="D35" s="78"/>
      <c r="E35" s="81"/>
      <c r="F35" s="82"/>
      <c r="G35" s="74"/>
      <c r="H35" s="75"/>
      <c r="I35" s="83"/>
      <c r="J35" s="75"/>
      <c r="K35" s="201"/>
      <c r="L35" s="77"/>
      <c r="M35" s="77"/>
      <c r="N35" s="77"/>
      <c r="O35" s="77"/>
      <c r="P35" s="77"/>
      <c r="Q35" s="77"/>
      <c r="R35" s="77"/>
      <c r="S35" s="77"/>
      <c r="T35" s="77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7"/>
      <c r="BB35" s="13"/>
      <c r="BC35" s="77"/>
      <c r="BD35" s="13"/>
      <c r="BE35" s="13"/>
    </row>
    <row r="36" spans="1:61" s="9" customFormat="1" ht="15.75" customHeight="1" x14ac:dyDescent="0.15">
      <c r="A36" s="774"/>
      <c r="B36" s="928"/>
      <c r="C36" s="929"/>
      <c r="D36" s="78"/>
      <c r="E36" s="81"/>
      <c r="F36" s="82"/>
      <c r="G36" s="74"/>
      <c r="H36" s="75"/>
      <c r="I36" s="83"/>
      <c r="J36" s="75"/>
      <c r="K36" s="201"/>
      <c r="L36" s="77"/>
      <c r="M36" s="77"/>
      <c r="N36" s="77"/>
      <c r="O36" s="77"/>
      <c r="P36" s="77"/>
      <c r="Q36" s="77"/>
      <c r="R36" s="77"/>
      <c r="S36" s="77"/>
      <c r="T36" s="77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7"/>
      <c r="BB36" s="13"/>
      <c r="BC36" s="77"/>
      <c r="BD36" s="13"/>
      <c r="BE36" s="13"/>
    </row>
    <row r="37" spans="1:61" s="9" customFormat="1" ht="15.75" customHeight="1" x14ac:dyDescent="0.15">
      <c r="A37" s="769"/>
      <c r="B37" s="930"/>
      <c r="C37" s="931"/>
      <c r="D37" s="84"/>
      <c r="E37" s="85"/>
      <c r="F37" s="86"/>
      <c r="G37" s="74"/>
      <c r="H37" s="75"/>
      <c r="I37" s="83"/>
      <c r="J37" s="75"/>
      <c r="K37" s="201"/>
      <c r="L37" s="77"/>
      <c r="M37" s="77"/>
      <c r="N37" s="77"/>
      <c r="O37" s="77"/>
      <c r="P37" s="77"/>
      <c r="Q37" s="77"/>
      <c r="R37" s="77"/>
      <c r="S37" s="77"/>
      <c r="T37" s="77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7"/>
      <c r="BB37" s="13"/>
      <c r="BC37" s="77"/>
      <c r="BD37" s="13"/>
      <c r="BE37" s="13"/>
    </row>
    <row r="38" spans="1:61" s="9" customFormat="1" ht="15.75" customHeight="1" x14ac:dyDescent="0.15">
      <c r="A38" s="768"/>
      <c r="B38" s="768"/>
      <c r="C38" s="14"/>
      <c r="D38" s="71"/>
      <c r="E38" s="87"/>
      <c r="F38" s="88"/>
      <c r="G38" s="74"/>
      <c r="H38" s="75"/>
      <c r="I38" s="83"/>
      <c r="J38" s="75"/>
      <c r="K38" s="201"/>
      <c r="L38" s="77"/>
      <c r="M38" s="77"/>
      <c r="N38" s="77"/>
      <c r="O38" s="77"/>
      <c r="P38" s="77"/>
      <c r="Q38" s="77"/>
      <c r="R38" s="77"/>
      <c r="S38" s="77"/>
      <c r="T38" s="77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7"/>
      <c r="BB38" s="13"/>
      <c r="BC38" s="77"/>
      <c r="BD38" s="13"/>
      <c r="BE38" s="13"/>
    </row>
    <row r="39" spans="1:61" s="9" customFormat="1" ht="15.75" customHeight="1" x14ac:dyDescent="0.15">
      <c r="A39" s="774"/>
      <c r="B39" s="769"/>
      <c r="C39" s="226"/>
      <c r="D39" s="84"/>
      <c r="E39" s="89"/>
      <c r="F39" s="86"/>
      <c r="G39" s="74"/>
      <c r="H39" s="75"/>
      <c r="I39" s="83"/>
      <c r="J39" s="75"/>
      <c r="K39" s="201"/>
      <c r="L39" s="77"/>
      <c r="M39" s="77"/>
      <c r="N39" s="77"/>
      <c r="O39" s="77"/>
      <c r="P39" s="77"/>
      <c r="Q39" s="77"/>
      <c r="R39" s="77"/>
      <c r="S39" s="77"/>
      <c r="T39" s="77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7"/>
      <c r="BB39" s="13"/>
      <c r="BC39" s="77"/>
      <c r="BD39" s="13"/>
      <c r="BE39" s="13"/>
    </row>
    <row r="40" spans="1:61" s="9" customFormat="1" ht="15.75" customHeight="1" x14ac:dyDescent="0.15">
      <c r="A40" s="774"/>
      <c r="B40" s="768"/>
      <c r="C40" s="14"/>
      <c r="D40" s="71"/>
      <c r="E40" s="87"/>
      <c r="F40" s="88"/>
      <c r="G40" s="74"/>
      <c r="H40" s="75"/>
      <c r="I40" s="83"/>
      <c r="J40" s="75"/>
      <c r="K40" s="201"/>
      <c r="L40" s="77"/>
      <c r="M40" s="77"/>
      <c r="N40" s="77"/>
      <c r="O40" s="77"/>
      <c r="P40" s="77"/>
      <c r="Q40" s="77"/>
      <c r="R40" s="77"/>
      <c r="S40" s="77"/>
      <c r="T40" s="77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7"/>
      <c r="BB40" s="13"/>
      <c r="BC40" s="77"/>
      <c r="BD40" s="13"/>
      <c r="BE40" s="13"/>
    </row>
    <row r="41" spans="1:61" s="9" customFormat="1" ht="15.75" customHeight="1" x14ac:dyDescent="0.15">
      <c r="A41" s="769"/>
      <c r="B41" s="769"/>
      <c r="C41" s="90"/>
      <c r="D41" s="84"/>
      <c r="E41" s="89"/>
      <c r="F41" s="86"/>
      <c r="G41" s="74"/>
      <c r="H41" s="75"/>
      <c r="I41" s="83"/>
      <c r="J41" s="75"/>
      <c r="K41" s="201"/>
      <c r="L41" s="77"/>
      <c r="M41" s="77"/>
      <c r="N41" s="77"/>
      <c r="O41" s="77"/>
      <c r="P41" s="77"/>
      <c r="Q41" s="77"/>
      <c r="R41" s="77"/>
      <c r="S41" s="77"/>
      <c r="T41" s="77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7"/>
      <c r="BB41" s="77"/>
      <c r="BC41" s="77"/>
      <c r="BD41" s="77"/>
      <c r="BE41" s="13"/>
    </row>
    <row r="42" spans="1:61" s="9" customFormat="1" ht="31.5" customHeight="1" x14ac:dyDescent="0.2">
      <c r="A42" s="777"/>
      <c r="B42" s="777"/>
      <c r="C42" s="777"/>
      <c r="D42" s="777"/>
      <c r="E42" s="777"/>
      <c r="F42" s="777"/>
      <c r="G42" s="777"/>
      <c r="H42" s="777"/>
      <c r="I42" s="38"/>
      <c r="J42" s="38"/>
      <c r="K42" s="19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</row>
    <row r="43" spans="1:61" s="9" customFormat="1" ht="15.75" customHeight="1" x14ac:dyDescent="0.25">
      <c r="A43" s="806"/>
      <c r="B43" s="938"/>
      <c r="C43" s="91"/>
      <c r="D43" s="92"/>
      <c r="E43" s="92"/>
      <c r="F43" s="92"/>
      <c r="G43" s="93"/>
      <c r="H43" s="93"/>
      <c r="I43" s="38"/>
      <c r="J43" s="38"/>
      <c r="K43" s="19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61" s="9" customFormat="1" ht="15.75" customHeight="1" x14ac:dyDescent="0.25">
      <c r="A44" s="807"/>
      <c r="B44" s="939"/>
      <c r="C44" s="91"/>
      <c r="D44" s="92"/>
      <c r="E44" s="92"/>
      <c r="F44" s="92"/>
      <c r="G44" s="93"/>
      <c r="H44" s="93"/>
      <c r="I44" s="38"/>
      <c r="J44" s="38"/>
      <c r="K44" s="19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pans="1:61" s="9" customFormat="1" ht="15.75" customHeight="1" x14ac:dyDescent="0.25">
      <c r="A45" s="14"/>
      <c r="B45" s="94"/>
      <c r="C45" s="95"/>
      <c r="D45" s="92"/>
      <c r="E45" s="92"/>
      <c r="F45" s="92"/>
      <c r="G45" s="93"/>
      <c r="H45" s="93"/>
      <c r="I45" s="38"/>
      <c r="J45" s="38"/>
      <c r="K45" s="19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61" s="9" customFormat="1" ht="15.75" customHeight="1" x14ac:dyDescent="0.25">
      <c r="A46" s="90"/>
      <c r="B46" s="96"/>
      <c r="C46" s="95"/>
      <c r="D46" s="92"/>
      <c r="E46" s="92"/>
      <c r="F46" s="92"/>
      <c r="G46" s="93"/>
      <c r="H46" s="93"/>
      <c r="I46" s="38"/>
      <c r="J46" s="38"/>
      <c r="K46" s="19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61" s="9" customFormat="1" ht="15.75" customHeight="1" x14ac:dyDescent="0.25">
      <c r="A47" s="227"/>
      <c r="B47" s="97"/>
      <c r="C47" s="98"/>
      <c r="D47" s="92"/>
      <c r="E47" s="92"/>
      <c r="F47" s="92"/>
      <c r="G47" s="93"/>
      <c r="H47" s="93"/>
      <c r="I47" s="38"/>
      <c r="J47" s="38"/>
      <c r="K47" s="19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61" s="9" customFormat="1" ht="23.25" customHeight="1" x14ac:dyDescent="0.2">
      <c r="A48" s="99"/>
      <c r="B48" s="99"/>
      <c r="C48" s="99"/>
      <c r="D48" s="99"/>
      <c r="E48" s="99"/>
      <c r="F48" s="38"/>
      <c r="G48" s="38"/>
      <c r="H48" s="38"/>
      <c r="I48" s="38"/>
      <c r="J48" s="38"/>
      <c r="K48" s="19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9" s="9" customFormat="1" ht="15.75" customHeight="1" x14ac:dyDescent="0.15">
      <c r="A49" s="768"/>
      <c r="B49" s="770"/>
      <c r="C49" s="772"/>
      <c r="D49" s="38"/>
      <c r="E49" s="38"/>
      <c r="F49" s="38"/>
      <c r="G49" s="38"/>
      <c r="H49" s="38"/>
      <c r="I49" s="100"/>
      <c r="J49" s="20"/>
      <c r="K49" s="20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9" s="9" customFormat="1" ht="15.75" customHeight="1" x14ac:dyDescent="0.15">
      <c r="A50" s="769"/>
      <c r="B50" s="771"/>
      <c r="C50" s="773"/>
      <c r="D50" s="38"/>
      <c r="E50" s="38"/>
      <c r="F50" s="38"/>
      <c r="G50" s="38"/>
      <c r="H50" s="38"/>
      <c r="I50" s="100"/>
      <c r="J50" s="20"/>
      <c r="K50" s="20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9" s="9" customFormat="1" ht="15.75" customHeight="1" x14ac:dyDescent="0.15">
      <c r="A51" s="768"/>
      <c r="B51" s="101"/>
      <c r="C51" s="94"/>
      <c r="D51" s="38"/>
      <c r="E51" s="38"/>
      <c r="F51" s="38"/>
      <c r="G51" s="38"/>
      <c r="H51" s="38"/>
      <c r="I51" s="100"/>
      <c r="J51" s="20"/>
      <c r="K51" s="20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9" s="9" customFormat="1" ht="15.75" customHeight="1" x14ac:dyDescent="0.15">
      <c r="A52" s="774"/>
      <c r="B52" s="102"/>
      <c r="C52" s="103"/>
      <c r="D52" s="38"/>
      <c r="E52" s="38"/>
      <c r="F52" s="38"/>
      <c r="G52" s="38"/>
      <c r="H52" s="38"/>
      <c r="I52" s="100"/>
      <c r="J52" s="20"/>
      <c r="K52" s="20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9" s="9" customFormat="1" ht="15.75" customHeight="1" x14ac:dyDescent="0.15">
      <c r="A53" s="769"/>
      <c r="B53" s="104"/>
      <c r="C53" s="96"/>
      <c r="D53" s="38"/>
      <c r="E53" s="38"/>
      <c r="F53" s="38"/>
      <c r="G53" s="38"/>
      <c r="H53" s="38"/>
      <c r="I53" s="100"/>
      <c r="J53" s="20"/>
      <c r="K53" s="20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9" s="9" customFormat="1" ht="15.75" customHeight="1" x14ac:dyDescent="0.15">
      <c r="A54" s="768"/>
      <c r="B54" s="101"/>
      <c r="C54" s="94"/>
      <c r="D54" s="38"/>
      <c r="E54" s="38"/>
      <c r="F54" s="38"/>
      <c r="G54" s="38"/>
      <c r="H54" s="38"/>
      <c r="I54" s="100"/>
      <c r="J54" s="20"/>
      <c r="K54" s="20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9" s="9" customFormat="1" ht="23.25" customHeight="1" x14ac:dyDescent="0.15">
      <c r="A55" s="774"/>
      <c r="B55" s="102"/>
      <c r="C55" s="103"/>
      <c r="D55" s="38"/>
      <c r="E55" s="38"/>
      <c r="F55" s="38"/>
      <c r="G55" s="38"/>
      <c r="H55" s="38"/>
      <c r="I55" s="100"/>
      <c r="J55" s="20"/>
      <c r="K55" s="20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9" s="9" customFormat="1" ht="23.25" customHeight="1" x14ac:dyDescent="0.15">
      <c r="A56" s="774"/>
      <c r="B56" s="232"/>
      <c r="C56" s="103"/>
      <c r="D56" s="38"/>
      <c r="E56" s="38"/>
      <c r="F56" s="38"/>
      <c r="G56" s="38"/>
      <c r="H56" s="38"/>
      <c r="I56" s="100"/>
      <c r="J56" s="20"/>
      <c r="K56" s="20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9" s="9" customFormat="1" ht="15.75" customHeight="1" x14ac:dyDescent="0.15">
      <c r="A57" s="769"/>
      <c r="B57" s="104"/>
      <c r="C57" s="96"/>
      <c r="D57" s="38"/>
      <c r="E57" s="38"/>
      <c r="F57" s="38"/>
      <c r="G57" s="38"/>
      <c r="H57" s="38"/>
      <c r="I57" s="100"/>
      <c r="J57" s="20"/>
      <c r="K57" s="20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9" s="9" customFormat="1" ht="35.25" customHeight="1" x14ac:dyDescent="0.15">
      <c r="A58" s="768"/>
      <c r="B58" s="105"/>
      <c r="C58" s="94"/>
      <c r="D58" s="38"/>
      <c r="E58" s="38"/>
      <c r="F58" s="38"/>
      <c r="G58" s="38"/>
      <c r="H58" s="38"/>
      <c r="I58" s="100"/>
      <c r="J58" s="20"/>
      <c r="K58" s="20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9" s="9" customFormat="1" ht="27.75" customHeight="1" x14ac:dyDescent="0.15">
      <c r="A59" s="769"/>
      <c r="B59" s="106"/>
      <c r="C59" s="96"/>
      <c r="D59" s="38"/>
      <c r="E59" s="38"/>
      <c r="F59" s="38"/>
      <c r="G59" s="38"/>
      <c r="H59" s="38"/>
      <c r="I59" s="100"/>
      <c r="J59" s="20"/>
      <c r="K59" s="20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9" s="9" customFormat="1" ht="23.25" customHeight="1" x14ac:dyDescent="0.15">
      <c r="A60" s="775"/>
      <c r="B60" s="776"/>
      <c r="C60" s="107"/>
      <c r="D60" s="38"/>
      <c r="E60" s="38"/>
      <c r="F60" s="38"/>
      <c r="G60" s="38"/>
      <c r="H60" s="38"/>
      <c r="I60" s="100"/>
      <c r="J60" s="20"/>
      <c r="K60" s="20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9" s="9" customFormat="1" ht="15.75" customHeight="1" x14ac:dyDescent="0.2">
      <c r="A61" s="777"/>
      <c r="B61" s="777"/>
      <c r="C61" s="777"/>
      <c r="D61" s="777"/>
      <c r="E61" s="777"/>
      <c r="F61" s="777"/>
      <c r="G61" s="777"/>
      <c r="H61" s="777"/>
      <c r="I61" s="777"/>
      <c r="J61" s="38"/>
      <c r="K61" s="19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s="9" customFormat="1" ht="15.75" customHeight="1" x14ac:dyDescent="0.15">
      <c r="A62" s="940"/>
      <c r="B62" s="940"/>
      <c r="C62" s="941"/>
      <c r="D62" s="941"/>
      <c r="E62" s="942"/>
      <c r="F62" s="941"/>
      <c r="G62" s="941"/>
      <c r="H62" s="941"/>
      <c r="I62" s="3"/>
      <c r="J62" s="38"/>
      <c r="K62" s="19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</row>
    <row r="63" spans="1:59" s="9" customFormat="1" ht="15.75" customHeight="1" x14ac:dyDescent="0.15">
      <c r="A63" s="940"/>
      <c r="B63" s="940"/>
      <c r="C63" s="941"/>
      <c r="D63" s="941"/>
      <c r="E63" s="234"/>
      <c r="F63" s="234"/>
      <c r="G63" s="234"/>
      <c r="H63" s="942"/>
      <c r="I63" s="3"/>
      <c r="J63" s="38"/>
      <c r="K63" s="19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 s="9" customFormat="1" ht="15.75" customHeight="1" x14ac:dyDescent="0.15">
      <c r="A64" s="766"/>
      <c r="B64" s="766"/>
      <c r="C64" s="108"/>
      <c r="D64" s="108"/>
      <c r="E64" s="108"/>
      <c r="F64" s="108"/>
      <c r="G64" s="108"/>
      <c r="H64" s="109"/>
      <c r="I64" s="3"/>
      <c r="J64" s="38"/>
      <c r="K64" s="19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</row>
    <row r="65" spans="1:61" s="9" customFormat="1" ht="15.75" customHeight="1" x14ac:dyDescent="0.15">
      <c r="A65" s="767"/>
      <c r="B65" s="767"/>
      <c r="C65" s="110"/>
      <c r="D65" s="110"/>
      <c r="E65" s="110"/>
      <c r="F65" s="110"/>
      <c r="G65" s="110"/>
      <c r="H65" s="111"/>
      <c r="I65" s="3"/>
      <c r="J65" s="38"/>
      <c r="K65" s="19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</row>
    <row r="66" spans="1:61" s="9" customFormat="1" ht="15.75" customHeight="1" x14ac:dyDescent="0.15">
      <c r="A66" s="812"/>
      <c r="B66" s="812"/>
      <c r="C66" s="112"/>
      <c r="D66" s="112"/>
      <c r="E66" s="112"/>
      <c r="F66" s="112"/>
      <c r="G66" s="112"/>
      <c r="H66" s="113"/>
      <c r="I66" s="3"/>
      <c r="J66" s="38"/>
      <c r="K66" s="19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</row>
    <row r="67" spans="1:61" s="9" customFormat="1" ht="15.75" customHeight="1" x14ac:dyDescent="0.15">
      <c r="A67" s="783"/>
      <c r="B67" s="783"/>
      <c r="C67" s="114"/>
      <c r="D67" s="114"/>
      <c r="E67" s="114"/>
      <c r="F67" s="114"/>
      <c r="G67" s="114"/>
      <c r="H67" s="27"/>
      <c r="J67" s="38"/>
      <c r="K67" s="19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</row>
    <row r="68" spans="1:61" s="9" customFormat="1" ht="15.75" customHeight="1" x14ac:dyDescent="0.15">
      <c r="A68" s="115"/>
      <c r="B68" s="236"/>
      <c r="C68" s="236"/>
      <c r="D68" s="38"/>
      <c r="E68" s="38"/>
      <c r="F68" s="38"/>
      <c r="G68" s="38"/>
      <c r="H68" s="38"/>
      <c r="I68" s="38"/>
      <c r="J68" s="38"/>
      <c r="K68" s="19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1:61" s="9" customFormat="1" ht="15.75" customHeight="1" x14ac:dyDescent="0.2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1:61" s="9" customFormat="1" ht="15.75" customHeight="1" x14ac:dyDescent="0.2">
      <c r="A70" s="778"/>
      <c r="B70" s="778"/>
      <c r="C70" s="779"/>
      <c r="D70" s="779"/>
      <c r="E70" s="780"/>
      <c r="F70" s="779"/>
      <c r="G70" s="779"/>
      <c r="H70" s="779"/>
      <c r="I70" s="3"/>
      <c r="J70" s="3"/>
      <c r="K70" s="191"/>
      <c r="L70" s="1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</row>
    <row r="71" spans="1:61" s="9" customFormat="1" ht="15.75" customHeight="1" x14ac:dyDescent="0.2">
      <c r="A71" s="778"/>
      <c r="B71" s="778"/>
      <c r="C71" s="779"/>
      <c r="D71" s="779"/>
      <c r="E71" s="233"/>
      <c r="F71" s="233"/>
      <c r="G71" s="233"/>
      <c r="H71" s="780"/>
      <c r="I71" s="3"/>
      <c r="J71" s="3"/>
      <c r="K71" s="191"/>
      <c r="L71" s="116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</row>
    <row r="72" spans="1:61" s="9" customFormat="1" ht="15.75" customHeight="1" x14ac:dyDescent="0.15">
      <c r="A72" s="766"/>
      <c r="B72" s="766"/>
      <c r="C72" s="108"/>
      <c r="D72" s="108"/>
      <c r="E72" s="108"/>
      <c r="F72" s="108"/>
      <c r="G72" s="108"/>
      <c r="H72" s="109"/>
      <c r="I72" s="3"/>
      <c r="J72" s="3"/>
      <c r="K72" s="191"/>
      <c r="L72" s="3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</row>
    <row r="73" spans="1:61" s="9" customFormat="1" ht="15.75" customHeight="1" x14ac:dyDescent="0.15">
      <c r="A73" s="767"/>
      <c r="B73" s="767"/>
      <c r="C73" s="103"/>
      <c r="D73" s="103"/>
      <c r="E73" s="103"/>
      <c r="F73" s="103"/>
      <c r="G73" s="103"/>
      <c r="H73" s="117"/>
      <c r="I73" s="3"/>
      <c r="J73" s="3"/>
      <c r="K73" s="191"/>
      <c r="L73" s="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</row>
    <row r="74" spans="1:61" s="9" customFormat="1" ht="24" customHeight="1" x14ac:dyDescent="0.15">
      <c r="A74" s="781"/>
      <c r="B74" s="781"/>
      <c r="C74" s="103"/>
      <c r="D74" s="103"/>
      <c r="E74" s="103"/>
      <c r="F74" s="103"/>
      <c r="G74" s="103"/>
      <c r="H74" s="117"/>
      <c r="I74" s="3"/>
      <c r="J74" s="3"/>
      <c r="K74" s="191"/>
      <c r="L74" s="3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</row>
    <row r="75" spans="1:61" s="9" customFormat="1" ht="15.75" customHeight="1" x14ac:dyDescent="0.15">
      <c r="A75" s="767"/>
      <c r="B75" s="767"/>
      <c r="C75" s="103"/>
      <c r="D75" s="103"/>
      <c r="E75" s="103"/>
      <c r="F75" s="103"/>
      <c r="G75" s="103"/>
      <c r="H75" s="117"/>
      <c r="I75" s="3"/>
      <c r="J75" s="3"/>
      <c r="K75" s="191"/>
      <c r="L75" s="3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</row>
    <row r="76" spans="1:61" s="9" customFormat="1" ht="15.75" customHeight="1" x14ac:dyDescent="0.15">
      <c r="A76" s="782"/>
      <c r="B76" s="782"/>
      <c r="C76" s="112"/>
      <c r="D76" s="112"/>
      <c r="E76" s="112"/>
      <c r="F76" s="112"/>
      <c r="G76" s="112"/>
      <c r="H76" s="113"/>
      <c r="I76" s="3"/>
      <c r="J76" s="3"/>
      <c r="K76" s="191"/>
      <c r="L76" s="3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</row>
    <row r="77" spans="1:61" s="9" customFormat="1" ht="18" customHeight="1" x14ac:dyDescent="0.15">
      <c r="A77" s="783"/>
      <c r="B77" s="783"/>
      <c r="C77" s="114"/>
      <c r="D77" s="114"/>
      <c r="E77" s="114"/>
      <c r="F77" s="114"/>
      <c r="G77" s="114"/>
      <c r="H77" s="27"/>
      <c r="J77" s="3"/>
      <c r="K77" s="191"/>
      <c r="L77" s="3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</row>
    <row r="78" spans="1:61" s="9" customFormat="1" ht="15.75" customHeight="1" x14ac:dyDescent="0.15">
      <c r="A78" s="115"/>
      <c r="B78" s="118"/>
      <c r="C78" s="119"/>
      <c r="D78" s="119"/>
      <c r="E78" s="119"/>
      <c r="F78" s="119"/>
      <c r="G78" s="119"/>
      <c r="H78" s="119"/>
      <c r="I78" s="2"/>
      <c r="J78" s="2"/>
      <c r="K78" s="188"/>
      <c r="L78" s="2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</row>
    <row r="79" spans="1:61" s="9" customFormat="1" ht="20.25" customHeight="1" x14ac:dyDescent="0.2">
      <c r="A79" s="784"/>
      <c r="B79" s="784"/>
      <c r="C79" s="784"/>
      <c r="D79" s="784"/>
      <c r="E79" s="784"/>
      <c r="F79" s="784"/>
      <c r="G79" s="784"/>
      <c r="H79" s="784"/>
      <c r="I79" s="2"/>
      <c r="J79" s="2"/>
      <c r="K79" s="188"/>
      <c r="L79" s="2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</row>
    <row r="80" spans="1:61" s="9" customFormat="1" ht="51" customHeight="1" x14ac:dyDescent="0.15">
      <c r="A80" s="785"/>
      <c r="B80" s="786"/>
      <c r="C80" s="120"/>
      <c r="D80" s="120"/>
      <c r="E80" s="120"/>
      <c r="F80" s="120"/>
      <c r="G80" s="120"/>
      <c r="H80" s="120"/>
      <c r="I80" s="2"/>
      <c r="J80" s="2"/>
      <c r="K80" s="188"/>
      <c r="L80" s="2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</row>
    <row r="81" spans="1:59" s="9" customFormat="1" ht="15.75" customHeight="1" x14ac:dyDescent="0.15">
      <c r="A81" s="787"/>
      <c r="B81" s="788"/>
      <c r="C81" s="121"/>
      <c r="D81" s="121"/>
      <c r="E81" s="121"/>
      <c r="F81" s="121"/>
      <c r="G81" s="121"/>
      <c r="H81" s="121"/>
      <c r="I81" s="2"/>
      <c r="J81" s="2"/>
      <c r="K81" s="188"/>
      <c r="L81" s="2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</row>
    <row r="82" spans="1:59" s="9" customFormat="1" ht="15.75" customHeight="1" x14ac:dyDescent="0.15">
      <c r="A82" s="768"/>
      <c r="B82" s="231"/>
      <c r="C82" s="108"/>
      <c r="D82" s="122"/>
      <c r="E82" s="122"/>
      <c r="F82" s="122"/>
      <c r="G82" s="122"/>
      <c r="H82" s="122"/>
      <c r="I82" s="2"/>
      <c r="J82" s="2"/>
      <c r="K82" s="188"/>
      <c r="L82" s="2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</row>
    <row r="83" spans="1:59" s="9" customFormat="1" ht="15.75" customHeight="1" x14ac:dyDescent="0.15">
      <c r="A83" s="774"/>
      <c r="B83" s="224"/>
      <c r="C83" s="110"/>
      <c r="D83" s="110"/>
      <c r="E83" s="110"/>
      <c r="F83" s="110"/>
      <c r="G83" s="110"/>
      <c r="H83" s="110"/>
      <c r="I83" s="2"/>
      <c r="J83" s="2"/>
      <c r="K83" s="188"/>
      <c r="L83" s="2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</row>
    <row r="84" spans="1:59" s="9" customFormat="1" ht="15.75" customHeight="1" x14ac:dyDescent="0.15">
      <c r="A84" s="769"/>
      <c r="B84" s="123"/>
      <c r="C84" s="124"/>
      <c r="D84" s="124"/>
      <c r="E84" s="124"/>
      <c r="F84" s="124"/>
      <c r="G84" s="124"/>
      <c r="H84" s="124"/>
      <c r="I84" s="2"/>
      <c r="J84" s="2"/>
      <c r="K84" s="188"/>
      <c r="L84" s="2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</row>
    <row r="85" spans="1:59" s="9" customFormat="1" ht="15.75" customHeight="1" x14ac:dyDescent="0.15">
      <c r="A85" s="789"/>
      <c r="B85" s="790"/>
      <c r="C85" s="108"/>
      <c r="D85" s="122"/>
      <c r="E85" s="122"/>
      <c r="F85" s="122"/>
      <c r="G85" s="122"/>
      <c r="H85" s="122"/>
      <c r="I85" s="2"/>
      <c r="J85" s="2"/>
      <c r="K85" s="188"/>
      <c r="L85" s="2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</row>
    <row r="86" spans="1:59" s="9" customFormat="1" ht="15.75" customHeight="1" x14ac:dyDescent="0.15">
      <c r="A86" s="764"/>
      <c r="B86" s="765"/>
      <c r="C86" s="125"/>
      <c r="D86" s="96"/>
      <c r="E86" s="96"/>
      <c r="F86" s="96"/>
      <c r="G86" s="96"/>
      <c r="H86" s="96"/>
      <c r="I86" s="2"/>
      <c r="J86" s="2"/>
      <c r="K86" s="188"/>
      <c r="L86" s="2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</row>
    <row r="87" spans="1:59" s="9" customFormat="1" ht="15.75" customHeight="1" x14ac:dyDescent="0.2">
      <c r="A87" s="115"/>
      <c r="B87" s="126"/>
      <c r="C87" s="127"/>
      <c r="D87" s="128"/>
      <c r="E87" s="128"/>
      <c r="F87" s="128"/>
      <c r="G87" s="128"/>
      <c r="H87" s="128"/>
      <c r="I87" s="2"/>
      <c r="J87" s="2"/>
      <c r="K87" s="188"/>
      <c r="L87" s="2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</row>
    <row r="88" spans="1:59" s="9" customFormat="1" ht="15.75" customHeight="1" x14ac:dyDescent="0.2">
      <c r="A88" s="777"/>
      <c r="B88" s="777"/>
      <c r="C88" s="777"/>
      <c r="D88" s="777"/>
      <c r="E88" s="777"/>
      <c r="F88" s="777"/>
      <c r="G88" s="777"/>
      <c r="H88" s="777"/>
      <c r="I88" s="777"/>
      <c r="J88" s="2"/>
      <c r="K88" s="188"/>
      <c r="L88" s="2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</row>
    <row r="89" spans="1:59" s="9" customFormat="1" ht="15.75" customHeight="1" x14ac:dyDescent="0.25">
      <c r="A89" s="813"/>
      <c r="B89" s="814"/>
      <c r="C89" s="817"/>
      <c r="D89" s="3"/>
      <c r="E89" s="129"/>
      <c r="F89" s="129"/>
      <c r="G89" s="129"/>
      <c r="H89" s="129"/>
      <c r="I89" s="129"/>
      <c r="J89" s="2"/>
      <c r="K89" s="188"/>
      <c r="L89" s="2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</row>
    <row r="90" spans="1:59" s="9" customFormat="1" ht="15.75" customHeight="1" x14ac:dyDescent="0.25">
      <c r="A90" s="815"/>
      <c r="B90" s="816"/>
      <c r="C90" s="818"/>
      <c r="D90" s="3"/>
      <c r="E90" s="129"/>
      <c r="F90" s="129"/>
      <c r="G90" s="129"/>
      <c r="H90" s="129"/>
      <c r="I90" s="129"/>
      <c r="J90" s="2"/>
      <c r="K90" s="188"/>
      <c r="L90" s="2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</row>
    <row r="91" spans="1:59" s="9" customFormat="1" ht="15.75" customHeight="1" x14ac:dyDescent="0.25">
      <c r="A91" s="787"/>
      <c r="B91" s="788"/>
      <c r="C91" s="121"/>
      <c r="D91" s="3"/>
      <c r="E91" s="129"/>
      <c r="F91" s="129"/>
      <c r="G91" s="129"/>
      <c r="H91" s="129"/>
      <c r="I91" s="129"/>
      <c r="J91" s="38"/>
      <c r="K91" s="19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</row>
    <row r="92" spans="1:59" s="9" customFormat="1" ht="15.75" customHeight="1" x14ac:dyDescent="0.25">
      <c r="A92" s="819"/>
      <c r="B92" s="239"/>
      <c r="C92" s="122"/>
      <c r="D92" s="3"/>
      <c r="E92" s="129"/>
      <c r="F92" s="129"/>
      <c r="G92" s="129"/>
      <c r="H92" s="129"/>
      <c r="I92" s="129"/>
      <c r="J92" s="38"/>
      <c r="K92" s="19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</row>
    <row r="93" spans="1:59" s="9" customFormat="1" ht="15.75" customHeight="1" x14ac:dyDescent="0.25">
      <c r="A93" s="819"/>
      <c r="B93" s="130"/>
      <c r="C93" s="110"/>
      <c r="D93" s="3"/>
      <c r="E93" s="129"/>
      <c r="F93" s="129"/>
      <c r="G93" s="129"/>
      <c r="H93" s="129"/>
      <c r="I93" s="129"/>
      <c r="J93" s="38"/>
      <c r="K93" s="19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</row>
    <row r="94" spans="1:59" s="9" customFormat="1" ht="15.75" customHeight="1" x14ac:dyDescent="0.25">
      <c r="A94" s="807"/>
      <c r="B94" s="131"/>
      <c r="C94" s="124"/>
      <c r="D94" s="3"/>
      <c r="E94" s="129"/>
      <c r="F94" s="129"/>
      <c r="G94" s="129"/>
      <c r="H94" s="129"/>
      <c r="I94" s="129"/>
      <c r="J94" s="38"/>
      <c r="K94" s="19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</row>
    <row r="95" spans="1:59" s="9" customFormat="1" ht="15.75" customHeight="1" x14ac:dyDescent="0.25">
      <c r="A95" s="789"/>
      <c r="B95" s="790"/>
      <c r="C95" s="122"/>
      <c r="D95" s="3"/>
      <c r="E95" s="129"/>
      <c r="F95" s="129"/>
      <c r="G95" s="129"/>
      <c r="H95" s="129"/>
      <c r="I95" s="129"/>
      <c r="J95" s="38"/>
      <c r="K95" s="19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</row>
    <row r="96" spans="1:59" s="9" customFormat="1" ht="15.75" customHeight="1" x14ac:dyDescent="0.25">
      <c r="A96" s="764"/>
      <c r="B96" s="765"/>
      <c r="C96" s="124"/>
      <c r="D96" s="3"/>
      <c r="E96" s="129"/>
      <c r="F96" s="129"/>
      <c r="G96" s="129"/>
      <c r="H96" s="129"/>
      <c r="I96" s="129"/>
      <c r="J96" s="38"/>
      <c r="K96" s="19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</row>
    <row r="97" spans="1:59" s="9" customFormat="1" ht="15.75" customHeight="1" x14ac:dyDescent="0.25">
      <c r="A97" s="115"/>
      <c r="B97" s="126"/>
      <c r="C97" s="127"/>
      <c r="D97" s="2"/>
      <c r="E97" s="129"/>
      <c r="F97" s="129"/>
      <c r="G97" s="129"/>
      <c r="H97" s="129"/>
      <c r="I97" s="129"/>
      <c r="J97" s="38"/>
      <c r="K97" s="19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</row>
    <row r="98" spans="1:59" s="9" customFormat="1" ht="24" customHeight="1" x14ac:dyDescent="0.2">
      <c r="A98" s="777"/>
      <c r="B98" s="777"/>
      <c r="C98" s="777"/>
      <c r="D98" s="777"/>
      <c r="E98" s="777"/>
      <c r="K98" s="202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</row>
    <row r="99" spans="1:59" s="9" customFormat="1" ht="38.25" customHeight="1" x14ac:dyDescent="0.15">
      <c r="A99" s="132"/>
      <c r="B99" s="133"/>
      <c r="C99" s="230"/>
      <c r="D99" s="229"/>
      <c r="E99" s="134"/>
      <c r="F99" s="134"/>
      <c r="G99" s="134"/>
      <c r="H99" s="134"/>
      <c r="K99" s="202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</row>
    <row r="100" spans="1:59" s="9" customFormat="1" ht="15.75" customHeight="1" x14ac:dyDescent="0.15">
      <c r="A100" s="224"/>
      <c r="B100" s="135"/>
      <c r="C100" s="230"/>
      <c r="D100" s="229"/>
      <c r="E100" s="134"/>
      <c r="F100" s="134"/>
      <c r="G100" s="134"/>
      <c r="H100" s="134"/>
      <c r="K100" s="20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</row>
    <row r="101" spans="1:59" s="9" customFormat="1" ht="15.75" customHeight="1" x14ac:dyDescent="0.15">
      <c r="A101" s="224"/>
      <c r="B101" s="136"/>
      <c r="C101" s="230"/>
      <c r="D101" s="229"/>
      <c r="E101" s="134"/>
      <c r="F101" s="134"/>
      <c r="G101" s="134"/>
      <c r="H101" s="134"/>
      <c r="K101" s="202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</row>
    <row r="102" spans="1:59" s="9" customFormat="1" ht="15.75" customHeight="1" x14ac:dyDescent="0.15">
      <c r="A102" s="224"/>
      <c r="B102" s="136"/>
      <c r="C102" s="230"/>
      <c r="D102" s="229"/>
      <c r="E102" s="134"/>
      <c r="F102" s="134"/>
      <c r="G102" s="134"/>
      <c r="H102" s="134"/>
      <c r="K102" s="202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</row>
    <row r="103" spans="1:59" s="9" customFormat="1" ht="15.75" customHeight="1" x14ac:dyDescent="0.15">
      <c r="A103" s="224"/>
      <c r="B103" s="136"/>
      <c r="C103" s="137"/>
      <c r="D103" s="229"/>
      <c r="E103" s="134"/>
      <c r="F103" s="134"/>
      <c r="G103" s="134"/>
      <c r="H103" s="134"/>
      <c r="K103" s="202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</row>
    <row r="104" spans="1:59" s="9" customFormat="1" ht="15.75" customHeight="1" x14ac:dyDescent="0.15">
      <c r="A104" s="123"/>
      <c r="B104" s="138"/>
      <c r="C104" s="137"/>
      <c r="D104" s="229"/>
      <c r="E104" s="134"/>
      <c r="F104" s="134"/>
      <c r="G104" s="134"/>
      <c r="H104" s="134"/>
      <c r="K104" s="20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</row>
    <row r="105" spans="1:59" s="9" customFormat="1" ht="15.75" customHeight="1" x14ac:dyDescent="0.15">
      <c r="A105" s="137"/>
      <c r="B105" s="137"/>
      <c r="C105" s="137"/>
      <c r="D105" s="229"/>
      <c r="E105" s="134"/>
      <c r="F105" s="134"/>
      <c r="G105" s="134"/>
      <c r="H105" s="137"/>
      <c r="I105" s="229"/>
      <c r="J105" s="230"/>
      <c r="K105" s="19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</row>
    <row r="106" spans="1:59" s="9" customFormat="1" ht="30" customHeight="1" x14ac:dyDescent="0.25">
      <c r="A106" s="820"/>
      <c r="B106" s="943"/>
      <c r="C106" s="943"/>
      <c r="D106" s="943"/>
      <c r="E106" s="134"/>
      <c r="F106" s="134"/>
      <c r="G106" s="134"/>
      <c r="H106" s="228"/>
      <c r="I106" s="229"/>
      <c r="J106" s="230"/>
      <c r="K106" s="19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</row>
    <row r="107" spans="1:59" s="9" customFormat="1" ht="26.25" customHeight="1" x14ac:dyDescent="0.15">
      <c r="A107" s="132"/>
      <c r="B107" s="133"/>
      <c r="C107" s="230"/>
      <c r="D107" s="229"/>
      <c r="E107" s="134"/>
      <c r="F107" s="134"/>
      <c r="G107" s="134"/>
      <c r="H107" s="20"/>
      <c r="I107" s="229"/>
      <c r="J107" s="230"/>
      <c r="K107" s="19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</row>
    <row r="108" spans="1:59" s="9" customFormat="1" ht="15.75" customHeight="1" x14ac:dyDescent="0.15">
      <c r="A108" s="224"/>
      <c r="B108" s="135"/>
      <c r="C108" s="230"/>
      <c r="D108" s="229"/>
      <c r="E108" s="230"/>
      <c r="F108" s="100"/>
      <c r="G108" s="20"/>
      <c r="H108" s="20"/>
      <c r="I108" s="229"/>
      <c r="J108" s="230"/>
      <c r="K108" s="19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</row>
    <row r="109" spans="1:59" s="9" customFormat="1" ht="15.75" customHeight="1" x14ac:dyDescent="0.15">
      <c r="A109" s="224"/>
      <c r="B109" s="136"/>
      <c r="C109" s="230"/>
      <c r="D109" s="229"/>
      <c r="E109" s="230"/>
      <c r="F109" s="100"/>
      <c r="G109" s="20"/>
      <c r="H109" s="20"/>
      <c r="I109" s="229"/>
      <c r="J109" s="230"/>
      <c r="K109" s="19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</row>
    <row r="110" spans="1:59" s="9" customFormat="1" ht="15.75" customHeight="1" x14ac:dyDescent="0.15">
      <c r="A110" s="224"/>
      <c r="B110" s="136"/>
      <c r="C110" s="230"/>
      <c r="D110" s="229"/>
      <c r="E110" s="230"/>
      <c r="F110" s="100"/>
      <c r="G110" s="20"/>
      <c r="H110" s="20"/>
      <c r="I110" s="229"/>
      <c r="J110" s="230"/>
      <c r="K110" s="19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</row>
    <row r="111" spans="1:59" s="9" customFormat="1" ht="15.75" customHeight="1" x14ac:dyDescent="0.15">
      <c r="A111" s="224"/>
      <c r="B111" s="136"/>
      <c r="C111" s="137"/>
      <c r="D111" s="822"/>
      <c r="E111" s="823"/>
      <c r="F111" s="100"/>
      <c r="G111" s="20"/>
      <c r="H111" s="20"/>
      <c r="I111" s="229"/>
      <c r="J111" s="230"/>
      <c r="K111" s="19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</row>
    <row r="112" spans="1:59" s="9" customFormat="1" ht="15.75" customHeight="1" x14ac:dyDescent="0.15">
      <c r="A112" s="123"/>
      <c r="B112" s="138"/>
      <c r="C112" s="137"/>
      <c r="D112" s="822"/>
      <c r="E112" s="823"/>
      <c r="F112" s="100"/>
      <c r="G112" s="20"/>
      <c r="H112" s="20"/>
      <c r="I112" s="229"/>
      <c r="J112" s="230"/>
      <c r="K112" s="19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</row>
    <row r="113" spans="1:62" s="9" customFormat="1" ht="22.5" customHeight="1" x14ac:dyDescent="0.25">
      <c r="A113" s="139"/>
      <c r="B113" s="140"/>
      <c r="C113" s="140"/>
      <c r="D113" s="140"/>
      <c r="E113" s="140"/>
      <c r="F113" s="140"/>
      <c r="G113" s="129"/>
      <c r="H113" s="129"/>
      <c r="I113" s="129"/>
      <c r="J113" s="38"/>
      <c r="K113" s="19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20"/>
      <c r="BG113" s="20"/>
    </row>
    <row r="114" spans="1:62" s="9" customFormat="1" ht="15.75" customHeight="1" x14ac:dyDescent="0.25">
      <c r="A114" s="785"/>
      <c r="B114" s="786"/>
      <c r="C114" s="120"/>
      <c r="D114" s="141"/>
      <c r="E114" s="141"/>
      <c r="F114" s="141"/>
      <c r="G114" s="129"/>
      <c r="H114" s="129"/>
      <c r="I114" s="129"/>
      <c r="J114" s="38"/>
      <c r="K114" s="19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20"/>
      <c r="BG114" s="20"/>
    </row>
    <row r="115" spans="1:62" s="9" customFormat="1" ht="15.75" customHeight="1" x14ac:dyDescent="0.25">
      <c r="A115" s="824"/>
      <c r="B115" s="825"/>
      <c r="C115" s="142"/>
      <c r="D115" s="143"/>
      <c r="E115" s="143"/>
      <c r="F115" s="143"/>
      <c r="G115" s="187"/>
      <c r="H115" s="129"/>
      <c r="I115" s="129"/>
      <c r="J115" s="38"/>
      <c r="K115" s="199"/>
      <c r="L115" s="20"/>
      <c r="M115" s="20"/>
      <c r="N115" s="20"/>
      <c r="O115" s="20"/>
      <c r="P115" s="20"/>
      <c r="Q115" s="20"/>
      <c r="R115" s="20"/>
      <c r="S115" s="20"/>
      <c r="T115" s="20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3"/>
      <c r="AU115" s="13"/>
      <c r="AV115" s="13"/>
      <c r="AW115" s="13"/>
      <c r="AX115" s="13"/>
      <c r="AY115" s="13"/>
      <c r="AZ115" s="13"/>
      <c r="BA115" s="13"/>
      <c r="BB115" s="77"/>
      <c r="BC115" s="13"/>
      <c r="BD115" s="77"/>
      <c r="BE115" s="13"/>
    </row>
    <row r="116" spans="1:62" s="9" customFormat="1" ht="15.75" customHeight="1" x14ac:dyDescent="0.25">
      <c r="A116" s="806"/>
      <c r="B116" s="222"/>
      <c r="C116" s="144"/>
      <c r="D116" s="108"/>
      <c r="E116" s="108"/>
      <c r="F116" s="108"/>
      <c r="G116" s="187"/>
      <c r="H116" s="129"/>
      <c r="I116" s="129"/>
      <c r="J116" s="38"/>
      <c r="K116" s="199"/>
      <c r="L116" s="20"/>
      <c r="M116" s="20"/>
      <c r="N116" s="20"/>
      <c r="O116" s="20"/>
      <c r="P116" s="20"/>
      <c r="Q116" s="20"/>
      <c r="R116" s="20"/>
      <c r="S116" s="20"/>
      <c r="T116" s="20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3"/>
      <c r="AU116" s="13"/>
      <c r="AV116" s="13"/>
      <c r="AW116" s="13"/>
      <c r="AX116" s="13"/>
      <c r="AY116" s="13"/>
      <c r="AZ116" s="13"/>
      <c r="BA116" s="13"/>
      <c r="BB116" s="77"/>
      <c r="BC116" s="13"/>
      <c r="BD116" s="77"/>
      <c r="BE116" s="13"/>
    </row>
    <row r="117" spans="1:62" s="9" customFormat="1" ht="15.75" customHeight="1" x14ac:dyDescent="0.25">
      <c r="A117" s="819"/>
      <c r="B117" s="130"/>
      <c r="C117" s="145"/>
      <c r="D117" s="103"/>
      <c r="E117" s="103"/>
      <c r="F117" s="103"/>
      <c r="G117" s="187"/>
      <c r="H117" s="129"/>
      <c r="I117" s="129"/>
      <c r="J117" s="38"/>
      <c r="K117" s="199"/>
      <c r="L117" s="20"/>
      <c r="M117" s="20"/>
      <c r="N117" s="20"/>
      <c r="O117" s="20"/>
      <c r="P117" s="20"/>
      <c r="Q117" s="20"/>
      <c r="R117" s="20"/>
      <c r="S117" s="20"/>
      <c r="T117" s="20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3"/>
      <c r="AU117" s="13"/>
      <c r="AV117" s="13"/>
      <c r="AW117" s="13"/>
      <c r="AX117" s="13"/>
      <c r="AY117" s="13"/>
      <c r="AZ117" s="13"/>
      <c r="BA117" s="13"/>
      <c r="BB117" s="77"/>
      <c r="BC117" s="13"/>
      <c r="BD117" s="77"/>
      <c r="BE117" s="13"/>
    </row>
    <row r="118" spans="1:62" s="9" customFormat="1" ht="15.75" customHeight="1" x14ac:dyDescent="0.25">
      <c r="A118" s="807"/>
      <c r="B118" s="131"/>
      <c r="C118" s="146"/>
      <c r="D118" s="96"/>
      <c r="E118" s="96"/>
      <c r="F118" s="96"/>
      <c r="G118" s="187"/>
      <c r="H118" s="129"/>
      <c r="I118" s="129"/>
      <c r="J118" s="38"/>
      <c r="K118" s="199"/>
      <c r="L118" s="20"/>
      <c r="M118" s="20"/>
      <c r="N118" s="20"/>
      <c r="O118" s="20"/>
      <c r="P118" s="20"/>
      <c r="Q118" s="20"/>
      <c r="R118" s="20"/>
      <c r="S118" s="20"/>
      <c r="T118" s="20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3"/>
      <c r="AU118" s="13"/>
      <c r="AV118" s="13"/>
      <c r="AW118" s="13"/>
      <c r="AX118" s="13"/>
      <c r="AY118" s="13"/>
      <c r="AZ118" s="13"/>
      <c r="BA118" s="13"/>
      <c r="BB118" s="77"/>
      <c r="BC118" s="13"/>
      <c r="BD118" s="77"/>
      <c r="BE118" s="13"/>
    </row>
    <row r="119" spans="1:62" s="9" customFormat="1" ht="15.75" customHeight="1" x14ac:dyDescent="0.25">
      <c r="A119" s="827"/>
      <c r="B119" s="828"/>
      <c r="C119" s="147"/>
      <c r="D119" s="148"/>
      <c r="E119" s="148"/>
      <c r="F119" s="148"/>
      <c r="G119" s="187"/>
      <c r="H119" s="129"/>
      <c r="I119" s="129"/>
      <c r="J119" s="38"/>
      <c r="K119" s="199"/>
      <c r="L119" s="20"/>
      <c r="M119" s="20"/>
      <c r="N119" s="20"/>
      <c r="O119" s="20"/>
      <c r="P119" s="20"/>
      <c r="Q119" s="20"/>
      <c r="R119" s="20"/>
      <c r="S119" s="20"/>
      <c r="T119" s="20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3"/>
      <c r="AU119" s="13"/>
      <c r="AV119" s="13"/>
      <c r="AW119" s="13"/>
      <c r="AX119" s="13"/>
      <c r="AY119" s="13"/>
      <c r="AZ119" s="13"/>
      <c r="BA119" s="13"/>
      <c r="BB119" s="77"/>
      <c r="BC119" s="13"/>
      <c r="BD119" s="77"/>
      <c r="BE119" s="13"/>
    </row>
    <row r="120" spans="1:62" s="9" customFormat="1" ht="15.75" customHeight="1" x14ac:dyDescent="0.25">
      <c r="A120" s="764"/>
      <c r="B120" s="765"/>
      <c r="C120" s="146"/>
      <c r="D120" s="96"/>
      <c r="E120" s="96"/>
      <c r="F120" s="96"/>
      <c r="G120" s="187"/>
      <c r="H120" s="129"/>
      <c r="I120" s="129"/>
      <c r="J120" s="38"/>
      <c r="K120" s="199"/>
      <c r="L120" s="20"/>
      <c r="M120" s="20"/>
      <c r="N120" s="20"/>
      <c r="O120" s="20"/>
      <c r="P120" s="20"/>
      <c r="Q120" s="20"/>
      <c r="R120" s="20"/>
      <c r="S120" s="20"/>
      <c r="T120" s="20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3"/>
      <c r="AU120" s="13"/>
      <c r="AV120" s="13"/>
      <c r="AW120" s="13"/>
      <c r="AX120" s="13"/>
      <c r="AY120" s="13"/>
      <c r="AZ120" s="13"/>
      <c r="BA120" s="13"/>
      <c r="BB120" s="77"/>
      <c r="BC120" s="13"/>
      <c r="BD120" s="77"/>
      <c r="BE120" s="13"/>
    </row>
    <row r="121" spans="1:62" s="9" customFormat="1" ht="15.75" customHeight="1" x14ac:dyDescent="0.25">
      <c r="A121" s="115"/>
      <c r="B121" s="115"/>
      <c r="C121" s="119"/>
      <c r="D121" s="119"/>
      <c r="E121" s="128"/>
      <c r="F121" s="2"/>
      <c r="G121" s="129"/>
      <c r="H121" s="129"/>
      <c r="I121" s="129"/>
      <c r="J121" s="38"/>
      <c r="K121" s="19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20"/>
      <c r="BG121" s="20"/>
      <c r="BH121" s="20"/>
      <c r="BI121" s="20"/>
      <c r="BJ121" s="20"/>
    </row>
    <row r="122" spans="1:62" s="9" customFormat="1" ht="15.75" customHeight="1" x14ac:dyDescent="0.25">
      <c r="A122" s="115"/>
      <c r="B122" s="149"/>
      <c r="C122" s="119"/>
      <c r="D122" s="119"/>
      <c r="E122" s="119"/>
      <c r="F122" s="119"/>
      <c r="G122" s="129"/>
      <c r="H122" s="129"/>
      <c r="I122" s="129"/>
      <c r="J122" s="38"/>
      <c r="K122" s="19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20"/>
      <c r="BG122" s="20"/>
      <c r="BH122" s="20"/>
      <c r="BI122" s="20"/>
      <c r="BJ122" s="20"/>
    </row>
    <row r="123" spans="1:62" s="9" customFormat="1" ht="22.5" customHeight="1" x14ac:dyDescent="0.25">
      <c r="A123" s="7"/>
      <c r="B123" s="7"/>
      <c r="C123" s="7"/>
      <c r="D123" s="7"/>
      <c r="E123" s="7"/>
      <c r="F123" s="150"/>
      <c r="G123" s="150"/>
      <c r="H123" s="129"/>
      <c r="I123" s="129"/>
      <c r="J123" s="38"/>
      <c r="K123" s="19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20"/>
      <c r="BG123" s="20"/>
      <c r="BH123" s="20"/>
      <c r="BI123" s="20"/>
      <c r="BJ123" s="20"/>
    </row>
    <row r="124" spans="1:62" s="9" customFormat="1" ht="15.75" customHeight="1" x14ac:dyDescent="0.25">
      <c r="A124" s="826"/>
      <c r="B124" s="770"/>
      <c r="C124" s="772"/>
      <c r="D124" s="798"/>
      <c r="E124" s="800"/>
      <c r="F124" s="798"/>
      <c r="G124" s="800"/>
      <c r="H124" s="129"/>
      <c r="I124" s="129"/>
      <c r="J124" s="38"/>
      <c r="K124" s="19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20"/>
      <c r="BG124" s="20"/>
      <c r="BH124" s="20"/>
      <c r="BI124" s="20"/>
      <c r="BJ124" s="20"/>
    </row>
    <row r="125" spans="1:62" s="9" customFormat="1" ht="15.75" customHeight="1" x14ac:dyDescent="0.25">
      <c r="A125" s="794"/>
      <c r="B125" s="771"/>
      <c r="C125" s="773"/>
      <c r="D125" s="151"/>
      <c r="E125" s="152"/>
      <c r="F125" s="151"/>
      <c r="G125" s="152"/>
      <c r="H125" s="129"/>
      <c r="I125" s="129"/>
      <c r="J125" s="38"/>
      <c r="K125" s="19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20"/>
      <c r="BG125" s="20"/>
      <c r="BH125" s="20"/>
      <c r="BI125" s="20"/>
      <c r="BJ125" s="20"/>
    </row>
    <row r="126" spans="1:62" s="9" customFormat="1" ht="15.75" customHeight="1" x14ac:dyDescent="0.25">
      <c r="A126" s="787"/>
      <c r="B126" s="788"/>
      <c r="C126" s="153"/>
      <c r="D126" s="154"/>
      <c r="E126" s="155"/>
      <c r="F126" s="154"/>
      <c r="G126" s="155"/>
      <c r="H126" s="187"/>
      <c r="I126" s="129"/>
      <c r="J126" s="38"/>
      <c r="K126" s="199"/>
      <c r="L126" s="20"/>
      <c r="M126" s="20"/>
      <c r="N126" s="20"/>
      <c r="O126" s="20"/>
      <c r="P126" s="20"/>
      <c r="Q126" s="20"/>
      <c r="R126" s="20"/>
      <c r="S126" s="20"/>
      <c r="T126" s="20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1:62" s="9" customFormat="1" ht="15.75" customHeight="1" x14ac:dyDescent="0.25">
      <c r="A127" s="806"/>
      <c r="B127" s="222"/>
      <c r="C127" s="153"/>
      <c r="D127" s="154"/>
      <c r="E127" s="155"/>
      <c r="F127" s="154"/>
      <c r="G127" s="155"/>
      <c r="H127" s="187"/>
      <c r="I127" s="129"/>
      <c r="J127" s="38"/>
      <c r="K127" s="199"/>
      <c r="L127" s="20"/>
      <c r="M127" s="20"/>
      <c r="N127" s="20"/>
      <c r="O127" s="20"/>
      <c r="P127" s="20"/>
      <c r="Q127" s="20"/>
      <c r="R127" s="20"/>
      <c r="S127" s="20"/>
      <c r="T127" s="20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1:62" s="9" customFormat="1" ht="15.75" customHeight="1" x14ac:dyDescent="0.25">
      <c r="A128" s="819"/>
      <c r="B128" s="130"/>
      <c r="C128" s="156"/>
      <c r="D128" s="157"/>
      <c r="E128" s="158"/>
      <c r="F128" s="157"/>
      <c r="G128" s="158"/>
      <c r="H128" s="187"/>
      <c r="I128" s="129"/>
      <c r="J128" s="38"/>
      <c r="K128" s="199"/>
      <c r="L128" s="20"/>
      <c r="M128" s="20"/>
      <c r="N128" s="20"/>
      <c r="O128" s="20"/>
      <c r="P128" s="20"/>
      <c r="Q128" s="20"/>
      <c r="R128" s="20"/>
      <c r="S128" s="20"/>
      <c r="T128" s="2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1:59" s="9" customFormat="1" ht="15.75" customHeight="1" x14ac:dyDescent="0.25">
      <c r="A129" s="807"/>
      <c r="B129" s="131"/>
      <c r="C129" s="159"/>
      <c r="D129" s="160"/>
      <c r="E129" s="161"/>
      <c r="F129" s="160"/>
      <c r="G129" s="161"/>
      <c r="H129" s="187"/>
      <c r="I129" s="129"/>
      <c r="J129" s="38"/>
      <c r="K129" s="199"/>
      <c r="L129" s="20"/>
      <c r="M129" s="20"/>
      <c r="N129" s="20"/>
      <c r="O129" s="20"/>
      <c r="P129" s="20"/>
      <c r="Q129" s="20"/>
      <c r="R129" s="20"/>
      <c r="S129" s="20"/>
      <c r="T129" s="2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1:59" s="9" customFormat="1" ht="15.75" customHeight="1" x14ac:dyDescent="0.25">
      <c r="A130" s="789"/>
      <c r="B130" s="790"/>
      <c r="C130" s="162"/>
      <c r="D130" s="17"/>
      <c r="E130" s="19"/>
      <c r="F130" s="17"/>
      <c r="G130" s="19"/>
      <c r="H130" s="187"/>
      <c r="I130" s="129"/>
      <c r="J130" s="38"/>
      <c r="K130" s="199"/>
      <c r="L130" s="20"/>
      <c r="M130" s="20"/>
      <c r="N130" s="20"/>
      <c r="O130" s="20"/>
      <c r="P130" s="20"/>
      <c r="Q130" s="20"/>
      <c r="R130" s="20"/>
      <c r="S130" s="20"/>
      <c r="T130" s="2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9" s="9" customFormat="1" ht="15.75" customHeight="1" x14ac:dyDescent="0.25">
      <c r="A131" s="764"/>
      <c r="B131" s="765"/>
      <c r="C131" s="163"/>
      <c r="D131" s="164"/>
      <c r="E131" s="50"/>
      <c r="F131" s="164"/>
      <c r="G131" s="50"/>
      <c r="H131" s="187"/>
      <c r="I131" s="129"/>
      <c r="J131" s="38"/>
      <c r="K131" s="199"/>
      <c r="L131" s="20"/>
      <c r="M131" s="20"/>
      <c r="N131" s="20"/>
      <c r="O131" s="20"/>
      <c r="P131" s="20"/>
      <c r="Q131" s="20"/>
      <c r="R131" s="20"/>
      <c r="S131" s="20"/>
      <c r="T131" s="2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1:59" s="9" customFormat="1" ht="15.75" customHeight="1" x14ac:dyDescent="0.25">
      <c r="A132" s="758"/>
      <c r="B132" s="759"/>
      <c r="C132" s="27"/>
      <c r="D132" s="165"/>
      <c r="E132" s="166"/>
      <c r="F132" s="165"/>
      <c r="G132" s="166"/>
      <c r="H132" s="129"/>
      <c r="I132" s="129"/>
      <c r="J132" s="38"/>
      <c r="K132" s="199"/>
      <c r="L132" s="20"/>
      <c r="M132" s="20"/>
      <c r="N132" s="20"/>
      <c r="O132" s="20"/>
      <c r="P132" s="20"/>
      <c r="Q132" s="20"/>
      <c r="R132" s="20"/>
      <c r="S132" s="20"/>
      <c r="T132" s="20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1:59" s="9" customFormat="1" ht="35.25" customHeight="1" x14ac:dyDescent="0.25">
      <c r="A133" s="167"/>
      <c r="B133" s="167"/>
      <c r="C133" s="167"/>
      <c r="D133" s="150"/>
      <c r="E133" s="150"/>
      <c r="F133" s="119"/>
      <c r="G133" s="129"/>
      <c r="H133" s="129"/>
      <c r="I133" s="129"/>
      <c r="J133" s="38"/>
      <c r="K133" s="19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20"/>
      <c r="BG133" s="20"/>
    </row>
    <row r="134" spans="1:59" s="9" customFormat="1" ht="15.75" customHeight="1" x14ac:dyDescent="0.25">
      <c r="A134" s="826"/>
      <c r="B134" s="829"/>
      <c r="C134" s="225"/>
      <c r="D134" s="150"/>
      <c r="E134" s="150"/>
      <c r="F134" s="119"/>
      <c r="G134" s="129"/>
      <c r="H134" s="129"/>
      <c r="I134" s="129"/>
      <c r="J134" s="38"/>
      <c r="K134" s="19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20"/>
      <c r="BG134" s="20"/>
    </row>
    <row r="135" spans="1:59" s="9" customFormat="1" ht="15.75" customHeight="1" x14ac:dyDescent="0.25">
      <c r="A135" s="830"/>
      <c r="B135" s="168"/>
      <c r="C135" s="169"/>
      <c r="D135" s="150"/>
      <c r="E135" s="150"/>
      <c r="F135" s="119"/>
      <c r="G135" s="129"/>
      <c r="H135" s="129"/>
      <c r="I135" s="129"/>
      <c r="J135" s="38"/>
      <c r="K135" s="19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1:59" s="9" customFormat="1" ht="21.75" customHeight="1" x14ac:dyDescent="0.25">
      <c r="A136" s="831"/>
      <c r="B136" s="170"/>
      <c r="C136" s="171"/>
      <c r="D136" s="150"/>
      <c r="E136" s="150"/>
      <c r="F136" s="119"/>
      <c r="G136" s="129"/>
      <c r="H136" s="129"/>
      <c r="I136" s="129"/>
      <c r="J136" s="38"/>
      <c r="K136" s="19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1:59" s="9" customFormat="1" ht="21.75" customHeight="1" x14ac:dyDescent="0.25">
      <c r="A137" s="172"/>
      <c r="B137" s="172"/>
      <c r="C137" s="172"/>
      <c r="D137" s="150"/>
      <c r="E137" s="150"/>
      <c r="F137" s="129"/>
      <c r="G137" s="129"/>
      <c r="H137" s="129"/>
      <c r="I137" s="129"/>
      <c r="J137" s="38"/>
      <c r="K137" s="19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1:59" s="9" customFormat="1" ht="32.25" customHeight="1" x14ac:dyDescent="0.25">
      <c r="A138" s="772"/>
      <c r="B138" s="772"/>
      <c r="C138" s="772"/>
      <c r="D138" s="772"/>
      <c r="E138" s="772"/>
      <c r="F138" s="129"/>
      <c r="G138" s="129"/>
      <c r="H138" s="129"/>
      <c r="I138" s="129"/>
      <c r="J138" s="38"/>
      <c r="K138" s="19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1:59" s="9" customFormat="1" ht="32.25" customHeight="1" x14ac:dyDescent="0.25">
      <c r="A139" s="773"/>
      <c r="B139" s="773"/>
      <c r="C139" s="773"/>
      <c r="D139" s="773"/>
      <c r="E139" s="773"/>
      <c r="F139" s="129"/>
      <c r="G139" s="129"/>
      <c r="H139" s="129"/>
      <c r="I139" s="129"/>
      <c r="J139" s="38"/>
      <c r="K139" s="19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1:59" s="3" customFormat="1" ht="32.25" customHeight="1" x14ac:dyDescent="0.2">
      <c r="A140" s="173"/>
      <c r="B140" s="174"/>
      <c r="C140" s="175"/>
      <c r="D140" s="175"/>
      <c r="E140" s="175"/>
      <c r="H140" s="150"/>
      <c r="I140" s="150"/>
      <c r="J140" s="8"/>
      <c r="K140" s="191"/>
    </row>
    <row r="141" spans="1:59" s="9" customFormat="1" ht="32.25" customHeight="1" x14ac:dyDescent="0.2">
      <c r="A141" s="173"/>
      <c r="B141" s="174"/>
      <c r="C141" s="175"/>
      <c r="D141" s="175"/>
      <c r="E141" s="175"/>
      <c r="H141" s="3"/>
      <c r="I141" s="116"/>
      <c r="J141" s="116"/>
      <c r="K141" s="19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3"/>
      <c r="B142" s="174"/>
      <c r="C142" s="175"/>
      <c r="D142" s="175"/>
      <c r="E142" s="175"/>
      <c r="I142" s="116"/>
      <c r="J142" s="116"/>
      <c r="K142" s="19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6"/>
      <c r="B143" s="174"/>
      <c r="C143" s="175"/>
      <c r="D143" s="175"/>
      <c r="E143" s="175"/>
      <c r="I143" s="116"/>
      <c r="K143" s="19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3"/>
      <c r="B144" s="174"/>
      <c r="C144" s="175"/>
      <c r="D144" s="175"/>
      <c r="E144" s="175"/>
      <c r="I144" s="116"/>
      <c r="K144" s="19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3"/>
      <c r="B145" s="174"/>
      <c r="C145" s="175"/>
      <c r="D145" s="175"/>
      <c r="E145" s="175"/>
      <c r="I145" s="116"/>
      <c r="K145" s="19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3"/>
      <c r="B146" s="174"/>
      <c r="C146" s="175"/>
      <c r="D146" s="175"/>
      <c r="E146" s="175"/>
      <c r="I146" s="116"/>
      <c r="K146" s="19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3"/>
      <c r="B147" s="174"/>
      <c r="C147" s="175"/>
      <c r="D147" s="175"/>
      <c r="E147" s="175"/>
      <c r="I147" s="116"/>
      <c r="K147" s="19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3"/>
      <c r="B148" s="174"/>
      <c r="C148" s="175"/>
      <c r="D148" s="175"/>
      <c r="E148" s="175"/>
      <c r="I148" s="116"/>
      <c r="K148" s="19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7"/>
      <c r="B149" s="178"/>
      <c r="C149" s="179"/>
      <c r="D149" s="179"/>
      <c r="E149" s="179"/>
      <c r="I149" s="116"/>
      <c r="K149" s="19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1" customFormat="1" ht="15" customHeight="1" x14ac:dyDescent="0.15">
      <c r="A150" s="9"/>
      <c r="B150" s="9"/>
      <c r="C150" s="9"/>
      <c r="D150" s="9"/>
      <c r="E150" s="9"/>
      <c r="I150" s="2"/>
      <c r="K150" s="18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1"/>
      <c r="B154" s="41"/>
      <c r="C154" s="41"/>
      <c r="D154" s="41"/>
      <c r="E154" s="41"/>
    </row>
    <row r="202" spans="1:55" hidden="1" x14ac:dyDescent="0.15">
      <c r="BC202" s="182"/>
    </row>
    <row r="206" spans="1:55" hidden="1" x14ac:dyDescent="0.15">
      <c r="A206" s="183"/>
    </row>
    <row r="240" hidden="1" x14ac:dyDescent="0.15"/>
    <row r="244" spans="1:1" x14ac:dyDescent="0.15">
      <c r="A244" s="184"/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sqref="A1:XFD1048576"/>
    </sheetView>
  </sheetViews>
  <sheetFormatPr baseColWidth="10" defaultRowHeight="11.25" x14ac:dyDescent="0.15"/>
  <cols>
    <col min="1" max="1" width="17.42578125" style="180" customWidth="1"/>
    <col min="2" max="2" width="19.5703125" style="180" customWidth="1"/>
    <col min="3" max="3" width="12.42578125" style="180" customWidth="1"/>
    <col min="4" max="4" width="18.7109375" style="180" customWidth="1"/>
    <col min="5" max="5" width="12.7109375" style="180" customWidth="1"/>
    <col min="6" max="6" width="12.5703125" style="180" customWidth="1"/>
    <col min="7" max="7" width="12.7109375" style="180" customWidth="1"/>
    <col min="8" max="8" width="12" style="180" customWidth="1"/>
    <col min="9" max="10" width="12.7109375" style="180" customWidth="1"/>
    <col min="11" max="11" width="4.5703125" style="203" customWidth="1"/>
    <col min="12" max="13" width="4.5703125" style="77" customWidth="1"/>
    <col min="14" max="15" width="10.28515625" style="77" customWidth="1"/>
    <col min="16" max="42" width="10.28515625" style="181" customWidth="1"/>
    <col min="43" max="46" width="10.85546875" style="181" customWidth="1"/>
    <col min="47" max="51" width="12.5703125" style="181" customWidth="1"/>
    <col min="52" max="62" width="12.5703125" style="181" hidden="1" customWidth="1"/>
    <col min="63" max="98" width="12.5703125" style="181" customWidth="1"/>
    <col min="99" max="256" width="11.42578125" style="181"/>
    <col min="257" max="257" width="17.42578125" style="181" customWidth="1"/>
    <col min="258" max="258" width="19.5703125" style="181" customWidth="1"/>
    <col min="259" max="259" width="12.42578125" style="181" customWidth="1"/>
    <col min="260" max="260" width="18.7109375" style="181" customWidth="1"/>
    <col min="261" max="261" width="12.7109375" style="181" customWidth="1"/>
    <col min="262" max="262" width="12.5703125" style="181" customWidth="1"/>
    <col min="263" max="263" width="12.7109375" style="181" customWidth="1"/>
    <col min="264" max="264" width="12" style="181" customWidth="1"/>
    <col min="265" max="266" width="12.7109375" style="181" customWidth="1"/>
    <col min="267" max="269" width="4.5703125" style="181" customWidth="1"/>
    <col min="270" max="298" width="10.28515625" style="181" customWidth="1"/>
    <col min="299" max="302" width="10.85546875" style="181" customWidth="1"/>
    <col min="303" max="307" width="12.5703125" style="181" customWidth="1"/>
    <col min="308" max="318" width="0" style="181" hidden="1" customWidth="1"/>
    <col min="319" max="354" width="12.5703125" style="181" customWidth="1"/>
    <col min="355" max="512" width="11.42578125" style="181"/>
    <col min="513" max="513" width="17.42578125" style="181" customWidth="1"/>
    <col min="514" max="514" width="19.5703125" style="181" customWidth="1"/>
    <col min="515" max="515" width="12.42578125" style="181" customWidth="1"/>
    <col min="516" max="516" width="18.7109375" style="181" customWidth="1"/>
    <col min="517" max="517" width="12.7109375" style="181" customWidth="1"/>
    <col min="518" max="518" width="12.5703125" style="181" customWidth="1"/>
    <col min="519" max="519" width="12.7109375" style="181" customWidth="1"/>
    <col min="520" max="520" width="12" style="181" customWidth="1"/>
    <col min="521" max="522" width="12.7109375" style="181" customWidth="1"/>
    <col min="523" max="525" width="4.5703125" style="181" customWidth="1"/>
    <col min="526" max="554" width="10.28515625" style="181" customWidth="1"/>
    <col min="555" max="558" width="10.85546875" style="181" customWidth="1"/>
    <col min="559" max="563" width="12.5703125" style="181" customWidth="1"/>
    <col min="564" max="574" width="0" style="181" hidden="1" customWidth="1"/>
    <col min="575" max="610" width="12.5703125" style="181" customWidth="1"/>
    <col min="611" max="768" width="11.42578125" style="181"/>
    <col min="769" max="769" width="17.42578125" style="181" customWidth="1"/>
    <col min="770" max="770" width="19.5703125" style="181" customWidth="1"/>
    <col min="771" max="771" width="12.42578125" style="181" customWidth="1"/>
    <col min="772" max="772" width="18.7109375" style="181" customWidth="1"/>
    <col min="773" max="773" width="12.7109375" style="181" customWidth="1"/>
    <col min="774" max="774" width="12.5703125" style="181" customWidth="1"/>
    <col min="775" max="775" width="12.7109375" style="181" customWidth="1"/>
    <col min="776" max="776" width="12" style="181" customWidth="1"/>
    <col min="777" max="778" width="12.7109375" style="181" customWidth="1"/>
    <col min="779" max="781" width="4.5703125" style="181" customWidth="1"/>
    <col min="782" max="810" width="10.28515625" style="181" customWidth="1"/>
    <col min="811" max="814" width="10.85546875" style="181" customWidth="1"/>
    <col min="815" max="819" width="12.5703125" style="181" customWidth="1"/>
    <col min="820" max="830" width="0" style="181" hidden="1" customWidth="1"/>
    <col min="831" max="866" width="12.5703125" style="181" customWidth="1"/>
    <col min="867" max="1024" width="11.42578125" style="181"/>
    <col min="1025" max="1025" width="17.42578125" style="181" customWidth="1"/>
    <col min="1026" max="1026" width="19.5703125" style="181" customWidth="1"/>
    <col min="1027" max="1027" width="12.42578125" style="181" customWidth="1"/>
    <col min="1028" max="1028" width="18.7109375" style="181" customWidth="1"/>
    <col min="1029" max="1029" width="12.7109375" style="181" customWidth="1"/>
    <col min="1030" max="1030" width="12.5703125" style="181" customWidth="1"/>
    <col min="1031" max="1031" width="12.7109375" style="181" customWidth="1"/>
    <col min="1032" max="1032" width="12" style="181" customWidth="1"/>
    <col min="1033" max="1034" width="12.7109375" style="181" customWidth="1"/>
    <col min="1035" max="1037" width="4.5703125" style="181" customWidth="1"/>
    <col min="1038" max="1066" width="10.28515625" style="181" customWidth="1"/>
    <col min="1067" max="1070" width="10.85546875" style="181" customWidth="1"/>
    <col min="1071" max="1075" width="12.5703125" style="181" customWidth="1"/>
    <col min="1076" max="1086" width="0" style="181" hidden="1" customWidth="1"/>
    <col min="1087" max="1122" width="12.5703125" style="181" customWidth="1"/>
    <col min="1123" max="1280" width="11.42578125" style="181"/>
    <col min="1281" max="1281" width="17.42578125" style="181" customWidth="1"/>
    <col min="1282" max="1282" width="19.5703125" style="181" customWidth="1"/>
    <col min="1283" max="1283" width="12.42578125" style="181" customWidth="1"/>
    <col min="1284" max="1284" width="18.7109375" style="181" customWidth="1"/>
    <col min="1285" max="1285" width="12.7109375" style="181" customWidth="1"/>
    <col min="1286" max="1286" width="12.5703125" style="181" customWidth="1"/>
    <col min="1287" max="1287" width="12.7109375" style="181" customWidth="1"/>
    <col min="1288" max="1288" width="12" style="181" customWidth="1"/>
    <col min="1289" max="1290" width="12.7109375" style="181" customWidth="1"/>
    <col min="1291" max="1293" width="4.5703125" style="181" customWidth="1"/>
    <col min="1294" max="1322" width="10.28515625" style="181" customWidth="1"/>
    <col min="1323" max="1326" width="10.85546875" style="181" customWidth="1"/>
    <col min="1327" max="1331" width="12.5703125" style="181" customWidth="1"/>
    <col min="1332" max="1342" width="0" style="181" hidden="1" customWidth="1"/>
    <col min="1343" max="1378" width="12.5703125" style="181" customWidth="1"/>
    <col min="1379" max="1536" width="11.42578125" style="181"/>
    <col min="1537" max="1537" width="17.42578125" style="181" customWidth="1"/>
    <col min="1538" max="1538" width="19.5703125" style="181" customWidth="1"/>
    <col min="1539" max="1539" width="12.42578125" style="181" customWidth="1"/>
    <col min="1540" max="1540" width="18.7109375" style="181" customWidth="1"/>
    <col min="1541" max="1541" width="12.7109375" style="181" customWidth="1"/>
    <col min="1542" max="1542" width="12.5703125" style="181" customWidth="1"/>
    <col min="1543" max="1543" width="12.7109375" style="181" customWidth="1"/>
    <col min="1544" max="1544" width="12" style="181" customWidth="1"/>
    <col min="1545" max="1546" width="12.7109375" style="181" customWidth="1"/>
    <col min="1547" max="1549" width="4.5703125" style="181" customWidth="1"/>
    <col min="1550" max="1578" width="10.28515625" style="181" customWidth="1"/>
    <col min="1579" max="1582" width="10.85546875" style="181" customWidth="1"/>
    <col min="1583" max="1587" width="12.5703125" style="181" customWidth="1"/>
    <col min="1588" max="1598" width="0" style="181" hidden="1" customWidth="1"/>
    <col min="1599" max="1634" width="12.5703125" style="181" customWidth="1"/>
    <col min="1635" max="1792" width="11.42578125" style="181"/>
    <col min="1793" max="1793" width="17.42578125" style="181" customWidth="1"/>
    <col min="1794" max="1794" width="19.5703125" style="181" customWidth="1"/>
    <col min="1795" max="1795" width="12.42578125" style="181" customWidth="1"/>
    <col min="1796" max="1796" width="18.7109375" style="181" customWidth="1"/>
    <col min="1797" max="1797" width="12.7109375" style="181" customWidth="1"/>
    <col min="1798" max="1798" width="12.5703125" style="181" customWidth="1"/>
    <col min="1799" max="1799" width="12.7109375" style="181" customWidth="1"/>
    <col min="1800" max="1800" width="12" style="181" customWidth="1"/>
    <col min="1801" max="1802" width="12.7109375" style="181" customWidth="1"/>
    <col min="1803" max="1805" width="4.5703125" style="181" customWidth="1"/>
    <col min="1806" max="1834" width="10.28515625" style="181" customWidth="1"/>
    <col min="1835" max="1838" width="10.85546875" style="181" customWidth="1"/>
    <col min="1839" max="1843" width="12.5703125" style="181" customWidth="1"/>
    <col min="1844" max="1854" width="0" style="181" hidden="1" customWidth="1"/>
    <col min="1855" max="1890" width="12.5703125" style="181" customWidth="1"/>
    <col min="1891" max="2048" width="11.42578125" style="181"/>
    <col min="2049" max="2049" width="17.42578125" style="181" customWidth="1"/>
    <col min="2050" max="2050" width="19.5703125" style="181" customWidth="1"/>
    <col min="2051" max="2051" width="12.42578125" style="181" customWidth="1"/>
    <col min="2052" max="2052" width="18.7109375" style="181" customWidth="1"/>
    <col min="2053" max="2053" width="12.7109375" style="181" customWidth="1"/>
    <col min="2054" max="2054" width="12.5703125" style="181" customWidth="1"/>
    <col min="2055" max="2055" width="12.7109375" style="181" customWidth="1"/>
    <col min="2056" max="2056" width="12" style="181" customWidth="1"/>
    <col min="2057" max="2058" width="12.7109375" style="181" customWidth="1"/>
    <col min="2059" max="2061" width="4.5703125" style="181" customWidth="1"/>
    <col min="2062" max="2090" width="10.28515625" style="181" customWidth="1"/>
    <col min="2091" max="2094" width="10.85546875" style="181" customWidth="1"/>
    <col min="2095" max="2099" width="12.5703125" style="181" customWidth="1"/>
    <col min="2100" max="2110" width="0" style="181" hidden="1" customWidth="1"/>
    <col min="2111" max="2146" width="12.5703125" style="181" customWidth="1"/>
    <col min="2147" max="2304" width="11.42578125" style="181"/>
    <col min="2305" max="2305" width="17.42578125" style="181" customWidth="1"/>
    <col min="2306" max="2306" width="19.5703125" style="181" customWidth="1"/>
    <col min="2307" max="2307" width="12.42578125" style="181" customWidth="1"/>
    <col min="2308" max="2308" width="18.7109375" style="181" customWidth="1"/>
    <col min="2309" max="2309" width="12.7109375" style="181" customWidth="1"/>
    <col min="2310" max="2310" width="12.5703125" style="181" customWidth="1"/>
    <col min="2311" max="2311" width="12.7109375" style="181" customWidth="1"/>
    <col min="2312" max="2312" width="12" style="181" customWidth="1"/>
    <col min="2313" max="2314" width="12.7109375" style="181" customWidth="1"/>
    <col min="2315" max="2317" width="4.5703125" style="181" customWidth="1"/>
    <col min="2318" max="2346" width="10.28515625" style="181" customWidth="1"/>
    <col min="2347" max="2350" width="10.85546875" style="181" customWidth="1"/>
    <col min="2351" max="2355" width="12.5703125" style="181" customWidth="1"/>
    <col min="2356" max="2366" width="0" style="181" hidden="1" customWidth="1"/>
    <col min="2367" max="2402" width="12.5703125" style="181" customWidth="1"/>
    <col min="2403" max="2560" width="11.42578125" style="181"/>
    <col min="2561" max="2561" width="17.42578125" style="181" customWidth="1"/>
    <col min="2562" max="2562" width="19.5703125" style="181" customWidth="1"/>
    <col min="2563" max="2563" width="12.42578125" style="181" customWidth="1"/>
    <col min="2564" max="2564" width="18.7109375" style="181" customWidth="1"/>
    <col min="2565" max="2565" width="12.7109375" style="181" customWidth="1"/>
    <col min="2566" max="2566" width="12.5703125" style="181" customWidth="1"/>
    <col min="2567" max="2567" width="12.7109375" style="181" customWidth="1"/>
    <col min="2568" max="2568" width="12" style="181" customWidth="1"/>
    <col min="2569" max="2570" width="12.7109375" style="181" customWidth="1"/>
    <col min="2571" max="2573" width="4.5703125" style="181" customWidth="1"/>
    <col min="2574" max="2602" width="10.28515625" style="181" customWidth="1"/>
    <col min="2603" max="2606" width="10.85546875" style="181" customWidth="1"/>
    <col min="2607" max="2611" width="12.5703125" style="181" customWidth="1"/>
    <col min="2612" max="2622" width="0" style="181" hidden="1" customWidth="1"/>
    <col min="2623" max="2658" width="12.5703125" style="181" customWidth="1"/>
    <col min="2659" max="2816" width="11.42578125" style="181"/>
    <col min="2817" max="2817" width="17.42578125" style="181" customWidth="1"/>
    <col min="2818" max="2818" width="19.5703125" style="181" customWidth="1"/>
    <col min="2819" max="2819" width="12.42578125" style="181" customWidth="1"/>
    <col min="2820" max="2820" width="18.7109375" style="181" customWidth="1"/>
    <col min="2821" max="2821" width="12.7109375" style="181" customWidth="1"/>
    <col min="2822" max="2822" width="12.5703125" style="181" customWidth="1"/>
    <col min="2823" max="2823" width="12.7109375" style="181" customWidth="1"/>
    <col min="2824" max="2824" width="12" style="181" customWidth="1"/>
    <col min="2825" max="2826" width="12.7109375" style="181" customWidth="1"/>
    <col min="2827" max="2829" width="4.5703125" style="181" customWidth="1"/>
    <col min="2830" max="2858" width="10.28515625" style="181" customWidth="1"/>
    <col min="2859" max="2862" width="10.85546875" style="181" customWidth="1"/>
    <col min="2863" max="2867" width="12.5703125" style="181" customWidth="1"/>
    <col min="2868" max="2878" width="0" style="181" hidden="1" customWidth="1"/>
    <col min="2879" max="2914" width="12.5703125" style="181" customWidth="1"/>
    <col min="2915" max="3072" width="11.42578125" style="181"/>
    <col min="3073" max="3073" width="17.42578125" style="181" customWidth="1"/>
    <col min="3074" max="3074" width="19.5703125" style="181" customWidth="1"/>
    <col min="3075" max="3075" width="12.42578125" style="181" customWidth="1"/>
    <col min="3076" max="3076" width="18.7109375" style="181" customWidth="1"/>
    <col min="3077" max="3077" width="12.7109375" style="181" customWidth="1"/>
    <col min="3078" max="3078" width="12.5703125" style="181" customWidth="1"/>
    <col min="3079" max="3079" width="12.7109375" style="181" customWidth="1"/>
    <col min="3080" max="3080" width="12" style="181" customWidth="1"/>
    <col min="3081" max="3082" width="12.7109375" style="181" customWidth="1"/>
    <col min="3083" max="3085" width="4.5703125" style="181" customWidth="1"/>
    <col min="3086" max="3114" width="10.28515625" style="181" customWidth="1"/>
    <col min="3115" max="3118" width="10.85546875" style="181" customWidth="1"/>
    <col min="3119" max="3123" width="12.5703125" style="181" customWidth="1"/>
    <col min="3124" max="3134" width="0" style="181" hidden="1" customWidth="1"/>
    <col min="3135" max="3170" width="12.5703125" style="181" customWidth="1"/>
    <col min="3171" max="3328" width="11.42578125" style="181"/>
    <col min="3329" max="3329" width="17.42578125" style="181" customWidth="1"/>
    <col min="3330" max="3330" width="19.5703125" style="181" customWidth="1"/>
    <col min="3331" max="3331" width="12.42578125" style="181" customWidth="1"/>
    <col min="3332" max="3332" width="18.7109375" style="181" customWidth="1"/>
    <col min="3333" max="3333" width="12.7109375" style="181" customWidth="1"/>
    <col min="3334" max="3334" width="12.5703125" style="181" customWidth="1"/>
    <col min="3335" max="3335" width="12.7109375" style="181" customWidth="1"/>
    <col min="3336" max="3336" width="12" style="181" customWidth="1"/>
    <col min="3337" max="3338" width="12.7109375" style="181" customWidth="1"/>
    <col min="3339" max="3341" width="4.5703125" style="181" customWidth="1"/>
    <col min="3342" max="3370" width="10.28515625" style="181" customWidth="1"/>
    <col min="3371" max="3374" width="10.85546875" style="181" customWidth="1"/>
    <col min="3375" max="3379" width="12.5703125" style="181" customWidth="1"/>
    <col min="3380" max="3390" width="0" style="181" hidden="1" customWidth="1"/>
    <col min="3391" max="3426" width="12.5703125" style="181" customWidth="1"/>
    <col min="3427" max="3584" width="11.42578125" style="181"/>
    <col min="3585" max="3585" width="17.42578125" style="181" customWidth="1"/>
    <col min="3586" max="3586" width="19.5703125" style="181" customWidth="1"/>
    <col min="3587" max="3587" width="12.42578125" style="181" customWidth="1"/>
    <col min="3588" max="3588" width="18.7109375" style="181" customWidth="1"/>
    <col min="3589" max="3589" width="12.7109375" style="181" customWidth="1"/>
    <col min="3590" max="3590" width="12.5703125" style="181" customWidth="1"/>
    <col min="3591" max="3591" width="12.7109375" style="181" customWidth="1"/>
    <col min="3592" max="3592" width="12" style="181" customWidth="1"/>
    <col min="3593" max="3594" width="12.7109375" style="181" customWidth="1"/>
    <col min="3595" max="3597" width="4.5703125" style="181" customWidth="1"/>
    <col min="3598" max="3626" width="10.28515625" style="181" customWidth="1"/>
    <col min="3627" max="3630" width="10.85546875" style="181" customWidth="1"/>
    <col min="3631" max="3635" width="12.5703125" style="181" customWidth="1"/>
    <col min="3636" max="3646" width="0" style="181" hidden="1" customWidth="1"/>
    <col min="3647" max="3682" width="12.5703125" style="181" customWidth="1"/>
    <col min="3683" max="3840" width="11.42578125" style="181"/>
    <col min="3841" max="3841" width="17.42578125" style="181" customWidth="1"/>
    <col min="3842" max="3842" width="19.5703125" style="181" customWidth="1"/>
    <col min="3843" max="3843" width="12.42578125" style="181" customWidth="1"/>
    <col min="3844" max="3844" width="18.7109375" style="181" customWidth="1"/>
    <col min="3845" max="3845" width="12.7109375" style="181" customWidth="1"/>
    <col min="3846" max="3846" width="12.5703125" style="181" customWidth="1"/>
    <col min="3847" max="3847" width="12.7109375" style="181" customWidth="1"/>
    <col min="3848" max="3848" width="12" style="181" customWidth="1"/>
    <col min="3849" max="3850" width="12.7109375" style="181" customWidth="1"/>
    <col min="3851" max="3853" width="4.5703125" style="181" customWidth="1"/>
    <col min="3854" max="3882" width="10.28515625" style="181" customWidth="1"/>
    <col min="3883" max="3886" width="10.85546875" style="181" customWidth="1"/>
    <col min="3887" max="3891" width="12.5703125" style="181" customWidth="1"/>
    <col min="3892" max="3902" width="0" style="181" hidden="1" customWidth="1"/>
    <col min="3903" max="3938" width="12.5703125" style="181" customWidth="1"/>
    <col min="3939" max="4096" width="11.42578125" style="181"/>
    <col min="4097" max="4097" width="17.42578125" style="181" customWidth="1"/>
    <col min="4098" max="4098" width="19.5703125" style="181" customWidth="1"/>
    <col min="4099" max="4099" width="12.42578125" style="181" customWidth="1"/>
    <col min="4100" max="4100" width="18.7109375" style="181" customWidth="1"/>
    <col min="4101" max="4101" width="12.7109375" style="181" customWidth="1"/>
    <col min="4102" max="4102" width="12.5703125" style="181" customWidth="1"/>
    <col min="4103" max="4103" width="12.7109375" style="181" customWidth="1"/>
    <col min="4104" max="4104" width="12" style="181" customWidth="1"/>
    <col min="4105" max="4106" width="12.7109375" style="181" customWidth="1"/>
    <col min="4107" max="4109" width="4.5703125" style="181" customWidth="1"/>
    <col min="4110" max="4138" width="10.28515625" style="181" customWidth="1"/>
    <col min="4139" max="4142" width="10.85546875" style="181" customWidth="1"/>
    <col min="4143" max="4147" width="12.5703125" style="181" customWidth="1"/>
    <col min="4148" max="4158" width="0" style="181" hidden="1" customWidth="1"/>
    <col min="4159" max="4194" width="12.5703125" style="181" customWidth="1"/>
    <col min="4195" max="4352" width="11.42578125" style="181"/>
    <col min="4353" max="4353" width="17.42578125" style="181" customWidth="1"/>
    <col min="4354" max="4354" width="19.5703125" style="181" customWidth="1"/>
    <col min="4355" max="4355" width="12.42578125" style="181" customWidth="1"/>
    <col min="4356" max="4356" width="18.7109375" style="181" customWidth="1"/>
    <col min="4357" max="4357" width="12.7109375" style="181" customWidth="1"/>
    <col min="4358" max="4358" width="12.5703125" style="181" customWidth="1"/>
    <col min="4359" max="4359" width="12.7109375" style="181" customWidth="1"/>
    <col min="4360" max="4360" width="12" style="181" customWidth="1"/>
    <col min="4361" max="4362" width="12.7109375" style="181" customWidth="1"/>
    <col min="4363" max="4365" width="4.5703125" style="181" customWidth="1"/>
    <col min="4366" max="4394" width="10.28515625" style="181" customWidth="1"/>
    <col min="4395" max="4398" width="10.85546875" style="181" customWidth="1"/>
    <col min="4399" max="4403" width="12.5703125" style="181" customWidth="1"/>
    <col min="4404" max="4414" width="0" style="181" hidden="1" customWidth="1"/>
    <col min="4415" max="4450" width="12.5703125" style="181" customWidth="1"/>
    <col min="4451" max="4608" width="11.42578125" style="181"/>
    <col min="4609" max="4609" width="17.42578125" style="181" customWidth="1"/>
    <col min="4610" max="4610" width="19.5703125" style="181" customWidth="1"/>
    <col min="4611" max="4611" width="12.42578125" style="181" customWidth="1"/>
    <col min="4612" max="4612" width="18.7109375" style="181" customWidth="1"/>
    <col min="4613" max="4613" width="12.7109375" style="181" customWidth="1"/>
    <col min="4614" max="4614" width="12.5703125" style="181" customWidth="1"/>
    <col min="4615" max="4615" width="12.7109375" style="181" customWidth="1"/>
    <col min="4616" max="4616" width="12" style="181" customWidth="1"/>
    <col min="4617" max="4618" width="12.7109375" style="181" customWidth="1"/>
    <col min="4619" max="4621" width="4.5703125" style="181" customWidth="1"/>
    <col min="4622" max="4650" width="10.28515625" style="181" customWidth="1"/>
    <col min="4651" max="4654" width="10.85546875" style="181" customWidth="1"/>
    <col min="4655" max="4659" width="12.5703125" style="181" customWidth="1"/>
    <col min="4660" max="4670" width="0" style="181" hidden="1" customWidth="1"/>
    <col min="4671" max="4706" width="12.5703125" style="181" customWidth="1"/>
    <col min="4707" max="4864" width="11.42578125" style="181"/>
    <col min="4865" max="4865" width="17.42578125" style="181" customWidth="1"/>
    <col min="4866" max="4866" width="19.5703125" style="181" customWidth="1"/>
    <col min="4867" max="4867" width="12.42578125" style="181" customWidth="1"/>
    <col min="4868" max="4868" width="18.7109375" style="181" customWidth="1"/>
    <col min="4869" max="4869" width="12.7109375" style="181" customWidth="1"/>
    <col min="4870" max="4870" width="12.5703125" style="181" customWidth="1"/>
    <col min="4871" max="4871" width="12.7109375" style="181" customWidth="1"/>
    <col min="4872" max="4872" width="12" style="181" customWidth="1"/>
    <col min="4873" max="4874" width="12.7109375" style="181" customWidth="1"/>
    <col min="4875" max="4877" width="4.5703125" style="181" customWidth="1"/>
    <col min="4878" max="4906" width="10.28515625" style="181" customWidth="1"/>
    <col min="4907" max="4910" width="10.85546875" style="181" customWidth="1"/>
    <col min="4911" max="4915" width="12.5703125" style="181" customWidth="1"/>
    <col min="4916" max="4926" width="0" style="181" hidden="1" customWidth="1"/>
    <col min="4927" max="4962" width="12.5703125" style="181" customWidth="1"/>
    <col min="4963" max="5120" width="11.42578125" style="181"/>
    <col min="5121" max="5121" width="17.42578125" style="181" customWidth="1"/>
    <col min="5122" max="5122" width="19.5703125" style="181" customWidth="1"/>
    <col min="5123" max="5123" width="12.42578125" style="181" customWidth="1"/>
    <col min="5124" max="5124" width="18.7109375" style="181" customWidth="1"/>
    <col min="5125" max="5125" width="12.7109375" style="181" customWidth="1"/>
    <col min="5126" max="5126" width="12.5703125" style="181" customWidth="1"/>
    <col min="5127" max="5127" width="12.7109375" style="181" customWidth="1"/>
    <col min="5128" max="5128" width="12" style="181" customWidth="1"/>
    <col min="5129" max="5130" width="12.7109375" style="181" customWidth="1"/>
    <col min="5131" max="5133" width="4.5703125" style="181" customWidth="1"/>
    <col min="5134" max="5162" width="10.28515625" style="181" customWidth="1"/>
    <col min="5163" max="5166" width="10.85546875" style="181" customWidth="1"/>
    <col min="5167" max="5171" width="12.5703125" style="181" customWidth="1"/>
    <col min="5172" max="5182" width="0" style="181" hidden="1" customWidth="1"/>
    <col min="5183" max="5218" width="12.5703125" style="181" customWidth="1"/>
    <col min="5219" max="5376" width="11.42578125" style="181"/>
    <col min="5377" max="5377" width="17.42578125" style="181" customWidth="1"/>
    <col min="5378" max="5378" width="19.5703125" style="181" customWidth="1"/>
    <col min="5379" max="5379" width="12.42578125" style="181" customWidth="1"/>
    <col min="5380" max="5380" width="18.7109375" style="181" customWidth="1"/>
    <col min="5381" max="5381" width="12.7109375" style="181" customWidth="1"/>
    <col min="5382" max="5382" width="12.5703125" style="181" customWidth="1"/>
    <col min="5383" max="5383" width="12.7109375" style="181" customWidth="1"/>
    <col min="5384" max="5384" width="12" style="181" customWidth="1"/>
    <col min="5385" max="5386" width="12.7109375" style="181" customWidth="1"/>
    <col min="5387" max="5389" width="4.5703125" style="181" customWidth="1"/>
    <col min="5390" max="5418" width="10.28515625" style="181" customWidth="1"/>
    <col min="5419" max="5422" width="10.85546875" style="181" customWidth="1"/>
    <col min="5423" max="5427" width="12.5703125" style="181" customWidth="1"/>
    <col min="5428" max="5438" width="0" style="181" hidden="1" customWidth="1"/>
    <col min="5439" max="5474" width="12.5703125" style="181" customWidth="1"/>
    <col min="5475" max="5632" width="11.42578125" style="181"/>
    <col min="5633" max="5633" width="17.42578125" style="181" customWidth="1"/>
    <col min="5634" max="5634" width="19.5703125" style="181" customWidth="1"/>
    <col min="5635" max="5635" width="12.42578125" style="181" customWidth="1"/>
    <col min="5636" max="5636" width="18.7109375" style="181" customWidth="1"/>
    <col min="5637" max="5637" width="12.7109375" style="181" customWidth="1"/>
    <col min="5638" max="5638" width="12.5703125" style="181" customWidth="1"/>
    <col min="5639" max="5639" width="12.7109375" style="181" customWidth="1"/>
    <col min="5640" max="5640" width="12" style="181" customWidth="1"/>
    <col min="5641" max="5642" width="12.7109375" style="181" customWidth="1"/>
    <col min="5643" max="5645" width="4.5703125" style="181" customWidth="1"/>
    <col min="5646" max="5674" width="10.28515625" style="181" customWidth="1"/>
    <col min="5675" max="5678" width="10.85546875" style="181" customWidth="1"/>
    <col min="5679" max="5683" width="12.5703125" style="181" customWidth="1"/>
    <col min="5684" max="5694" width="0" style="181" hidden="1" customWidth="1"/>
    <col min="5695" max="5730" width="12.5703125" style="181" customWidth="1"/>
    <col min="5731" max="5888" width="11.42578125" style="181"/>
    <col min="5889" max="5889" width="17.42578125" style="181" customWidth="1"/>
    <col min="5890" max="5890" width="19.5703125" style="181" customWidth="1"/>
    <col min="5891" max="5891" width="12.42578125" style="181" customWidth="1"/>
    <col min="5892" max="5892" width="18.7109375" style="181" customWidth="1"/>
    <col min="5893" max="5893" width="12.7109375" style="181" customWidth="1"/>
    <col min="5894" max="5894" width="12.5703125" style="181" customWidth="1"/>
    <col min="5895" max="5895" width="12.7109375" style="181" customWidth="1"/>
    <col min="5896" max="5896" width="12" style="181" customWidth="1"/>
    <col min="5897" max="5898" width="12.7109375" style="181" customWidth="1"/>
    <col min="5899" max="5901" width="4.5703125" style="181" customWidth="1"/>
    <col min="5902" max="5930" width="10.28515625" style="181" customWidth="1"/>
    <col min="5931" max="5934" width="10.85546875" style="181" customWidth="1"/>
    <col min="5935" max="5939" width="12.5703125" style="181" customWidth="1"/>
    <col min="5940" max="5950" width="0" style="181" hidden="1" customWidth="1"/>
    <col min="5951" max="5986" width="12.5703125" style="181" customWidth="1"/>
    <col min="5987" max="6144" width="11.42578125" style="181"/>
    <col min="6145" max="6145" width="17.42578125" style="181" customWidth="1"/>
    <col min="6146" max="6146" width="19.5703125" style="181" customWidth="1"/>
    <col min="6147" max="6147" width="12.42578125" style="181" customWidth="1"/>
    <col min="6148" max="6148" width="18.7109375" style="181" customWidth="1"/>
    <col min="6149" max="6149" width="12.7109375" style="181" customWidth="1"/>
    <col min="6150" max="6150" width="12.5703125" style="181" customWidth="1"/>
    <col min="6151" max="6151" width="12.7109375" style="181" customWidth="1"/>
    <col min="6152" max="6152" width="12" style="181" customWidth="1"/>
    <col min="6153" max="6154" width="12.7109375" style="181" customWidth="1"/>
    <col min="6155" max="6157" width="4.5703125" style="181" customWidth="1"/>
    <col min="6158" max="6186" width="10.28515625" style="181" customWidth="1"/>
    <col min="6187" max="6190" width="10.85546875" style="181" customWidth="1"/>
    <col min="6191" max="6195" width="12.5703125" style="181" customWidth="1"/>
    <col min="6196" max="6206" width="0" style="181" hidden="1" customWidth="1"/>
    <col min="6207" max="6242" width="12.5703125" style="181" customWidth="1"/>
    <col min="6243" max="6400" width="11.42578125" style="181"/>
    <col min="6401" max="6401" width="17.42578125" style="181" customWidth="1"/>
    <col min="6402" max="6402" width="19.5703125" style="181" customWidth="1"/>
    <col min="6403" max="6403" width="12.42578125" style="181" customWidth="1"/>
    <col min="6404" max="6404" width="18.7109375" style="181" customWidth="1"/>
    <col min="6405" max="6405" width="12.7109375" style="181" customWidth="1"/>
    <col min="6406" max="6406" width="12.5703125" style="181" customWidth="1"/>
    <col min="6407" max="6407" width="12.7109375" style="181" customWidth="1"/>
    <col min="6408" max="6408" width="12" style="181" customWidth="1"/>
    <col min="6409" max="6410" width="12.7109375" style="181" customWidth="1"/>
    <col min="6411" max="6413" width="4.5703125" style="181" customWidth="1"/>
    <col min="6414" max="6442" width="10.28515625" style="181" customWidth="1"/>
    <col min="6443" max="6446" width="10.85546875" style="181" customWidth="1"/>
    <col min="6447" max="6451" width="12.5703125" style="181" customWidth="1"/>
    <col min="6452" max="6462" width="0" style="181" hidden="1" customWidth="1"/>
    <col min="6463" max="6498" width="12.5703125" style="181" customWidth="1"/>
    <col min="6499" max="6656" width="11.42578125" style="181"/>
    <col min="6657" max="6657" width="17.42578125" style="181" customWidth="1"/>
    <col min="6658" max="6658" width="19.5703125" style="181" customWidth="1"/>
    <col min="6659" max="6659" width="12.42578125" style="181" customWidth="1"/>
    <col min="6660" max="6660" width="18.7109375" style="181" customWidth="1"/>
    <col min="6661" max="6661" width="12.7109375" style="181" customWidth="1"/>
    <col min="6662" max="6662" width="12.5703125" style="181" customWidth="1"/>
    <col min="6663" max="6663" width="12.7109375" style="181" customWidth="1"/>
    <col min="6664" max="6664" width="12" style="181" customWidth="1"/>
    <col min="6665" max="6666" width="12.7109375" style="181" customWidth="1"/>
    <col min="6667" max="6669" width="4.5703125" style="181" customWidth="1"/>
    <col min="6670" max="6698" width="10.28515625" style="181" customWidth="1"/>
    <col min="6699" max="6702" width="10.85546875" style="181" customWidth="1"/>
    <col min="6703" max="6707" width="12.5703125" style="181" customWidth="1"/>
    <col min="6708" max="6718" width="0" style="181" hidden="1" customWidth="1"/>
    <col min="6719" max="6754" width="12.5703125" style="181" customWidth="1"/>
    <col min="6755" max="6912" width="11.42578125" style="181"/>
    <col min="6913" max="6913" width="17.42578125" style="181" customWidth="1"/>
    <col min="6914" max="6914" width="19.5703125" style="181" customWidth="1"/>
    <col min="6915" max="6915" width="12.42578125" style="181" customWidth="1"/>
    <col min="6916" max="6916" width="18.7109375" style="181" customWidth="1"/>
    <col min="6917" max="6917" width="12.7109375" style="181" customWidth="1"/>
    <col min="6918" max="6918" width="12.5703125" style="181" customWidth="1"/>
    <col min="6919" max="6919" width="12.7109375" style="181" customWidth="1"/>
    <col min="6920" max="6920" width="12" style="181" customWidth="1"/>
    <col min="6921" max="6922" width="12.7109375" style="181" customWidth="1"/>
    <col min="6923" max="6925" width="4.5703125" style="181" customWidth="1"/>
    <col min="6926" max="6954" width="10.28515625" style="181" customWidth="1"/>
    <col min="6955" max="6958" width="10.85546875" style="181" customWidth="1"/>
    <col min="6959" max="6963" width="12.5703125" style="181" customWidth="1"/>
    <col min="6964" max="6974" width="0" style="181" hidden="1" customWidth="1"/>
    <col min="6975" max="7010" width="12.5703125" style="181" customWidth="1"/>
    <col min="7011" max="7168" width="11.42578125" style="181"/>
    <col min="7169" max="7169" width="17.42578125" style="181" customWidth="1"/>
    <col min="7170" max="7170" width="19.5703125" style="181" customWidth="1"/>
    <col min="7171" max="7171" width="12.42578125" style="181" customWidth="1"/>
    <col min="7172" max="7172" width="18.7109375" style="181" customWidth="1"/>
    <col min="7173" max="7173" width="12.7109375" style="181" customWidth="1"/>
    <col min="7174" max="7174" width="12.5703125" style="181" customWidth="1"/>
    <col min="7175" max="7175" width="12.7109375" style="181" customWidth="1"/>
    <col min="7176" max="7176" width="12" style="181" customWidth="1"/>
    <col min="7177" max="7178" width="12.7109375" style="181" customWidth="1"/>
    <col min="7179" max="7181" width="4.5703125" style="181" customWidth="1"/>
    <col min="7182" max="7210" width="10.28515625" style="181" customWidth="1"/>
    <col min="7211" max="7214" width="10.85546875" style="181" customWidth="1"/>
    <col min="7215" max="7219" width="12.5703125" style="181" customWidth="1"/>
    <col min="7220" max="7230" width="0" style="181" hidden="1" customWidth="1"/>
    <col min="7231" max="7266" width="12.5703125" style="181" customWidth="1"/>
    <col min="7267" max="7424" width="11.42578125" style="181"/>
    <col min="7425" max="7425" width="17.42578125" style="181" customWidth="1"/>
    <col min="7426" max="7426" width="19.5703125" style="181" customWidth="1"/>
    <col min="7427" max="7427" width="12.42578125" style="181" customWidth="1"/>
    <col min="7428" max="7428" width="18.7109375" style="181" customWidth="1"/>
    <col min="7429" max="7429" width="12.7109375" style="181" customWidth="1"/>
    <col min="7430" max="7430" width="12.5703125" style="181" customWidth="1"/>
    <col min="7431" max="7431" width="12.7109375" style="181" customWidth="1"/>
    <col min="7432" max="7432" width="12" style="181" customWidth="1"/>
    <col min="7433" max="7434" width="12.7109375" style="181" customWidth="1"/>
    <col min="7435" max="7437" width="4.5703125" style="181" customWidth="1"/>
    <col min="7438" max="7466" width="10.28515625" style="181" customWidth="1"/>
    <col min="7467" max="7470" width="10.85546875" style="181" customWidth="1"/>
    <col min="7471" max="7475" width="12.5703125" style="181" customWidth="1"/>
    <col min="7476" max="7486" width="0" style="181" hidden="1" customWidth="1"/>
    <col min="7487" max="7522" width="12.5703125" style="181" customWidth="1"/>
    <col min="7523" max="7680" width="11.42578125" style="181"/>
    <col min="7681" max="7681" width="17.42578125" style="181" customWidth="1"/>
    <col min="7682" max="7682" width="19.5703125" style="181" customWidth="1"/>
    <col min="7683" max="7683" width="12.42578125" style="181" customWidth="1"/>
    <col min="7684" max="7684" width="18.7109375" style="181" customWidth="1"/>
    <col min="7685" max="7685" width="12.7109375" style="181" customWidth="1"/>
    <col min="7686" max="7686" width="12.5703125" style="181" customWidth="1"/>
    <col min="7687" max="7687" width="12.7109375" style="181" customWidth="1"/>
    <col min="7688" max="7688" width="12" style="181" customWidth="1"/>
    <col min="7689" max="7690" width="12.7109375" style="181" customWidth="1"/>
    <col min="7691" max="7693" width="4.5703125" style="181" customWidth="1"/>
    <col min="7694" max="7722" width="10.28515625" style="181" customWidth="1"/>
    <col min="7723" max="7726" width="10.85546875" style="181" customWidth="1"/>
    <col min="7727" max="7731" width="12.5703125" style="181" customWidth="1"/>
    <col min="7732" max="7742" width="0" style="181" hidden="1" customWidth="1"/>
    <col min="7743" max="7778" width="12.5703125" style="181" customWidth="1"/>
    <col min="7779" max="7936" width="11.42578125" style="181"/>
    <col min="7937" max="7937" width="17.42578125" style="181" customWidth="1"/>
    <col min="7938" max="7938" width="19.5703125" style="181" customWidth="1"/>
    <col min="7939" max="7939" width="12.42578125" style="181" customWidth="1"/>
    <col min="7940" max="7940" width="18.7109375" style="181" customWidth="1"/>
    <col min="7941" max="7941" width="12.7109375" style="181" customWidth="1"/>
    <col min="7942" max="7942" width="12.5703125" style="181" customWidth="1"/>
    <col min="7943" max="7943" width="12.7109375" style="181" customWidth="1"/>
    <col min="7944" max="7944" width="12" style="181" customWidth="1"/>
    <col min="7945" max="7946" width="12.7109375" style="181" customWidth="1"/>
    <col min="7947" max="7949" width="4.5703125" style="181" customWidth="1"/>
    <col min="7950" max="7978" width="10.28515625" style="181" customWidth="1"/>
    <col min="7979" max="7982" width="10.85546875" style="181" customWidth="1"/>
    <col min="7983" max="7987" width="12.5703125" style="181" customWidth="1"/>
    <col min="7988" max="7998" width="0" style="181" hidden="1" customWidth="1"/>
    <col min="7999" max="8034" width="12.5703125" style="181" customWidth="1"/>
    <col min="8035" max="8192" width="11.42578125" style="181"/>
    <col min="8193" max="8193" width="17.42578125" style="181" customWidth="1"/>
    <col min="8194" max="8194" width="19.5703125" style="181" customWidth="1"/>
    <col min="8195" max="8195" width="12.42578125" style="181" customWidth="1"/>
    <col min="8196" max="8196" width="18.7109375" style="181" customWidth="1"/>
    <col min="8197" max="8197" width="12.7109375" style="181" customWidth="1"/>
    <col min="8198" max="8198" width="12.5703125" style="181" customWidth="1"/>
    <col min="8199" max="8199" width="12.7109375" style="181" customWidth="1"/>
    <col min="8200" max="8200" width="12" style="181" customWidth="1"/>
    <col min="8201" max="8202" width="12.7109375" style="181" customWidth="1"/>
    <col min="8203" max="8205" width="4.5703125" style="181" customWidth="1"/>
    <col min="8206" max="8234" width="10.28515625" style="181" customWidth="1"/>
    <col min="8235" max="8238" width="10.85546875" style="181" customWidth="1"/>
    <col min="8239" max="8243" width="12.5703125" style="181" customWidth="1"/>
    <col min="8244" max="8254" width="0" style="181" hidden="1" customWidth="1"/>
    <col min="8255" max="8290" width="12.5703125" style="181" customWidth="1"/>
    <col min="8291" max="8448" width="11.42578125" style="181"/>
    <col min="8449" max="8449" width="17.42578125" style="181" customWidth="1"/>
    <col min="8450" max="8450" width="19.5703125" style="181" customWidth="1"/>
    <col min="8451" max="8451" width="12.42578125" style="181" customWidth="1"/>
    <col min="8452" max="8452" width="18.7109375" style="181" customWidth="1"/>
    <col min="8453" max="8453" width="12.7109375" style="181" customWidth="1"/>
    <col min="8454" max="8454" width="12.5703125" style="181" customWidth="1"/>
    <col min="8455" max="8455" width="12.7109375" style="181" customWidth="1"/>
    <col min="8456" max="8456" width="12" style="181" customWidth="1"/>
    <col min="8457" max="8458" width="12.7109375" style="181" customWidth="1"/>
    <col min="8459" max="8461" width="4.5703125" style="181" customWidth="1"/>
    <col min="8462" max="8490" width="10.28515625" style="181" customWidth="1"/>
    <col min="8491" max="8494" width="10.85546875" style="181" customWidth="1"/>
    <col min="8495" max="8499" width="12.5703125" style="181" customWidth="1"/>
    <col min="8500" max="8510" width="0" style="181" hidden="1" customWidth="1"/>
    <col min="8511" max="8546" width="12.5703125" style="181" customWidth="1"/>
    <col min="8547" max="8704" width="11.42578125" style="181"/>
    <col min="8705" max="8705" width="17.42578125" style="181" customWidth="1"/>
    <col min="8706" max="8706" width="19.5703125" style="181" customWidth="1"/>
    <col min="8707" max="8707" width="12.42578125" style="181" customWidth="1"/>
    <col min="8708" max="8708" width="18.7109375" style="181" customWidth="1"/>
    <col min="8709" max="8709" width="12.7109375" style="181" customWidth="1"/>
    <col min="8710" max="8710" width="12.5703125" style="181" customWidth="1"/>
    <col min="8711" max="8711" width="12.7109375" style="181" customWidth="1"/>
    <col min="8712" max="8712" width="12" style="181" customWidth="1"/>
    <col min="8713" max="8714" width="12.7109375" style="181" customWidth="1"/>
    <col min="8715" max="8717" width="4.5703125" style="181" customWidth="1"/>
    <col min="8718" max="8746" width="10.28515625" style="181" customWidth="1"/>
    <col min="8747" max="8750" width="10.85546875" style="181" customWidth="1"/>
    <col min="8751" max="8755" width="12.5703125" style="181" customWidth="1"/>
    <col min="8756" max="8766" width="0" style="181" hidden="1" customWidth="1"/>
    <col min="8767" max="8802" width="12.5703125" style="181" customWidth="1"/>
    <col min="8803" max="8960" width="11.42578125" style="181"/>
    <col min="8961" max="8961" width="17.42578125" style="181" customWidth="1"/>
    <col min="8962" max="8962" width="19.5703125" style="181" customWidth="1"/>
    <col min="8963" max="8963" width="12.42578125" style="181" customWidth="1"/>
    <col min="8964" max="8964" width="18.7109375" style="181" customWidth="1"/>
    <col min="8965" max="8965" width="12.7109375" style="181" customWidth="1"/>
    <col min="8966" max="8966" width="12.5703125" style="181" customWidth="1"/>
    <col min="8967" max="8967" width="12.7109375" style="181" customWidth="1"/>
    <col min="8968" max="8968" width="12" style="181" customWidth="1"/>
    <col min="8969" max="8970" width="12.7109375" style="181" customWidth="1"/>
    <col min="8971" max="8973" width="4.5703125" style="181" customWidth="1"/>
    <col min="8974" max="9002" width="10.28515625" style="181" customWidth="1"/>
    <col min="9003" max="9006" width="10.85546875" style="181" customWidth="1"/>
    <col min="9007" max="9011" width="12.5703125" style="181" customWidth="1"/>
    <col min="9012" max="9022" width="0" style="181" hidden="1" customWidth="1"/>
    <col min="9023" max="9058" width="12.5703125" style="181" customWidth="1"/>
    <col min="9059" max="9216" width="11.42578125" style="181"/>
    <col min="9217" max="9217" width="17.42578125" style="181" customWidth="1"/>
    <col min="9218" max="9218" width="19.5703125" style="181" customWidth="1"/>
    <col min="9219" max="9219" width="12.42578125" style="181" customWidth="1"/>
    <col min="9220" max="9220" width="18.7109375" style="181" customWidth="1"/>
    <col min="9221" max="9221" width="12.7109375" style="181" customWidth="1"/>
    <col min="9222" max="9222" width="12.5703125" style="181" customWidth="1"/>
    <col min="9223" max="9223" width="12.7109375" style="181" customWidth="1"/>
    <col min="9224" max="9224" width="12" style="181" customWidth="1"/>
    <col min="9225" max="9226" width="12.7109375" style="181" customWidth="1"/>
    <col min="9227" max="9229" width="4.5703125" style="181" customWidth="1"/>
    <col min="9230" max="9258" width="10.28515625" style="181" customWidth="1"/>
    <col min="9259" max="9262" width="10.85546875" style="181" customWidth="1"/>
    <col min="9263" max="9267" width="12.5703125" style="181" customWidth="1"/>
    <col min="9268" max="9278" width="0" style="181" hidden="1" customWidth="1"/>
    <col min="9279" max="9314" width="12.5703125" style="181" customWidth="1"/>
    <col min="9315" max="9472" width="11.42578125" style="181"/>
    <col min="9473" max="9473" width="17.42578125" style="181" customWidth="1"/>
    <col min="9474" max="9474" width="19.5703125" style="181" customWidth="1"/>
    <col min="9475" max="9475" width="12.42578125" style="181" customWidth="1"/>
    <col min="9476" max="9476" width="18.7109375" style="181" customWidth="1"/>
    <col min="9477" max="9477" width="12.7109375" style="181" customWidth="1"/>
    <col min="9478" max="9478" width="12.5703125" style="181" customWidth="1"/>
    <col min="9479" max="9479" width="12.7109375" style="181" customWidth="1"/>
    <col min="9480" max="9480" width="12" style="181" customWidth="1"/>
    <col min="9481" max="9482" width="12.7109375" style="181" customWidth="1"/>
    <col min="9483" max="9485" width="4.5703125" style="181" customWidth="1"/>
    <col min="9486" max="9514" width="10.28515625" style="181" customWidth="1"/>
    <col min="9515" max="9518" width="10.85546875" style="181" customWidth="1"/>
    <col min="9519" max="9523" width="12.5703125" style="181" customWidth="1"/>
    <col min="9524" max="9534" width="0" style="181" hidden="1" customWidth="1"/>
    <col min="9535" max="9570" width="12.5703125" style="181" customWidth="1"/>
    <col min="9571" max="9728" width="11.42578125" style="181"/>
    <col min="9729" max="9729" width="17.42578125" style="181" customWidth="1"/>
    <col min="9730" max="9730" width="19.5703125" style="181" customWidth="1"/>
    <col min="9731" max="9731" width="12.42578125" style="181" customWidth="1"/>
    <col min="9732" max="9732" width="18.7109375" style="181" customWidth="1"/>
    <col min="9733" max="9733" width="12.7109375" style="181" customWidth="1"/>
    <col min="9734" max="9734" width="12.5703125" style="181" customWidth="1"/>
    <col min="9735" max="9735" width="12.7109375" style="181" customWidth="1"/>
    <col min="9736" max="9736" width="12" style="181" customWidth="1"/>
    <col min="9737" max="9738" width="12.7109375" style="181" customWidth="1"/>
    <col min="9739" max="9741" width="4.5703125" style="181" customWidth="1"/>
    <col min="9742" max="9770" width="10.28515625" style="181" customWidth="1"/>
    <col min="9771" max="9774" width="10.85546875" style="181" customWidth="1"/>
    <col min="9775" max="9779" width="12.5703125" style="181" customWidth="1"/>
    <col min="9780" max="9790" width="0" style="181" hidden="1" customWidth="1"/>
    <col min="9791" max="9826" width="12.5703125" style="181" customWidth="1"/>
    <col min="9827" max="9984" width="11.42578125" style="181"/>
    <col min="9985" max="9985" width="17.42578125" style="181" customWidth="1"/>
    <col min="9986" max="9986" width="19.5703125" style="181" customWidth="1"/>
    <col min="9987" max="9987" width="12.42578125" style="181" customWidth="1"/>
    <col min="9988" max="9988" width="18.7109375" style="181" customWidth="1"/>
    <col min="9989" max="9989" width="12.7109375" style="181" customWidth="1"/>
    <col min="9990" max="9990" width="12.5703125" style="181" customWidth="1"/>
    <col min="9991" max="9991" width="12.7109375" style="181" customWidth="1"/>
    <col min="9992" max="9992" width="12" style="181" customWidth="1"/>
    <col min="9993" max="9994" width="12.7109375" style="181" customWidth="1"/>
    <col min="9995" max="9997" width="4.5703125" style="181" customWidth="1"/>
    <col min="9998" max="10026" width="10.28515625" style="181" customWidth="1"/>
    <col min="10027" max="10030" width="10.85546875" style="181" customWidth="1"/>
    <col min="10031" max="10035" width="12.5703125" style="181" customWidth="1"/>
    <col min="10036" max="10046" width="0" style="181" hidden="1" customWidth="1"/>
    <col min="10047" max="10082" width="12.5703125" style="181" customWidth="1"/>
    <col min="10083" max="10240" width="11.42578125" style="181"/>
    <col min="10241" max="10241" width="17.42578125" style="181" customWidth="1"/>
    <col min="10242" max="10242" width="19.5703125" style="181" customWidth="1"/>
    <col min="10243" max="10243" width="12.42578125" style="181" customWidth="1"/>
    <col min="10244" max="10244" width="18.7109375" style="181" customWidth="1"/>
    <col min="10245" max="10245" width="12.7109375" style="181" customWidth="1"/>
    <col min="10246" max="10246" width="12.5703125" style="181" customWidth="1"/>
    <col min="10247" max="10247" width="12.7109375" style="181" customWidth="1"/>
    <col min="10248" max="10248" width="12" style="181" customWidth="1"/>
    <col min="10249" max="10250" width="12.7109375" style="181" customWidth="1"/>
    <col min="10251" max="10253" width="4.5703125" style="181" customWidth="1"/>
    <col min="10254" max="10282" width="10.28515625" style="181" customWidth="1"/>
    <col min="10283" max="10286" width="10.85546875" style="181" customWidth="1"/>
    <col min="10287" max="10291" width="12.5703125" style="181" customWidth="1"/>
    <col min="10292" max="10302" width="0" style="181" hidden="1" customWidth="1"/>
    <col min="10303" max="10338" width="12.5703125" style="181" customWidth="1"/>
    <col min="10339" max="10496" width="11.42578125" style="181"/>
    <col min="10497" max="10497" width="17.42578125" style="181" customWidth="1"/>
    <col min="10498" max="10498" width="19.5703125" style="181" customWidth="1"/>
    <col min="10499" max="10499" width="12.42578125" style="181" customWidth="1"/>
    <col min="10500" max="10500" width="18.7109375" style="181" customWidth="1"/>
    <col min="10501" max="10501" width="12.7109375" style="181" customWidth="1"/>
    <col min="10502" max="10502" width="12.5703125" style="181" customWidth="1"/>
    <col min="10503" max="10503" width="12.7109375" style="181" customWidth="1"/>
    <col min="10504" max="10504" width="12" style="181" customWidth="1"/>
    <col min="10505" max="10506" width="12.7109375" style="181" customWidth="1"/>
    <col min="10507" max="10509" width="4.5703125" style="181" customWidth="1"/>
    <col min="10510" max="10538" width="10.28515625" style="181" customWidth="1"/>
    <col min="10539" max="10542" width="10.85546875" style="181" customWidth="1"/>
    <col min="10543" max="10547" width="12.5703125" style="181" customWidth="1"/>
    <col min="10548" max="10558" width="0" style="181" hidden="1" customWidth="1"/>
    <col min="10559" max="10594" width="12.5703125" style="181" customWidth="1"/>
    <col min="10595" max="10752" width="11.42578125" style="181"/>
    <col min="10753" max="10753" width="17.42578125" style="181" customWidth="1"/>
    <col min="10754" max="10754" width="19.5703125" style="181" customWidth="1"/>
    <col min="10755" max="10755" width="12.42578125" style="181" customWidth="1"/>
    <col min="10756" max="10756" width="18.7109375" style="181" customWidth="1"/>
    <col min="10757" max="10757" width="12.7109375" style="181" customWidth="1"/>
    <col min="10758" max="10758" width="12.5703125" style="181" customWidth="1"/>
    <col min="10759" max="10759" width="12.7109375" style="181" customWidth="1"/>
    <col min="10760" max="10760" width="12" style="181" customWidth="1"/>
    <col min="10761" max="10762" width="12.7109375" style="181" customWidth="1"/>
    <col min="10763" max="10765" width="4.5703125" style="181" customWidth="1"/>
    <col min="10766" max="10794" width="10.28515625" style="181" customWidth="1"/>
    <col min="10795" max="10798" width="10.85546875" style="181" customWidth="1"/>
    <col min="10799" max="10803" width="12.5703125" style="181" customWidth="1"/>
    <col min="10804" max="10814" width="0" style="181" hidden="1" customWidth="1"/>
    <col min="10815" max="10850" width="12.5703125" style="181" customWidth="1"/>
    <col min="10851" max="11008" width="11.42578125" style="181"/>
    <col min="11009" max="11009" width="17.42578125" style="181" customWidth="1"/>
    <col min="11010" max="11010" width="19.5703125" style="181" customWidth="1"/>
    <col min="11011" max="11011" width="12.42578125" style="181" customWidth="1"/>
    <col min="11012" max="11012" width="18.7109375" style="181" customWidth="1"/>
    <col min="11013" max="11013" width="12.7109375" style="181" customWidth="1"/>
    <col min="11014" max="11014" width="12.5703125" style="181" customWidth="1"/>
    <col min="11015" max="11015" width="12.7109375" style="181" customWidth="1"/>
    <col min="11016" max="11016" width="12" style="181" customWidth="1"/>
    <col min="11017" max="11018" width="12.7109375" style="181" customWidth="1"/>
    <col min="11019" max="11021" width="4.5703125" style="181" customWidth="1"/>
    <col min="11022" max="11050" width="10.28515625" style="181" customWidth="1"/>
    <col min="11051" max="11054" width="10.85546875" style="181" customWidth="1"/>
    <col min="11055" max="11059" width="12.5703125" style="181" customWidth="1"/>
    <col min="11060" max="11070" width="0" style="181" hidden="1" customWidth="1"/>
    <col min="11071" max="11106" width="12.5703125" style="181" customWidth="1"/>
    <col min="11107" max="11264" width="11.42578125" style="181"/>
    <col min="11265" max="11265" width="17.42578125" style="181" customWidth="1"/>
    <col min="11266" max="11266" width="19.5703125" style="181" customWidth="1"/>
    <col min="11267" max="11267" width="12.42578125" style="181" customWidth="1"/>
    <col min="11268" max="11268" width="18.7109375" style="181" customWidth="1"/>
    <col min="11269" max="11269" width="12.7109375" style="181" customWidth="1"/>
    <col min="11270" max="11270" width="12.5703125" style="181" customWidth="1"/>
    <col min="11271" max="11271" width="12.7109375" style="181" customWidth="1"/>
    <col min="11272" max="11272" width="12" style="181" customWidth="1"/>
    <col min="11273" max="11274" width="12.7109375" style="181" customWidth="1"/>
    <col min="11275" max="11277" width="4.5703125" style="181" customWidth="1"/>
    <col min="11278" max="11306" width="10.28515625" style="181" customWidth="1"/>
    <col min="11307" max="11310" width="10.85546875" style="181" customWidth="1"/>
    <col min="11311" max="11315" width="12.5703125" style="181" customWidth="1"/>
    <col min="11316" max="11326" width="0" style="181" hidden="1" customWidth="1"/>
    <col min="11327" max="11362" width="12.5703125" style="181" customWidth="1"/>
    <col min="11363" max="11520" width="11.42578125" style="181"/>
    <col min="11521" max="11521" width="17.42578125" style="181" customWidth="1"/>
    <col min="11522" max="11522" width="19.5703125" style="181" customWidth="1"/>
    <col min="11523" max="11523" width="12.42578125" style="181" customWidth="1"/>
    <col min="11524" max="11524" width="18.7109375" style="181" customWidth="1"/>
    <col min="11525" max="11525" width="12.7109375" style="181" customWidth="1"/>
    <col min="11526" max="11526" width="12.5703125" style="181" customWidth="1"/>
    <col min="11527" max="11527" width="12.7109375" style="181" customWidth="1"/>
    <col min="11528" max="11528" width="12" style="181" customWidth="1"/>
    <col min="11529" max="11530" width="12.7109375" style="181" customWidth="1"/>
    <col min="11531" max="11533" width="4.5703125" style="181" customWidth="1"/>
    <col min="11534" max="11562" width="10.28515625" style="181" customWidth="1"/>
    <col min="11563" max="11566" width="10.85546875" style="181" customWidth="1"/>
    <col min="11567" max="11571" width="12.5703125" style="181" customWidth="1"/>
    <col min="11572" max="11582" width="0" style="181" hidden="1" customWidth="1"/>
    <col min="11583" max="11618" width="12.5703125" style="181" customWidth="1"/>
    <col min="11619" max="11776" width="11.42578125" style="181"/>
    <col min="11777" max="11777" width="17.42578125" style="181" customWidth="1"/>
    <col min="11778" max="11778" width="19.5703125" style="181" customWidth="1"/>
    <col min="11779" max="11779" width="12.42578125" style="181" customWidth="1"/>
    <col min="11780" max="11780" width="18.7109375" style="181" customWidth="1"/>
    <col min="11781" max="11781" width="12.7109375" style="181" customWidth="1"/>
    <col min="11782" max="11782" width="12.5703125" style="181" customWidth="1"/>
    <col min="11783" max="11783" width="12.7109375" style="181" customWidth="1"/>
    <col min="11784" max="11784" width="12" style="181" customWidth="1"/>
    <col min="11785" max="11786" width="12.7109375" style="181" customWidth="1"/>
    <col min="11787" max="11789" width="4.5703125" style="181" customWidth="1"/>
    <col min="11790" max="11818" width="10.28515625" style="181" customWidth="1"/>
    <col min="11819" max="11822" width="10.85546875" style="181" customWidth="1"/>
    <col min="11823" max="11827" width="12.5703125" style="181" customWidth="1"/>
    <col min="11828" max="11838" width="0" style="181" hidden="1" customWidth="1"/>
    <col min="11839" max="11874" width="12.5703125" style="181" customWidth="1"/>
    <col min="11875" max="12032" width="11.42578125" style="181"/>
    <col min="12033" max="12033" width="17.42578125" style="181" customWidth="1"/>
    <col min="12034" max="12034" width="19.5703125" style="181" customWidth="1"/>
    <col min="12035" max="12035" width="12.42578125" style="181" customWidth="1"/>
    <col min="12036" max="12036" width="18.7109375" style="181" customWidth="1"/>
    <col min="12037" max="12037" width="12.7109375" style="181" customWidth="1"/>
    <col min="12038" max="12038" width="12.5703125" style="181" customWidth="1"/>
    <col min="12039" max="12039" width="12.7109375" style="181" customWidth="1"/>
    <col min="12040" max="12040" width="12" style="181" customWidth="1"/>
    <col min="12041" max="12042" width="12.7109375" style="181" customWidth="1"/>
    <col min="12043" max="12045" width="4.5703125" style="181" customWidth="1"/>
    <col min="12046" max="12074" width="10.28515625" style="181" customWidth="1"/>
    <col min="12075" max="12078" width="10.85546875" style="181" customWidth="1"/>
    <col min="12079" max="12083" width="12.5703125" style="181" customWidth="1"/>
    <col min="12084" max="12094" width="0" style="181" hidden="1" customWidth="1"/>
    <col min="12095" max="12130" width="12.5703125" style="181" customWidth="1"/>
    <col min="12131" max="12288" width="11.42578125" style="181"/>
    <col min="12289" max="12289" width="17.42578125" style="181" customWidth="1"/>
    <col min="12290" max="12290" width="19.5703125" style="181" customWidth="1"/>
    <col min="12291" max="12291" width="12.42578125" style="181" customWidth="1"/>
    <col min="12292" max="12292" width="18.7109375" style="181" customWidth="1"/>
    <col min="12293" max="12293" width="12.7109375" style="181" customWidth="1"/>
    <col min="12294" max="12294" width="12.5703125" style="181" customWidth="1"/>
    <col min="12295" max="12295" width="12.7109375" style="181" customWidth="1"/>
    <col min="12296" max="12296" width="12" style="181" customWidth="1"/>
    <col min="12297" max="12298" width="12.7109375" style="181" customWidth="1"/>
    <col min="12299" max="12301" width="4.5703125" style="181" customWidth="1"/>
    <col min="12302" max="12330" width="10.28515625" style="181" customWidth="1"/>
    <col min="12331" max="12334" width="10.85546875" style="181" customWidth="1"/>
    <col min="12335" max="12339" width="12.5703125" style="181" customWidth="1"/>
    <col min="12340" max="12350" width="0" style="181" hidden="1" customWidth="1"/>
    <col min="12351" max="12386" width="12.5703125" style="181" customWidth="1"/>
    <col min="12387" max="12544" width="11.42578125" style="181"/>
    <col min="12545" max="12545" width="17.42578125" style="181" customWidth="1"/>
    <col min="12546" max="12546" width="19.5703125" style="181" customWidth="1"/>
    <col min="12547" max="12547" width="12.42578125" style="181" customWidth="1"/>
    <col min="12548" max="12548" width="18.7109375" style="181" customWidth="1"/>
    <col min="12549" max="12549" width="12.7109375" style="181" customWidth="1"/>
    <col min="12550" max="12550" width="12.5703125" style="181" customWidth="1"/>
    <col min="12551" max="12551" width="12.7109375" style="181" customWidth="1"/>
    <col min="12552" max="12552" width="12" style="181" customWidth="1"/>
    <col min="12553" max="12554" width="12.7109375" style="181" customWidth="1"/>
    <col min="12555" max="12557" width="4.5703125" style="181" customWidth="1"/>
    <col min="12558" max="12586" width="10.28515625" style="181" customWidth="1"/>
    <col min="12587" max="12590" width="10.85546875" style="181" customWidth="1"/>
    <col min="12591" max="12595" width="12.5703125" style="181" customWidth="1"/>
    <col min="12596" max="12606" width="0" style="181" hidden="1" customWidth="1"/>
    <col min="12607" max="12642" width="12.5703125" style="181" customWidth="1"/>
    <col min="12643" max="12800" width="11.42578125" style="181"/>
    <col min="12801" max="12801" width="17.42578125" style="181" customWidth="1"/>
    <col min="12802" max="12802" width="19.5703125" style="181" customWidth="1"/>
    <col min="12803" max="12803" width="12.42578125" style="181" customWidth="1"/>
    <col min="12804" max="12804" width="18.7109375" style="181" customWidth="1"/>
    <col min="12805" max="12805" width="12.7109375" style="181" customWidth="1"/>
    <col min="12806" max="12806" width="12.5703125" style="181" customWidth="1"/>
    <col min="12807" max="12807" width="12.7109375" style="181" customWidth="1"/>
    <col min="12808" max="12808" width="12" style="181" customWidth="1"/>
    <col min="12809" max="12810" width="12.7109375" style="181" customWidth="1"/>
    <col min="12811" max="12813" width="4.5703125" style="181" customWidth="1"/>
    <col min="12814" max="12842" width="10.28515625" style="181" customWidth="1"/>
    <col min="12843" max="12846" width="10.85546875" style="181" customWidth="1"/>
    <col min="12847" max="12851" width="12.5703125" style="181" customWidth="1"/>
    <col min="12852" max="12862" width="0" style="181" hidden="1" customWidth="1"/>
    <col min="12863" max="12898" width="12.5703125" style="181" customWidth="1"/>
    <col min="12899" max="13056" width="11.42578125" style="181"/>
    <col min="13057" max="13057" width="17.42578125" style="181" customWidth="1"/>
    <col min="13058" max="13058" width="19.5703125" style="181" customWidth="1"/>
    <col min="13059" max="13059" width="12.42578125" style="181" customWidth="1"/>
    <col min="13060" max="13060" width="18.7109375" style="181" customWidth="1"/>
    <col min="13061" max="13061" width="12.7109375" style="181" customWidth="1"/>
    <col min="13062" max="13062" width="12.5703125" style="181" customWidth="1"/>
    <col min="13063" max="13063" width="12.7109375" style="181" customWidth="1"/>
    <col min="13064" max="13064" width="12" style="181" customWidth="1"/>
    <col min="13065" max="13066" width="12.7109375" style="181" customWidth="1"/>
    <col min="13067" max="13069" width="4.5703125" style="181" customWidth="1"/>
    <col min="13070" max="13098" width="10.28515625" style="181" customWidth="1"/>
    <col min="13099" max="13102" width="10.85546875" style="181" customWidth="1"/>
    <col min="13103" max="13107" width="12.5703125" style="181" customWidth="1"/>
    <col min="13108" max="13118" width="0" style="181" hidden="1" customWidth="1"/>
    <col min="13119" max="13154" width="12.5703125" style="181" customWidth="1"/>
    <col min="13155" max="13312" width="11.42578125" style="181"/>
    <col min="13313" max="13313" width="17.42578125" style="181" customWidth="1"/>
    <col min="13314" max="13314" width="19.5703125" style="181" customWidth="1"/>
    <col min="13315" max="13315" width="12.42578125" style="181" customWidth="1"/>
    <col min="13316" max="13316" width="18.7109375" style="181" customWidth="1"/>
    <col min="13317" max="13317" width="12.7109375" style="181" customWidth="1"/>
    <col min="13318" max="13318" width="12.5703125" style="181" customWidth="1"/>
    <col min="13319" max="13319" width="12.7109375" style="181" customWidth="1"/>
    <col min="13320" max="13320" width="12" style="181" customWidth="1"/>
    <col min="13321" max="13322" width="12.7109375" style="181" customWidth="1"/>
    <col min="13323" max="13325" width="4.5703125" style="181" customWidth="1"/>
    <col min="13326" max="13354" width="10.28515625" style="181" customWidth="1"/>
    <col min="13355" max="13358" width="10.85546875" style="181" customWidth="1"/>
    <col min="13359" max="13363" width="12.5703125" style="181" customWidth="1"/>
    <col min="13364" max="13374" width="0" style="181" hidden="1" customWidth="1"/>
    <col min="13375" max="13410" width="12.5703125" style="181" customWidth="1"/>
    <col min="13411" max="13568" width="11.42578125" style="181"/>
    <col min="13569" max="13569" width="17.42578125" style="181" customWidth="1"/>
    <col min="13570" max="13570" width="19.5703125" style="181" customWidth="1"/>
    <col min="13571" max="13571" width="12.42578125" style="181" customWidth="1"/>
    <col min="13572" max="13572" width="18.7109375" style="181" customWidth="1"/>
    <col min="13573" max="13573" width="12.7109375" style="181" customWidth="1"/>
    <col min="13574" max="13574" width="12.5703125" style="181" customWidth="1"/>
    <col min="13575" max="13575" width="12.7109375" style="181" customWidth="1"/>
    <col min="13576" max="13576" width="12" style="181" customWidth="1"/>
    <col min="13577" max="13578" width="12.7109375" style="181" customWidth="1"/>
    <col min="13579" max="13581" width="4.5703125" style="181" customWidth="1"/>
    <col min="13582" max="13610" width="10.28515625" style="181" customWidth="1"/>
    <col min="13611" max="13614" width="10.85546875" style="181" customWidth="1"/>
    <col min="13615" max="13619" width="12.5703125" style="181" customWidth="1"/>
    <col min="13620" max="13630" width="0" style="181" hidden="1" customWidth="1"/>
    <col min="13631" max="13666" width="12.5703125" style="181" customWidth="1"/>
    <col min="13667" max="13824" width="11.42578125" style="181"/>
    <col min="13825" max="13825" width="17.42578125" style="181" customWidth="1"/>
    <col min="13826" max="13826" width="19.5703125" style="181" customWidth="1"/>
    <col min="13827" max="13827" width="12.42578125" style="181" customWidth="1"/>
    <col min="13828" max="13828" width="18.7109375" style="181" customWidth="1"/>
    <col min="13829" max="13829" width="12.7109375" style="181" customWidth="1"/>
    <col min="13830" max="13830" width="12.5703125" style="181" customWidth="1"/>
    <col min="13831" max="13831" width="12.7109375" style="181" customWidth="1"/>
    <col min="13832" max="13832" width="12" style="181" customWidth="1"/>
    <col min="13833" max="13834" width="12.7109375" style="181" customWidth="1"/>
    <col min="13835" max="13837" width="4.5703125" style="181" customWidth="1"/>
    <col min="13838" max="13866" width="10.28515625" style="181" customWidth="1"/>
    <col min="13867" max="13870" width="10.85546875" style="181" customWidth="1"/>
    <col min="13871" max="13875" width="12.5703125" style="181" customWidth="1"/>
    <col min="13876" max="13886" width="0" style="181" hidden="1" customWidth="1"/>
    <col min="13887" max="13922" width="12.5703125" style="181" customWidth="1"/>
    <col min="13923" max="14080" width="11.42578125" style="181"/>
    <col min="14081" max="14081" width="17.42578125" style="181" customWidth="1"/>
    <col min="14082" max="14082" width="19.5703125" style="181" customWidth="1"/>
    <col min="14083" max="14083" width="12.42578125" style="181" customWidth="1"/>
    <col min="14084" max="14084" width="18.7109375" style="181" customWidth="1"/>
    <col min="14085" max="14085" width="12.7109375" style="181" customWidth="1"/>
    <col min="14086" max="14086" width="12.5703125" style="181" customWidth="1"/>
    <col min="14087" max="14087" width="12.7109375" style="181" customWidth="1"/>
    <col min="14088" max="14088" width="12" style="181" customWidth="1"/>
    <col min="14089" max="14090" width="12.7109375" style="181" customWidth="1"/>
    <col min="14091" max="14093" width="4.5703125" style="181" customWidth="1"/>
    <col min="14094" max="14122" width="10.28515625" style="181" customWidth="1"/>
    <col min="14123" max="14126" width="10.85546875" style="181" customWidth="1"/>
    <col min="14127" max="14131" width="12.5703125" style="181" customWidth="1"/>
    <col min="14132" max="14142" width="0" style="181" hidden="1" customWidth="1"/>
    <col min="14143" max="14178" width="12.5703125" style="181" customWidth="1"/>
    <col min="14179" max="14336" width="11.42578125" style="181"/>
    <col min="14337" max="14337" width="17.42578125" style="181" customWidth="1"/>
    <col min="14338" max="14338" width="19.5703125" style="181" customWidth="1"/>
    <col min="14339" max="14339" width="12.42578125" style="181" customWidth="1"/>
    <col min="14340" max="14340" width="18.7109375" style="181" customWidth="1"/>
    <col min="14341" max="14341" width="12.7109375" style="181" customWidth="1"/>
    <col min="14342" max="14342" width="12.5703125" style="181" customWidth="1"/>
    <col min="14343" max="14343" width="12.7109375" style="181" customWidth="1"/>
    <col min="14344" max="14344" width="12" style="181" customWidth="1"/>
    <col min="14345" max="14346" width="12.7109375" style="181" customWidth="1"/>
    <col min="14347" max="14349" width="4.5703125" style="181" customWidth="1"/>
    <col min="14350" max="14378" width="10.28515625" style="181" customWidth="1"/>
    <col min="14379" max="14382" width="10.85546875" style="181" customWidth="1"/>
    <col min="14383" max="14387" width="12.5703125" style="181" customWidth="1"/>
    <col min="14388" max="14398" width="0" style="181" hidden="1" customWidth="1"/>
    <col min="14399" max="14434" width="12.5703125" style="181" customWidth="1"/>
    <col min="14435" max="14592" width="11.42578125" style="181"/>
    <col min="14593" max="14593" width="17.42578125" style="181" customWidth="1"/>
    <col min="14594" max="14594" width="19.5703125" style="181" customWidth="1"/>
    <col min="14595" max="14595" width="12.42578125" style="181" customWidth="1"/>
    <col min="14596" max="14596" width="18.7109375" style="181" customWidth="1"/>
    <col min="14597" max="14597" width="12.7109375" style="181" customWidth="1"/>
    <col min="14598" max="14598" width="12.5703125" style="181" customWidth="1"/>
    <col min="14599" max="14599" width="12.7109375" style="181" customWidth="1"/>
    <col min="14600" max="14600" width="12" style="181" customWidth="1"/>
    <col min="14601" max="14602" width="12.7109375" style="181" customWidth="1"/>
    <col min="14603" max="14605" width="4.5703125" style="181" customWidth="1"/>
    <col min="14606" max="14634" width="10.28515625" style="181" customWidth="1"/>
    <col min="14635" max="14638" width="10.85546875" style="181" customWidth="1"/>
    <col min="14639" max="14643" width="12.5703125" style="181" customWidth="1"/>
    <col min="14644" max="14654" width="0" style="181" hidden="1" customWidth="1"/>
    <col min="14655" max="14690" width="12.5703125" style="181" customWidth="1"/>
    <col min="14691" max="14848" width="11.42578125" style="181"/>
    <col min="14849" max="14849" width="17.42578125" style="181" customWidth="1"/>
    <col min="14850" max="14850" width="19.5703125" style="181" customWidth="1"/>
    <col min="14851" max="14851" width="12.42578125" style="181" customWidth="1"/>
    <col min="14852" max="14852" width="18.7109375" style="181" customWidth="1"/>
    <col min="14853" max="14853" width="12.7109375" style="181" customWidth="1"/>
    <col min="14854" max="14854" width="12.5703125" style="181" customWidth="1"/>
    <col min="14855" max="14855" width="12.7109375" style="181" customWidth="1"/>
    <col min="14856" max="14856" width="12" style="181" customWidth="1"/>
    <col min="14857" max="14858" width="12.7109375" style="181" customWidth="1"/>
    <col min="14859" max="14861" width="4.5703125" style="181" customWidth="1"/>
    <col min="14862" max="14890" width="10.28515625" style="181" customWidth="1"/>
    <col min="14891" max="14894" width="10.85546875" style="181" customWidth="1"/>
    <col min="14895" max="14899" width="12.5703125" style="181" customWidth="1"/>
    <col min="14900" max="14910" width="0" style="181" hidden="1" customWidth="1"/>
    <col min="14911" max="14946" width="12.5703125" style="181" customWidth="1"/>
    <col min="14947" max="15104" width="11.42578125" style="181"/>
    <col min="15105" max="15105" width="17.42578125" style="181" customWidth="1"/>
    <col min="15106" max="15106" width="19.5703125" style="181" customWidth="1"/>
    <col min="15107" max="15107" width="12.42578125" style="181" customWidth="1"/>
    <col min="15108" max="15108" width="18.7109375" style="181" customWidth="1"/>
    <col min="15109" max="15109" width="12.7109375" style="181" customWidth="1"/>
    <col min="15110" max="15110" width="12.5703125" style="181" customWidth="1"/>
    <col min="15111" max="15111" width="12.7109375" style="181" customWidth="1"/>
    <col min="15112" max="15112" width="12" style="181" customWidth="1"/>
    <col min="15113" max="15114" width="12.7109375" style="181" customWidth="1"/>
    <col min="15115" max="15117" width="4.5703125" style="181" customWidth="1"/>
    <col min="15118" max="15146" width="10.28515625" style="181" customWidth="1"/>
    <col min="15147" max="15150" width="10.85546875" style="181" customWidth="1"/>
    <col min="15151" max="15155" width="12.5703125" style="181" customWidth="1"/>
    <col min="15156" max="15166" width="0" style="181" hidden="1" customWidth="1"/>
    <col min="15167" max="15202" width="12.5703125" style="181" customWidth="1"/>
    <col min="15203" max="15360" width="11.42578125" style="181"/>
    <col min="15361" max="15361" width="17.42578125" style="181" customWidth="1"/>
    <col min="15362" max="15362" width="19.5703125" style="181" customWidth="1"/>
    <col min="15363" max="15363" width="12.42578125" style="181" customWidth="1"/>
    <col min="15364" max="15364" width="18.7109375" style="181" customWidth="1"/>
    <col min="15365" max="15365" width="12.7109375" style="181" customWidth="1"/>
    <col min="15366" max="15366" width="12.5703125" style="181" customWidth="1"/>
    <col min="15367" max="15367" width="12.7109375" style="181" customWidth="1"/>
    <col min="15368" max="15368" width="12" style="181" customWidth="1"/>
    <col min="15369" max="15370" width="12.7109375" style="181" customWidth="1"/>
    <col min="15371" max="15373" width="4.5703125" style="181" customWidth="1"/>
    <col min="15374" max="15402" width="10.28515625" style="181" customWidth="1"/>
    <col min="15403" max="15406" width="10.85546875" style="181" customWidth="1"/>
    <col min="15407" max="15411" width="12.5703125" style="181" customWidth="1"/>
    <col min="15412" max="15422" width="0" style="181" hidden="1" customWidth="1"/>
    <col min="15423" max="15458" width="12.5703125" style="181" customWidth="1"/>
    <col min="15459" max="15616" width="11.42578125" style="181"/>
    <col min="15617" max="15617" width="17.42578125" style="181" customWidth="1"/>
    <col min="15618" max="15618" width="19.5703125" style="181" customWidth="1"/>
    <col min="15619" max="15619" width="12.42578125" style="181" customWidth="1"/>
    <col min="15620" max="15620" width="18.7109375" style="181" customWidth="1"/>
    <col min="15621" max="15621" width="12.7109375" style="181" customWidth="1"/>
    <col min="15622" max="15622" width="12.5703125" style="181" customWidth="1"/>
    <col min="15623" max="15623" width="12.7109375" style="181" customWidth="1"/>
    <col min="15624" max="15624" width="12" style="181" customWidth="1"/>
    <col min="15625" max="15626" width="12.7109375" style="181" customWidth="1"/>
    <col min="15627" max="15629" width="4.5703125" style="181" customWidth="1"/>
    <col min="15630" max="15658" width="10.28515625" style="181" customWidth="1"/>
    <col min="15659" max="15662" width="10.85546875" style="181" customWidth="1"/>
    <col min="15663" max="15667" width="12.5703125" style="181" customWidth="1"/>
    <col min="15668" max="15678" width="0" style="181" hidden="1" customWidth="1"/>
    <col min="15679" max="15714" width="12.5703125" style="181" customWidth="1"/>
    <col min="15715" max="15872" width="11.42578125" style="181"/>
    <col min="15873" max="15873" width="17.42578125" style="181" customWidth="1"/>
    <col min="15874" max="15874" width="19.5703125" style="181" customWidth="1"/>
    <col min="15875" max="15875" width="12.42578125" style="181" customWidth="1"/>
    <col min="15876" max="15876" width="18.7109375" style="181" customWidth="1"/>
    <col min="15877" max="15877" width="12.7109375" style="181" customWidth="1"/>
    <col min="15878" max="15878" width="12.5703125" style="181" customWidth="1"/>
    <col min="15879" max="15879" width="12.7109375" style="181" customWidth="1"/>
    <col min="15880" max="15880" width="12" style="181" customWidth="1"/>
    <col min="15881" max="15882" width="12.7109375" style="181" customWidth="1"/>
    <col min="15883" max="15885" width="4.5703125" style="181" customWidth="1"/>
    <col min="15886" max="15914" width="10.28515625" style="181" customWidth="1"/>
    <col min="15915" max="15918" width="10.85546875" style="181" customWidth="1"/>
    <col min="15919" max="15923" width="12.5703125" style="181" customWidth="1"/>
    <col min="15924" max="15934" width="0" style="181" hidden="1" customWidth="1"/>
    <col min="15935" max="15970" width="12.5703125" style="181" customWidth="1"/>
    <col min="15971" max="16128" width="11.42578125" style="181"/>
    <col min="16129" max="16129" width="17.42578125" style="181" customWidth="1"/>
    <col min="16130" max="16130" width="19.5703125" style="181" customWidth="1"/>
    <col min="16131" max="16131" width="12.42578125" style="181" customWidth="1"/>
    <col min="16132" max="16132" width="18.7109375" style="181" customWidth="1"/>
    <col min="16133" max="16133" width="12.7109375" style="181" customWidth="1"/>
    <col min="16134" max="16134" width="12.5703125" style="181" customWidth="1"/>
    <col min="16135" max="16135" width="12.7109375" style="181" customWidth="1"/>
    <col min="16136" max="16136" width="12" style="181" customWidth="1"/>
    <col min="16137" max="16138" width="12.7109375" style="181" customWidth="1"/>
    <col min="16139" max="16141" width="4.5703125" style="181" customWidth="1"/>
    <col min="16142" max="16170" width="10.28515625" style="181" customWidth="1"/>
    <col min="16171" max="16174" width="10.85546875" style="181" customWidth="1"/>
    <col min="16175" max="16179" width="12.5703125" style="181" customWidth="1"/>
    <col min="16180" max="16190" width="0" style="181" hidden="1" customWidth="1"/>
    <col min="16191" max="16226" width="12.5703125" style="181" customWidth="1"/>
    <col min="16227" max="16384" width="11.42578125" style="181"/>
  </cols>
  <sheetData>
    <row r="1" spans="1:56" s="3" customFormat="1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188"/>
    </row>
    <row r="2" spans="1:56" s="3" customFormat="1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188"/>
    </row>
    <row r="3" spans="1:56" s="3" customFormat="1" ht="12.75" customHeight="1" x14ac:dyDescent="0.2">
      <c r="A3" s="1"/>
      <c r="B3" s="2"/>
      <c r="C3" s="2"/>
      <c r="D3" s="4"/>
      <c r="E3" s="2"/>
      <c r="F3" s="2"/>
      <c r="G3" s="2"/>
      <c r="H3" s="5"/>
      <c r="I3" s="2"/>
      <c r="J3" s="2"/>
      <c r="K3" s="188"/>
    </row>
    <row r="4" spans="1:56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188"/>
    </row>
    <row r="5" spans="1:56" s="3" customFormat="1" ht="33" customHeight="1" x14ac:dyDescent="0.35">
      <c r="A5" s="6"/>
      <c r="B5" s="2"/>
      <c r="C5" s="2"/>
      <c r="D5" s="2"/>
      <c r="E5" s="2"/>
      <c r="F5" s="2"/>
      <c r="G5" s="2"/>
      <c r="H5" s="2"/>
      <c r="I5" s="2"/>
      <c r="J5" s="2"/>
      <c r="K5" s="189"/>
    </row>
    <row r="6" spans="1:56" s="3" customFormat="1" ht="39.75" customHeight="1" x14ac:dyDescent="0.15">
      <c r="A6" s="932"/>
      <c r="B6" s="932"/>
      <c r="C6" s="932"/>
      <c r="D6" s="932"/>
      <c r="E6" s="932"/>
      <c r="F6" s="932"/>
      <c r="G6" s="932"/>
      <c r="H6" s="932"/>
      <c r="I6" s="932"/>
      <c r="J6" s="247"/>
      <c r="K6" s="190"/>
    </row>
    <row r="7" spans="1:56" s="3" customFormat="1" ht="30" customHeight="1" x14ac:dyDescent="0.2">
      <c r="A7" s="7"/>
      <c r="B7" s="7"/>
      <c r="C7" s="7"/>
      <c r="D7" s="7"/>
      <c r="E7" s="7"/>
      <c r="F7" s="7"/>
      <c r="G7" s="7"/>
      <c r="H7" s="7"/>
      <c r="I7" s="7"/>
      <c r="J7" s="8"/>
      <c r="K7" s="191"/>
    </row>
    <row r="8" spans="1:56" s="3" customFormat="1" ht="20.25" customHeight="1" x14ac:dyDescent="0.15">
      <c r="A8" s="753"/>
      <c r="B8" s="753"/>
      <c r="C8" s="753"/>
      <c r="D8" s="924"/>
      <c r="E8" s="783"/>
      <c r="F8" s="783"/>
      <c r="G8" s="783"/>
      <c r="H8" s="783"/>
      <c r="I8" s="783"/>
      <c r="J8" s="783"/>
      <c r="K8" s="191"/>
    </row>
    <row r="9" spans="1:56" s="9" customFormat="1" ht="18" customHeight="1" x14ac:dyDescent="0.15">
      <c r="A9" s="753"/>
      <c r="B9" s="753"/>
      <c r="C9" s="753"/>
      <c r="D9" s="924"/>
      <c r="E9" s="924"/>
      <c r="F9" s="924"/>
      <c r="G9" s="924"/>
      <c r="H9" s="924"/>
      <c r="I9" s="924"/>
      <c r="J9" s="924"/>
      <c r="K9" s="1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753"/>
      <c r="B10" s="753"/>
      <c r="C10" s="753"/>
      <c r="D10" s="924"/>
      <c r="E10" s="248"/>
      <c r="F10" s="11"/>
      <c r="G10" s="12"/>
      <c r="H10" s="248"/>
      <c r="I10" s="11"/>
      <c r="J10" s="12"/>
      <c r="K10" s="1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3"/>
      <c r="AX10" s="13"/>
      <c r="AY10" s="13"/>
      <c r="AZ10" s="13"/>
      <c r="BA10" s="13"/>
      <c r="BB10" s="13"/>
      <c r="BC10" s="13"/>
      <c r="BD10" s="13"/>
    </row>
    <row r="11" spans="1:56" s="9" customFormat="1" ht="21.75" customHeight="1" x14ac:dyDescent="0.15">
      <c r="A11" s="754"/>
      <c r="B11" s="14"/>
      <c r="C11" s="15"/>
      <c r="D11" s="16"/>
      <c r="E11" s="17"/>
      <c r="F11" s="18"/>
      <c r="G11" s="19"/>
      <c r="H11" s="17"/>
      <c r="I11" s="18"/>
      <c r="J11" s="19"/>
      <c r="K11" s="185"/>
      <c r="L11" s="20"/>
      <c r="M11" s="20"/>
      <c r="N11" s="20"/>
      <c r="O11" s="20"/>
      <c r="P11" s="20"/>
      <c r="Q11" s="20"/>
      <c r="R11" s="20"/>
      <c r="S11" s="20"/>
      <c r="T11" s="2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3"/>
      <c r="AX11" s="13"/>
      <c r="AY11" s="13"/>
      <c r="AZ11" s="13"/>
      <c r="BA11" s="13"/>
      <c r="BB11" s="13"/>
      <c r="BC11" s="13"/>
      <c r="BD11" s="13"/>
    </row>
    <row r="12" spans="1:56" s="9" customFormat="1" ht="18" customHeight="1" x14ac:dyDescent="0.15">
      <c r="A12" s="755"/>
      <c r="B12" s="243"/>
      <c r="C12" s="21"/>
      <c r="D12" s="22"/>
      <c r="E12" s="23"/>
      <c r="F12" s="24"/>
      <c r="G12" s="25"/>
      <c r="H12" s="23"/>
      <c r="I12" s="24"/>
      <c r="J12" s="25"/>
      <c r="K12" s="185"/>
      <c r="L12" s="20"/>
      <c r="M12" s="20"/>
      <c r="N12" s="20"/>
      <c r="O12" s="20"/>
      <c r="P12" s="20"/>
      <c r="Q12" s="20"/>
      <c r="R12" s="20"/>
      <c r="S12" s="20"/>
      <c r="T12" s="2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3"/>
      <c r="AX12" s="13"/>
      <c r="AY12" s="13"/>
      <c r="AZ12" s="13"/>
      <c r="BA12" s="13"/>
      <c r="BB12" s="13"/>
      <c r="BC12" s="13"/>
      <c r="BD12" s="13"/>
    </row>
    <row r="13" spans="1:56" s="9" customFormat="1" ht="23.25" customHeight="1" x14ac:dyDescent="0.15">
      <c r="A13" s="756"/>
      <c r="B13" s="757"/>
      <c r="C13" s="26"/>
      <c r="D13" s="27"/>
      <c r="E13" s="28"/>
      <c r="F13" s="29"/>
      <c r="G13" s="30"/>
      <c r="H13" s="28"/>
      <c r="I13" s="29"/>
      <c r="J13" s="30"/>
      <c r="K13" s="185"/>
      <c r="L13" s="20"/>
      <c r="M13" s="20"/>
      <c r="N13" s="20"/>
      <c r="O13" s="20"/>
      <c r="P13" s="20"/>
      <c r="Q13" s="20"/>
      <c r="R13" s="20"/>
      <c r="S13" s="20"/>
      <c r="T13" s="2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3"/>
      <c r="AX13" s="13"/>
      <c r="AY13" s="13"/>
      <c r="AZ13" s="13"/>
      <c r="BA13" s="13"/>
      <c r="BB13" s="13"/>
      <c r="BC13" s="13"/>
      <c r="BD13" s="13"/>
    </row>
    <row r="14" spans="1:56" s="9" customFormat="1" ht="15.75" customHeight="1" thickBot="1" x14ac:dyDescent="0.2">
      <c r="A14" s="761"/>
      <c r="B14" s="762"/>
      <c r="C14" s="763"/>
      <c r="D14" s="60"/>
      <c r="E14" s="192"/>
      <c r="F14" s="193"/>
      <c r="G14" s="194"/>
      <c r="H14" s="192"/>
      <c r="I14" s="193"/>
      <c r="J14" s="194"/>
      <c r="K14" s="185"/>
      <c r="L14" s="20"/>
      <c r="M14" s="20"/>
      <c r="N14" s="20"/>
      <c r="O14" s="20"/>
      <c r="P14" s="20"/>
      <c r="Q14" s="20"/>
      <c r="R14" s="20"/>
      <c r="S14" s="20"/>
      <c r="T14" s="2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3"/>
      <c r="AX14" s="13"/>
      <c r="AY14" s="13"/>
      <c r="AZ14" s="13"/>
      <c r="BA14" s="13"/>
      <c r="BB14" s="13"/>
      <c r="BC14" s="13"/>
      <c r="BD14" s="13"/>
    </row>
    <row r="15" spans="1:56" s="9" customFormat="1" ht="15.75" customHeight="1" x14ac:dyDescent="0.15">
      <c r="A15" s="933"/>
      <c r="B15" s="934"/>
      <c r="C15" s="935"/>
      <c r="D15" s="195"/>
      <c r="E15" s="196"/>
      <c r="F15" s="196"/>
      <c r="G15" s="196"/>
      <c r="H15" s="196"/>
      <c r="I15" s="196"/>
      <c r="J15" s="196"/>
      <c r="K15" s="185"/>
      <c r="L15" s="20"/>
      <c r="M15" s="20"/>
      <c r="N15" s="20"/>
      <c r="O15" s="20"/>
      <c r="P15" s="20"/>
      <c r="Q15" s="20"/>
      <c r="R15" s="20"/>
      <c r="S15" s="20"/>
      <c r="T15" s="2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3"/>
      <c r="AX15" s="13"/>
      <c r="AY15" s="13"/>
      <c r="AZ15" s="13"/>
      <c r="BA15" s="13"/>
      <c r="BB15" s="13"/>
      <c r="BC15" s="13"/>
      <c r="BD15" s="13"/>
    </row>
    <row r="16" spans="1:56" s="9" customFormat="1" ht="15.75" customHeight="1" x14ac:dyDescent="0.15">
      <c r="A16" s="795"/>
      <c r="B16" s="796"/>
      <c r="C16" s="797"/>
      <c r="D16" s="197"/>
      <c r="E16" s="198"/>
      <c r="F16" s="198"/>
      <c r="G16" s="198"/>
      <c r="H16" s="198"/>
      <c r="I16" s="198"/>
      <c r="J16" s="198"/>
      <c r="K16" s="185"/>
      <c r="L16" s="20"/>
      <c r="M16" s="20"/>
      <c r="N16" s="20"/>
      <c r="O16" s="20"/>
      <c r="P16" s="20"/>
      <c r="Q16" s="20"/>
      <c r="R16" s="20"/>
      <c r="S16" s="20"/>
      <c r="T16" s="2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3"/>
      <c r="AX16" s="13"/>
      <c r="AY16" s="13"/>
      <c r="AZ16" s="13"/>
      <c r="BA16" s="13"/>
      <c r="BB16" s="13"/>
      <c r="BC16" s="13"/>
      <c r="BD16" s="13"/>
    </row>
    <row r="17" spans="1:63" s="9" customFormat="1" ht="30.75" customHeight="1" x14ac:dyDescent="0.2">
      <c r="A17" s="35"/>
      <c r="B17" s="36"/>
      <c r="C17" s="36"/>
      <c r="D17" s="37"/>
      <c r="E17" s="37"/>
      <c r="F17" s="37"/>
      <c r="G17" s="37"/>
      <c r="H17" s="37"/>
      <c r="I17" s="249"/>
      <c r="J17" s="38"/>
      <c r="K17" s="199"/>
      <c r="L17" s="20"/>
      <c r="M17" s="20"/>
      <c r="N17" s="20"/>
      <c r="O17" s="20"/>
      <c r="P17" s="20"/>
      <c r="Q17" s="20"/>
      <c r="R17" s="20"/>
      <c r="S17" s="20"/>
      <c r="T17" s="2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753"/>
      <c r="B18" s="753"/>
      <c r="C18" s="753"/>
      <c r="D18" s="924"/>
      <c r="E18" s="924"/>
      <c r="F18" s="924"/>
      <c r="G18" s="924"/>
      <c r="H18" s="925"/>
      <c r="I18" s="926"/>
      <c r="J18" s="38"/>
      <c r="K18" s="1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753"/>
      <c r="B19" s="753"/>
      <c r="C19" s="753"/>
      <c r="D19" s="924"/>
      <c r="E19" s="254"/>
      <c r="F19" s="39"/>
      <c r="G19" s="40"/>
      <c r="H19" s="254"/>
      <c r="I19" s="40"/>
      <c r="J19" s="38"/>
      <c r="K19" s="1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1"/>
      <c r="AX19" s="13"/>
      <c r="AY19" s="13"/>
      <c r="AZ19" s="41"/>
      <c r="BA19" s="41"/>
      <c r="BB19" s="41"/>
      <c r="BC19" s="41"/>
      <c r="BD19" s="41"/>
      <c r="BE19" s="41"/>
    </row>
    <row r="20" spans="1:63" s="9" customFormat="1" ht="24.75" customHeight="1" x14ac:dyDescent="0.15">
      <c r="A20" s="755"/>
      <c r="B20" s="774"/>
      <c r="C20" s="42"/>
      <c r="D20" s="22"/>
      <c r="E20" s="23"/>
      <c r="F20" s="24"/>
      <c r="G20" s="25"/>
      <c r="H20" s="43"/>
      <c r="I20" s="25"/>
      <c r="J20" s="186"/>
      <c r="K20" s="200"/>
      <c r="L20" s="20"/>
      <c r="M20" s="20"/>
      <c r="N20" s="20"/>
      <c r="O20" s="20"/>
      <c r="P20" s="20"/>
      <c r="Q20" s="20"/>
      <c r="R20" s="20"/>
      <c r="S20" s="2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1"/>
      <c r="AX20" s="13"/>
      <c r="AY20" s="13"/>
      <c r="AZ20" s="41"/>
      <c r="BA20" s="44"/>
      <c r="BB20" s="44"/>
      <c r="BC20" s="45"/>
      <c r="BD20" s="45"/>
      <c r="BE20" s="41"/>
    </row>
    <row r="21" spans="1:63" s="9" customFormat="1" ht="24.75" customHeight="1" x14ac:dyDescent="0.15">
      <c r="A21" s="755"/>
      <c r="B21" s="769"/>
      <c r="C21" s="46"/>
      <c r="D21" s="47"/>
      <c r="E21" s="48"/>
      <c r="F21" s="49"/>
      <c r="G21" s="50"/>
      <c r="H21" s="51"/>
      <c r="I21" s="52"/>
      <c r="J21" s="186"/>
      <c r="K21" s="200"/>
      <c r="L21" s="20"/>
      <c r="M21" s="20"/>
      <c r="N21" s="20"/>
      <c r="O21" s="20"/>
      <c r="P21" s="20"/>
      <c r="Q21" s="20"/>
      <c r="R21" s="20"/>
      <c r="S21" s="2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1"/>
      <c r="AX21" s="13"/>
      <c r="AY21" s="13"/>
      <c r="AZ21" s="41"/>
      <c r="BA21" s="44"/>
      <c r="BB21" s="44"/>
      <c r="BC21" s="45"/>
      <c r="BD21" s="45"/>
      <c r="BE21" s="41"/>
    </row>
    <row r="22" spans="1:63" s="9" customFormat="1" ht="24.75" customHeight="1" x14ac:dyDescent="0.15">
      <c r="A22" s="755"/>
      <c r="B22" s="774"/>
      <c r="C22" s="53"/>
      <c r="D22" s="54"/>
      <c r="E22" s="55"/>
      <c r="F22" s="56"/>
      <c r="G22" s="57"/>
      <c r="H22" s="58"/>
      <c r="I22" s="57"/>
      <c r="J22" s="186"/>
      <c r="K22" s="200"/>
      <c r="L22" s="20"/>
      <c r="M22" s="20"/>
      <c r="N22" s="20"/>
      <c r="O22" s="20"/>
      <c r="P22" s="20"/>
      <c r="Q22" s="20"/>
      <c r="R22" s="20"/>
      <c r="S22" s="2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1"/>
      <c r="AX22" s="13"/>
      <c r="AY22" s="13"/>
      <c r="AZ22" s="41"/>
      <c r="BA22" s="44"/>
      <c r="BB22" s="44"/>
      <c r="BC22" s="45"/>
      <c r="BD22" s="45"/>
      <c r="BE22" s="41"/>
    </row>
    <row r="23" spans="1:63" s="9" customFormat="1" ht="24.75" customHeight="1" x14ac:dyDescent="0.15">
      <c r="A23" s="791"/>
      <c r="B23" s="769"/>
      <c r="C23" s="59"/>
      <c r="D23" s="47"/>
      <c r="E23" s="48"/>
      <c r="F23" s="49"/>
      <c r="G23" s="52"/>
      <c r="H23" s="51"/>
      <c r="I23" s="52"/>
      <c r="J23" s="186"/>
      <c r="K23" s="200"/>
      <c r="L23" s="20"/>
      <c r="M23" s="20"/>
      <c r="N23" s="20"/>
      <c r="O23" s="20"/>
      <c r="P23" s="20"/>
      <c r="Q23" s="20"/>
      <c r="R23" s="20"/>
      <c r="S23" s="2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1"/>
      <c r="AX23" s="13"/>
      <c r="AY23" s="13"/>
      <c r="AZ23" s="41"/>
      <c r="BA23" s="44"/>
      <c r="BB23" s="44"/>
      <c r="BC23" s="45"/>
      <c r="BD23" s="45"/>
      <c r="BE23" s="41"/>
    </row>
    <row r="24" spans="1:63" s="9" customFormat="1" ht="24.75" customHeight="1" x14ac:dyDescent="0.15">
      <c r="A24" s="792"/>
      <c r="B24" s="793"/>
      <c r="C24" s="53"/>
      <c r="D24" s="60"/>
      <c r="E24" s="61"/>
      <c r="F24" s="62"/>
      <c r="G24" s="63"/>
      <c r="H24" s="61"/>
      <c r="I24" s="63"/>
      <c r="J24" s="186"/>
      <c r="K24" s="200"/>
      <c r="L24" s="20"/>
      <c r="M24" s="20"/>
      <c r="N24" s="20"/>
      <c r="O24" s="20"/>
      <c r="P24" s="20"/>
      <c r="Q24" s="20"/>
      <c r="R24" s="20"/>
      <c r="S24" s="2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1"/>
      <c r="AX24" s="13"/>
      <c r="AY24" s="13"/>
      <c r="AZ24" s="41"/>
      <c r="BA24" s="44"/>
      <c r="BB24" s="44"/>
      <c r="BC24" s="45"/>
      <c r="BD24" s="45"/>
      <c r="BE24" s="41"/>
    </row>
    <row r="25" spans="1:63" s="9" customFormat="1" ht="24.75" customHeight="1" x14ac:dyDescent="0.15">
      <c r="A25" s="794"/>
      <c r="B25" s="771"/>
      <c r="C25" s="59"/>
      <c r="D25" s="47"/>
      <c r="E25" s="64"/>
      <c r="F25" s="65"/>
      <c r="G25" s="52"/>
      <c r="H25" s="64"/>
      <c r="I25" s="52"/>
      <c r="J25" s="186"/>
      <c r="K25" s="200"/>
      <c r="L25" s="20"/>
      <c r="M25" s="20"/>
      <c r="N25" s="20"/>
      <c r="O25" s="20"/>
      <c r="P25" s="20"/>
      <c r="Q25" s="20"/>
      <c r="R25" s="20"/>
      <c r="S25" s="2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1"/>
      <c r="AX25" s="13"/>
      <c r="AY25" s="13"/>
      <c r="AZ25" s="41"/>
      <c r="BA25" s="44"/>
      <c r="BB25" s="44"/>
      <c r="BC25" s="45"/>
      <c r="BD25" s="45"/>
      <c r="BE25" s="41"/>
    </row>
    <row r="26" spans="1:63" s="9" customFormat="1" ht="15.95" customHeight="1" x14ac:dyDescent="0.15">
      <c r="A26" s="795"/>
      <c r="B26" s="796"/>
      <c r="C26" s="797"/>
      <c r="D26" s="31"/>
      <c r="E26" s="32"/>
      <c r="F26" s="33"/>
      <c r="G26" s="34"/>
      <c r="H26" s="32"/>
      <c r="I26" s="34"/>
      <c r="J26" s="186"/>
      <c r="K26" s="200"/>
      <c r="L26" s="20"/>
      <c r="M26" s="20"/>
      <c r="N26" s="20"/>
      <c r="O26" s="20"/>
      <c r="P26" s="20"/>
      <c r="Q26" s="20"/>
      <c r="R26" s="20"/>
      <c r="S26" s="2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1"/>
      <c r="AX26" s="13"/>
      <c r="AY26" s="13"/>
      <c r="AZ26" s="41"/>
      <c r="BA26" s="44"/>
      <c r="BB26" s="44"/>
      <c r="BC26" s="45"/>
      <c r="BD26" s="45"/>
      <c r="BE26" s="41"/>
    </row>
    <row r="27" spans="1:63" s="9" customFormat="1" ht="30.75" customHeight="1" x14ac:dyDescent="0.2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19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</row>
    <row r="28" spans="1:63" s="9" customFormat="1" ht="22.5" customHeight="1" x14ac:dyDescent="0.15">
      <c r="A28" s="927"/>
      <c r="B28" s="927"/>
      <c r="C28" s="927"/>
      <c r="D28" s="245"/>
      <c r="E28" s="66"/>
      <c r="F28" s="67"/>
      <c r="G28" s="68"/>
      <c r="H28" s="69"/>
      <c r="I28" s="69"/>
      <c r="J28" s="70"/>
      <c r="K28" s="199"/>
      <c r="L28" s="20"/>
      <c r="M28" s="20"/>
      <c r="N28" s="20"/>
      <c r="O28" s="20"/>
      <c r="P28" s="20"/>
      <c r="Q28" s="20"/>
      <c r="R28" s="20"/>
      <c r="S28" s="20"/>
      <c r="T28" s="2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0"/>
      <c r="BB28" s="20"/>
      <c r="BC28" s="20"/>
      <c r="BD28" s="20"/>
      <c r="BE28" s="20"/>
      <c r="BF28" s="20"/>
      <c r="BG28" s="20"/>
    </row>
    <row r="29" spans="1:63" s="9" customFormat="1" ht="15.75" customHeight="1" x14ac:dyDescent="0.15">
      <c r="A29" s="768"/>
      <c r="B29" s="936"/>
      <c r="C29" s="937"/>
      <c r="D29" s="71"/>
      <c r="E29" s="72"/>
      <c r="F29" s="73"/>
      <c r="G29" s="74"/>
      <c r="H29" s="75"/>
      <c r="I29" s="75"/>
      <c r="J29" s="76"/>
      <c r="K29" s="201"/>
      <c r="L29" s="77"/>
      <c r="M29" s="77"/>
      <c r="N29" s="77"/>
      <c r="O29" s="77"/>
      <c r="P29" s="77"/>
      <c r="Q29" s="77"/>
      <c r="R29" s="77"/>
      <c r="S29" s="77"/>
      <c r="T29" s="77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/>
      <c r="BB29" s="13"/>
      <c r="BC29" s="77"/>
      <c r="BD29" s="13"/>
      <c r="BE29" s="13"/>
    </row>
    <row r="30" spans="1:63" s="9" customFormat="1" ht="15.75" customHeight="1" x14ac:dyDescent="0.15">
      <c r="A30" s="774"/>
      <c r="B30" s="928"/>
      <c r="C30" s="929"/>
      <c r="D30" s="78"/>
      <c r="E30" s="79"/>
      <c r="F30" s="80"/>
      <c r="G30" s="74"/>
      <c r="H30" s="75"/>
      <c r="I30" s="75"/>
      <c r="J30" s="76"/>
      <c r="K30" s="201"/>
      <c r="L30" s="77"/>
      <c r="M30" s="77"/>
      <c r="N30" s="77"/>
      <c r="O30" s="77"/>
      <c r="P30" s="77"/>
      <c r="Q30" s="77"/>
      <c r="R30" s="77"/>
      <c r="S30" s="77"/>
      <c r="T30" s="77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7"/>
      <c r="BB30" s="13"/>
      <c r="BC30" s="77"/>
      <c r="BD30" s="13"/>
      <c r="BE30" s="13"/>
    </row>
    <row r="31" spans="1:63" s="9" customFormat="1" ht="15.75" customHeight="1" x14ac:dyDescent="0.15">
      <c r="A31" s="774"/>
      <c r="B31" s="928"/>
      <c r="C31" s="929"/>
      <c r="D31" s="78"/>
      <c r="E31" s="79"/>
      <c r="F31" s="80"/>
      <c r="G31" s="74"/>
      <c r="H31" s="75"/>
      <c r="I31" s="75"/>
      <c r="J31" s="76"/>
      <c r="K31" s="201"/>
      <c r="L31" s="77"/>
      <c r="M31" s="77"/>
      <c r="N31" s="77"/>
      <c r="O31" s="77"/>
      <c r="P31" s="77"/>
      <c r="Q31" s="77"/>
      <c r="R31" s="77"/>
      <c r="S31" s="77"/>
      <c r="T31" s="77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7"/>
      <c r="BB31" s="13"/>
      <c r="BC31" s="77"/>
      <c r="BD31" s="13"/>
      <c r="BE31" s="13"/>
    </row>
    <row r="32" spans="1:63" s="9" customFormat="1" ht="15.75" customHeight="1" x14ac:dyDescent="0.15">
      <c r="A32" s="774"/>
      <c r="B32" s="928"/>
      <c r="C32" s="929"/>
      <c r="D32" s="78"/>
      <c r="E32" s="81"/>
      <c r="F32" s="82"/>
      <c r="G32" s="74"/>
      <c r="H32" s="75"/>
      <c r="I32" s="83"/>
      <c r="J32" s="75"/>
      <c r="K32" s="201"/>
      <c r="L32" s="77"/>
      <c r="M32" s="77"/>
      <c r="N32" s="77"/>
      <c r="O32" s="77"/>
      <c r="P32" s="77"/>
      <c r="Q32" s="77"/>
      <c r="R32" s="77"/>
      <c r="S32" s="77"/>
      <c r="T32" s="77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7"/>
      <c r="BB32" s="13"/>
      <c r="BC32" s="77"/>
      <c r="BD32" s="13"/>
      <c r="BE32" s="13"/>
    </row>
    <row r="33" spans="1:61" s="9" customFormat="1" ht="15.75" customHeight="1" x14ac:dyDescent="0.15">
      <c r="A33" s="774"/>
      <c r="B33" s="928"/>
      <c r="C33" s="929"/>
      <c r="D33" s="78"/>
      <c r="E33" s="81"/>
      <c r="F33" s="82"/>
      <c r="G33" s="74"/>
      <c r="H33" s="75"/>
      <c r="I33" s="83"/>
      <c r="J33" s="75"/>
      <c r="K33" s="201"/>
      <c r="L33" s="77"/>
      <c r="M33" s="77"/>
      <c r="N33" s="77"/>
      <c r="O33" s="77"/>
      <c r="P33" s="77"/>
      <c r="Q33" s="77"/>
      <c r="R33" s="77"/>
      <c r="S33" s="77"/>
      <c r="T33" s="77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7"/>
      <c r="BB33" s="13"/>
      <c r="BC33" s="77"/>
      <c r="BD33" s="13"/>
      <c r="BE33" s="13"/>
    </row>
    <row r="34" spans="1:61" s="9" customFormat="1" ht="15.75" customHeight="1" x14ac:dyDescent="0.15">
      <c r="A34" s="774"/>
      <c r="B34" s="928"/>
      <c r="C34" s="929"/>
      <c r="D34" s="78"/>
      <c r="E34" s="81"/>
      <c r="F34" s="82"/>
      <c r="G34" s="74"/>
      <c r="H34" s="75"/>
      <c r="I34" s="83"/>
      <c r="J34" s="75"/>
      <c r="K34" s="201"/>
      <c r="L34" s="77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7"/>
      <c r="BB34" s="13"/>
      <c r="BC34" s="77"/>
      <c r="BD34" s="13"/>
      <c r="BE34" s="13"/>
    </row>
    <row r="35" spans="1:61" s="9" customFormat="1" ht="15.75" customHeight="1" x14ac:dyDescent="0.15">
      <c r="A35" s="774"/>
      <c r="B35" s="928"/>
      <c r="C35" s="929"/>
      <c r="D35" s="78"/>
      <c r="E35" s="81"/>
      <c r="F35" s="82"/>
      <c r="G35" s="74"/>
      <c r="H35" s="75"/>
      <c r="I35" s="83"/>
      <c r="J35" s="75"/>
      <c r="K35" s="201"/>
      <c r="L35" s="77"/>
      <c r="M35" s="77"/>
      <c r="N35" s="77"/>
      <c r="O35" s="77"/>
      <c r="P35" s="77"/>
      <c r="Q35" s="77"/>
      <c r="R35" s="77"/>
      <c r="S35" s="77"/>
      <c r="T35" s="77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7"/>
      <c r="BB35" s="13"/>
      <c r="BC35" s="77"/>
      <c r="BD35" s="13"/>
      <c r="BE35" s="13"/>
    </row>
    <row r="36" spans="1:61" s="9" customFormat="1" ht="15.75" customHeight="1" x14ac:dyDescent="0.15">
      <c r="A36" s="774"/>
      <c r="B36" s="928"/>
      <c r="C36" s="929"/>
      <c r="D36" s="78"/>
      <c r="E36" s="81"/>
      <c r="F36" s="82"/>
      <c r="G36" s="74"/>
      <c r="H36" s="75"/>
      <c r="I36" s="83"/>
      <c r="J36" s="75"/>
      <c r="K36" s="201"/>
      <c r="L36" s="77"/>
      <c r="M36" s="77"/>
      <c r="N36" s="77"/>
      <c r="O36" s="77"/>
      <c r="P36" s="77"/>
      <c r="Q36" s="77"/>
      <c r="R36" s="77"/>
      <c r="S36" s="77"/>
      <c r="T36" s="77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7"/>
      <c r="BB36" s="13"/>
      <c r="BC36" s="77"/>
      <c r="BD36" s="13"/>
      <c r="BE36" s="13"/>
    </row>
    <row r="37" spans="1:61" s="9" customFormat="1" ht="15.75" customHeight="1" x14ac:dyDescent="0.15">
      <c r="A37" s="769"/>
      <c r="B37" s="930"/>
      <c r="C37" s="931"/>
      <c r="D37" s="84"/>
      <c r="E37" s="85"/>
      <c r="F37" s="86"/>
      <c r="G37" s="74"/>
      <c r="H37" s="75"/>
      <c r="I37" s="83"/>
      <c r="J37" s="75"/>
      <c r="K37" s="201"/>
      <c r="L37" s="77"/>
      <c r="M37" s="77"/>
      <c r="N37" s="77"/>
      <c r="O37" s="77"/>
      <c r="P37" s="77"/>
      <c r="Q37" s="77"/>
      <c r="R37" s="77"/>
      <c r="S37" s="77"/>
      <c r="T37" s="77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7"/>
      <c r="BB37" s="13"/>
      <c r="BC37" s="77"/>
      <c r="BD37" s="13"/>
      <c r="BE37" s="13"/>
    </row>
    <row r="38" spans="1:61" s="9" customFormat="1" ht="15.75" customHeight="1" x14ac:dyDescent="0.15">
      <c r="A38" s="768"/>
      <c r="B38" s="768"/>
      <c r="C38" s="14"/>
      <c r="D38" s="71"/>
      <c r="E38" s="87"/>
      <c r="F38" s="88"/>
      <c r="G38" s="74"/>
      <c r="H38" s="75"/>
      <c r="I38" s="83"/>
      <c r="J38" s="75"/>
      <c r="K38" s="201"/>
      <c r="L38" s="77"/>
      <c r="M38" s="77"/>
      <c r="N38" s="77"/>
      <c r="O38" s="77"/>
      <c r="P38" s="77"/>
      <c r="Q38" s="77"/>
      <c r="R38" s="77"/>
      <c r="S38" s="77"/>
      <c r="T38" s="77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7"/>
      <c r="BB38" s="13"/>
      <c r="BC38" s="77"/>
      <c r="BD38" s="13"/>
      <c r="BE38" s="13"/>
    </row>
    <row r="39" spans="1:61" s="9" customFormat="1" ht="15.75" customHeight="1" x14ac:dyDescent="0.15">
      <c r="A39" s="774"/>
      <c r="B39" s="769"/>
      <c r="C39" s="243"/>
      <c r="D39" s="84"/>
      <c r="E39" s="89"/>
      <c r="F39" s="86"/>
      <c r="G39" s="74"/>
      <c r="H39" s="75"/>
      <c r="I39" s="83"/>
      <c r="J39" s="75"/>
      <c r="K39" s="201"/>
      <c r="L39" s="77"/>
      <c r="M39" s="77"/>
      <c r="N39" s="77"/>
      <c r="O39" s="77"/>
      <c r="P39" s="77"/>
      <c r="Q39" s="77"/>
      <c r="R39" s="77"/>
      <c r="S39" s="77"/>
      <c r="T39" s="77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7"/>
      <c r="BB39" s="13"/>
      <c r="BC39" s="77"/>
      <c r="BD39" s="13"/>
      <c r="BE39" s="13"/>
    </row>
    <row r="40" spans="1:61" s="9" customFormat="1" ht="15.75" customHeight="1" x14ac:dyDescent="0.15">
      <c r="A40" s="774"/>
      <c r="B40" s="768"/>
      <c r="C40" s="14"/>
      <c r="D40" s="71"/>
      <c r="E40" s="87"/>
      <c r="F40" s="88"/>
      <c r="G40" s="74"/>
      <c r="H40" s="75"/>
      <c r="I40" s="83"/>
      <c r="J40" s="75"/>
      <c r="K40" s="201"/>
      <c r="L40" s="77"/>
      <c r="M40" s="77"/>
      <c r="N40" s="77"/>
      <c r="O40" s="77"/>
      <c r="P40" s="77"/>
      <c r="Q40" s="77"/>
      <c r="R40" s="77"/>
      <c r="S40" s="77"/>
      <c r="T40" s="77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7"/>
      <c r="BB40" s="13"/>
      <c r="BC40" s="77"/>
      <c r="BD40" s="13"/>
      <c r="BE40" s="13"/>
    </row>
    <row r="41" spans="1:61" s="9" customFormat="1" ht="15.75" customHeight="1" x14ac:dyDescent="0.15">
      <c r="A41" s="769"/>
      <c r="B41" s="769"/>
      <c r="C41" s="90"/>
      <c r="D41" s="84"/>
      <c r="E41" s="89"/>
      <c r="F41" s="86"/>
      <c r="G41" s="74"/>
      <c r="H41" s="75"/>
      <c r="I41" s="83"/>
      <c r="J41" s="75"/>
      <c r="K41" s="201"/>
      <c r="L41" s="77"/>
      <c r="M41" s="77"/>
      <c r="N41" s="77"/>
      <c r="O41" s="77"/>
      <c r="P41" s="77"/>
      <c r="Q41" s="77"/>
      <c r="R41" s="77"/>
      <c r="S41" s="77"/>
      <c r="T41" s="77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7"/>
      <c r="BB41" s="77"/>
      <c r="BC41" s="77"/>
      <c r="BD41" s="77"/>
      <c r="BE41" s="13"/>
    </row>
    <row r="42" spans="1:61" s="9" customFormat="1" ht="31.5" customHeight="1" x14ac:dyDescent="0.2">
      <c r="A42" s="777"/>
      <c r="B42" s="777"/>
      <c r="C42" s="777"/>
      <c r="D42" s="777"/>
      <c r="E42" s="777"/>
      <c r="F42" s="777"/>
      <c r="G42" s="777"/>
      <c r="H42" s="777"/>
      <c r="I42" s="38"/>
      <c r="J42" s="38"/>
      <c r="K42" s="19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</row>
    <row r="43" spans="1:61" s="9" customFormat="1" ht="15.75" customHeight="1" x14ac:dyDescent="0.25">
      <c r="A43" s="806"/>
      <c r="B43" s="938"/>
      <c r="C43" s="91"/>
      <c r="D43" s="92"/>
      <c r="E43" s="92"/>
      <c r="F43" s="92"/>
      <c r="G43" s="93"/>
      <c r="H43" s="93"/>
      <c r="I43" s="38"/>
      <c r="J43" s="38"/>
      <c r="K43" s="19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61" s="9" customFormat="1" ht="15.75" customHeight="1" x14ac:dyDescent="0.25">
      <c r="A44" s="807"/>
      <c r="B44" s="939"/>
      <c r="C44" s="91"/>
      <c r="D44" s="92"/>
      <c r="E44" s="92"/>
      <c r="F44" s="92"/>
      <c r="G44" s="93"/>
      <c r="H44" s="93"/>
      <c r="I44" s="38"/>
      <c r="J44" s="38"/>
      <c r="K44" s="19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pans="1:61" s="9" customFormat="1" ht="15.75" customHeight="1" x14ac:dyDescent="0.25">
      <c r="A45" s="14"/>
      <c r="B45" s="94"/>
      <c r="C45" s="95"/>
      <c r="D45" s="92"/>
      <c r="E45" s="92"/>
      <c r="F45" s="92"/>
      <c r="G45" s="93"/>
      <c r="H45" s="93"/>
      <c r="I45" s="38"/>
      <c r="J45" s="38"/>
      <c r="K45" s="19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61" s="9" customFormat="1" ht="15.75" customHeight="1" x14ac:dyDescent="0.25">
      <c r="A46" s="90"/>
      <c r="B46" s="96"/>
      <c r="C46" s="95"/>
      <c r="D46" s="92"/>
      <c r="E46" s="92"/>
      <c r="F46" s="92"/>
      <c r="G46" s="93"/>
      <c r="H46" s="93"/>
      <c r="I46" s="38"/>
      <c r="J46" s="38"/>
      <c r="K46" s="19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61" s="9" customFormat="1" ht="15.75" customHeight="1" x14ac:dyDescent="0.25">
      <c r="A47" s="244"/>
      <c r="B47" s="97"/>
      <c r="C47" s="98"/>
      <c r="D47" s="92"/>
      <c r="E47" s="92"/>
      <c r="F47" s="92"/>
      <c r="G47" s="93"/>
      <c r="H47" s="93"/>
      <c r="I47" s="38"/>
      <c r="J47" s="38"/>
      <c r="K47" s="19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61" s="9" customFormat="1" ht="23.25" customHeight="1" x14ac:dyDescent="0.2">
      <c r="A48" s="99"/>
      <c r="B48" s="99"/>
      <c r="C48" s="99"/>
      <c r="D48" s="99"/>
      <c r="E48" s="99"/>
      <c r="F48" s="38"/>
      <c r="G48" s="38"/>
      <c r="H48" s="38"/>
      <c r="I48" s="38"/>
      <c r="J48" s="38"/>
      <c r="K48" s="19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9" s="9" customFormat="1" ht="15.75" customHeight="1" x14ac:dyDescent="0.15">
      <c r="A49" s="768"/>
      <c r="B49" s="770"/>
      <c r="C49" s="772"/>
      <c r="D49" s="38"/>
      <c r="E49" s="38"/>
      <c r="F49" s="38"/>
      <c r="G49" s="38"/>
      <c r="H49" s="38"/>
      <c r="I49" s="100"/>
      <c r="J49" s="20"/>
      <c r="K49" s="20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9" s="9" customFormat="1" ht="15.75" customHeight="1" x14ac:dyDescent="0.15">
      <c r="A50" s="769"/>
      <c r="B50" s="771"/>
      <c r="C50" s="773"/>
      <c r="D50" s="38"/>
      <c r="E50" s="38"/>
      <c r="F50" s="38"/>
      <c r="G50" s="38"/>
      <c r="H50" s="38"/>
      <c r="I50" s="100"/>
      <c r="J50" s="20"/>
      <c r="K50" s="20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9" s="9" customFormat="1" ht="15.75" customHeight="1" x14ac:dyDescent="0.15">
      <c r="A51" s="768"/>
      <c r="B51" s="101"/>
      <c r="C51" s="94"/>
      <c r="D51" s="38"/>
      <c r="E51" s="38"/>
      <c r="F51" s="38"/>
      <c r="G51" s="38"/>
      <c r="H51" s="38"/>
      <c r="I51" s="100"/>
      <c r="J51" s="20"/>
      <c r="K51" s="20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9" s="9" customFormat="1" ht="15.75" customHeight="1" x14ac:dyDescent="0.15">
      <c r="A52" s="774"/>
      <c r="B52" s="102"/>
      <c r="C52" s="103"/>
      <c r="D52" s="38"/>
      <c r="E52" s="38"/>
      <c r="F52" s="38"/>
      <c r="G52" s="38"/>
      <c r="H52" s="38"/>
      <c r="I52" s="100"/>
      <c r="J52" s="20"/>
      <c r="K52" s="20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9" s="9" customFormat="1" ht="15.75" customHeight="1" x14ac:dyDescent="0.15">
      <c r="A53" s="769"/>
      <c r="B53" s="104"/>
      <c r="C53" s="96"/>
      <c r="D53" s="38"/>
      <c r="E53" s="38"/>
      <c r="F53" s="38"/>
      <c r="G53" s="38"/>
      <c r="H53" s="38"/>
      <c r="I53" s="100"/>
      <c r="J53" s="20"/>
      <c r="K53" s="20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9" s="9" customFormat="1" ht="15.75" customHeight="1" x14ac:dyDescent="0.15">
      <c r="A54" s="768"/>
      <c r="B54" s="101"/>
      <c r="C54" s="94"/>
      <c r="D54" s="38"/>
      <c r="E54" s="38"/>
      <c r="F54" s="38"/>
      <c r="G54" s="38"/>
      <c r="H54" s="38"/>
      <c r="I54" s="100"/>
      <c r="J54" s="20"/>
      <c r="K54" s="20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9" s="9" customFormat="1" ht="23.25" customHeight="1" x14ac:dyDescent="0.15">
      <c r="A55" s="774"/>
      <c r="B55" s="102"/>
      <c r="C55" s="103"/>
      <c r="D55" s="38"/>
      <c r="E55" s="38"/>
      <c r="F55" s="38"/>
      <c r="G55" s="38"/>
      <c r="H55" s="38"/>
      <c r="I55" s="100"/>
      <c r="J55" s="20"/>
      <c r="K55" s="20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9" s="9" customFormat="1" ht="23.25" customHeight="1" x14ac:dyDescent="0.15">
      <c r="A56" s="774"/>
      <c r="B56" s="251"/>
      <c r="C56" s="103"/>
      <c r="D56" s="38"/>
      <c r="E56" s="38"/>
      <c r="F56" s="38"/>
      <c r="G56" s="38"/>
      <c r="H56" s="38"/>
      <c r="I56" s="100"/>
      <c r="J56" s="20"/>
      <c r="K56" s="20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9" s="9" customFormat="1" ht="15.75" customHeight="1" x14ac:dyDescent="0.15">
      <c r="A57" s="769"/>
      <c r="B57" s="104"/>
      <c r="C57" s="96"/>
      <c r="D57" s="38"/>
      <c r="E57" s="38"/>
      <c r="F57" s="38"/>
      <c r="G57" s="38"/>
      <c r="H57" s="38"/>
      <c r="I57" s="100"/>
      <c r="J57" s="20"/>
      <c r="K57" s="20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9" s="9" customFormat="1" ht="35.25" customHeight="1" x14ac:dyDescent="0.15">
      <c r="A58" s="768"/>
      <c r="B58" s="105"/>
      <c r="C58" s="94"/>
      <c r="D58" s="38"/>
      <c r="E58" s="38"/>
      <c r="F58" s="38"/>
      <c r="G58" s="38"/>
      <c r="H58" s="38"/>
      <c r="I58" s="100"/>
      <c r="J58" s="20"/>
      <c r="K58" s="20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9" s="9" customFormat="1" ht="27.75" customHeight="1" x14ac:dyDescent="0.15">
      <c r="A59" s="769"/>
      <c r="B59" s="106"/>
      <c r="C59" s="96"/>
      <c r="D59" s="38"/>
      <c r="E59" s="38"/>
      <c r="F59" s="38"/>
      <c r="G59" s="38"/>
      <c r="H59" s="38"/>
      <c r="I59" s="100"/>
      <c r="J59" s="20"/>
      <c r="K59" s="20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9" s="9" customFormat="1" ht="23.25" customHeight="1" x14ac:dyDescent="0.15">
      <c r="A60" s="775"/>
      <c r="B60" s="776"/>
      <c r="C60" s="107"/>
      <c r="D60" s="38"/>
      <c r="E60" s="38"/>
      <c r="F60" s="38"/>
      <c r="G60" s="38"/>
      <c r="H60" s="38"/>
      <c r="I60" s="100"/>
      <c r="J60" s="20"/>
      <c r="K60" s="20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9" s="9" customFormat="1" ht="15.75" customHeight="1" x14ac:dyDescent="0.2">
      <c r="A61" s="777"/>
      <c r="B61" s="777"/>
      <c r="C61" s="777"/>
      <c r="D61" s="777"/>
      <c r="E61" s="777"/>
      <c r="F61" s="777"/>
      <c r="G61" s="777"/>
      <c r="H61" s="777"/>
      <c r="I61" s="777"/>
      <c r="J61" s="38"/>
      <c r="K61" s="19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s="9" customFormat="1" ht="15.75" customHeight="1" x14ac:dyDescent="0.15">
      <c r="A62" s="940"/>
      <c r="B62" s="940"/>
      <c r="C62" s="941"/>
      <c r="D62" s="941"/>
      <c r="E62" s="942"/>
      <c r="F62" s="941"/>
      <c r="G62" s="941"/>
      <c r="H62" s="941"/>
      <c r="I62" s="3"/>
      <c r="J62" s="38"/>
      <c r="K62" s="19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</row>
    <row r="63" spans="1:59" s="9" customFormat="1" ht="15.75" customHeight="1" x14ac:dyDescent="0.15">
      <c r="A63" s="940"/>
      <c r="B63" s="940"/>
      <c r="C63" s="941"/>
      <c r="D63" s="941"/>
      <c r="E63" s="252"/>
      <c r="F63" s="252"/>
      <c r="G63" s="252"/>
      <c r="H63" s="942"/>
      <c r="I63" s="3"/>
      <c r="J63" s="38"/>
      <c r="K63" s="19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 s="9" customFormat="1" ht="15.75" customHeight="1" x14ac:dyDescent="0.15">
      <c r="A64" s="766"/>
      <c r="B64" s="766"/>
      <c r="C64" s="108"/>
      <c r="D64" s="108"/>
      <c r="E64" s="108"/>
      <c r="F64" s="108"/>
      <c r="G64" s="108"/>
      <c r="H64" s="109"/>
      <c r="I64" s="3"/>
      <c r="J64" s="38"/>
      <c r="K64" s="19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</row>
    <row r="65" spans="1:61" s="9" customFormat="1" ht="15.75" customHeight="1" x14ac:dyDescent="0.15">
      <c r="A65" s="767"/>
      <c r="B65" s="767"/>
      <c r="C65" s="110"/>
      <c r="D65" s="110"/>
      <c r="E65" s="110"/>
      <c r="F65" s="110"/>
      <c r="G65" s="110"/>
      <c r="H65" s="111"/>
      <c r="I65" s="3"/>
      <c r="J65" s="38"/>
      <c r="K65" s="19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</row>
    <row r="66" spans="1:61" s="9" customFormat="1" ht="15.75" customHeight="1" x14ac:dyDescent="0.15">
      <c r="A66" s="812"/>
      <c r="B66" s="812"/>
      <c r="C66" s="112"/>
      <c r="D66" s="112"/>
      <c r="E66" s="112"/>
      <c r="F66" s="112"/>
      <c r="G66" s="112"/>
      <c r="H66" s="113"/>
      <c r="I66" s="3"/>
      <c r="J66" s="38"/>
      <c r="K66" s="19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</row>
    <row r="67" spans="1:61" s="9" customFormat="1" ht="15.75" customHeight="1" x14ac:dyDescent="0.15">
      <c r="A67" s="783"/>
      <c r="B67" s="783"/>
      <c r="C67" s="114"/>
      <c r="D67" s="114"/>
      <c r="E67" s="114"/>
      <c r="F67" s="114"/>
      <c r="G67" s="114"/>
      <c r="H67" s="27"/>
      <c r="J67" s="38"/>
      <c r="K67" s="19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</row>
    <row r="68" spans="1:61" s="9" customFormat="1" ht="15.75" customHeight="1" x14ac:dyDescent="0.15">
      <c r="A68" s="115"/>
      <c r="B68" s="249"/>
      <c r="C68" s="249"/>
      <c r="D68" s="38"/>
      <c r="E68" s="38"/>
      <c r="F68" s="38"/>
      <c r="G68" s="38"/>
      <c r="H68" s="38"/>
      <c r="I68" s="38"/>
      <c r="J68" s="38"/>
      <c r="K68" s="19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1:61" s="9" customFormat="1" ht="15.75" customHeight="1" x14ac:dyDescent="0.2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1:61" s="9" customFormat="1" ht="15.75" customHeight="1" x14ac:dyDescent="0.2">
      <c r="A70" s="778"/>
      <c r="B70" s="778"/>
      <c r="C70" s="779"/>
      <c r="D70" s="779"/>
      <c r="E70" s="780"/>
      <c r="F70" s="779"/>
      <c r="G70" s="779"/>
      <c r="H70" s="779"/>
      <c r="I70" s="3"/>
      <c r="J70" s="3"/>
      <c r="K70" s="191"/>
      <c r="L70" s="1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</row>
    <row r="71" spans="1:61" s="9" customFormat="1" ht="15.75" customHeight="1" x14ac:dyDescent="0.2">
      <c r="A71" s="778"/>
      <c r="B71" s="778"/>
      <c r="C71" s="779"/>
      <c r="D71" s="779"/>
      <c r="E71" s="253"/>
      <c r="F71" s="253"/>
      <c r="G71" s="253"/>
      <c r="H71" s="780"/>
      <c r="I71" s="3"/>
      <c r="J71" s="3"/>
      <c r="K71" s="191"/>
      <c r="L71" s="116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</row>
    <row r="72" spans="1:61" s="9" customFormat="1" ht="15.75" customHeight="1" x14ac:dyDescent="0.15">
      <c r="A72" s="766"/>
      <c r="B72" s="766"/>
      <c r="C72" s="108"/>
      <c r="D72" s="108"/>
      <c r="E72" s="108"/>
      <c r="F72" s="108"/>
      <c r="G72" s="108"/>
      <c r="H72" s="109"/>
      <c r="I72" s="3"/>
      <c r="J72" s="3"/>
      <c r="K72" s="191"/>
      <c r="L72" s="3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</row>
    <row r="73" spans="1:61" s="9" customFormat="1" ht="15.75" customHeight="1" x14ac:dyDescent="0.15">
      <c r="A73" s="767"/>
      <c r="B73" s="767"/>
      <c r="C73" s="103"/>
      <c r="D73" s="103"/>
      <c r="E73" s="103"/>
      <c r="F73" s="103"/>
      <c r="G73" s="103"/>
      <c r="H73" s="117"/>
      <c r="I73" s="3"/>
      <c r="J73" s="3"/>
      <c r="K73" s="191"/>
      <c r="L73" s="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</row>
    <row r="74" spans="1:61" s="9" customFormat="1" ht="24" customHeight="1" x14ac:dyDescent="0.15">
      <c r="A74" s="781"/>
      <c r="B74" s="781"/>
      <c r="C74" s="103"/>
      <c r="D74" s="103"/>
      <c r="E74" s="103"/>
      <c r="F74" s="103"/>
      <c r="G74" s="103"/>
      <c r="H74" s="117"/>
      <c r="I74" s="3"/>
      <c r="J74" s="3"/>
      <c r="K74" s="191"/>
      <c r="L74" s="3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</row>
    <row r="75" spans="1:61" s="9" customFormat="1" ht="15.75" customHeight="1" x14ac:dyDescent="0.15">
      <c r="A75" s="767"/>
      <c r="B75" s="767"/>
      <c r="C75" s="103"/>
      <c r="D75" s="103"/>
      <c r="E75" s="103"/>
      <c r="F75" s="103"/>
      <c r="G75" s="103"/>
      <c r="H75" s="117"/>
      <c r="I75" s="3"/>
      <c r="J75" s="3"/>
      <c r="K75" s="191"/>
      <c r="L75" s="3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</row>
    <row r="76" spans="1:61" s="9" customFormat="1" ht="15.75" customHeight="1" x14ac:dyDescent="0.15">
      <c r="A76" s="782"/>
      <c r="B76" s="782"/>
      <c r="C76" s="112"/>
      <c r="D76" s="112"/>
      <c r="E76" s="112"/>
      <c r="F76" s="112"/>
      <c r="G76" s="112"/>
      <c r="H76" s="113"/>
      <c r="I76" s="3"/>
      <c r="J76" s="3"/>
      <c r="K76" s="191"/>
      <c r="L76" s="3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</row>
    <row r="77" spans="1:61" s="9" customFormat="1" ht="18" customHeight="1" x14ac:dyDescent="0.15">
      <c r="A77" s="783"/>
      <c r="B77" s="783"/>
      <c r="C77" s="114"/>
      <c r="D77" s="114"/>
      <c r="E77" s="114"/>
      <c r="F77" s="114"/>
      <c r="G77" s="114"/>
      <c r="H77" s="27"/>
      <c r="J77" s="3"/>
      <c r="K77" s="191"/>
      <c r="L77" s="3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</row>
    <row r="78" spans="1:61" s="9" customFormat="1" ht="15.75" customHeight="1" x14ac:dyDescent="0.15">
      <c r="A78" s="115"/>
      <c r="B78" s="118"/>
      <c r="C78" s="119"/>
      <c r="D78" s="119"/>
      <c r="E78" s="119"/>
      <c r="F78" s="119"/>
      <c r="G78" s="119"/>
      <c r="H78" s="119"/>
      <c r="I78" s="2"/>
      <c r="J78" s="2"/>
      <c r="K78" s="188"/>
      <c r="L78" s="2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</row>
    <row r="79" spans="1:61" s="9" customFormat="1" ht="20.25" customHeight="1" x14ac:dyDescent="0.2">
      <c r="A79" s="784"/>
      <c r="B79" s="784"/>
      <c r="C79" s="784"/>
      <c r="D79" s="784"/>
      <c r="E79" s="784"/>
      <c r="F79" s="784"/>
      <c r="G79" s="784"/>
      <c r="H79" s="784"/>
      <c r="I79" s="2"/>
      <c r="J79" s="2"/>
      <c r="K79" s="188"/>
      <c r="L79" s="2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</row>
    <row r="80" spans="1:61" s="9" customFormat="1" ht="51" customHeight="1" x14ac:dyDescent="0.15">
      <c r="A80" s="785"/>
      <c r="B80" s="786"/>
      <c r="C80" s="120"/>
      <c r="D80" s="120"/>
      <c r="E80" s="120"/>
      <c r="F80" s="120"/>
      <c r="G80" s="120"/>
      <c r="H80" s="120"/>
      <c r="I80" s="2"/>
      <c r="J80" s="2"/>
      <c r="K80" s="188"/>
      <c r="L80" s="2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</row>
    <row r="81" spans="1:59" s="9" customFormat="1" ht="15.75" customHeight="1" x14ac:dyDescent="0.15">
      <c r="A81" s="787"/>
      <c r="B81" s="788"/>
      <c r="C81" s="121"/>
      <c r="D81" s="121"/>
      <c r="E81" s="121"/>
      <c r="F81" s="121"/>
      <c r="G81" s="121"/>
      <c r="H81" s="121"/>
      <c r="I81" s="2"/>
      <c r="J81" s="2"/>
      <c r="K81" s="188"/>
      <c r="L81" s="2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</row>
    <row r="82" spans="1:59" s="9" customFormat="1" ht="15.75" customHeight="1" x14ac:dyDescent="0.15">
      <c r="A82" s="768"/>
      <c r="B82" s="250"/>
      <c r="C82" s="108"/>
      <c r="D82" s="122"/>
      <c r="E82" s="122"/>
      <c r="F82" s="122"/>
      <c r="G82" s="122"/>
      <c r="H82" s="122"/>
      <c r="I82" s="2"/>
      <c r="J82" s="2"/>
      <c r="K82" s="188"/>
      <c r="L82" s="2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</row>
    <row r="83" spans="1:59" s="9" customFormat="1" ht="15.75" customHeight="1" x14ac:dyDescent="0.15">
      <c r="A83" s="774"/>
      <c r="B83" s="255"/>
      <c r="C83" s="110"/>
      <c r="D83" s="110"/>
      <c r="E83" s="110"/>
      <c r="F83" s="110"/>
      <c r="G83" s="110"/>
      <c r="H83" s="110"/>
      <c r="I83" s="2"/>
      <c r="J83" s="2"/>
      <c r="K83" s="188"/>
      <c r="L83" s="2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</row>
    <row r="84" spans="1:59" s="9" customFormat="1" ht="15.75" customHeight="1" x14ac:dyDescent="0.15">
      <c r="A84" s="769"/>
      <c r="B84" s="123"/>
      <c r="C84" s="124"/>
      <c r="D84" s="124"/>
      <c r="E84" s="124"/>
      <c r="F84" s="124"/>
      <c r="G84" s="124"/>
      <c r="H84" s="124"/>
      <c r="I84" s="2"/>
      <c r="J84" s="2"/>
      <c r="K84" s="188"/>
      <c r="L84" s="2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</row>
    <row r="85" spans="1:59" s="9" customFormat="1" ht="15.75" customHeight="1" x14ac:dyDescent="0.15">
      <c r="A85" s="789"/>
      <c r="B85" s="790"/>
      <c r="C85" s="108"/>
      <c r="D85" s="122"/>
      <c r="E85" s="122"/>
      <c r="F85" s="122"/>
      <c r="G85" s="122"/>
      <c r="H85" s="122"/>
      <c r="I85" s="2"/>
      <c r="J85" s="2"/>
      <c r="K85" s="188"/>
      <c r="L85" s="2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</row>
    <row r="86" spans="1:59" s="9" customFormat="1" ht="15.75" customHeight="1" x14ac:dyDescent="0.15">
      <c r="A86" s="764"/>
      <c r="B86" s="765"/>
      <c r="C86" s="125"/>
      <c r="D86" s="96"/>
      <c r="E86" s="96"/>
      <c r="F86" s="96"/>
      <c r="G86" s="96"/>
      <c r="H86" s="96"/>
      <c r="I86" s="2"/>
      <c r="J86" s="2"/>
      <c r="K86" s="188"/>
      <c r="L86" s="2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</row>
    <row r="87" spans="1:59" s="9" customFormat="1" ht="15.75" customHeight="1" x14ac:dyDescent="0.2">
      <c r="A87" s="115"/>
      <c r="B87" s="126"/>
      <c r="C87" s="127"/>
      <c r="D87" s="128"/>
      <c r="E87" s="128"/>
      <c r="F87" s="128"/>
      <c r="G87" s="128"/>
      <c r="H87" s="128"/>
      <c r="I87" s="2"/>
      <c r="J87" s="2"/>
      <c r="K87" s="188"/>
      <c r="L87" s="2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</row>
    <row r="88" spans="1:59" s="9" customFormat="1" ht="15.75" customHeight="1" x14ac:dyDescent="0.2">
      <c r="A88" s="777"/>
      <c r="B88" s="777"/>
      <c r="C88" s="777"/>
      <c r="D88" s="777"/>
      <c r="E88" s="777"/>
      <c r="F88" s="777"/>
      <c r="G88" s="777"/>
      <c r="H88" s="777"/>
      <c r="I88" s="777"/>
      <c r="J88" s="2"/>
      <c r="K88" s="188"/>
      <c r="L88" s="2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</row>
    <row r="89" spans="1:59" s="9" customFormat="1" ht="15.75" customHeight="1" x14ac:dyDescent="0.25">
      <c r="A89" s="813"/>
      <c r="B89" s="814"/>
      <c r="C89" s="817"/>
      <c r="D89" s="3"/>
      <c r="E89" s="129"/>
      <c r="F89" s="129"/>
      <c r="G89" s="129"/>
      <c r="H89" s="129"/>
      <c r="I89" s="129"/>
      <c r="J89" s="2"/>
      <c r="K89" s="188"/>
      <c r="L89" s="2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</row>
    <row r="90" spans="1:59" s="9" customFormat="1" ht="15.75" customHeight="1" x14ac:dyDescent="0.25">
      <c r="A90" s="815"/>
      <c r="B90" s="816"/>
      <c r="C90" s="818"/>
      <c r="D90" s="3"/>
      <c r="E90" s="129"/>
      <c r="F90" s="129"/>
      <c r="G90" s="129"/>
      <c r="H90" s="129"/>
      <c r="I90" s="129"/>
      <c r="J90" s="2"/>
      <c r="K90" s="188"/>
      <c r="L90" s="2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</row>
    <row r="91" spans="1:59" s="9" customFormat="1" ht="15.75" customHeight="1" x14ac:dyDescent="0.25">
      <c r="A91" s="787"/>
      <c r="B91" s="788"/>
      <c r="C91" s="121"/>
      <c r="D91" s="3"/>
      <c r="E91" s="129"/>
      <c r="F91" s="129"/>
      <c r="G91" s="129"/>
      <c r="H91" s="129"/>
      <c r="I91" s="129"/>
      <c r="J91" s="38"/>
      <c r="K91" s="19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</row>
    <row r="92" spans="1:59" s="9" customFormat="1" ht="15.75" customHeight="1" x14ac:dyDescent="0.25">
      <c r="A92" s="819"/>
      <c r="B92" s="242"/>
      <c r="C92" s="122"/>
      <c r="D92" s="3"/>
      <c r="E92" s="129"/>
      <c r="F92" s="129"/>
      <c r="G92" s="129"/>
      <c r="H92" s="129"/>
      <c r="I92" s="129"/>
      <c r="J92" s="38"/>
      <c r="K92" s="19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</row>
    <row r="93" spans="1:59" s="9" customFormat="1" ht="15.75" customHeight="1" x14ac:dyDescent="0.25">
      <c r="A93" s="819"/>
      <c r="B93" s="130"/>
      <c r="C93" s="110"/>
      <c r="D93" s="3"/>
      <c r="E93" s="129"/>
      <c r="F93" s="129"/>
      <c r="G93" s="129"/>
      <c r="H93" s="129"/>
      <c r="I93" s="129"/>
      <c r="J93" s="38"/>
      <c r="K93" s="19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</row>
    <row r="94" spans="1:59" s="9" customFormat="1" ht="15.75" customHeight="1" x14ac:dyDescent="0.25">
      <c r="A94" s="807"/>
      <c r="B94" s="131"/>
      <c r="C94" s="124"/>
      <c r="D94" s="3"/>
      <c r="E94" s="129"/>
      <c r="F94" s="129"/>
      <c r="G94" s="129"/>
      <c r="H94" s="129"/>
      <c r="I94" s="129"/>
      <c r="J94" s="38"/>
      <c r="K94" s="19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</row>
    <row r="95" spans="1:59" s="9" customFormat="1" ht="15.75" customHeight="1" x14ac:dyDescent="0.25">
      <c r="A95" s="789"/>
      <c r="B95" s="790"/>
      <c r="C95" s="122"/>
      <c r="D95" s="3"/>
      <c r="E95" s="129"/>
      <c r="F95" s="129"/>
      <c r="G95" s="129"/>
      <c r="H95" s="129"/>
      <c r="I95" s="129"/>
      <c r="J95" s="38"/>
      <c r="K95" s="19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</row>
    <row r="96" spans="1:59" s="9" customFormat="1" ht="15.75" customHeight="1" x14ac:dyDescent="0.25">
      <c r="A96" s="764"/>
      <c r="B96" s="765"/>
      <c r="C96" s="124"/>
      <c r="D96" s="3"/>
      <c r="E96" s="129"/>
      <c r="F96" s="129"/>
      <c r="G96" s="129"/>
      <c r="H96" s="129"/>
      <c r="I96" s="129"/>
      <c r="J96" s="38"/>
      <c r="K96" s="19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</row>
    <row r="97" spans="1:59" s="9" customFormat="1" ht="15.75" customHeight="1" x14ac:dyDescent="0.25">
      <c r="A97" s="115"/>
      <c r="B97" s="126"/>
      <c r="C97" s="127"/>
      <c r="D97" s="2"/>
      <c r="E97" s="129"/>
      <c r="F97" s="129"/>
      <c r="G97" s="129"/>
      <c r="H97" s="129"/>
      <c r="I97" s="129"/>
      <c r="J97" s="38"/>
      <c r="K97" s="19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</row>
    <row r="98" spans="1:59" s="9" customFormat="1" ht="24" customHeight="1" x14ac:dyDescent="0.2">
      <c r="A98" s="777"/>
      <c r="B98" s="777"/>
      <c r="C98" s="777"/>
      <c r="D98" s="777"/>
      <c r="E98" s="777"/>
      <c r="K98" s="202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</row>
    <row r="99" spans="1:59" s="9" customFormat="1" ht="38.25" customHeight="1" x14ac:dyDescent="0.15">
      <c r="A99" s="132"/>
      <c r="B99" s="133"/>
      <c r="C99" s="257"/>
      <c r="D99" s="256"/>
      <c r="E99" s="134"/>
      <c r="F99" s="134"/>
      <c r="G99" s="134"/>
      <c r="H99" s="134"/>
      <c r="K99" s="202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</row>
    <row r="100" spans="1:59" s="9" customFormat="1" ht="15.75" customHeight="1" x14ac:dyDescent="0.15">
      <c r="A100" s="255"/>
      <c r="B100" s="135"/>
      <c r="C100" s="257"/>
      <c r="D100" s="256"/>
      <c r="E100" s="134"/>
      <c r="F100" s="134"/>
      <c r="G100" s="134"/>
      <c r="H100" s="134"/>
      <c r="K100" s="20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</row>
    <row r="101" spans="1:59" s="9" customFormat="1" ht="15.75" customHeight="1" x14ac:dyDescent="0.15">
      <c r="A101" s="255"/>
      <c r="B101" s="136"/>
      <c r="C101" s="257"/>
      <c r="D101" s="256"/>
      <c r="E101" s="134"/>
      <c r="F101" s="134"/>
      <c r="G101" s="134"/>
      <c r="H101" s="134"/>
      <c r="K101" s="202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</row>
    <row r="102" spans="1:59" s="9" customFormat="1" ht="15.75" customHeight="1" x14ac:dyDescent="0.15">
      <c r="A102" s="255"/>
      <c r="B102" s="136"/>
      <c r="C102" s="257"/>
      <c r="D102" s="256"/>
      <c r="E102" s="134"/>
      <c r="F102" s="134"/>
      <c r="G102" s="134"/>
      <c r="H102" s="134"/>
      <c r="K102" s="202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</row>
    <row r="103" spans="1:59" s="9" customFormat="1" ht="15.75" customHeight="1" x14ac:dyDescent="0.15">
      <c r="A103" s="255"/>
      <c r="B103" s="136"/>
      <c r="C103" s="137"/>
      <c r="D103" s="256"/>
      <c r="E103" s="134"/>
      <c r="F103" s="134"/>
      <c r="G103" s="134"/>
      <c r="H103" s="134"/>
      <c r="K103" s="202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</row>
    <row r="104" spans="1:59" s="9" customFormat="1" ht="15.75" customHeight="1" x14ac:dyDescent="0.15">
      <c r="A104" s="123"/>
      <c r="B104" s="138"/>
      <c r="C104" s="137"/>
      <c r="D104" s="256"/>
      <c r="E104" s="134"/>
      <c r="F104" s="134"/>
      <c r="G104" s="134"/>
      <c r="H104" s="134"/>
      <c r="K104" s="20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</row>
    <row r="105" spans="1:59" s="9" customFormat="1" ht="15.75" customHeight="1" x14ac:dyDescent="0.15">
      <c r="A105" s="137"/>
      <c r="B105" s="137"/>
      <c r="C105" s="137"/>
      <c r="D105" s="256"/>
      <c r="E105" s="134"/>
      <c r="F105" s="134"/>
      <c r="G105" s="134"/>
      <c r="H105" s="137"/>
      <c r="I105" s="256"/>
      <c r="J105" s="257"/>
      <c r="K105" s="19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</row>
    <row r="106" spans="1:59" s="9" customFormat="1" ht="30" customHeight="1" x14ac:dyDescent="0.25">
      <c r="A106" s="820"/>
      <c r="B106" s="943"/>
      <c r="C106" s="943"/>
      <c r="D106" s="943"/>
      <c r="E106" s="134"/>
      <c r="F106" s="134"/>
      <c r="G106" s="134"/>
      <c r="H106" s="241"/>
      <c r="I106" s="256"/>
      <c r="J106" s="257"/>
      <c r="K106" s="19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</row>
    <row r="107" spans="1:59" s="9" customFormat="1" ht="26.25" customHeight="1" x14ac:dyDescent="0.15">
      <c r="A107" s="132"/>
      <c r="B107" s="133"/>
      <c r="C107" s="257"/>
      <c r="D107" s="256"/>
      <c r="E107" s="134"/>
      <c r="F107" s="134"/>
      <c r="G107" s="134"/>
      <c r="H107" s="20"/>
      <c r="I107" s="256"/>
      <c r="J107" s="257"/>
      <c r="K107" s="19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</row>
    <row r="108" spans="1:59" s="9" customFormat="1" ht="15.75" customHeight="1" x14ac:dyDescent="0.15">
      <c r="A108" s="255"/>
      <c r="B108" s="135"/>
      <c r="C108" s="257"/>
      <c r="D108" s="256"/>
      <c r="E108" s="257"/>
      <c r="F108" s="100"/>
      <c r="G108" s="20"/>
      <c r="H108" s="20"/>
      <c r="I108" s="256"/>
      <c r="J108" s="257"/>
      <c r="K108" s="19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</row>
    <row r="109" spans="1:59" s="9" customFormat="1" ht="15.75" customHeight="1" x14ac:dyDescent="0.15">
      <c r="A109" s="255"/>
      <c r="B109" s="136"/>
      <c r="C109" s="257"/>
      <c r="D109" s="256"/>
      <c r="E109" s="257"/>
      <c r="F109" s="100"/>
      <c r="G109" s="20"/>
      <c r="H109" s="20"/>
      <c r="I109" s="256"/>
      <c r="J109" s="257"/>
      <c r="K109" s="19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</row>
    <row r="110" spans="1:59" s="9" customFormat="1" ht="15.75" customHeight="1" x14ac:dyDescent="0.15">
      <c r="A110" s="255"/>
      <c r="B110" s="136"/>
      <c r="C110" s="257"/>
      <c r="D110" s="256"/>
      <c r="E110" s="257"/>
      <c r="F110" s="100"/>
      <c r="G110" s="20"/>
      <c r="H110" s="20"/>
      <c r="I110" s="256"/>
      <c r="J110" s="257"/>
      <c r="K110" s="19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</row>
    <row r="111" spans="1:59" s="9" customFormat="1" ht="15.75" customHeight="1" x14ac:dyDescent="0.15">
      <c r="A111" s="255"/>
      <c r="B111" s="136"/>
      <c r="C111" s="137"/>
      <c r="D111" s="822"/>
      <c r="E111" s="823"/>
      <c r="F111" s="100"/>
      <c r="G111" s="20"/>
      <c r="H111" s="20"/>
      <c r="I111" s="256"/>
      <c r="J111" s="257"/>
      <c r="K111" s="19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</row>
    <row r="112" spans="1:59" s="9" customFormat="1" ht="15.75" customHeight="1" x14ac:dyDescent="0.15">
      <c r="A112" s="123"/>
      <c r="B112" s="138"/>
      <c r="C112" s="137"/>
      <c r="D112" s="822"/>
      <c r="E112" s="823"/>
      <c r="F112" s="100"/>
      <c r="G112" s="20"/>
      <c r="H112" s="20"/>
      <c r="I112" s="256"/>
      <c r="J112" s="257"/>
      <c r="K112" s="19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</row>
    <row r="113" spans="1:62" s="9" customFormat="1" ht="22.5" customHeight="1" x14ac:dyDescent="0.25">
      <c r="A113" s="139"/>
      <c r="B113" s="140"/>
      <c r="C113" s="140"/>
      <c r="D113" s="140"/>
      <c r="E113" s="140"/>
      <c r="F113" s="140"/>
      <c r="G113" s="129"/>
      <c r="H113" s="129"/>
      <c r="I113" s="129"/>
      <c r="J113" s="38"/>
      <c r="K113" s="19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20"/>
      <c r="BG113" s="20"/>
    </row>
    <row r="114" spans="1:62" s="9" customFormat="1" ht="15.75" customHeight="1" x14ac:dyDescent="0.25">
      <c r="A114" s="785"/>
      <c r="B114" s="786"/>
      <c r="C114" s="120"/>
      <c r="D114" s="141"/>
      <c r="E114" s="141"/>
      <c r="F114" s="141"/>
      <c r="G114" s="129"/>
      <c r="H114" s="129"/>
      <c r="I114" s="129"/>
      <c r="J114" s="38"/>
      <c r="K114" s="19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20"/>
      <c r="BG114" s="20"/>
    </row>
    <row r="115" spans="1:62" s="9" customFormat="1" ht="15.75" customHeight="1" x14ac:dyDescent="0.25">
      <c r="A115" s="824"/>
      <c r="B115" s="825"/>
      <c r="C115" s="142"/>
      <c r="D115" s="143"/>
      <c r="E115" s="143"/>
      <c r="F115" s="143"/>
      <c r="G115" s="187"/>
      <c r="H115" s="129"/>
      <c r="I115" s="129"/>
      <c r="J115" s="38"/>
      <c r="K115" s="199"/>
      <c r="L115" s="20"/>
      <c r="M115" s="20"/>
      <c r="N115" s="20"/>
      <c r="O115" s="20"/>
      <c r="P115" s="20"/>
      <c r="Q115" s="20"/>
      <c r="R115" s="20"/>
      <c r="S115" s="20"/>
      <c r="T115" s="20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3"/>
      <c r="AU115" s="13"/>
      <c r="AV115" s="13"/>
      <c r="AW115" s="13"/>
      <c r="AX115" s="13"/>
      <c r="AY115" s="13"/>
      <c r="AZ115" s="13"/>
      <c r="BA115" s="13"/>
      <c r="BB115" s="77"/>
      <c r="BC115" s="13"/>
      <c r="BD115" s="77"/>
      <c r="BE115" s="13"/>
    </row>
    <row r="116" spans="1:62" s="9" customFormat="1" ht="15.75" customHeight="1" x14ac:dyDescent="0.25">
      <c r="A116" s="806"/>
      <c r="B116" s="240"/>
      <c r="C116" s="144"/>
      <c r="D116" s="108"/>
      <c r="E116" s="108"/>
      <c r="F116" s="108"/>
      <c r="G116" s="187"/>
      <c r="H116" s="129"/>
      <c r="I116" s="129"/>
      <c r="J116" s="38"/>
      <c r="K116" s="199"/>
      <c r="L116" s="20"/>
      <c r="M116" s="20"/>
      <c r="N116" s="20"/>
      <c r="O116" s="20"/>
      <c r="P116" s="20"/>
      <c r="Q116" s="20"/>
      <c r="R116" s="20"/>
      <c r="S116" s="20"/>
      <c r="T116" s="20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3"/>
      <c r="AU116" s="13"/>
      <c r="AV116" s="13"/>
      <c r="AW116" s="13"/>
      <c r="AX116" s="13"/>
      <c r="AY116" s="13"/>
      <c r="AZ116" s="13"/>
      <c r="BA116" s="13"/>
      <c r="BB116" s="77"/>
      <c r="BC116" s="13"/>
      <c r="BD116" s="77"/>
      <c r="BE116" s="13"/>
    </row>
    <row r="117" spans="1:62" s="9" customFormat="1" ht="15.75" customHeight="1" x14ac:dyDescent="0.25">
      <c r="A117" s="819"/>
      <c r="B117" s="130"/>
      <c r="C117" s="145"/>
      <c r="D117" s="103"/>
      <c r="E117" s="103"/>
      <c r="F117" s="103"/>
      <c r="G117" s="187"/>
      <c r="H117" s="129"/>
      <c r="I117" s="129"/>
      <c r="J117" s="38"/>
      <c r="K117" s="199"/>
      <c r="L117" s="20"/>
      <c r="M117" s="20"/>
      <c r="N117" s="20"/>
      <c r="O117" s="20"/>
      <c r="P117" s="20"/>
      <c r="Q117" s="20"/>
      <c r="R117" s="20"/>
      <c r="S117" s="20"/>
      <c r="T117" s="20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3"/>
      <c r="AU117" s="13"/>
      <c r="AV117" s="13"/>
      <c r="AW117" s="13"/>
      <c r="AX117" s="13"/>
      <c r="AY117" s="13"/>
      <c r="AZ117" s="13"/>
      <c r="BA117" s="13"/>
      <c r="BB117" s="77"/>
      <c r="BC117" s="13"/>
      <c r="BD117" s="77"/>
      <c r="BE117" s="13"/>
    </row>
    <row r="118" spans="1:62" s="9" customFormat="1" ht="15.75" customHeight="1" x14ac:dyDescent="0.25">
      <c r="A118" s="807"/>
      <c r="B118" s="131"/>
      <c r="C118" s="146"/>
      <c r="D118" s="96"/>
      <c r="E118" s="96"/>
      <c r="F118" s="96"/>
      <c r="G118" s="187"/>
      <c r="H118" s="129"/>
      <c r="I118" s="129"/>
      <c r="J118" s="38"/>
      <c r="K118" s="199"/>
      <c r="L118" s="20"/>
      <c r="M118" s="20"/>
      <c r="N118" s="20"/>
      <c r="O118" s="20"/>
      <c r="P118" s="20"/>
      <c r="Q118" s="20"/>
      <c r="R118" s="20"/>
      <c r="S118" s="20"/>
      <c r="T118" s="20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3"/>
      <c r="AU118" s="13"/>
      <c r="AV118" s="13"/>
      <c r="AW118" s="13"/>
      <c r="AX118" s="13"/>
      <c r="AY118" s="13"/>
      <c r="AZ118" s="13"/>
      <c r="BA118" s="13"/>
      <c r="BB118" s="77"/>
      <c r="BC118" s="13"/>
      <c r="BD118" s="77"/>
      <c r="BE118" s="13"/>
    </row>
    <row r="119" spans="1:62" s="9" customFormat="1" ht="15.75" customHeight="1" x14ac:dyDescent="0.25">
      <c r="A119" s="827"/>
      <c r="B119" s="828"/>
      <c r="C119" s="147"/>
      <c r="D119" s="148"/>
      <c r="E119" s="148"/>
      <c r="F119" s="148"/>
      <c r="G119" s="187"/>
      <c r="H119" s="129"/>
      <c r="I119" s="129"/>
      <c r="J119" s="38"/>
      <c r="K119" s="199"/>
      <c r="L119" s="20"/>
      <c r="M119" s="20"/>
      <c r="N119" s="20"/>
      <c r="O119" s="20"/>
      <c r="P119" s="20"/>
      <c r="Q119" s="20"/>
      <c r="R119" s="20"/>
      <c r="S119" s="20"/>
      <c r="T119" s="20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3"/>
      <c r="AU119" s="13"/>
      <c r="AV119" s="13"/>
      <c r="AW119" s="13"/>
      <c r="AX119" s="13"/>
      <c r="AY119" s="13"/>
      <c r="AZ119" s="13"/>
      <c r="BA119" s="13"/>
      <c r="BB119" s="77"/>
      <c r="BC119" s="13"/>
      <c r="BD119" s="77"/>
      <c r="BE119" s="13"/>
    </row>
    <row r="120" spans="1:62" s="9" customFormat="1" ht="15.75" customHeight="1" x14ac:dyDescent="0.25">
      <c r="A120" s="764"/>
      <c r="B120" s="765"/>
      <c r="C120" s="146"/>
      <c r="D120" s="96"/>
      <c r="E120" s="96"/>
      <c r="F120" s="96"/>
      <c r="G120" s="187"/>
      <c r="H120" s="129"/>
      <c r="I120" s="129"/>
      <c r="J120" s="38"/>
      <c r="K120" s="199"/>
      <c r="L120" s="20"/>
      <c r="M120" s="20"/>
      <c r="N120" s="20"/>
      <c r="O120" s="20"/>
      <c r="P120" s="20"/>
      <c r="Q120" s="20"/>
      <c r="R120" s="20"/>
      <c r="S120" s="20"/>
      <c r="T120" s="20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3"/>
      <c r="AU120" s="13"/>
      <c r="AV120" s="13"/>
      <c r="AW120" s="13"/>
      <c r="AX120" s="13"/>
      <c r="AY120" s="13"/>
      <c r="AZ120" s="13"/>
      <c r="BA120" s="13"/>
      <c r="BB120" s="77"/>
      <c r="BC120" s="13"/>
      <c r="BD120" s="77"/>
      <c r="BE120" s="13"/>
    </row>
    <row r="121" spans="1:62" s="9" customFormat="1" ht="15.75" customHeight="1" x14ac:dyDescent="0.25">
      <c r="A121" s="115"/>
      <c r="B121" s="115"/>
      <c r="C121" s="119"/>
      <c r="D121" s="119"/>
      <c r="E121" s="128"/>
      <c r="F121" s="2"/>
      <c r="G121" s="129"/>
      <c r="H121" s="129"/>
      <c r="I121" s="129"/>
      <c r="J121" s="38"/>
      <c r="K121" s="19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20"/>
      <c r="BG121" s="20"/>
      <c r="BH121" s="20"/>
      <c r="BI121" s="20"/>
      <c r="BJ121" s="20"/>
    </row>
    <row r="122" spans="1:62" s="9" customFormat="1" ht="15.75" customHeight="1" x14ac:dyDescent="0.25">
      <c r="A122" s="115"/>
      <c r="B122" s="149"/>
      <c r="C122" s="119"/>
      <c r="D122" s="119"/>
      <c r="E122" s="119"/>
      <c r="F122" s="119"/>
      <c r="G122" s="129"/>
      <c r="H122" s="129"/>
      <c r="I122" s="129"/>
      <c r="J122" s="38"/>
      <c r="K122" s="19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20"/>
      <c r="BG122" s="20"/>
      <c r="BH122" s="20"/>
      <c r="BI122" s="20"/>
      <c r="BJ122" s="20"/>
    </row>
    <row r="123" spans="1:62" s="9" customFormat="1" ht="22.5" customHeight="1" x14ac:dyDescent="0.25">
      <c r="A123" s="7"/>
      <c r="B123" s="7"/>
      <c r="C123" s="7"/>
      <c r="D123" s="7"/>
      <c r="E123" s="7"/>
      <c r="F123" s="150"/>
      <c r="G123" s="150"/>
      <c r="H123" s="129"/>
      <c r="I123" s="129"/>
      <c r="J123" s="38"/>
      <c r="K123" s="19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20"/>
      <c r="BG123" s="20"/>
      <c r="BH123" s="20"/>
      <c r="BI123" s="20"/>
      <c r="BJ123" s="20"/>
    </row>
    <row r="124" spans="1:62" s="9" customFormat="1" ht="15.75" customHeight="1" x14ac:dyDescent="0.25">
      <c r="A124" s="826"/>
      <c r="B124" s="770"/>
      <c r="C124" s="772"/>
      <c r="D124" s="798"/>
      <c r="E124" s="800"/>
      <c r="F124" s="798"/>
      <c r="G124" s="800"/>
      <c r="H124" s="129"/>
      <c r="I124" s="129"/>
      <c r="J124" s="38"/>
      <c r="K124" s="19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20"/>
      <c r="BG124" s="20"/>
      <c r="BH124" s="20"/>
      <c r="BI124" s="20"/>
      <c r="BJ124" s="20"/>
    </row>
    <row r="125" spans="1:62" s="9" customFormat="1" ht="15.75" customHeight="1" x14ac:dyDescent="0.25">
      <c r="A125" s="794"/>
      <c r="B125" s="771"/>
      <c r="C125" s="773"/>
      <c r="D125" s="151"/>
      <c r="E125" s="152"/>
      <c r="F125" s="151"/>
      <c r="G125" s="152"/>
      <c r="H125" s="129"/>
      <c r="I125" s="129"/>
      <c r="J125" s="38"/>
      <c r="K125" s="19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20"/>
      <c r="BG125" s="20"/>
      <c r="BH125" s="20"/>
      <c r="BI125" s="20"/>
      <c r="BJ125" s="20"/>
    </row>
    <row r="126" spans="1:62" s="9" customFormat="1" ht="15.75" customHeight="1" x14ac:dyDescent="0.25">
      <c r="A126" s="787"/>
      <c r="B126" s="788"/>
      <c r="C126" s="153"/>
      <c r="D126" s="154"/>
      <c r="E126" s="155"/>
      <c r="F126" s="154"/>
      <c r="G126" s="155"/>
      <c r="H126" s="187"/>
      <c r="I126" s="129"/>
      <c r="J126" s="38"/>
      <c r="K126" s="199"/>
      <c r="L126" s="20"/>
      <c r="M126" s="20"/>
      <c r="N126" s="20"/>
      <c r="O126" s="20"/>
      <c r="P126" s="20"/>
      <c r="Q126" s="20"/>
      <c r="R126" s="20"/>
      <c r="S126" s="20"/>
      <c r="T126" s="20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1:62" s="9" customFormat="1" ht="15.75" customHeight="1" x14ac:dyDescent="0.25">
      <c r="A127" s="806"/>
      <c r="B127" s="240"/>
      <c r="C127" s="153"/>
      <c r="D127" s="154"/>
      <c r="E127" s="155"/>
      <c r="F127" s="154"/>
      <c r="G127" s="155"/>
      <c r="H127" s="187"/>
      <c r="I127" s="129"/>
      <c r="J127" s="38"/>
      <c r="K127" s="199"/>
      <c r="L127" s="20"/>
      <c r="M127" s="20"/>
      <c r="N127" s="20"/>
      <c r="O127" s="20"/>
      <c r="P127" s="20"/>
      <c r="Q127" s="20"/>
      <c r="R127" s="20"/>
      <c r="S127" s="20"/>
      <c r="T127" s="20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1:62" s="9" customFormat="1" ht="15.75" customHeight="1" x14ac:dyDescent="0.25">
      <c r="A128" s="819"/>
      <c r="B128" s="130"/>
      <c r="C128" s="156"/>
      <c r="D128" s="157"/>
      <c r="E128" s="158"/>
      <c r="F128" s="157"/>
      <c r="G128" s="158"/>
      <c r="H128" s="187"/>
      <c r="I128" s="129"/>
      <c r="J128" s="38"/>
      <c r="K128" s="199"/>
      <c r="L128" s="20"/>
      <c r="M128" s="20"/>
      <c r="N128" s="20"/>
      <c r="O128" s="20"/>
      <c r="P128" s="20"/>
      <c r="Q128" s="20"/>
      <c r="R128" s="20"/>
      <c r="S128" s="20"/>
      <c r="T128" s="2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1:59" s="9" customFormat="1" ht="15.75" customHeight="1" x14ac:dyDescent="0.25">
      <c r="A129" s="807"/>
      <c r="B129" s="131"/>
      <c r="C129" s="159"/>
      <c r="D129" s="160"/>
      <c r="E129" s="161"/>
      <c r="F129" s="160"/>
      <c r="G129" s="161"/>
      <c r="H129" s="187"/>
      <c r="I129" s="129"/>
      <c r="J129" s="38"/>
      <c r="K129" s="199"/>
      <c r="L129" s="20"/>
      <c r="M129" s="20"/>
      <c r="N129" s="20"/>
      <c r="O129" s="20"/>
      <c r="P129" s="20"/>
      <c r="Q129" s="20"/>
      <c r="R129" s="20"/>
      <c r="S129" s="20"/>
      <c r="T129" s="2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1:59" s="9" customFormat="1" ht="15.75" customHeight="1" x14ac:dyDescent="0.25">
      <c r="A130" s="789"/>
      <c r="B130" s="790"/>
      <c r="C130" s="162"/>
      <c r="D130" s="17"/>
      <c r="E130" s="19"/>
      <c r="F130" s="17"/>
      <c r="G130" s="19"/>
      <c r="H130" s="187"/>
      <c r="I130" s="129"/>
      <c r="J130" s="38"/>
      <c r="K130" s="199"/>
      <c r="L130" s="20"/>
      <c r="M130" s="20"/>
      <c r="N130" s="20"/>
      <c r="O130" s="20"/>
      <c r="P130" s="20"/>
      <c r="Q130" s="20"/>
      <c r="R130" s="20"/>
      <c r="S130" s="20"/>
      <c r="T130" s="2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9" s="9" customFormat="1" ht="15.75" customHeight="1" x14ac:dyDescent="0.25">
      <c r="A131" s="764"/>
      <c r="B131" s="765"/>
      <c r="C131" s="163"/>
      <c r="D131" s="164"/>
      <c r="E131" s="50"/>
      <c r="F131" s="164"/>
      <c r="G131" s="50"/>
      <c r="H131" s="187"/>
      <c r="I131" s="129"/>
      <c r="J131" s="38"/>
      <c r="K131" s="199"/>
      <c r="L131" s="20"/>
      <c r="M131" s="20"/>
      <c r="N131" s="20"/>
      <c r="O131" s="20"/>
      <c r="P131" s="20"/>
      <c r="Q131" s="20"/>
      <c r="R131" s="20"/>
      <c r="S131" s="20"/>
      <c r="T131" s="2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1:59" s="9" customFormat="1" ht="15.75" customHeight="1" x14ac:dyDescent="0.25">
      <c r="A132" s="758"/>
      <c r="B132" s="759"/>
      <c r="C132" s="27"/>
      <c r="D132" s="165"/>
      <c r="E132" s="166"/>
      <c r="F132" s="165"/>
      <c r="G132" s="166"/>
      <c r="H132" s="129"/>
      <c r="I132" s="129"/>
      <c r="J132" s="38"/>
      <c r="K132" s="199"/>
      <c r="L132" s="20"/>
      <c r="M132" s="20"/>
      <c r="N132" s="20"/>
      <c r="O132" s="20"/>
      <c r="P132" s="20"/>
      <c r="Q132" s="20"/>
      <c r="R132" s="20"/>
      <c r="S132" s="20"/>
      <c r="T132" s="20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1:59" s="9" customFormat="1" ht="35.25" customHeight="1" x14ac:dyDescent="0.25">
      <c r="A133" s="167"/>
      <c r="B133" s="167"/>
      <c r="C133" s="167"/>
      <c r="D133" s="150"/>
      <c r="E133" s="150"/>
      <c r="F133" s="119"/>
      <c r="G133" s="129"/>
      <c r="H133" s="129"/>
      <c r="I133" s="129"/>
      <c r="J133" s="38"/>
      <c r="K133" s="19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20"/>
      <c r="BG133" s="20"/>
    </row>
    <row r="134" spans="1:59" s="9" customFormat="1" ht="15.75" customHeight="1" x14ac:dyDescent="0.25">
      <c r="A134" s="826"/>
      <c r="B134" s="829"/>
      <c r="C134" s="246"/>
      <c r="D134" s="150"/>
      <c r="E134" s="150"/>
      <c r="F134" s="119"/>
      <c r="G134" s="129"/>
      <c r="H134" s="129"/>
      <c r="I134" s="129"/>
      <c r="J134" s="38"/>
      <c r="K134" s="19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20"/>
      <c r="BG134" s="20"/>
    </row>
    <row r="135" spans="1:59" s="9" customFormat="1" ht="15.75" customHeight="1" x14ac:dyDescent="0.25">
      <c r="A135" s="830"/>
      <c r="B135" s="168"/>
      <c r="C135" s="169"/>
      <c r="D135" s="150"/>
      <c r="E135" s="150"/>
      <c r="F135" s="119"/>
      <c r="G135" s="129"/>
      <c r="H135" s="129"/>
      <c r="I135" s="129"/>
      <c r="J135" s="38"/>
      <c r="K135" s="19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1:59" s="9" customFormat="1" ht="21.75" customHeight="1" x14ac:dyDescent="0.25">
      <c r="A136" s="831"/>
      <c r="B136" s="170"/>
      <c r="C136" s="171"/>
      <c r="D136" s="150"/>
      <c r="E136" s="150"/>
      <c r="F136" s="119"/>
      <c r="G136" s="129"/>
      <c r="H136" s="129"/>
      <c r="I136" s="129"/>
      <c r="J136" s="38"/>
      <c r="K136" s="19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1:59" s="9" customFormat="1" ht="21.75" customHeight="1" x14ac:dyDescent="0.25">
      <c r="A137" s="172"/>
      <c r="B137" s="172"/>
      <c r="C137" s="172"/>
      <c r="D137" s="150"/>
      <c r="E137" s="150"/>
      <c r="F137" s="129"/>
      <c r="G137" s="129"/>
      <c r="H137" s="129"/>
      <c r="I137" s="129"/>
      <c r="J137" s="38"/>
      <c r="K137" s="19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1:59" s="9" customFormat="1" ht="32.25" customHeight="1" x14ac:dyDescent="0.25">
      <c r="A138" s="772"/>
      <c r="B138" s="772"/>
      <c r="C138" s="772"/>
      <c r="D138" s="772"/>
      <c r="E138" s="772"/>
      <c r="F138" s="129"/>
      <c r="G138" s="129"/>
      <c r="H138" s="129"/>
      <c r="I138" s="129"/>
      <c r="J138" s="38"/>
      <c r="K138" s="19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1:59" s="9" customFormat="1" ht="32.25" customHeight="1" x14ac:dyDescent="0.25">
      <c r="A139" s="773"/>
      <c r="B139" s="773"/>
      <c r="C139" s="773"/>
      <c r="D139" s="773"/>
      <c r="E139" s="773"/>
      <c r="F139" s="129"/>
      <c r="G139" s="129"/>
      <c r="H139" s="129"/>
      <c r="I139" s="129"/>
      <c r="J139" s="38"/>
      <c r="K139" s="19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1:59" s="3" customFormat="1" ht="32.25" customHeight="1" x14ac:dyDescent="0.2">
      <c r="A140" s="173"/>
      <c r="B140" s="174"/>
      <c r="C140" s="175"/>
      <c r="D140" s="175"/>
      <c r="E140" s="175"/>
      <c r="H140" s="150"/>
      <c r="I140" s="150"/>
      <c r="J140" s="8"/>
      <c r="K140" s="191"/>
    </row>
    <row r="141" spans="1:59" s="9" customFormat="1" ht="32.25" customHeight="1" x14ac:dyDescent="0.2">
      <c r="A141" s="173"/>
      <c r="B141" s="174"/>
      <c r="C141" s="175"/>
      <c r="D141" s="175"/>
      <c r="E141" s="175"/>
      <c r="H141" s="3"/>
      <c r="I141" s="116"/>
      <c r="J141" s="116"/>
      <c r="K141" s="19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3"/>
      <c r="B142" s="174"/>
      <c r="C142" s="175"/>
      <c r="D142" s="175"/>
      <c r="E142" s="175"/>
      <c r="I142" s="116"/>
      <c r="J142" s="116"/>
      <c r="K142" s="19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6"/>
      <c r="B143" s="174"/>
      <c r="C143" s="175"/>
      <c r="D143" s="175"/>
      <c r="E143" s="175"/>
      <c r="I143" s="116"/>
      <c r="K143" s="19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3"/>
      <c r="B144" s="174"/>
      <c r="C144" s="175"/>
      <c r="D144" s="175"/>
      <c r="E144" s="175"/>
      <c r="I144" s="116"/>
      <c r="K144" s="19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3"/>
      <c r="B145" s="174"/>
      <c r="C145" s="175"/>
      <c r="D145" s="175"/>
      <c r="E145" s="175"/>
      <c r="I145" s="116"/>
      <c r="K145" s="19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3"/>
      <c r="B146" s="174"/>
      <c r="C146" s="175"/>
      <c r="D146" s="175"/>
      <c r="E146" s="175"/>
      <c r="I146" s="116"/>
      <c r="K146" s="19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3"/>
      <c r="B147" s="174"/>
      <c r="C147" s="175"/>
      <c r="D147" s="175"/>
      <c r="E147" s="175"/>
      <c r="I147" s="116"/>
      <c r="K147" s="19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3"/>
      <c r="B148" s="174"/>
      <c r="C148" s="175"/>
      <c r="D148" s="175"/>
      <c r="E148" s="175"/>
      <c r="I148" s="116"/>
      <c r="K148" s="19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7"/>
      <c r="B149" s="178"/>
      <c r="C149" s="179"/>
      <c r="D149" s="179"/>
      <c r="E149" s="179"/>
      <c r="I149" s="116"/>
      <c r="K149" s="19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1" customFormat="1" ht="15" customHeight="1" x14ac:dyDescent="0.15">
      <c r="A150" s="9"/>
      <c r="B150" s="9"/>
      <c r="C150" s="9"/>
      <c r="D150" s="9"/>
      <c r="E150" s="9"/>
      <c r="I150" s="2"/>
      <c r="K150" s="18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1"/>
      <c r="B154" s="41"/>
      <c r="C154" s="41"/>
      <c r="D154" s="41"/>
      <c r="E154" s="41"/>
    </row>
    <row r="202" spans="1:55" hidden="1" x14ac:dyDescent="0.15">
      <c r="BC202" s="182"/>
    </row>
    <row r="206" spans="1:55" hidden="1" x14ac:dyDescent="0.15">
      <c r="A206" s="183"/>
    </row>
    <row r="240" hidden="1" x14ac:dyDescent="0.15"/>
    <row r="244" spans="1:1" x14ac:dyDescent="0.15">
      <c r="A244" s="184"/>
    </row>
  </sheetData>
  <mergeCells count="108">
    <mergeCell ref="A127:A129"/>
    <mergeCell ref="A130:B130"/>
    <mergeCell ref="A132:B132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98:E98"/>
    <mergeCell ref="A106:D106"/>
    <mergeCell ref="D111:D112"/>
    <mergeCell ref="E111:E112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51:A53"/>
    <mergeCell ref="A54:A57"/>
    <mergeCell ref="A58:A59"/>
    <mergeCell ref="A60:B60"/>
    <mergeCell ref="A61:I61"/>
    <mergeCell ref="A64:B64"/>
    <mergeCell ref="A65:B65"/>
    <mergeCell ref="A62:B63"/>
    <mergeCell ref="C62:C63"/>
    <mergeCell ref="D62:D63"/>
    <mergeCell ref="E62:G62"/>
    <mergeCell ref="H62:H63"/>
    <mergeCell ref="B38:B39"/>
    <mergeCell ref="A38:A41"/>
    <mergeCell ref="B40:B41"/>
    <mergeCell ref="A42:H42"/>
    <mergeCell ref="A43:A44"/>
    <mergeCell ref="B43:B44"/>
    <mergeCell ref="A49:A50"/>
    <mergeCell ref="B49:B50"/>
    <mergeCell ref="C49:C50"/>
    <mergeCell ref="A16:C16"/>
    <mergeCell ref="B20:B21"/>
    <mergeCell ref="A11:A12"/>
    <mergeCell ref="A13:B13"/>
    <mergeCell ref="A14:C14"/>
    <mergeCell ref="A18:A19"/>
    <mergeCell ref="B18:C19"/>
    <mergeCell ref="A26:C26"/>
    <mergeCell ref="B29:C29"/>
    <mergeCell ref="A6:I6"/>
    <mergeCell ref="A8:A10"/>
    <mergeCell ref="B8:C10"/>
    <mergeCell ref="D8:D10"/>
    <mergeCell ref="E8:G8"/>
    <mergeCell ref="H8:J8"/>
    <mergeCell ref="E9:G9"/>
    <mergeCell ref="H9:J9"/>
    <mergeCell ref="A15:C15"/>
    <mergeCell ref="D18:D19"/>
    <mergeCell ref="E18:G18"/>
    <mergeCell ref="H18:I18"/>
    <mergeCell ref="A20:A23"/>
    <mergeCell ref="B22:B23"/>
    <mergeCell ref="A24:B25"/>
    <mergeCell ref="A27:J27"/>
    <mergeCell ref="A28:C28"/>
    <mergeCell ref="A29:A37"/>
    <mergeCell ref="B36:C36"/>
    <mergeCell ref="B37:C37"/>
    <mergeCell ref="B30:C30"/>
    <mergeCell ref="B31:C31"/>
    <mergeCell ref="B32:C32"/>
    <mergeCell ref="B33:C33"/>
    <mergeCell ref="B34:C34"/>
    <mergeCell ref="B35:C35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14:B114"/>
    <mergeCell ref="A115:B115"/>
    <mergeCell ref="A116:A118"/>
    <mergeCell ref="A119:B119"/>
    <mergeCell ref="A120:B120"/>
    <mergeCell ref="A124:B125"/>
    <mergeCell ref="C124:C125"/>
    <mergeCell ref="D124:E124"/>
    <mergeCell ref="F124:G124"/>
    <mergeCell ref="A126:B12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sqref="A1:XFD1048576"/>
    </sheetView>
  </sheetViews>
  <sheetFormatPr baseColWidth="10" defaultRowHeight="11.25" x14ac:dyDescent="0.15"/>
  <cols>
    <col min="1" max="1" width="17.42578125" style="180" customWidth="1"/>
    <col min="2" max="2" width="19.5703125" style="180" customWidth="1"/>
    <col min="3" max="3" width="12.42578125" style="180" customWidth="1"/>
    <col min="4" max="4" width="18.7109375" style="180" customWidth="1"/>
    <col min="5" max="5" width="12.7109375" style="180" customWidth="1"/>
    <col min="6" max="6" width="12.5703125" style="180" customWidth="1"/>
    <col min="7" max="7" width="12.7109375" style="180" customWidth="1"/>
    <col min="8" max="8" width="12" style="180" customWidth="1"/>
    <col min="9" max="10" width="12.7109375" style="180" customWidth="1"/>
    <col min="11" max="11" width="4.5703125" style="203" customWidth="1"/>
    <col min="12" max="13" width="4.5703125" style="77" customWidth="1"/>
    <col min="14" max="15" width="10.28515625" style="77" customWidth="1"/>
    <col min="16" max="42" width="10.28515625" style="181" customWidth="1"/>
    <col min="43" max="46" width="10.85546875" style="181" customWidth="1"/>
    <col min="47" max="51" width="12.5703125" style="181" customWidth="1"/>
    <col min="52" max="62" width="12.5703125" style="181" hidden="1" customWidth="1"/>
    <col min="63" max="98" width="12.5703125" style="181" customWidth="1"/>
    <col min="99" max="256" width="11.42578125" style="181"/>
    <col min="257" max="257" width="17.42578125" style="181" customWidth="1"/>
    <col min="258" max="258" width="19.5703125" style="181" customWidth="1"/>
    <col min="259" max="259" width="12.42578125" style="181" customWidth="1"/>
    <col min="260" max="260" width="18.7109375" style="181" customWidth="1"/>
    <col min="261" max="261" width="12.7109375" style="181" customWidth="1"/>
    <col min="262" max="262" width="12.5703125" style="181" customWidth="1"/>
    <col min="263" max="263" width="12.7109375" style="181" customWidth="1"/>
    <col min="264" max="264" width="12" style="181" customWidth="1"/>
    <col min="265" max="266" width="12.7109375" style="181" customWidth="1"/>
    <col min="267" max="269" width="4.5703125" style="181" customWidth="1"/>
    <col min="270" max="298" width="10.28515625" style="181" customWidth="1"/>
    <col min="299" max="302" width="10.85546875" style="181" customWidth="1"/>
    <col min="303" max="307" width="12.5703125" style="181" customWidth="1"/>
    <col min="308" max="318" width="0" style="181" hidden="1" customWidth="1"/>
    <col min="319" max="354" width="12.5703125" style="181" customWidth="1"/>
    <col min="355" max="512" width="11.42578125" style="181"/>
    <col min="513" max="513" width="17.42578125" style="181" customWidth="1"/>
    <col min="514" max="514" width="19.5703125" style="181" customWidth="1"/>
    <col min="515" max="515" width="12.42578125" style="181" customWidth="1"/>
    <col min="516" max="516" width="18.7109375" style="181" customWidth="1"/>
    <col min="517" max="517" width="12.7109375" style="181" customWidth="1"/>
    <col min="518" max="518" width="12.5703125" style="181" customWidth="1"/>
    <col min="519" max="519" width="12.7109375" style="181" customWidth="1"/>
    <col min="520" max="520" width="12" style="181" customWidth="1"/>
    <col min="521" max="522" width="12.7109375" style="181" customWidth="1"/>
    <col min="523" max="525" width="4.5703125" style="181" customWidth="1"/>
    <col min="526" max="554" width="10.28515625" style="181" customWidth="1"/>
    <col min="555" max="558" width="10.85546875" style="181" customWidth="1"/>
    <col min="559" max="563" width="12.5703125" style="181" customWidth="1"/>
    <col min="564" max="574" width="0" style="181" hidden="1" customWidth="1"/>
    <col min="575" max="610" width="12.5703125" style="181" customWidth="1"/>
    <col min="611" max="768" width="11.42578125" style="181"/>
    <col min="769" max="769" width="17.42578125" style="181" customWidth="1"/>
    <col min="770" max="770" width="19.5703125" style="181" customWidth="1"/>
    <col min="771" max="771" width="12.42578125" style="181" customWidth="1"/>
    <col min="772" max="772" width="18.7109375" style="181" customWidth="1"/>
    <col min="773" max="773" width="12.7109375" style="181" customWidth="1"/>
    <col min="774" max="774" width="12.5703125" style="181" customWidth="1"/>
    <col min="775" max="775" width="12.7109375" style="181" customWidth="1"/>
    <col min="776" max="776" width="12" style="181" customWidth="1"/>
    <col min="777" max="778" width="12.7109375" style="181" customWidth="1"/>
    <col min="779" max="781" width="4.5703125" style="181" customWidth="1"/>
    <col min="782" max="810" width="10.28515625" style="181" customWidth="1"/>
    <col min="811" max="814" width="10.85546875" style="181" customWidth="1"/>
    <col min="815" max="819" width="12.5703125" style="181" customWidth="1"/>
    <col min="820" max="830" width="0" style="181" hidden="1" customWidth="1"/>
    <col min="831" max="866" width="12.5703125" style="181" customWidth="1"/>
    <col min="867" max="1024" width="11.42578125" style="181"/>
    <col min="1025" max="1025" width="17.42578125" style="181" customWidth="1"/>
    <col min="1026" max="1026" width="19.5703125" style="181" customWidth="1"/>
    <col min="1027" max="1027" width="12.42578125" style="181" customWidth="1"/>
    <col min="1028" max="1028" width="18.7109375" style="181" customWidth="1"/>
    <col min="1029" max="1029" width="12.7109375" style="181" customWidth="1"/>
    <col min="1030" max="1030" width="12.5703125" style="181" customWidth="1"/>
    <col min="1031" max="1031" width="12.7109375" style="181" customWidth="1"/>
    <col min="1032" max="1032" width="12" style="181" customWidth="1"/>
    <col min="1033" max="1034" width="12.7109375" style="181" customWidth="1"/>
    <col min="1035" max="1037" width="4.5703125" style="181" customWidth="1"/>
    <col min="1038" max="1066" width="10.28515625" style="181" customWidth="1"/>
    <col min="1067" max="1070" width="10.85546875" style="181" customWidth="1"/>
    <col min="1071" max="1075" width="12.5703125" style="181" customWidth="1"/>
    <col min="1076" max="1086" width="0" style="181" hidden="1" customWidth="1"/>
    <col min="1087" max="1122" width="12.5703125" style="181" customWidth="1"/>
    <col min="1123" max="1280" width="11.42578125" style="181"/>
    <col min="1281" max="1281" width="17.42578125" style="181" customWidth="1"/>
    <col min="1282" max="1282" width="19.5703125" style="181" customWidth="1"/>
    <col min="1283" max="1283" width="12.42578125" style="181" customWidth="1"/>
    <col min="1284" max="1284" width="18.7109375" style="181" customWidth="1"/>
    <col min="1285" max="1285" width="12.7109375" style="181" customWidth="1"/>
    <col min="1286" max="1286" width="12.5703125" style="181" customWidth="1"/>
    <col min="1287" max="1287" width="12.7109375" style="181" customWidth="1"/>
    <col min="1288" max="1288" width="12" style="181" customWidth="1"/>
    <col min="1289" max="1290" width="12.7109375" style="181" customWidth="1"/>
    <col min="1291" max="1293" width="4.5703125" style="181" customWidth="1"/>
    <col min="1294" max="1322" width="10.28515625" style="181" customWidth="1"/>
    <col min="1323" max="1326" width="10.85546875" style="181" customWidth="1"/>
    <col min="1327" max="1331" width="12.5703125" style="181" customWidth="1"/>
    <col min="1332" max="1342" width="0" style="181" hidden="1" customWidth="1"/>
    <col min="1343" max="1378" width="12.5703125" style="181" customWidth="1"/>
    <col min="1379" max="1536" width="11.42578125" style="181"/>
    <col min="1537" max="1537" width="17.42578125" style="181" customWidth="1"/>
    <col min="1538" max="1538" width="19.5703125" style="181" customWidth="1"/>
    <col min="1539" max="1539" width="12.42578125" style="181" customWidth="1"/>
    <col min="1540" max="1540" width="18.7109375" style="181" customWidth="1"/>
    <col min="1541" max="1541" width="12.7109375" style="181" customWidth="1"/>
    <col min="1542" max="1542" width="12.5703125" style="181" customWidth="1"/>
    <col min="1543" max="1543" width="12.7109375" style="181" customWidth="1"/>
    <col min="1544" max="1544" width="12" style="181" customWidth="1"/>
    <col min="1545" max="1546" width="12.7109375" style="181" customWidth="1"/>
    <col min="1547" max="1549" width="4.5703125" style="181" customWidth="1"/>
    <col min="1550" max="1578" width="10.28515625" style="181" customWidth="1"/>
    <col min="1579" max="1582" width="10.85546875" style="181" customWidth="1"/>
    <col min="1583" max="1587" width="12.5703125" style="181" customWidth="1"/>
    <col min="1588" max="1598" width="0" style="181" hidden="1" customWidth="1"/>
    <col min="1599" max="1634" width="12.5703125" style="181" customWidth="1"/>
    <col min="1635" max="1792" width="11.42578125" style="181"/>
    <col min="1793" max="1793" width="17.42578125" style="181" customWidth="1"/>
    <col min="1794" max="1794" width="19.5703125" style="181" customWidth="1"/>
    <col min="1795" max="1795" width="12.42578125" style="181" customWidth="1"/>
    <col min="1796" max="1796" width="18.7109375" style="181" customWidth="1"/>
    <col min="1797" max="1797" width="12.7109375" style="181" customWidth="1"/>
    <col min="1798" max="1798" width="12.5703125" style="181" customWidth="1"/>
    <col min="1799" max="1799" width="12.7109375" style="181" customWidth="1"/>
    <col min="1800" max="1800" width="12" style="181" customWidth="1"/>
    <col min="1801" max="1802" width="12.7109375" style="181" customWidth="1"/>
    <col min="1803" max="1805" width="4.5703125" style="181" customWidth="1"/>
    <col min="1806" max="1834" width="10.28515625" style="181" customWidth="1"/>
    <col min="1835" max="1838" width="10.85546875" style="181" customWidth="1"/>
    <col min="1839" max="1843" width="12.5703125" style="181" customWidth="1"/>
    <col min="1844" max="1854" width="0" style="181" hidden="1" customWidth="1"/>
    <col min="1855" max="1890" width="12.5703125" style="181" customWidth="1"/>
    <col min="1891" max="2048" width="11.42578125" style="181"/>
    <col min="2049" max="2049" width="17.42578125" style="181" customWidth="1"/>
    <col min="2050" max="2050" width="19.5703125" style="181" customWidth="1"/>
    <col min="2051" max="2051" width="12.42578125" style="181" customWidth="1"/>
    <col min="2052" max="2052" width="18.7109375" style="181" customWidth="1"/>
    <col min="2053" max="2053" width="12.7109375" style="181" customWidth="1"/>
    <col min="2054" max="2054" width="12.5703125" style="181" customWidth="1"/>
    <col min="2055" max="2055" width="12.7109375" style="181" customWidth="1"/>
    <col min="2056" max="2056" width="12" style="181" customWidth="1"/>
    <col min="2057" max="2058" width="12.7109375" style="181" customWidth="1"/>
    <col min="2059" max="2061" width="4.5703125" style="181" customWidth="1"/>
    <col min="2062" max="2090" width="10.28515625" style="181" customWidth="1"/>
    <col min="2091" max="2094" width="10.85546875" style="181" customWidth="1"/>
    <col min="2095" max="2099" width="12.5703125" style="181" customWidth="1"/>
    <col min="2100" max="2110" width="0" style="181" hidden="1" customWidth="1"/>
    <col min="2111" max="2146" width="12.5703125" style="181" customWidth="1"/>
    <col min="2147" max="2304" width="11.42578125" style="181"/>
    <col min="2305" max="2305" width="17.42578125" style="181" customWidth="1"/>
    <col min="2306" max="2306" width="19.5703125" style="181" customWidth="1"/>
    <col min="2307" max="2307" width="12.42578125" style="181" customWidth="1"/>
    <col min="2308" max="2308" width="18.7109375" style="181" customWidth="1"/>
    <col min="2309" max="2309" width="12.7109375" style="181" customWidth="1"/>
    <col min="2310" max="2310" width="12.5703125" style="181" customWidth="1"/>
    <col min="2311" max="2311" width="12.7109375" style="181" customWidth="1"/>
    <col min="2312" max="2312" width="12" style="181" customWidth="1"/>
    <col min="2313" max="2314" width="12.7109375" style="181" customWidth="1"/>
    <col min="2315" max="2317" width="4.5703125" style="181" customWidth="1"/>
    <col min="2318" max="2346" width="10.28515625" style="181" customWidth="1"/>
    <col min="2347" max="2350" width="10.85546875" style="181" customWidth="1"/>
    <col min="2351" max="2355" width="12.5703125" style="181" customWidth="1"/>
    <col min="2356" max="2366" width="0" style="181" hidden="1" customWidth="1"/>
    <col min="2367" max="2402" width="12.5703125" style="181" customWidth="1"/>
    <col min="2403" max="2560" width="11.42578125" style="181"/>
    <col min="2561" max="2561" width="17.42578125" style="181" customWidth="1"/>
    <col min="2562" max="2562" width="19.5703125" style="181" customWidth="1"/>
    <col min="2563" max="2563" width="12.42578125" style="181" customWidth="1"/>
    <col min="2564" max="2564" width="18.7109375" style="181" customWidth="1"/>
    <col min="2565" max="2565" width="12.7109375" style="181" customWidth="1"/>
    <col min="2566" max="2566" width="12.5703125" style="181" customWidth="1"/>
    <col min="2567" max="2567" width="12.7109375" style="181" customWidth="1"/>
    <col min="2568" max="2568" width="12" style="181" customWidth="1"/>
    <col min="2569" max="2570" width="12.7109375" style="181" customWidth="1"/>
    <col min="2571" max="2573" width="4.5703125" style="181" customWidth="1"/>
    <col min="2574" max="2602" width="10.28515625" style="181" customWidth="1"/>
    <col min="2603" max="2606" width="10.85546875" style="181" customWidth="1"/>
    <col min="2607" max="2611" width="12.5703125" style="181" customWidth="1"/>
    <col min="2612" max="2622" width="0" style="181" hidden="1" customWidth="1"/>
    <col min="2623" max="2658" width="12.5703125" style="181" customWidth="1"/>
    <col min="2659" max="2816" width="11.42578125" style="181"/>
    <col min="2817" max="2817" width="17.42578125" style="181" customWidth="1"/>
    <col min="2818" max="2818" width="19.5703125" style="181" customWidth="1"/>
    <col min="2819" max="2819" width="12.42578125" style="181" customWidth="1"/>
    <col min="2820" max="2820" width="18.7109375" style="181" customWidth="1"/>
    <col min="2821" max="2821" width="12.7109375" style="181" customWidth="1"/>
    <col min="2822" max="2822" width="12.5703125" style="181" customWidth="1"/>
    <col min="2823" max="2823" width="12.7109375" style="181" customWidth="1"/>
    <col min="2824" max="2824" width="12" style="181" customWidth="1"/>
    <col min="2825" max="2826" width="12.7109375" style="181" customWidth="1"/>
    <col min="2827" max="2829" width="4.5703125" style="181" customWidth="1"/>
    <col min="2830" max="2858" width="10.28515625" style="181" customWidth="1"/>
    <col min="2859" max="2862" width="10.85546875" style="181" customWidth="1"/>
    <col min="2863" max="2867" width="12.5703125" style="181" customWidth="1"/>
    <col min="2868" max="2878" width="0" style="181" hidden="1" customWidth="1"/>
    <col min="2879" max="2914" width="12.5703125" style="181" customWidth="1"/>
    <col min="2915" max="3072" width="11.42578125" style="181"/>
    <col min="3073" max="3073" width="17.42578125" style="181" customWidth="1"/>
    <col min="3074" max="3074" width="19.5703125" style="181" customWidth="1"/>
    <col min="3075" max="3075" width="12.42578125" style="181" customWidth="1"/>
    <col min="3076" max="3076" width="18.7109375" style="181" customWidth="1"/>
    <col min="3077" max="3077" width="12.7109375" style="181" customWidth="1"/>
    <col min="3078" max="3078" width="12.5703125" style="181" customWidth="1"/>
    <col min="3079" max="3079" width="12.7109375" style="181" customWidth="1"/>
    <col min="3080" max="3080" width="12" style="181" customWidth="1"/>
    <col min="3081" max="3082" width="12.7109375" style="181" customWidth="1"/>
    <col min="3083" max="3085" width="4.5703125" style="181" customWidth="1"/>
    <col min="3086" max="3114" width="10.28515625" style="181" customWidth="1"/>
    <col min="3115" max="3118" width="10.85546875" style="181" customWidth="1"/>
    <col min="3119" max="3123" width="12.5703125" style="181" customWidth="1"/>
    <col min="3124" max="3134" width="0" style="181" hidden="1" customWidth="1"/>
    <col min="3135" max="3170" width="12.5703125" style="181" customWidth="1"/>
    <col min="3171" max="3328" width="11.42578125" style="181"/>
    <col min="3329" max="3329" width="17.42578125" style="181" customWidth="1"/>
    <col min="3330" max="3330" width="19.5703125" style="181" customWidth="1"/>
    <col min="3331" max="3331" width="12.42578125" style="181" customWidth="1"/>
    <col min="3332" max="3332" width="18.7109375" style="181" customWidth="1"/>
    <col min="3333" max="3333" width="12.7109375" style="181" customWidth="1"/>
    <col min="3334" max="3334" width="12.5703125" style="181" customWidth="1"/>
    <col min="3335" max="3335" width="12.7109375" style="181" customWidth="1"/>
    <col min="3336" max="3336" width="12" style="181" customWidth="1"/>
    <col min="3337" max="3338" width="12.7109375" style="181" customWidth="1"/>
    <col min="3339" max="3341" width="4.5703125" style="181" customWidth="1"/>
    <col min="3342" max="3370" width="10.28515625" style="181" customWidth="1"/>
    <col min="3371" max="3374" width="10.85546875" style="181" customWidth="1"/>
    <col min="3375" max="3379" width="12.5703125" style="181" customWidth="1"/>
    <col min="3380" max="3390" width="0" style="181" hidden="1" customWidth="1"/>
    <col min="3391" max="3426" width="12.5703125" style="181" customWidth="1"/>
    <col min="3427" max="3584" width="11.42578125" style="181"/>
    <col min="3585" max="3585" width="17.42578125" style="181" customWidth="1"/>
    <col min="3586" max="3586" width="19.5703125" style="181" customWidth="1"/>
    <col min="3587" max="3587" width="12.42578125" style="181" customWidth="1"/>
    <col min="3588" max="3588" width="18.7109375" style="181" customWidth="1"/>
    <col min="3589" max="3589" width="12.7109375" style="181" customWidth="1"/>
    <col min="3590" max="3590" width="12.5703125" style="181" customWidth="1"/>
    <col min="3591" max="3591" width="12.7109375" style="181" customWidth="1"/>
    <col min="3592" max="3592" width="12" style="181" customWidth="1"/>
    <col min="3593" max="3594" width="12.7109375" style="181" customWidth="1"/>
    <col min="3595" max="3597" width="4.5703125" style="181" customWidth="1"/>
    <col min="3598" max="3626" width="10.28515625" style="181" customWidth="1"/>
    <col min="3627" max="3630" width="10.85546875" style="181" customWidth="1"/>
    <col min="3631" max="3635" width="12.5703125" style="181" customWidth="1"/>
    <col min="3636" max="3646" width="0" style="181" hidden="1" customWidth="1"/>
    <col min="3647" max="3682" width="12.5703125" style="181" customWidth="1"/>
    <col min="3683" max="3840" width="11.42578125" style="181"/>
    <col min="3841" max="3841" width="17.42578125" style="181" customWidth="1"/>
    <col min="3842" max="3842" width="19.5703125" style="181" customWidth="1"/>
    <col min="3843" max="3843" width="12.42578125" style="181" customWidth="1"/>
    <col min="3844" max="3844" width="18.7109375" style="181" customWidth="1"/>
    <col min="3845" max="3845" width="12.7109375" style="181" customWidth="1"/>
    <col min="3846" max="3846" width="12.5703125" style="181" customWidth="1"/>
    <col min="3847" max="3847" width="12.7109375" style="181" customWidth="1"/>
    <col min="3848" max="3848" width="12" style="181" customWidth="1"/>
    <col min="3849" max="3850" width="12.7109375" style="181" customWidth="1"/>
    <col min="3851" max="3853" width="4.5703125" style="181" customWidth="1"/>
    <col min="3854" max="3882" width="10.28515625" style="181" customWidth="1"/>
    <col min="3883" max="3886" width="10.85546875" style="181" customWidth="1"/>
    <col min="3887" max="3891" width="12.5703125" style="181" customWidth="1"/>
    <col min="3892" max="3902" width="0" style="181" hidden="1" customWidth="1"/>
    <col min="3903" max="3938" width="12.5703125" style="181" customWidth="1"/>
    <col min="3939" max="4096" width="11.42578125" style="181"/>
    <col min="4097" max="4097" width="17.42578125" style="181" customWidth="1"/>
    <col min="4098" max="4098" width="19.5703125" style="181" customWidth="1"/>
    <col min="4099" max="4099" width="12.42578125" style="181" customWidth="1"/>
    <col min="4100" max="4100" width="18.7109375" style="181" customWidth="1"/>
    <col min="4101" max="4101" width="12.7109375" style="181" customWidth="1"/>
    <col min="4102" max="4102" width="12.5703125" style="181" customWidth="1"/>
    <col min="4103" max="4103" width="12.7109375" style="181" customWidth="1"/>
    <col min="4104" max="4104" width="12" style="181" customWidth="1"/>
    <col min="4105" max="4106" width="12.7109375" style="181" customWidth="1"/>
    <col min="4107" max="4109" width="4.5703125" style="181" customWidth="1"/>
    <col min="4110" max="4138" width="10.28515625" style="181" customWidth="1"/>
    <col min="4139" max="4142" width="10.85546875" style="181" customWidth="1"/>
    <col min="4143" max="4147" width="12.5703125" style="181" customWidth="1"/>
    <col min="4148" max="4158" width="0" style="181" hidden="1" customWidth="1"/>
    <col min="4159" max="4194" width="12.5703125" style="181" customWidth="1"/>
    <col min="4195" max="4352" width="11.42578125" style="181"/>
    <col min="4353" max="4353" width="17.42578125" style="181" customWidth="1"/>
    <col min="4354" max="4354" width="19.5703125" style="181" customWidth="1"/>
    <col min="4355" max="4355" width="12.42578125" style="181" customWidth="1"/>
    <col min="4356" max="4356" width="18.7109375" style="181" customWidth="1"/>
    <col min="4357" max="4357" width="12.7109375" style="181" customWidth="1"/>
    <col min="4358" max="4358" width="12.5703125" style="181" customWidth="1"/>
    <col min="4359" max="4359" width="12.7109375" style="181" customWidth="1"/>
    <col min="4360" max="4360" width="12" style="181" customWidth="1"/>
    <col min="4361" max="4362" width="12.7109375" style="181" customWidth="1"/>
    <col min="4363" max="4365" width="4.5703125" style="181" customWidth="1"/>
    <col min="4366" max="4394" width="10.28515625" style="181" customWidth="1"/>
    <col min="4395" max="4398" width="10.85546875" style="181" customWidth="1"/>
    <col min="4399" max="4403" width="12.5703125" style="181" customWidth="1"/>
    <col min="4404" max="4414" width="0" style="181" hidden="1" customWidth="1"/>
    <col min="4415" max="4450" width="12.5703125" style="181" customWidth="1"/>
    <col min="4451" max="4608" width="11.42578125" style="181"/>
    <col min="4609" max="4609" width="17.42578125" style="181" customWidth="1"/>
    <col min="4610" max="4610" width="19.5703125" style="181" customWidth="1"/>
    <col min="4611" max="4611" width="12.42578125" style="181" customWidth="1"/>
    <col min="4612" max="4612" width="18.7109375" style="181" customWidth="1"/>
    <col min="4613" max="4613" width="12.7109375" style="181" customWidth="1"/>
    <col min="4614" max="4614" width="12.5703125" style="181" customWidth="1"/>
    <col min="4615" max="4615" width="12.7109375" style="181" customWidth="1"/>
    <col min="4616" max="4616" width="12" style="181" customWidth="1"/>
    <col min="4617" max="4618" width="12.7109375" style="181" customWidth="1"/>
    <col min="4619" max="4621" width="4.5703125" style="181" customWidth="1"/>
    <col min="4622" max="4650" width="10.28515625" style="181" customWidth="1"/>
    <col min="4651" max="4654" width="10.85546875" style="181" customWidth="1"/>
    <col min="4655" max="4659" width="12.5703125" style="181" customWidth="1"/>
    <col min="4660" max="4670" width="0" style="181" hidden="1" customWidth="1"/>
    <col min="4671" max="4706" width="12.5703125" style="181" customWidth="1"/>
    <col min="4707" max="4864" width="11.42578125" style="181"/>
    <col min="4865" max="4865" width="17.42578125" style="181" customWidth="1"/>
    <col min="4866" max="4866" width="19.5703125" style="181" customWidth="1"/>
    <col min="4867" max="4867" width="12.42578125" style="181" customWidth="1"/>
    <col min="4868" max="4868" width="18.7109375" style="181" customWidth="1"/>
    <col min="4869" max="4869" width="12.7109375" style="181" customWidth="1"/>
    <col min="4870" max="4870" width="12.5703125" style="181" customWidth="1"/>
    <col min="4871" max="4871" width="12.7109375" style="181" customWidth="1"/>
    <col min="4872" max="4872" width="12" style="181" customWidth="1"/>
    <col min="4873" max="4874" width="12.7109375" style="181" customWidth="1"/>
    <col min="4875" max="4877" width="4.5703125" style="181" customWidth="1"/>
    <col min="4878" max="4906" width="10.28515625" style="181" customWidth="1"/>
    <col min="4907" max="4910" width="10.85546875" style="181" customWidth="1"/>
    <col min="4911" max="4915" width="12.5703125" style="181" customWidth="1"/>
    <col min="4916" max="4926" width="0" style="181" hidden="1" customWidth="1"/>
    <col min="4927" max="4962" width="12.5703125" style="181" customWidth="1"/>
    <col min="4963" max="5120" width="11.42578125" style="181"/>
    <col min="5121" max="5121" width="17.42578125" style="181" customWidth="1"/>
    <col min="5122" max="5122" width="19.5703125" style="181" customWidth="1"/>
    <col min="5123" max="5123" width="12.42578125" style="181" customWidth="1"/>
    <col min="5124" max="5124" width="18.7109375" style="181" customWidth="1"/>
    <col min="5125" max="5125" width="12.7109375" style="181" customWidth="1"/>
    <col min="5126" max="5126" width="12.5703125" style="181" customWidth="1"/>
    <col min="5127" max="5127" width="12.7109375" style="181" customWidth="1"/>
    <col min="5128" max="5128" width="12" style="181" customWidth="1"/>
    <col min="5129" max="5130" width="12.7109375" style="181" customWidth="1"/>
    <col min="5131" max="5133" width="4.5703125" style="181" customWidth="1"/>
    <col min="5134" max="5162" width="10.28515625" style="181" customWidth="1"/>
    <col min="5163" max="5166" width="10.85546875" style="181" customWidth="1"/>
    <col min="5167" max="5171" width="12.5703125" style="181" customWidth="1"/>
    <col min="5172" max="5182" width="0" style="181" hidden="1" customWidth="1"/>
    <col min="5183" max="5218" width="12.5703125" style="181" customWidth="1"/>
    <col min="5219" max="5376" width="11.42578125" style="181"/>
    <col min="5377" max="5377" width="17.42578125" style="181" customWidth="1"/>
    <col min="5378" max="5378" width="19.5703125" style="181" customWidth="1"/>
    <col min="5379" max="5379" width="12.42578125" style="181" customWidth="1"/>
    <col min="5380" max="5380" width="18.7109375" style="181" customWidth="1"/>
    <col min="5381" max="5381" width="12.7109375" style="181" customWidth="1"/>
    <col min="5382" max="5382" width="12.5703125" style="181" customWidth="1"/>
    <col min="5383" max="5383" width="12.7109375" style="181" customWidth="1"/>
    <col min="5384" max="5384" width="12" style="181" customWidth="1"/>
    <col min="5385" max="5386" width="12.7109375" style="181" customWidth="1"/>
    <col min="5387" max="5389" width="4.5703125" style="181" customWidth="1"/>
    <col min="5390" max="5418" width="10.28515625" style="181" customWidth="1"/>
    <col min="5419" max="5422" width="10.85546875" style="181" customWidth="1"/>
    <col min="5423" max="5427" width="12.5703125" style="181" customWidth="1"/>
    <col min="5428" max="5438" width="0" style="181" hidden="1" customWidth="1"/>
    <col min="5439" max="5474" width="12.5703125" style="181" customWidth="1"/>
    <col min="5475" max="5632" width="11.42578125" style="181"/>
    <col min="5633" max="5633" width="17.42578125" style="181" customWidth="1"/>
    <col min="5634" max="5634" width="19.5703125" style="181" customWidth="1"/>
    <col min="5635" max="5635" width="12.42578125" style="181" customWidth="1"/>
    <col min="5636" max="5636" width="18.7109375" style="181" customWidth="1"/>
    <col min="5637" max="5637" width="12.7109375" style="181" customWidth="1"/>
    <col min="5638" max="5638" width="12.5703125" style="181" customWidth="1"/>
    <col min="5639" max="5639" width="12.7109375" style="181" customWidth="1"/>
    <col min="5640" max="5640" width="12" style="181" customWidth="1"/>
    <col min="5641" max="5642" width="12.7109375" style="181" customWidth="1"/>
    <col min="5643" max="5645" width="4.5703125" style="181" customWidth="1"/>
    <col min="5646" max="5674" width="10.28515625" style="181" customWidth="1"/>
    <col min="5675" max="5678" width="10.85546875" style="181" customWidth="1"/>
    <col min="5679" max="5683" width="12.5703125" style="181" customWidth="1"/>
    <col min="5684" max="5694" width="0" style="181" hidden="1" customWidth="1"/>
    <col min="5695" max="5730" width="12.5703125" style="181" customWidth="1"/>
    <col min="5731" max="5888" width="11.42578125" style="181"/>
    <col min="5889" max="5889" width="17.42578125" style="181" customWidth="1"/>
    <col min="5890" max="5890" width="19.5703125" style="181" customWidth="1"/>
    <col min="5891" max="5891" width="12.42578125" style="181" customWidth="1"/>
    <col min="5892" max="5892" width="18.7109375" style="181" customWidth="1"/>
    <col min="5893" max="5893" width="12.7109375" style="181" customWidth="1"/>
    <col min="5894" max="5894" width="12.5703125" style="181" customWidth="1"/>
    <col min="5895" max="5895" width="12.7109375" style="181" customWidth="1"/>
    <col min="5896" max="5896" width="12" style="181" customWidth="1"/>
    <col min="5897" max="5898" width="12.7109375" style="181" customWidth="1"/>
    <col min="5899" max="5901" width="4.5703125" style="181" customWidth="1"/>
    <col min="5902" max="5930" width="10.28515625" style="181" customWidth="1"/>
    <col min="5931" max="5934" width="10.85546875" style="181" customWidth="1"/>
    <col min="5935" max="5939" width="12.5703125" style="181" customWidth="1"/>
    <col min="5940" max="5950" width="0" style="181" hidden="1" customWidth="1"/>
    <col min="5951" max="5986" width="12.5703125" style="181" customWidth="1"/>
    <col min="5987" max="6144" width="11.42578125" style="181"/>
    <col min="6145" max="6145" width="17.42578125" style="181" customWidth="1"/>
    <col min="6146" max="6146" width="19.5703125" style="181" customWidth="1"/>
    <col min="6147" max="6147" width="12.42578125" style="181" customWidth="1"/>
    <col min="6148" max="6148" width="18.7109375" style="181" customWidth="1"/>
    <col min="6149" max="6149" width="12.7109375" style="181" customWidth="1"/>
    <col min="6150" max="6150" width="12.5703125" style="181" customWidth="1"/>
    <col min="6151" max="6151" width="12.7109375" style="181" customWidth="1"/>
    <col min="6152" max="6152" width="12" style="181" customWidth="1"/>
    <col min="6153" max="6154" width="12.7109375" style="181" customWidth="1"/>
    <col min="6155" max="6157" width="4.5703125" style="181" customWidth="1"/>
    <col min="6158" max="6186" width="10.28515625" style="181" customWidth="1"/>
    <col min="6187" max="6190" width="10.85546875" style="181" customWidth="1"/>
    <col min="6191" max="6195" width="12.5703125" style="181" customWidth="1"/>
    <col min="6196" max="6206" width="0" style="181" hidden="1" customWidth="1"/>
    <col min="6207" max="6242" width="12.5703125" style="181" customWidth="1"/>
    <col min="6243" max="6400" width="11.42578125" style="181"/>
    <col min="6401" max="6401" width="17.42578125" style="181" customWidth="1"/>
    <col min="6402" max="6402" width="19.5703125" style="181" customWidth="1"/>
    <col min="6403" max="6403" width="12.42578125" style="181" customWidth="1"/>
    <col min="6404" max="6404" width="18.7109375" style="181" customWidth="1"/>
    <col min="6405" max="6405" width="12.7109375" style="181" customWidth="1"/>
    <col min="6406" max="6406" width="12.5703125" style="181" customWidth="1"/>
    <col min="6407" max="6407" width="12.7109375" style="181" customWidth="1"/>
    <col min="6408" max="6408" width="12" style="181" customWidth="1"/>
    <col min="6409" max="6410" width="12.7109375" style="181" customWidth="1"/>
    <col min="6411" max="6413" width="4.5703125" style="181" customWidth="1"/>
    <col min="6414" max="6442" width="10.28515625" style="181" customWidth="1"/>
    <col min="6443" max="6446" width="10.85546875" style="181" customWidth="1"/>
    <col min="6447" max="6451" width="12.5703125" style="181" customWidth="1"/>
    <col min="6452" max="6462" width="0" style="181" hidden="1" customWidth="1"/>
    <col min="6463" max="6498" width="12.5703125" style="181" customWidth="1"/>
    <col min="6499" max="6656" width="11.42578125" style="181"/>
    <col min="6657" max="6657" width="17.42578125" style="181" customWidth="1"/>
    <col min="6658" max="6658" width="19.5703125" style="181" customWidth="1"/>
    <col min="6659" max="6659" width="12.42578125" style="181" customWidth="1"/>
    <col min="6660" max="6660" width="18.7109375" style="181" customWidth="1"/>
    <col min="6661" max="6661" width="12.7109375" style="181" customWidth="1"/>
    <col min="6662" max="6662" width="12.5703125" style="181" customWidth="1"/>
    <col min="6663" max="6663" width="12.7109375" style="181" customWidth="1"/>
    <col min="6664" max="6664" width="12" style="181" customWidth="1"/>
    <col min="6665" max="6666" width="12.7109375" style="181" customWidth="1"/>
    <col min="6667" max="6669" width="4.5703125" style="181" customWidth="1"/>
    <col min="6670" max="6698" width="10.28515625" style="181" customWidth="1"/>
    <col min="6699" max="6702" width="10.85546875" style="181" customWidth="1"/>
    <col min="6703" max="6707" width="12.5703125" style="181" customWidth="1"/>
    <col min="6708" max="6718" width="0" style="181" hidden="1" customWidth="1"/>
    <col min="6719" max="6754" width="12.5703125" style="181" customWidth="1"/>
    <col min="6755" max="6912" width="11.42578125" style="181"/>
    <col min="6913" max="6913" width="17.42578125" style="181" customWidth="1"/>
    <col min="6914" max="6914" width="19.5703125" style="181" customWidth="1"/>
    <col min="6915" max="6915" width="12.42578125" style="181" customWidth="1"/>
    <col min="6916" max="6916" width="18.7109375" style="181" customWidth="1"/>
    <col min="6917" max="6917" width="12.7109375" style="181" customWidth="1"/>
    <col min="6918" max="6918" width="12.5703125" style="181" customWidth="1"/>
    <col min="6919" max="6919" width="12.7109375" style="181" customWidth="1"/>
    <col min="6920" max="6920" width="12" style="181" customWidth="1"/>
    <col min="6921" max="6922" width="12.7109375" style="181" customWidth="1"/>
    <col min="6923" max="6925" width="4.5703125" style="181" customWidth="1"/>
    <col min="6926" max="6954" width="10.28515625" style="181" customWidth="1"/>
    <col min="6955" max="6958" width="10.85546875" style="181" customWidth="1"/>
    <col min="6959" max="6963" width="12.5703125" style="181" customWidth="1"/>
    <col min="6964" max="6974" width="0" style="181" hidden="1" customWidth="1"/>
    <col min="6975" max="7010" width="12.5703125" style="181" customWidth="1"/>
    <col min="7011" max="7168" width="11.42578125" style="181"/>
    <col min="7169" max="7169" width="17.42578125" style="181" customWidth="1"/>
    <col min="7170" max="7170" width="19.5703125" style="181" customWidth="1"/>
    <col min="7171" max="7171" width="12.42578125" style="181" customWidth="1"/>
    <col min="7172" max="7172" width="18.7109375" style="181" customWidth="1"/>
    <col min="7173" max="7173" width="12.7109375" style="181" customWidth="1"/>
    <col min="7174" max="7174" width="12.5703125" style="181" customWidth="1"/>
    <col min="7175" max="7175" width="12.7109375" style="181" customWidth="1"/>
    <col min="7176" max="7176" width="12" style="181" customWidth="1"/>
    <col min="7177" max="7178" width="12.7109375" style="181" customWidth="1"/>
    <col min="7179" max="7181" width="4.5703125" style="181" customWidth="1"/>
    <col min="7182" max="7210" width="10.28515625" style="181" customWidth="1"/>
    <col min="7211" max="7214" width="10.85546875" style="181" customWidth="1"/>
    <col min="7215" max="7219" width="12.5703125" style="181" customWidth="1"/>
    <col min="7220" max="7230" width="0" style="181" hidden="1" customWidth="1"/>
    <col min="7231" max="7266" width="12.5703125" style="181" customWidth="1"/>
    <col min="7267" max="7424" width="11.42578125" style="181"/>
    <col min="7425" max="7425" width="17.42578125" style="181" customWidth="1"/>
    <col min="7426" max="7426" width="19.5703125" style="181" customWidth="1"/>
    <col min="7427" max="7427" width="12.42578125" style="181" customWidth="1"/>
    <col min="7428" max="7428" width="18.7109375" style="181" customWidth="1"/>
    <col min="7429" max="7429" width="12.7109375" style="181" customWidth="1"/>
    <col min="7430" max="7430" width="12.5703125" style="181" customWidth="1"/>
    <col min="7431" max="7431" width="12.7109375" style="181" customWidth="1"/>
    <col min="7432" max="7432" width="12" style="181" customWidth="1"/>
    <col min="7433" max="7434" width="12.7109375" style="181" customWidth="1"/>
    <col min="7435" max="7437" width="4.5703125" style="181" customWidth="1"/>
    <col min="7438" max="7466" width="10.28515625" style="181" customWidth="1"/>
    <col min="7467" max="7470" width="10.85546875" style="181" customWidth="1"/>
    <col min="7471" max="7475" width="12.5703125" style="181" customWidth="1"/>
    <col min="7476" max="7486" width="0" style="181" hidden="1" customWidth="1"/>
    <col min="7487" max="7522" width="12.5703125" style="181" customWidth="1"/>
    <col min="7523" max="7680" width="11.42578125" style="181"/>
    <col min="7681" max="7681" width="17.42578125" style="181" customWidth="1"/>
    <col min="7682" max="7682" width="19.5703125" style="181" customWidth="1"/>
    <col min="7683" max="7683" width="12.42578125" style="181" customWidth="1"/>
    <col min="7684" max="7684" width="18.7109375" style="181" customWidth="1"/>
    <col min="7685" max="7685" width="12.7109375" style="181" customWidth="1"/>
    <col min="7686" max="7686" width="12.5703125" style="181" customWidth="1"/>
    <col min="7687" max="7687" width="12.7109375" style="181" customWidth="1"/>
    <col min="7688" max="7688" width="12" style="181" customWidth="1"/>
    <col min="7689" max="7690" width="12.7109375" style="181" customWidth="1"/>
    <col min="7691" max="7693" width="4.5703125" style="181" customWidth="1"/>
    <col min="7694" max="7722" width="10.28515625" style="181" customWidth="1"/>
    <col min="7723" max="7726" width="10.85546875" style="181" customWidth="1"/>
    <col min="7727" max="7731" width="12.5703125" style="181" customWidth="1"/>
    <col min="7732" max="7742" width="0" style="181" hidden="1" customWidth="1"/>
    <col min="7743" max="7778" width="12.5703125" style="181" customWidth="1"/>
    <col min="7779" max="7936" width="11.42578125" style="181"/>
    <col min="7937" max="7937" width="17.42578125" style="181" customWidth="1"/>
    <col min="7938" max="7938" width="19.5703125" style="181" customWidth="1"/>
    <col min="7939" max="7939" width="12.42578125" style="181" customWidth="1"/>
    <col min="7940" max="7940" width="18.7109375" style="181" customWidth="1"/>
    <col min="7941" max="7941" width="12.7109375" style="181" customWidth="1"/>
    <col min="7942" max="7942" width="12.5703125" style="181" customWidth="1"/>
    <col min="7943" max="7943" width="12.7109375" style="181" customWidth="1"/>
    <col min="7944" max="7944" width="12" style="181" customWidth="1"/>
    <col min="7945" max="7946" width="12.7109375" style="181" customWidth="1"/>
    <col min="7947" max="7949" width="4.5703125" style="181" customWidth="1"/>
    <col min="7950" max="7978" width="10.28515625" style="181" customWidth="1"/>
    <col min="7979" max="7982" width="10.85546875" style="181" customWidth="1"/>
    <col min="7983" max="7987" width="12.5703125" style="181" customWidth="1"/>
    <col min="7988" max="7998" width="0" style="181" hidden="1" customWidth="1"/>
    <col min="7999" max="8034" width="12.5703125" style="181" customWidth="1"/>
    <col min="8035" max="8192" width="11.42578125" style="181"/>
    <col min="8193" max="8193" width="17.42578125" style="181" customWidth="1"/>
    <col min="8194" max="8194" width="19.5703125" style="181" customWidth="1"/>
    <col min="8195" max="8195" width="12.42578125" style="181" customWidth="1"/>
    <col min="8196" max="8196" width="18.7109375" style="181" customWidth="1"/>
    <col min="8197" max="8197" width="12.7109375" style="181" customWidth="1"/>
    <col min="8198" max="8198" width="12.5703125" style="181" customWidth="1"/>
    <col min="8199" max="8199" width="12.7109375" style="181" customWidth="1"/>
    <col min="8200" max="8200" width="12" style="181" customWidth="1"/>
    <col min="8201" max="8202" width="12.7109375" style="181" customWidth="1"/>
    <col min="8203" max="8205" width="4.5703125" style="181" customWidth="1"/>
    <col min="8206" max="8234" width="10.28515625" style="181" customWidth="1"/>
    <col min="8235" max="8238" width="10.85546875" style="181" customWidth="1"/>
    <col min="8239" max="8243" width="12.5703125" style="181" customWidth="1"/>
    <col min="8244" max="8254" width="0" style="181" hidden="1" customWidth="1"/>
    <col min="8255" max="8290" width="12.5703125" style="181" customWidth="1"/>
    <col min="8291" max="8448" width="11.42578125" style="181"/>
    <col min="8449" max="8449" width="17.42578125" style="181" customWidth="1"/>
    <col min="8450" max="8450" width="19.5703125" style="181" customWidth="1"/>
    <col min="8451" max="8451" width="12.42578125" style="181" customWidth="1"/>
    <col min="8452" max="8452" width="18.7109375" style="181" customWidth="1"/>
    <col min="8453" max="8453" width="12.7109375" style="181" customWidth="1"/>
    <col min="8454" max="8454" width="12.5703125" style="181" customWidth="1"/>
    <col min="8455" max="8455" width="12.7109375" style="181" customWidth="1"/>
    <col min="8456" max="8456" width="12" style="181" customWidth="1"/>
    <col min="8457" max="8458" width="12.7109375" style="181" customWidth="1"/>
    <col min="8459" max="8461" width="4.5703125" style="181" customWidth="1"/>
    <col min="8462" max="8490" width="10.28515625" style="181" customWidth="1"/>
    <col min="8491" max="8494" width="10.85546875" style="181" customWidth="1"/>
    <col min="8495" max="8499" width="12.5703125" style="181" customWidth="1"/>
    <col min="8500" max="8510" width="0" style="181" hidden="1" customWidth="1"/>
    <col min="8511" max="8546" width="12.5703125" style="181" customWidth="1"/>
    <col min="8547" max="8704" width="11.42578125" style="181"/>
    <col min="8705" max="8705" width="17.42578125" style="181" customWidth="1"/>
    <col min="8706" max="8706" width="19.5703125" style="181" customWidth="1"/>
    <col min="8707" max="8707" width="12.42578125" style="181" customWidth="1"/>
    <col min="8708" max="8708" width="18.7109375" style="181" customWidth="1"/>
    <col min="8709" max="8709" width="12.7109375" style="181" customWidth="1"/>
    <col min="8710" max="8710" width="12.5703125" style="181" customWidth="1"/>
    <col min="8711" max="8711" width="12.7109375" style="181" customWidth="1"/>
    <col min="8712" max="8712" width="12" style="181" customWidth="1"/>
    <col min="8713" max="8714" width="12.7109375" style="181" customWidth="1"/>
    <col min="8715" max="8717" width="4.5703125" style="181" customWidth="1"/>
    <col min="8718" max="8746" width="10.28515625" style="181" customWidth="1"/>
    <col min="8747" max="8750" width="10.85546875" style="181" customWidth="1"/>
    <col min="8751" max="8755" width="12.5703125" style="181" customWidth="1"/>
    <col min="8756" max="8766" width="0" style="181" hidden="1" customWidth="1"/>
    <col min="8767" max="8802" width="12.5703125" style="181" customWidth="1"/>
    <col min="8803" max="8960" width="11.42578125" style="181"/>
    <col min="8961" max="8961" width="17.42578125" style="181" customWidth="1"/>
    <col min="8962" max="8962" width="19.5703125" style="181" customWidth="1"/>
    <col min="8963" max="8963" width="12.42578125" style="181" customWidth="1"/>
    <col min="8964" max="8964" width="18.7109375" style="181" customWidth="1"/>
    <col min="8965" max="8965" width="12.7109375" style="181" customWidth="1"/>
    <col min="8966" max="8966" width="12.5703125" style="181" customWidth="1"/>
    <col min="8967" max="8967" width="12.7109375" style="181" customWidth="1"/>
    <col min="8968" max="8968" width="12" style="181" customWidth="1"/>
    <col min="8969" max="8970" width="12.7109375" style="181" customWidth="1"/>
    <col min="8971" max="8973" width="4.5703125" style="181" customWidth="1"/>
    <col min="8974" max="9002" width="10.28515625" style="181" customWidth="1"/>
    <col min="9003" max="9006" width="10.85546875" style="181" customWidth="1"/>
    <col min="9007" max="9011" width="12.5703125" style="181" customWidth="1"/>
    <col min="9012" max="9022" width="0" style="181" hidden="1" customWidth="1"/>
    <col min="9023" max="9058" width="12.5703125" style="181" customWidth="1"/>
    <col min="9059" max="9216" width="11.42578125" style="181"/>
    <col min="9217" max="9217" width="17.42578125" style="181" customWidth="1"/>
    <col min="9218" max="9218" width="19.5703125" style="181" customWidth="1"/>
    <col min="9219" max="9219" width="12.42578125" style="181" customWidth="1"/>
    <col min="9220" max="9220" width="18.7109375" style="181" customWidth="1"/>
    <col min="9221" max="9221" width="12.7109375" style="181" customWidth="1"/>
    <col min="9222" max="9222" width="12.5703125" style="181" customWidth="1"/>
    <col min="9223" max="9223" width="12.7109375" style="181" customWidth="1"/>
    <col min="9224" max="9224" width="12" style="181" customWidth="1"/>
    <col min="9225" max="9226" width="12.7109375" style="181" customWidth="1"/>
    <col min="9227" max="9229" width="4.5703125" style="181" customWidth="1"/>
    <col min="9230" max="9258" width="10.28515625" style="181" customWidth="1"/>
    <col min="9259" max="9262" width="10.85546875" style="181" customWidth="1"/>
    <col min="9263" max="9267" width="12.5703125" style="181" customWidth="1"/>
    <col min="9268" max="9278" width="0" style="181" hidden="1" customWidth="1"/>
    <col min="9279" max="9314" width="12.5703125" style="181" customWidth="1"/>
    <col min="9315" max="9472" width="11.42578125" style="181"/>
    <col min="9473" max="9473" width="17.42578125" style="181" customWidth="1"/>
    <col min="9474" max="9474" width="19.5703125" style="181" customWidth="1"/>
    <col min="9475" max="9475" width="12.42578125" style="181" customWidth="1"/>
    <col min="9476" max="9476" width="18.7109375" style="181" customWidth="1"/>
    <col min="9477" max="9477" width="12.7109375" style="181" customWidth="1"/>
    <col min="9478" max="9478" width="12.5703125" style="181" customWidth="1"/>
    <col min="9479" max="9479" width="12.7109375" style="181" customWidth="1"/>
    <col min="9480" max="9480" width="12" style="181" customWidth="1"/>
    <col min="9481" max="9482" width="12.7109375" style="181" customWidth="1"/>
    <col min="9483" max="9485" width="4.5703125" style="181" customWidth="1"/>
    <col min="9486" max="9514" width="10.28515625" style="181" customWidth="1"/>
    <col min="9515" max="9518" width="10.85546875" style="181" customWidth="1"/>
    <col min="9519" max="9523" width="12.5703125" style="181" customWidth="1"/>
    <col min="9524" max="9534" width="0" style="181" hidden="1" customWidth="1"/>
    <col min="9535" max="9570" width="12.5703125" style="181" customWidth="1"/>
    <col min="9571" max="9728" width="11.42578125" style="181"/>
    <col min="9729" max="9729" width="17.42578125" style="181" customWidth="1"/>
    <col min="9730" max="9730" width="19.5703125" style="181" customWidth="1"/>
    <col min="9731" max="9731" width="12.42578125" style="181" customWidth="1"/>
    <col min="9732" max="9732" width="18.7109375" style="181" customWidth="1"/>
    <col min="9733" max="9733" width="12.7109375" style="181" customWidth="1"/>
    <col min="9734" max="9734" width="12.5703125" style="181" customWidth="1"/>
    <col min="9735" max="9735" width="12.7109375" style="181" customWidth="1"/>
    <col min="9736" max="9736" width="12" style="181" customWidth="1"/>
    <col min="9737" max="9738" width="12.7109375" style="181" customWidth="1"/>
    <col min="9739" max="9741" width="4.5703125" style="181" customWidth="1"/>
    <col min="9742" max="9770" width="10.28515625" style="181" customWidth="1"/>
    <col min="9771" max="9774" width="10.85546875" style="181" customWidth="1"/>
    <col min="9775" max="9779" width="12.5703125" style="181" customWidth="1"/>
    <col min="9780" max="9790" width="0" style="181" hidden="1" customWidth="1"/>
    <col min="9791" max="9826" width="12.5703125" style="181" customWidth="1"/>
    <col min="9827" max="9984" width="11.42578125" style="181"/>
    <col min="9985" max="9985" width="17.42578125" style="181" customWidth="1"/>
    <col min="9986" max="9986" width="19.5703125" style="181" customWidth="1"/>
    <col min="9987" max="9987" width="12.42578125" style="181" customWidth="1"/>
    <col min="9988" max="9988" width="18.7109375" style="181" customWidth="1"/>
    <col min="9989" max="9989" width="12.7109375" style="181" customWidth="1"/>
    <col min="9990" max="9990" width="12.5703125" style="181" customWidth="1"/>
    <col min="9991" max="9991" width="12.7109375" style="181" customWidth="1"/>
    <col min="9992" max="9992" width="12" style="181" customWidth="1"/>
    <col min="9993" max="9994" width="12.7109375" style="181" customWidth="1"/>
    <col min="9995" max="9997" width="4.5703125" style="181" customWidth="1"/>
    <col min="9998" max="10026" width="10.28515625" style="181" customWidth="1"/>
    <col min="10027" max="10030" width="10.85546875" style="181" customWidth="1"/>
    <col min="10031" max="10035" width="12.5703125" style="181" customWidth="1"/>
    <col min="10036" max="10046" width="0" style="181" hidden="1" customWidth="1"/>
    <col min="10047" max="10082" width="12.5703125" style="181" customWidth="1"/>
    <col min="10083" max="10240" width="11.42578125" style="181"/>
    <col min="10241" max="10241" width="17.42578125" style="181" customWidth="1"/>
    <col min="10242" max="10242" width="19.5703125" style="181" customWidth="1"/>
    <col min="10243" max="10243" width="12.42578125" style="181" customWidth="1"/>
    <col min="10244" max="10244" width="18.7109375" style="181" customWidth="1"/>
    <col min="10245" max="10245" width="12.7109375" style="181" customWidth="1"/>
    <col min="10246" max="10246" width="12.5703125" style="181" customWidth="1"/>
    <col min="10247" max="10247" width="12.7109375" style="181" customWidth="1"/>
    <col min="10248" max="10248" width="12" style="181" customWidth="1"/>
    <col min="10249" max="10250" width="12.7109375" style="181" customWidth="1"/>
    <col min="10251" max="10253" width="4.5703125" style="181" customWidth="1"/>
    <col min="10254" max="10282" width="10.28515625" style="181" customWidth="1"/>
    <col min="10283" max="10286" width="10.85546875" style="181" customWidth="1"/>
    <col min="10287" max="10291" width="12.5703125" style="181" customWidth="1"/>
    <col min="10292" max="10302" width="0" style="181" hidden="1" customWidth="1"/>
    <col min="10303" max="10338" width="12.5703125" style="181" customWidth="1"/>
    <col min="10339" max="10496" width="11.42578125" style="181"/>
    <col min="10497" max="10497" width="17.42578125" style="181" customWidth="1"/>
    <col min="10498" max="10498" width="19.5703125" style="181" customWidth="1"/>
    <col min="10499" max="10499" width="12.42578125" style="181" customWidth="1"/>
    <col min="10500" max="10500" width="18.7109375" style="181" customWidth="1"/>
    <col min="10501" max="10501" width="12.7109375" style="181" customWidth="1"/>
    <col min="10502" max="10502" width="12.5703125" style="181" customWidth="1"/>
    <col min="10503" max="10503" width="12.7109375" style="181" customWidth="1"/>
    <col min="10504" max="10504" width="12" style="181" customWidth="1"/>
    <col min="10505" max="10506" width="12.7109375" style="181" customWidth="1"/>
    <col min="10507" max="10509" width="4.5703125" style="181" customWidth="1"/>
    <col min="10510" max="10538" width="10.28515625" style="181" customWidth="1"/>
    <col min="10539" max="10542" width="10.85546875" style="181" customWidth="1"/>
    <col min="10543" max="10547" width="12.5703125" style="181" customWidth="1"/>
    <col min="10548" max="10558" width="0" style="181" hidden="1" customWidth="1"/>
    <col min="10559" max="10594" width="12.5703125" style="181" customWidth="1"/>
    <col min="10595" max="10752" width="11.42578125" style="181"/>
    <col min="10753" max="10753" width="17.42578125" style="181" customWidth="1"/>
    <col min="10754" max="10754" width="19.5703125" style="181" customWidth="1"/>
    <col min="10755" max="10755" width="12.42578125" style="181" customWidth="1"/>
    <col min="10756" max="10756" width="18.7109375" style="181" customWidth="1"/>
    <col min="10757" max="10757" width="12.7109375" style="181" customWidth="1"/>
    <col min="10758" max="10758" width="12.5703125" style="181" customWidth="1"/>
    <col min="10759" max="10759" width="12.7109375" style="181" customWidth="1"/>
    <col min="10760" max="10760" width="12" style="181" customWidth="1"/>
    <col min="10761" max="10762" width="12.7109375" style="181" customWidth="1"/>
    <col min="10763" max="10765" width="4.5703125" style="181" customWidth="1"/>
    <col min="10766" max="10794" width="10.28515625" style="181" customWidth="1"/>
    <col min="10795" max="10798" width="10.85546875" style="181" customWidth="1"/>
    <col min="10799" max="10803" width="12.5703125" style="181" customWidth="1"/>
    <col min="10804" max="10814" width="0" style="181" hidden="1" customWidth="1"/>
    <col min="10815" max="10850" width="12.5703125" style="181" customWidth="1"/>
    <col min="10851" max="11008" width="11.42578125" style="181"/>
    <col min="11009" max="11009" width="17.42578125" style="181" customWidth="1"/>
    <col min="11010" max="11010" width="19.5703125" style="181" customWidth="1"/>
    <col min="11011" max="11011" width="12.42578125" style="181" customWidth="1"/>
    <col min="11012" max="11012" width="18.7109375" style="181" customWidth="1"/>
    <col min="11013" max="11013" width="12.7109375" style="181" customWidth="1"/>
    <col min="11014" max="11014" width="12.5703125" style="181" customWidth="1"/>
    <col min="11015" max="11015" width="12.7109375" style="181" customWidth="1"/>
    <col min="11016" max="11016" width="12" style="181" customWidth="1"/>
    <col min="11017" max="11018" width="12.7109375" style="181" customWidth="1"/>
    <col min="11019" max="11021" width="4.5703125" style="181" customWidth="1"/>
    <col min="11022" max="11050" width="10.28515625" style="181" customWidth="1"/>
    <col min="11051" max="11054" width="10.85546875" style="181" customWidth="1"/>
    <col min="11055" max="11059" width="12.5703125" style="181" customWidth="1"/>
    <col min="11060" max="11070" width="0" style="181" hidden="1" customWidth="1"/>
    <col min="11071" max="11106" width="12.5703125" style="181" customWidth="1"/>
    <col min="11107" max="11264" width="11.42578125" style="181"/>
    <col min="11265" max="11265" width="17.42578125" style="181" customWidth="1"/>
    <col min="11266" max="11266" width="19.5703125" style="181" customWidth="1"/>
    <col min="11267" max="11267" width="12.42578125" style="181" customWidth="1"/>
    <col min="11268" max="11268" width="18.7109375" style="181" customWidth="1"/>
    <col min="11269" max="11269" width="12.7109375" style="181" customWidth="1"/>
    <col min="11270" max="11270" width="12.5703125" style="181" customWidth="1"/>
    <col min="11271" max="11271" width="12.7109375" style="181" customWidth="1"/>
    <col min="11272" max="11272" width="12" style="181" customWidth="1"/>
    <col min="11273" max="11274" width="12.7109375" style="181" customWidth="1"/>
    <col min="11275" max="11277" width="4.5703125" style="181" customWidth="1"/>
    <col min="11278" max="11306" width="10.28515625" style="181" customWidth="1"/>
    <col min="11307" max="11310" width="10.85546875" style="181" customWidth="1"/>
    <col min="11311" max="11315" width="12.5703125" style="181" customWidth="1"/>
    <col min="11316" max="11326" width="0" style="181" hidden="1" customWidth="1"/>
    <col min="11327" max="11362" width="12.5703125" style="181" customWidth="1"/>
    <col min="11363" max="11520" width="11.42578125" style="181"/>
    <col min="11521" max="11521" width="17.42578125" style="181" customWidth="1"/>
    <col min="11522" max="11522" width="19.5703125" style="181" customWidth="1"/>
    <col min="11523" max="11523" width="12.42578125" style="181" customWidth="1"/>
    <col min="11524" max="11524" width="18.7109375" style="181" customWidth="1"/>
    <col min="11525" max="11525" width="12.7109375" style="181" customWidth="1"/>
    <col min="11526" max="11526" width="12.5703125" style="181" customWidth="1"/>
    <col min="11527" max="11527" width="12.7109375" style="181" customWidth="1"/>
    <col min="11528" max="11528" width="12" style="181" customWidth="1"/>
    <col min="11529" max="11530" width="12.7109375" style="181" customWidth="1"/>
    <col min="11531" max="11533" width="4.5703125" style="181" customWidth="1"/>
    <col min="11534" max="11562" width="10.28515625" style="181" customWidth="1"/>
    <col min="11563" max="11566" width="10.85546875" style="181" customWidth="1"/>
    <col min="11567" max="11571" width="12.5703125" style="181" customWidth="1"/>
    <col min="11572" max="11582" width="0" style="181" hidden="1" customWidth="1"/>
    <col min="11583" max="11618" width="12.5703125" style="181" customWidth="1"/>
    <col min="11619" max="11776" width="11.42578125" style="181"/>
    <col min="11777" max="11777" width="17.42578125" style="181" customWidth="1"/>
    <col min="11778" max="11778" width="19.5703125" style="181" customWidth="1"/>
    <col min="11779" max="11779" width="12.42578125" style="181" customWidth="1"/>
    <col min="11780" max="11780" width="18.7109375" style="181" customWidth="1"/>
    <col min="11781" max="11781" width="12.7109375" style="181" customWidth="1"/>
    <col min="11782" max="11782" width="12.5703125" style="181" customWidth="1"/>
    <col min="11783" max="11783" width="12.7109375" style="181" customWidth="1"/>
    <col min="11784" max="11784" width="12" style="181" customWidth="1"/>
    <col min="11785" max="11786" width="12.7109375" style="181" customWidth="1"/>
    <col min="11787" max="11789" width="4.5703125" style="181" customWidth="1"/>
    <col min="11790" max="11818" width="10.28515625" style="181" customWidth="1"/>
    <col min="11819" max="11822" width="10.85546875" style="181" customWidth="1"/>
    <col min="11823" max="11827" width="12.5703125" style="181" customWidth="1"/>
    <col min="11828" max="11838" width="0" style="181" hidden="1" customWidth="1"/>
    <col min="11839" max="11874" width="12.5703125" style="181" customWidth="1"/>
    <col min="11875" max="12032" width="11.42578125" style="181"/>
    <col min="12033" max="12033" width="17.42578125" style="181" customWidth="1"/>
    <col min="12034" max="12034" width="19.5703125" style="181" customWidth="1"/>
    <col min="12035" max="12035" width="12.42578125" style="181" customWidth="1"/>
    <col min="12036" max="12036" width="18.7109375" style="181" customWidth="1"/>
    <col min="12037" max="12037" width="12.7109375" style="181" customWidth="1"/>
    <col min="12038" max="12038" width="12.5703125" style="181" customWidth="1"/>
    <col min="12039" max="12039" width="12.7109375" style="181" customWidth="1"/>
    <col min="12040" max="12040" width="12" style="181" customWidth="1"/>
    <col min="12041" max="12042" width="12.7109375" style="181" customWidth="1"/>
    <col min="12043" max="12045" width="4.5703125" style="181" customWidth="1"/>
    <col min="12046" max="12074" width="10.28515625" style="181" customWidth="1"/>
    <col min="12075" max="12078" width="10.85546875" style="181" customWidth="1"/>
    <col min="12079" max="12083" width="12.5703125" style="181" customWidth="1"/>
    <col min="12084" max="12094" width="0" style="181" hidden="1" customWidth="1"/>
    <col min="12095" max="12130" width="12.5703125" style="181" customWidth="1"/>
    <col min="12131" max="12288" width="11.42578125" style="181"/>
    <col min="12289" max="12289" width="17.42578125" style="181" customWidth="1"/>
    <col min="12290" max="12290" width="19.5703125" style="181" customWidth="1"/>
    <col min="12291" max="12291" width="12.42578125" style="181" customWidth="1"/>
    <col min="12292" max="12292" width="18.7109375" style="181" customWidth="1"/>
    <col min="12293" max="12293" width="12.7109375" style="181" customWidth="1"/>
    <col min="12294" max="12294" width="12.5703125" style="181" customWidth="1"/>
    <col min="12295" max="12295" width="12.7109375" style="181" customWidth="1"/>
    <col min="12296" max="12296" width="12" style="181" customWidth="1"/>
    <col min="12297" max="12298" width="12.7109375" style="181" customWidth="1"/>
    <col min="12299" max="12301" width="4.5703125" style="181" customWidth="1"/>
    <col min="12302" max="12330" width="10.28515625" style="181" customWidth="1"/>
    <col min="12331" max="12334" width="10.85546875" style="181" customWidth="1"/>
    <col min="12335" max="12339" width="12.5703125" style="181" customWidth="1"/>
    <col min="12340" max="12350" width="0" style="181" hidden="1" customWidth="1"/>
    <col min="12351" max="12386" width="12.5703125" style="181" customWidth="1"/>
    <col min="12387" max="12544" width="11.42578125" style="181"/>
    <col min="12545" max="12545" width="17.42578125" style="181" customWidth="1"/>
    <col min="12546" max="12546" width="19.5703125" style="181" customWidth="1"/>
    <col min="12547" max="12547" width="12.42578125" style="181" customWidth="1"/>
    <col min="12548" max="12548" width="18.7109375" style="181" customWidth="1"/>
    <col min="12549" max="12549" width="12.7109375" style="181" customWidth="1"/>
    <col min="12550" max="12550" width="12.5703125" style="181" customWidth="1"/>
    <col min="12551" max="12551" width="12.7109375" style="181" customWidth="1"/>
    <col min="12552" max="12552" width="12" style="181" customWidth="1"/>
    <col min="12553" max="12554" width="12.7109375" style="181" customWidth="1"/>
    <col min="12555" max="12557" width="4.5703125" style="181" customWidth="1"/>
    <col min="12558" max="12586" width="10.28515625" style="181" customWidth="1"/>
    <col min="12587" max="12590" width="10.85546875" style="181" customWidth="1"/>
    <col min="12591" max="12595" width="12.5703125" style="181" customWidth="1"/>
    <col min="12596" max="12606" width="0" style="181" hidden="1" customWidth="1"/>
    <col min="12607" max="12642" width="12.5703125" style="181" customWidth="1"/>
    <col min="12643" max="12800" width="11.42578125" style="181"/>
    <col min="12801" max="12801" width="17.42578125" style="181" customWidth="1"/>
    <col min="12802" max="12802" width="19.5703125" style="181" customWidth="1"/>
    <col min="12803" max="12803" width="12.42578125" style="181" customWidth="1"/>
    <col min="12804" max="12804" width="18.7109375" style="181" customWidth="1"/>
    <col min="12805" max="12805" width="12.7109375" style="181" customWidth="1"/>
    <col min="12806" max="12806" width="12.5703125" style="181" customWidth="1"/>
    <col min="12807" max="12807" width="12.7109375" style="181" customWidth="1"/>
    <col min="12808" max="12808" width="12" style="181" customWidth="1"/>
    <col min="12809" max="12810" width="12.7109375" style="181" customWidth="1"/>
    <col min="12811" max="12813" width="4.5703125" style="181" customWidth="1"/>
    <col min="12814" max="12842" width="10.28515625" style="181" customWidth="1"/>
    <col min="12843" max="12846" width="10.85546875" style="181" customWidth="1"/>
    <col min="12847" max="12851" width="12.5703125" style="181" customWidth="1"/>
    <col min="12852" max="12862" width="0" style="181" hidden="1" customWidth="1"/>
    <col min="12863" max="12898" width="12.5703125" style="181" customWidth="1"/>
    <col min="12899" max="13056" width="11.42578125" style="181"/>
    <col min="13057" max="13057" width="17.42578125" style="181" customWidth="1"/>
    <col min="13058" max="13058" width="19.5703125" style="181" customWidth="1"/>
    <col min="13059" max="13059" width="12.42578125" style="181" customWidth="1"/>
    <col min="13060" max="13060" width="18.7109375" style="181" customWidth="1"/>
    <col min="13061" max="13061" width="12.7109375" style="181" customWidth="1"/>
    <col min="13062" max="13062" width="12.5703125" style="181" customWidth="1"/>
    <col min="13063" max="13063" width="12.7109375" style="181" customWidth="1"/>
    <col min="13064" max="13064" width="12" style="181" customWidth="1"/>
    <col min="13065" max="13066" width="12.7109375" style="181" customWidth="1"/>
    <col min="13067" max="13069" width="4.5703125" style="181" customWidth="1"/>
    <col min="13070" max="13098" width="10.28515625" style="181" customWidth="1"/>
    <col min="13099" max="13102" width="10.85546875" style="181" customWidth="1"/>
    <col min="13103" max="13107" width="12.5703125" style="181" customWidth="1"/>
    <col min="13108" max="13118" width="0" style="181" hidden="1" customWidth="1"/>
    <col min="13119" max="13154" width="12.5703125" style="181" customWidth="1"/>
    <col min="13155" max="13312" width="11.42578125" style="181"/>
    <col min="13313" max="13313" width="17.42578125" style="181" customWidth="1"/>
    <col min="13314" max="13314" width="19.5703125" style="181" customWidth="1"/>
    <col min="13315" max="13315" width="12.42578125" style="181" customWidth="1"/>
    <col min="13316" max="13316" width="18.7109375" style="181" customWidth="1"/>
    <col min="13317" max="13317" width="12.7109375" style="181" customWidth="1"/>
    <col min="13318" max="13318" width="12.5703125" style="181" customWidth="1"/>
    <col min="13319" max="13319" width="12.7109375" style="181" customWidth="1"/>
    <col min="13320" max="13320" width="12" style="181" customWidth="1"/>
    <col min="13321" max="13322" width="12.7109375" style="181" customWidth="1"/>
    <col min="13323" max="13325" width="4.5703125" style="181" customWidth="1"/>
    <col min="13326" max="13354" width="10.28515625" style="181" customWidth="1"/>
    <col min="13355" max="13358" width="10.85546875" style="181" customWidth="1"/>
    <col min="13359" max="13363" width="12.5703125" style="181" customWidth="1"/>
    <col min="13364" max="13374" width="0" style="181" hidden="1" customWidth="1"/>
    <col min="13375" max="13410" width="12.5703125" style="181" customWidth="1"/>
    <col min="13411" max="13568" width="11.42578125" style="181"/>
    <col min="13569" max="13569" width="17.42578125" style="181" customWidth="1"/>
    <col min="13570" max="13570" width="19.5703125" style="181" customWidth="1"/>
    <col min="13571" max="13571" width="12.42578125" style="181" customWidth="1"/>
    <col min="13572" max="13572" width="18.7109375" style="181" customWidth="1"/>
    <col min="13573" max="13573" width="12.7109375" style="181" customWidth="1"/>
    <col min="13574" max="13574" width="12.5703125" style="181" customWidth="1"/>
    <col min="13575" max="13575" width="12.7109375" style="181" customWidth="1"/>
    <col min="13576" max="13576" width="12" style="181" customWidth="1"/>
    <col min="13577" max="13578" width="12.7109375" style="181" customWidth="1"/>
    <col min="13579" max="13581" width="4.5703125" style="181" customWidth="1"/>
    <col min="13582" max="13610" width="10.28515625" style="181" customWidth="1"/>
    <col min="13611" max="13614" width="10.85546875" style="181" customWidth="1"/>
    <col min="13615" max="13619" width="12.5703125" style="181" customWidth="1"/>
    <col min="13620" max="13630" width="0" style="181" hidden="1" customWidth="1"/>
    <col min="13631" max="13666" width="12.5703125" style="181" customWidth="1"/>
    <col min="13667" max="13824" width="11.42578125" style="181"/>
    <col min="13825" max="13825" width="17.42578125" style="181" customWidth="1"/>
    <col min="13826" max="13826" width="19.5703125" style="181" customWidth="1"/>
    <col min="13827" max="13827" width="12.42578125" style="181" customWidth="1"/>
    <col min="13828" max="13828" width="18.7109375" style="181" customWidth="1"/>
    <col min="13829" max="13829" width="12.7109375" style="181" customWidth="1"/>
    <col min="13830" max="13830" width="12.5703125" style="181" customWidth="1"/>
    <col min="13831" max="13831" width="12.7109375" style="181" customWidth="1"/>
    <col min="13832" max="13832" width="12" style="181" customWidth="1"/>
    <col min="13833" max="13834" width="12.7109375" style="181" customWidth="1"/>
    <col min="13835" max="13837" width="4.5703125" style="181" customWidth="1"/>
    <col min="13838" max="13866" width="10.28515625" style="181" customWidth="1"/>
    <col min="13867" max="13870" width="10.85546875" style="181" customWidth="1"/>
    <col min="13871" max="13875" width="12.5703125" style="181" customWidth="1"/>
    <col min="13876" max="13886" width="0" style="181" hidden="1" customWidth="1"/>
    <col min="13887" max="13922" width="12.5703125" style="181" customWidth="1"/>
    <col min="13923" max="14080" width="11.42578125" style="181"/>
    <col min="14081" max="14081" width="17.42578125" style="181" customWidth="1"/>
    <col min="14082" max="14082" width="19.5703125" style="181" customWidth="1"/>
    <col min="14083" max="14083" width="12.42578125" style="181" customWidth="1"/>
    <col min="14084" max="14084" width="18.7109375" style="181" customWidth="1"/>
    <col min="14085" max="14085" width="12.7109375" style="181" customWidth="1"/>
    <col min="14086" max="14086" width="12.5703125" style="181" customWidth="1"/>
    <col min="14087" max="14087" width="12.7109375" style="181" customWidth="1"/>
    <col min="14088" max="14088" width="12" style="181" customWidth="1"/>
    <col min="14089" max="14090" width="12.7109375" style="181" customWidth="1"/>
    <col min="14091" max="14093" width="4.5703125" style="181" customWidth="1"/>
    <col min="14094" max="14122" width="10.28515625" style="181" customWidth="1"/>
    <col min="14123" max="14126" width="10.85546875" style="181" customWidth="1"/>
    <col min="14127" max="14131" width="12.5703125" style="181" customWidth="1"/>
    <col min="14132" max="14142" width="0" style="181" hidden="1" customWidth="1"/>
    <col min="14143" max="14178" width="12.5703125" style="181" customWidth="1"/>
    <col min="14179" max="14336" width="11.42578125" style="181"/>
    <col min="14337" max="14337" width="17.42578125" style="181" customWidth="1"/>
    <col min="14338" max="14338" width="19.5703125" style="181" customWidth="1"/>
    <col min="14339" max="14339" width="12.42578125" style="181" customWidth="1"/>
    <col min="14340" max="14340" width="18.7109375" style="181" customWidth="1"/>
    <col min="14341" max="14341" width="12.7109375" style="181" customWidth="1"/>
    <col min="14342" max="14342" width="12.5703125" style="181" customWidth="1"/>
    <col min="14343" max="14343" width="12.7109375" style="181" customWidth="1"/>
    <col min="14344" max="14344" width="12" style="181" customWidth="1"/>
    <col min="14345" max="14346" width="12.7109375" style="181" customWidth="1"/>
    <col min="14347" max="14349" width="4.5703125" style="181" customWidth="1"/>
    <col min="14350" max="14378" width="10.28515625" style="181" customWidth="1"/>
    <col min="14379" max="14382" width="10.85546875" style="181" customWidth="1"/>
    <col min="14383" max="14387" width="12.5703125" style="181" customWidth="1"/>
    <col min="14388" max="14398" width="0" style="181" hidden="1" customWidth="1"/>
    <col min="14399" max="14434" width="12.5703125" style="181" customWidth="1"/>
    <col min="14435" max="14592" width="11.42578125" style="181"/>
    <col min="14593" max="14593" width="17.42578125" style="181" customWidth="1"/>
    <col min="14594" max="14594" width="19.5703125" style="181" customWidth="1"/>
    <col min="14595" max="14595" width="12.42578125" style="181" customWidth="1"/>
    <col min="14596" max="14596" width="18.7109375" style="181" customWidth="1"/>
    <col min="14597" max="14597" width="12.7109375" style="181" customWidth="1"/>
    <col min="14598" max="14598" width="12.5703125" style="181" customWidth="1"/>
    <col min="14599" max="14599" width="12.7109375" style="181" customWidth="1"/>
    <col min="14600" max="14600" width="12" style="181" customWidth="1"/>
    <col min="14601" max="14602" width="12.7109375" style="181" customWidth="1"/>
    <col min="14603" max="14605" width="4.5703125" style="181" customWidth="1"/>
    <col min="14606" max="14634" width="10.28515625" style="181" customWidth="1"/>
    <col min="14635" max="14638" width="10.85546875" style="181" customWidth="1"/>
    <col min="14639" max="14643" width="12.5703125" style="181" customWidth="1"/>
    <col min="14644" max="14654" width="0" style="181" hidden="1" customWidth="1"/>
    <col min="14655" max="14690" width="12.5703125" style="181" customWidth="1"/>
    <col min="14691" max="14848" width="11.42578125" style="181"/>
    <col min="14849" max="14849" width="17.42578125" style="181" customWidth="1"/>
    <col min="14850" max="14850" width="19.5703125" style="181" customWidth="1"/>
    <col min="14851" max="14851" width="12.42578125" style="181" customWidth="1"/>
    <col min="14852" max="14852" width="18.7109375" style="181" customWidth="1"/>
    <col min="14853" max="14853" width="12.7109375" style="181" customWidth="1"/>
    <col min="14854" max="14854" width="12.5703125" style="181" customWidth="1"/>
    <col min="14855" max="14855" width="12.7109375" style="181" customWidth="1"/>
    <col min="14856" max="14856" width="12" style="181" customWidth="1"/>
    <col min="14857" max="14858" width="12.7109375" style="181" customWidth="1"/>
    <col min="14859" max="14861" width="4.5703125" style="181" customWidth="1"/>
    <col min="14862" max="14890" width="10.28515625" style="181" customWidth="1"/>
    <col min="14891" max="14894" width="10.85546875" style="181" customWidth="1"/>
    <col min="14895" max="14899" width="12.5703125" style="181" customWidth="1"/>
    <col min="14900" max="14910" width="0" style="181" hidden="1" customWidth="1"/>
    <col min="14911" max="14946" width="12.5703125" style="181" customWidth="1"/>
    <col min="14947" max="15104" width="11.42578125" style="181"/>
    <col min="15105" max="15105" width="17.42578125" style="181" customWidth="1"/>
    <col min="15106" max="15106" width="19.5703125" style="181" customWidth="1"/>
    <col min="15107" max="15107" width="12.42578125" style="181" customWidth="1"/>
    <col min="15108" max="15108" width="18.7109375" style="181" customWidth="1"/>
    <col min="15109" max="15109" width="12.7109375" style="181" customWidth="1"/>
    <col min="15110" max="15110" width="12.5703125" style="181" customWidth="1"/>
    <col min="15111" max="15111" width="12.7109375" style="181" customWidth="1"/>
    <col min="15112" max="15112" width="12" style="181" customWidth="1"/>
    <col min="15113" max="15114" width="12.7109375" style="181" customWidth="1"/>
    <col min="15115" max="15117" width="4.5703125" style="181" customWidth="1"/>
    <col min="15118" max="15146" width="10.28515625" style="181" customWidth="1"/>
    <col min="15147" max="15150" width="10.85546875" style="181" customWidth="1"/>
    <col min="15151" max="15155" width="12.5703125" style="181" customWidth="1"/>
    <col min="15156" max="15166" width="0" style="181" hidden="1" customWidth="1"/>
    <col min="15167" max="15202" width="12.5703125" style="181" customWidth="1"/>
    <col min="15203" max="15360" width="11.42578125" style="181"/>
    <col min="15361" max="15361" width="17.42578125" style="181" customWidth="1"/>
    <col min="15362" max="15362" width="19.5703125" style="181" customWidth="1"/>
    <col min="15363" max="15363" width="12.42578125" style="181" customWidth="1"/>
    <col min="15364" max="15364" width="18.7109375" style="181" customWidth="1"/>
    <col min="15365" max="15365" width="12.7109375" style="181" customWidth="1"/>
    <col min="15366" max="15366" width="12.5703125" style="181" customWidth="1"/>
    <col min="15367" max="15367" width="12.7109375" style="181" customWidth="1"/>
    <col min="15368" max="15368" width="12" style="181" customWidth="1"/>
    <col min="15369" max="15370" width="12.7109375" style="181" customWidth="1"/>
    <col min="15371" max="15373" width="4.5703125" style="181" customWidth="1"/>
    <col min="15374" max="15402" width="10.28515625" style="181" customWidth="1"/>
    <col min="15403" max="15406" width="10.85546875" style="181" customWidth="1"/>
    <col min="15407" max="15411" width="12.5703125" style="181" customWidth="1"/>
    <col min="15412" max="15422" width="0" style="181" hidden="1" customWidth="1"/>
    <col min="15423" max="15458" width="12.5703125" style="181" customWidth="1"/>
    <col min="15459" max="15616" width="11.42578125" style="181"/>
    <col min="15617" max="15617" width="17.42578125" style="181" customWidth="1"/>
    <col min="15618" max="15618" width="19.5703125" style="181" customWidth="1"/>
    <col min="15619" max="15619" width="12.42578125" style="181" customWidth="1"/>
    <col min="15620" max="15620" width="18.7109375" style="181" customWidth="1"/>
    <col min="15621" max="15621" width="12.7109375" style="181" customWidth="1"/>
    <col min="15622" max="15622" width="12.5703125" style="181" customWidth="1"/>
    <col min="15623" max="15623" width="12.7109375" style="181" customWidth="1"/>
    <col min="15624" max="15624" width="12" style="181" customWidth="1"/>
    <col min="15625" max="15626" width="12.7109375" style="181" customWidth="1"/>
    <col min="15627" max="15629" width="4.5703125" style="181" customWidth="1"/>
    <col min="15630" max="15658" width="10.28515625" style="181" customWidth="1"/>
    <col min="15659" max="15662" width="10.85546875" style="181" customWidth="1"/>
    <col min="15663" max="15667" width="12.5703125" style="181" customWidth="1"/>
    <col min="15668" max="15678" width="0" style="181" hidden="1" customWidth="1"/>
    <col min="15679" max="15714" width="12.5703125" style="181" customWidth="1"/>
    <col min="15715" max="15872" width="11.42578125" style="181"/>
    <col min="15873" max="15873" width="17.42578125" style="181" customWidth="1"/>
    <col min="15874" max="15874" width="19.5703125" style="181" customWidth="1"/>
    <col min="15875" max="15875" width="12.42578125" style="181" customWidth="1"/>
    <col min="15876" max="15876" width="18.7109375" style="181" customWidth="1"/>
    <col min="15877" max="15877" width="12.7109375" style="181" customWidth="1"/>
    <col min="15878" max="15878" width="12.5703125" style="181" customWidth="1"/>
    <col min="15879" max="15879" width="12.7109375" style="181" customWidth="1"/>
    <col min="15880" max="15880" width="12" style="181" customWidth="1"/>
    <col min="15881" max="15882" width="12.7109375" style="181" customWidth="1"/>
    <col min="15883" max="15885" width="4.5703125" style="181" customWidth="1"/>
    <col min="15886" max="15914" width="10.28515625" style="181" customWidth="1"/>
    <col min="15915" max="15918" width="10.85546875" style="181" customWidth="1"/>
    <col min="15919" max="15923" width="12.5703125" style="181" customWidth="1"/>
    <col min="15924" max="15934" width="0" style="181" hidden="1" customWidth="1"/>
    <col min="15935" max="15970" width="12.5703125" style="181" customWidth="1"/>
    <col min="15971" max="16128" width="11.42578125" style="181"/>
    <col min="16129" max="16129" width="17.42578125" style="181" customWidth="1"/>
    <col min="16130" max="16130" width="19.5703125" style="181" customWidth="1"/>
    <col min="16131" max="16131" width="12.42578125" style="181" customWidth="1"/>
    <col min="16132" max="16132" width="18.7109375" style="181" customWidth="1"/>
    <col min="16133" max="16133" width="12.7109375" style="181" customWidth="1"/>
    <col min="16134" max="16134" width="12.5703125" style="181" customWidth="1"/>
    <col min="16135" max="16135" width="12.7109375" style="181" customWidth="1"/>
    <col min="16136" max="16136" width="12" style="181" customWidth="1"/>
    <col min="16137" max="16138" width="12.7109375" style="181" customWidth="1"/>
    <col min="16139" max="16141" width="4.5703125" style="181" customWidth="1"/>
    <col min="16142" max="16170" width="10.28515625" style="181" customWidth="1"/>
    <col min="16171" max="16174" width="10.85546875" style="181" customWidth="1"/>
    <col min="16175" max="16179" width="12.5703125" style="181" customWidth="1"/>
    <col min="16180" max="16190" width="0" style="181" hidden="1" customWidth="1"/>
    <col min="16191" max="16226" width="12.5703125" style="181" customWidth="1"/>
    <col min="16227" max="16384" width="11.42578125" style="181"/>
  </cols>
  <sheetData>
    <row r="1" spans="1:56" s="3" customFormat="1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188"/>
    </row>
    <row r="2" spans="1:56" s="3" customFormat="1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188"/>
    </row>
    <row r="3" spans="1:56" s="3" customFormat="1" ht="12.75" customHeight="1" x14ac:dyDescent="0.2">
      <c r="A3" s="1"/>
      <c r="B3" s="2"/>
      <c r="C3" s="2"/>
      <c r="D3" s="4"/>
      <c r="E3" s="2"/>
      <c r="F3" s="2"/>
      <c r="G3" s="2"/>
      <c r="H3" s="5"/>
      <c r="I3" s="2"/>
      <c r="J3" s="2"/>
      <c r="K3" s="188"/>
    </row>
    <row r="4" spans="1:56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188"/>
    </row>
    <row r="5" spans="1:56" s="3" customFormat="1" ht="33" customHeight="1" x14ac:dyDescent="0.35">
      <c r="A5" s="6"/>
      <c r="B5" s="2"/>
      <c r="C5" s="2"/>
      <c r="D5" s="2"/>
      <c r="E5" s="2"/>
      <c r="F5" s="2"/>
      <c r="G5" s="2"/>
      <c r="H5" s="2"/>
      <c r="I5" s="2"/>
      <c r="J5" s="2"/>
      <c r="K5" s="189"/>
    </row>
    <row r="6" spans="1:56" s="3" customFormat="1" ht="39.75" customHeight="1" x14ac:dyDescent="0.15">
      <c r="A6" s="932"/>
      <c r="B6" s="932"/>
      <c r="C6" s="932"/>
      <c r="D6" s="932"/>
      <c r="E6" s="932"/>
      <c r="F6" s="932"/>
      <c r="G6" s="932"/>
      <c r="H6" s="932"/>
      <c r="I6" s="932"/>
      <c r="J6" s="273"/>
      <c r="K6" s="190"/>
    </row>
    <row r="7" spans="1:56" s="3" customFormat="1" ht="30" customHeight="1" x14ac:dyDescent="0.2">
      <c r="A7" s="7"/>
      <c r="B7" s="7"/>
      <c r="C7" s="7"/>
      <c r="D7" s="7"/>
      <c r="E7" s="7"/>
      <c r="F7" s="7"/>
      <c r="G7" s="7"/>
      <c r="H7" s="7"/>
      <c r="I7" s="7"/>
      <c r="J7" s="8"/>
      <c r="K7" s="191"/>
    </row>
    <row r="8" spans="1:56" s="3" customFormat="1" ht="20.25" customHeight="1" x14ac:dyDescent="0.15">
      <c r="A8" s="753"/>
      <c r="B8" s="753"/>
      <c r="C8" s="753"/>
      <c r="D8" s="924"/>
      <c r="E8" s="783"/>
      <c r="F8" s="783"/>
      <c r="G8" s="783"/>
      <c r="H8" s="783"/>
      <c r="I8" s="783"/>
      <c r="J8" s="783"/>
      <c r="K8" s="191"/>
    </row>
    <row r="9" spans="1:56" s="9" customFormat="1" ht="18" customHeight="1" x14ac:dyDescent="0.15">
      <c r="A9" s="753"/>
      <c r="B9" s="753"/>
      <c r="C9" s="753"/>
      <c r="D9" s="924"/>
      <c r="E9" s="924"/>
      <c r="F9" s="924"/>
      <c r="G9" s="924"/>
      <c r="H9" s="924"/>
      <c r="I9" s="924"/>
      <c r="J9" s="924"/>
      <c r="K9" s="1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753"/>
      <c r="B10" s="753"/>
      <c r="C10" s="753"/>
      <c r="D10" s="924"/>
      <c r="E10" s="271"/>
      <c r="F10" s="11"/>
      <c r="G10" s="12"/>
      <c r="H10" s="271"/>
      <c r="I10" s="11"/>
      <c r="J10" s="12"/>
      <c r="K10" s="1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3"/>
      <c r="AX10" s="13"/>
      <c r="AY10" s="13"/>
      <c r="AZ10" s="13"/>
      <c r="BA10" s="13"/>
      <c r="BB10" s="13"/>
      <c r="BC10" s="13"/>
      <c r="BD10" s="13"/>
    </row>
    <row r="11" spans="1:56" s="9" customFormat="1" ht="21.75" customHeight="1" x14ac:dyDescent="0.15">
      <c r="A11" s="754"/>
      <c r="B11" s="14"/>
      <c r="C11" s="15"/>
      <c r="D11" s="16"/>
      <c r="E11" s="17"/>
      <c r="F11" s="18"/>
      <c r="G11" s="19"/>
      <c r="H11" s="17"/>
      <c r="I11" s="18"/>
      <c r="J11" s="19"/>
      <c r="K11" s="185"/>
      <c r="L11" s="20"/>
      <c r="M11" s="20"/>
      <c r="N11" s="20"/>
      <c r="O11" s="20"/>
      <c r="P11" s="20"/>
      <c r="Q11" s="20"/>
      <c r="R11" s="20"/>
      <c r="S11" s="20"/>
      <c r="T11" s="2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3"/>
      <c r="AX11" s="13"/>
      <c r="AY11" s="13"/>
      <c r="AZ11" s="13"/>
      <c r="BA11" s="13"/>
      <c r="BB11" s="13"/>
      <c r="BC11" s="13"/>
      <c r="BD11" s="13"/>
    </row>
    <row r="12" spans="1:56" s="9" customFormat="1" ht="18" customHeight="1" x14ac:dyDescent="0.15">
      <c r="A12" s="755"/>
      <c r="B12" s="262"/>
      <c r="C12" s="21"/>
      <c r="D12" s="22"/>
      <c r="E12" s="23"/>
      <c r="F12" s="24"/>
      <c r="G12" s="25"/>
      <c r="H12" s="23"/>
      <c r="I12" s="24"/>
      <c r="J12" s="25"/>
      <c r="K12" s="185"/>
      <c r="L12" s="20"/>
      <c r="M12" s="20"/>
      <c r="N12" s="20"/>
      <c r="O12" s="20"/>
      <c r="P12" s="20"/>
      <c r="Q12" s="20"/>
      <c r="R12" s="20"/>
      <c r="S12" s="20"/>
      <c r="T12" s="2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3"/>
      <c r="AX12" s="13"/>
      <c r="AY12" s="13"/>
      <c r="AZ12" s="13"/>
      <c r="BA12" s="13"/>
      <c r="BB12" s="13"/>
      <c r="BC12" s="13"/>
      <c r="BD12" s="13"/>
    </row>
    <row r="13" spans="1:56" s="9" customFormat="1" ht="23.25" customHeight="1" x14ac:dyDescent="0.15">
      <c r="A13" s="756"/>
      <c r="B13" s="757"/>
      <c r="C13" s="26"/>
      <c r="D13" s="27"/>
      <c r="E13" s="28"/>
      <c r="F13" s="29"/>
      <c r="G13" s="30"/>
      <c r="H13" s="28"/>
      <c r="I13" s="29"/>
      <c r="J13" s="30"/>
      <c r="K13" s="185"/>
      <c r="L13" s="20"/>
      <c r="M13" s="20"/>
      <c r="N13" s="20"/>
      <c r="O13" s="20"/>
      <c r="P13" s="20"/>
      <c r="Q13" s="20"/>
      <c r="R13" s="20"/>
      <c r="S13" s="20"/>
      <c r="T13" s="2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3"/>
      <c r="AX13" s="13"/>
      <c r="AY13" s="13"/>
      <c r="AZ13" s="13"/>
      <c r="BA13" s="13"/>
      <c r="BB13" s="13"/>
      <c r="BC13" s="13"/>
      <c r="BD13" s="13"/>
    </row>
    <row r="14" spans="1:56" s="9" customFormat="1" ht="15.75" customHeight="1" thickBot="1" x14ac:dyDescent="0.2">
      <c r="A14" s="761"/>
      <c r="B14" s="762"/>
      <c r="C14" s="763"/>
      <c r="D14" s="60"/>
      <c r="E14" s="192"/>
      <c r="F14" s="193"/>
      <c r="G14" s="194"/>
      <c r="H14" s="192"/>
      <c r="I14" s="193"/>
      <c r="J14" s="194"/>
      <c r="K14" s="185"/>
      <c r="L14" s="20"/>
      <c r="M14" s="20"/>
      <c r="N14" s="20"/>
      <c r="O14" s="20"/>
      <c r="P14" s="20"/>
      <c r="Q14" s="20"/>
      <c r="R14" s="20"/>
      <c r="S14" s="20"/>
      <c r="T14" s="2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3"/>
      <c r="AX14" s="13"/>
      <c r="AY14" s="13"/>
      <c r="AZ14" s="13"/>
      <c r="BA14" s="13"/>
      <c r="BB14" s="13"/>
      <c r="BC14" s="13"/>
      <c r="BD14" s="13"/>
    </row>
    <row r="15" spans="1:56" s="9" customFormat="1" ht="15.75" customHeight="1" x14ac:dyDescent="0.15">
      <c r="A15" s="933"/>
      <c r="B15" s="934"/>
      <c r="C15" s="935"/>
      <c r="D15" s="195"/>
      <c r="E15" s="196"/>
      <c r="F15" s="196"/>
      <c r="G15" s="196"/>
      <c r="H15" s="196"/>
      <c r="I15" s="196"/>
      <c r="J15" s="196"/>
      <c r="K15" s="185"/>
      <c r="L15" s="20"/>
      <c r="M15" s="20"/>
      <c r="N15" s="20"/>
      <c r="O15" s="20"/>
      <c r="P15" s="20"/>
      <c r="Q15" s="20"/>
      <c r="R15" s="20"/>
      <c r="S15" s="20"/>
      <c r="T15" s="2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3"/>
      <c r="AX15" s="13"/>
      <c r="AY15" s="13"/>
      <c r="AZ15" s="13"/>
      <c r="BA15" s="13"/>
      <c r="BB15" s="13"/>
      <c r="BC15" s="13"/>
      <c r="BD15" s="13"/>
    </row>
    <row r="16" spans="1:56" s="9" customFormat="1" ht="15.75" customHeight="1" x14ac:dyDescent="0.15">
      <c r="A16" s="795"/>
      <c r="B16" s="796"/>
      <c r="C16" s="797"/>
      <c r="D16" s="197"/>
      <c r="E16" s="198"/>
      <c r="F16" s="198"/>
      <c r="G16" s="198"/>
      <c r="H16" s="198"/>
      <c r="I16" s="198"/>
      <c r="J16" s="198"/>
      <c r="K16" s="185"/>
      <c r="L16" s="20"/>
      <c r="M16" s="20"/>
      <c r="N16" s="20"/>
      <c r="O16" s="20"/>
      <c r="P16" s="20"/>
      <c r="Q16" s="20"/>
      <c r="R16" s="20"/>
      <c r="S16" s="20"/>
      <c r="T16" s="2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3"/>
      <c r="AX16" s="13"/>
      <c r="AY16" s="13"/>
      <c r="AZ16" s="13"/>
      <c r="BA16" s="13"/>
      <c r="BB16" s="13"/>
      <c r="BC16" s="13"/>
      <c r="BD16" s="13"/>
    </row>
    <row r="17" spans="1:63" s="9" customFormat="1" ht="30.75" customHeight="1" x14ac:dyDescent="0.2">
      <c r="A17" s="35"/>
      <c r="B17" s="36"/>
      <c r="C17" s="36"/>
      <c r="D17" s="37"/>
      <c r="E17" s="37"/>
      <c r="F17" s="37"/>
      <c r="G17" s="37"/>
      <c r="H17" s="37"/>
      <c r="I17" s="272"/>
      <c r="J17" s="38"/>
      <c r="K17" s="199"/>
      <c r="L17" s="20"/>
      <c r="M17" s="20"/>
      <c r="N17" s="20"/>
      <c r="O17" s="20"/>
      <c r="P17" s="20"/>
      <c r="Q17" s="20"/>
      <c r="R17" s="20"/>
      <c r="S17" s="20"/>
      <c r="T17" s="2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753"/>
      <c r="B18" s="753"/>
      <c r="C18" s="753"/>
      <c r="D18" s="924"/>
      <c r="E18" s="924"/>
      <c r="F18" s="924"/>
      <c r="G18" s="924"/>
      <c r="H18" s="925"/>
      <c r="I18" s="926"/>
      <c r="J18" s="38"/>
      <c r="K18" s="1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753"/>
      <c r="B19" s="753"/>
      <c r="C19" s="753"/>
      <c r="D19" s="924"/>
      <c r="E19" s="259"/>
      <c r="F19" s="39"/>
      <c r="G19" s="40"/>
      <c r="H19" s="259"/>
      <c r="I19" s="40"/>
      <c r="J19" s="38"/>
      <c r="K19" s="1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1"/>
      <c r="AX19" s="13"/>
      <c r="AY19" s="13"/>
      <c r="AZ19" s="41"/>
      <c r="BA19" s="41"/>
      <c r="BB19" s="41"/>
      <c r="BC19" s="41"/>
      <c r="BD19" s="41"/>
      <c r="BE19" s="41"/>
    </row>
    <row r="20" spans="1:63" s="9" customFormat="1" ht="24.75" customHeight="1" x14ac:dyDescent="0.15">
      <c r="A20" s="755"/>
      <c r="B20" s="774"/>
      <c r="C20" s="42"/>
      <c r="D20" s="22"/>
      <c r="E20" s="23"/>
      <c r="F20" s="24"/>
      <c r="G20" s="25"/>
      <c r="H20" s="43"/>
      <c r="I20" s="25"/>
      <c r="J20" s="186"/>
      <c r="K20" s="200"/>
      <c r="L20" s="20"/>
      <c r="M20" s="20"/>
      <c r="N20" s="20"/>
      <c r="O20" s="20"/>
      <c r="P20" s="20"/>
      <c r="Q20" s="20"/>
      <c r="R20" s="20"/>
      <c r="S20" s="2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1"/>
      <c r="AX20" s="13"/>
      <c r="AY20" s="13"/>
      <c r="AZ20" s="41"/>
      <c r="BA20" s="44"/>
      <c r="BB20" s="44"/>
      <c r="BC20" s="45"/>
      <c r="BD20" s="45"/>
      <c r="BE20" s="41"/>
    </row>
    <row r="21" spans="1:63" s="9" customFormat="1" ht="24.75" customHeight="1" x14ac:dyDescent="0.15">
      <c r="A21" s="755"/>
      <c r="B21" s="769"/>
      <c r="C21" s="46"/>
      <c r="D21" s="47"/>
      <c r="E21" s="48"/>
      <c r="F21" s="49"/>
      <c r="G21" s="50"/>
      <c r="H21" s="51"/>
      <c r="I21" s="52"/>
      <c r="J21" s="186"/>
      <c r="K21" s="200"/>
      <c r="L21" s="20"/>
      <c r="M21" s="20"/>
      <c r="N21" s="20"/>
      <c r="O21" s="20"/>
      <c r="P21" s="20"/>
      <c r="Q21" s="20"/>
      <c r="R21" s="20"/>
      <c r="S21" s="2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1"/>
      <c r="AX21" s="13"/>
      <c r="AY21" s="13"/>
      <c r="AZ21" s="41"/>
      <c r="BA21" s="44"/>
      <c r="BB21" s="44"/>
      <c r="BC21" s="45"/>
      <c r="BD21" s="45"/>
      <c r="BE21" s="41"/>
    </row>
    <row r="22" spans="1:63" s="9" customFormat="1" ht="24.75" customHeight="1" x14ac:dyDescent="0.15">
      <c r="A22" s="755"/>
      <c r="B22" s="774"/>
      <c r="C22" s="53"/>
      <c r="D22" s="54"/>
      <c r="E22" s="55"/>
      <c r="F22" s="56"/>
      <c r="G22" s="57"/>
      <c r="H22" s="58"/>
      <c r="I22" s="57"/>
      <c r="J22" s="186"/>
      <c r="K22" s="200"/>
      <c r="L22" s="20"/>
      <c r="M22" s="20"/>
      <c r="N22" s="20"/>
      <c r="O22" s="20"/>
      <c r="P22" s="20"/>
      <c r="Q22" s="20"/>
      <c r="R22" s="20"/>
      <c r="S22" s="2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1"/>
      <c r="AX22" s="13"/>
      <c r="AY22" s="13"/>
      <c r="AZ22" s="41"/>
      <c r="BA22" s="44"/>
      <c r="BB22" s="44"/>
      <c r="BC22" s="45"/>
      <c r="BD22" s="45"/>
      <c r="BE22" s="41"/>
    </row>
    <row r="23" spans="1:63" s="9" customFormat="1" ht="24.75" customHeight="1" x14ac:dyDescent="0.15">
      <c r="A23" s="791"/>
      <c r="B23" s="769"/>
      <c r="C23" s="59"/>
      <c r="D23" s="47"/>
      <c r="E23" s="48"/>
      <c r="F23" s="49"/>
      <c r="G23" s="52"/>
      <c r="H23" s="51"/>
      <c r="I23" s="52"/>
      <c r="J23" s="186"/>
      <c r="K23" s="200"/>
      <c r="L23" s="20"/>
      <c r="M23" s="20"/>
      <c r="N23" s="20"/>
      <c r="O23" s="20"/>
      <c r="P23" s="20"/>
      <c r="Q23" s="20"/>
      <c r="R23" s="20"/>
      <c r="S23" s="2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1"/>
      <c r="AX23" s="13"/>
      <c r="AY23" s="13"/>
      <c r="AZ23" s="41"/>
      <c r="BA23" s="44"/>
      <c r="BB23" s="44"/>
      <c r="BC23" s="45"/>
      <c r="BD23" s="45"/>
      <c r="BE23" s="41"/>
    </row>
    <row r="24" spans="1:63" s="9" customFormat="1" ht="24.75" customHeight="1" x14ac:dyDescent="0.15">
      <c r="A24" s="792"/>
      <c r="B24" s="793"/>
      <c r="C24" s="53"/>
      <c r="D24" s="60"/>
      <c r="E24" s="61"/>
      <c r="F24" s="62"/>
      <c r="G24" s="63"/>
      <c r="H24" s="61"/>
      <c r="I24" s="63"/>
      <c r="J24" s="186"/>
      <c r="K24" s="200"/>
      <c r="L24" s="20"/>
      <c r="M24" s="20"/>
      <c r="N24" s="20"/>
      <c r="O24" s="20"/>
      <c r="P24" s="20"/>
      <c r="Q24" s="20"/>
      <c r="R24" s="20"/>
      <c r="S24" s="2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1"/>
      <c r="AX24" s="13"/>
      <c r="AY24" s="13"/>
      <c r="AZ24" s="41"/>
      <c r="BA24" s="44"/>
      <c r="BB24" s="44"/>
      <c r="BC24" s="45"/>
      <c r="BD24" s="45"/>
      <c r="BE24" s="41"/>
    </row>
    <row r="25" spans="1:63" s="9" customFormat="1" ht="24.75" customHeight="1" x14ac:dyDescent="0.15">
      <c r="A25" s="794"/>
      <c r="B25" s="771"/>
      <c r="C25" s="59"/>
      <c r="D25" s="47"/>
      <c r="E25" s="64"/>
      <c r="F25" s="65"/>
      <c r="G25" s="52"/>
      <c r="H25" s="64"/>
      <c r="I25" s="52"/>
      <c r="J25" s="186"/>
      <c r="K25" s="200"/>
      <c r="L25" s="20"/>
      <c r="M25" s="20"/>
      <c r="N25" s="20"/>
      <c r="O25" s="20"/>
      <c r="P25" s="20"/>
      <c r="Q25" s="20"/>
      <c r="R25" s="20"/>
      <c r="S25" s="2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1"/>
      <c r="AX25" s="13"/>
      <c r="AY25" s="13"/>
      <c r="AZ25" s="41"/>
      <c r="BA25" s="44"/>
      <c r="BB25" s="44"/>
      <c r="BC25" s="45"/>
      <c r="BD25" s="45"/>
      <c r="BE25" s="41"/>
    </row>
    <row r="26" spans="1:63" s="9" customFormat="1" ht="15.95" customHeight="1" x14ac:dyDescent="0.15">
      <c r="A26" s="795"/>
      <c r="B26" s="796"/>
      <c r="C26" s="797"/>
      <c r="D26" s="31"/>
      <c r="E26" s="32"/>
      <c r="F26" s="33"/>
      <c r="G26" s="34"/>
      <c r="H26" s="32"/>
      <c r="I26" s="34"/>
      <c r="J26" s="186"/>
      <c r="K26" s="200"/>
      <c r="L26" s="20"/>
      <c r="M26" s="20"/>
      <c r="N26" s="20"/>
      <c r="O26" s="20"/>
      <c r="P26" s="20"/>
      <c r="Q26" s="20"/>
      <c r="R26" s="20"/>
      <c r="S26" s="2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1"/>
      <c r="AX26" s="13"/>
      <c r="AY26" s="13"/>
      <c r="AZ26" s="41"/>
      <c r="BA26" s="44"/>
      <c r="BB26" s="44"/>
      <c r="BC26" s="45"/>
      <c r="BD26" s="45"/>
      <c r="BE26" s="41"/>
    </row>
    <row r="27" spans="1:63" s="9" customFormat="1" ht="30.75" customHeight="1" x14ac:dyDescent="0.2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19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</row>
    <row r="28" spans="1:63" s="9" customFormat="1" ht="22.5" customHeight="1" x14ac:dyDescent="0.15">
      <c r="A28" s="927"/>
      <c r="B28" s="927"/>
      <c r="C28" s="927"/>
      <c r="D28" s="274"/>
      <c r="E28" s="66"/>
      <c r="F28" s="67"/>
      <c r="G28" s="68"/>
      <c r="H28" s="69"/>
      <c r="I28" s="69"/>
      <c r="J28" s="70"/>
      <c r="K28" s="199"/>
      <c r="L28" s="20"/>
      <c r="M28" s="20"/>
      <c r="N28" s="20"/>
      <c r="O28" s="20"/>
      <c r="P28" s="20"/>
      <c r="Q28" s="20"/>
      <c r="R28" s="20"/>
      <c r="S28" s="20"/>
      <c r="T28" s="2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0"/>
      <c r="BB28" s="20"/>
      <c r="BC28" s="20"/>
      <c r="BD28" s="20"/>
      <c r="BE28" s="20"/>
      <c r="BF28" s="20"/>
      <c r="BG28" s="20"/>
    </row>
    <row r="29" spans="1:63" s="9" customFormat="1" ht="15.75" customHeight="1" x14ac:dyDescent="0.15">
      <c r="A29" s="768"/>
      <c r="B29" s="936"/>
      <c r="C29" s="937"/>
      <c r="D29" s="71"/>
      <c r="E29" s="72"/>
      <c r="F29" s="73"/>
      <c r="G29" s="74"/>
      <c r="H29" s="75"/>
      <c r="I29" s="75"/>
      <c r="J29" s="76"/>
      <c r="K29" s="201"/>
      <c r="L29" s="77"/>
      <c r="M29" s="77"/>
      <c r="N29" s="77"/>
      <c r="O29" s="77"/>
      <c r="P29" s="77"/>
      <c r="Q29" s="77"/>
      <c r="R29" s="77"/>
      <c r="S29" s="77"/>
      <c r="T29" s="77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/>
      <c r="BB29" s="13"/>
      <c r="BC29" s="77"/>
      <c r="BD29" s="13"/>
      <c r="BE29" s="13"/>
    </row>
    <row r="30" spans="1:63" s="9" customFormat="1" ht="15.75" customHeight="1" x14ac:dyDescent="0.15">
      <c r="A30" s="774"/>
      <c r="B30" s="928"/>
      <c r="C30" s="929"/>
      <c r="D30" s="78"/>
      <c r="E30" s="79"/>
      <c r="F30" s="80"/>
      <c r="G30" s="74"/>
      <c r="H30" s="75"/>
      <c r="I30" s="75"/>
      <c r="J30" s="76"/>
      <c r="K30" s="201"/>
      <c r="L30" s="77"/>
      <c r="M30" s="77"/>
      <c r="N30" s="77"/>
      <c r="O30" s="77"/>
      <c r="P30" s="77"/>
      <c r="Q30" s="77"/>
      <c r="R30" s="77"/>
      <c r="S30" s="77"/>
      <c r="T30" s="77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7"/>
      <c r="BB30" s="13"/>
      <c r="BC30" s="77"/>
      <c r="BD30" s="13"/>
      <c r="BE30" s="13"/>
    </row>
    <row r="31" spans="1:63" s="9" customFormat="1" ht="15.75" customHeight="1" x14ac:dyDescent="0.15">
      <c r="A31" s="774"/>
      <c r="B31" s="928"/>
      <c r="C31" s="929"/>
      <c r="D31" s="78"/>
      <c r="E31" s="79"/>
      <c r="F31" s="80"/>
      <c r="G31" s="74"/>
      <c r="H31" s="75"/>
      <c r="I31" s="75"/>
      <c r="J31" s="76"/>
      <c r="K31" s="201"/>
      <c r="L31" s="77"/>
      <c r="M31" s="77"/>
      <c r="N31" s="77"/>
      <c r="O31" s="77"/>
      <c r="P31" s="77"/>
      <c r="Q31" s="77"/>
      <c r="R31" s="77"/>
      <c r="S31" s="77"/>
      <c r="T31" s="77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7"/>
      <c r="BB31" s="13"/>
      <c r="BC31" s="77"/>
      <c r="BD31" s="13"/>
      <c r="BE31" s="13"/>
    </row>
    <row r="32" spans="1:63" s="9" customFormat="1" ht="15.75" customHeight="1" x14ac:dyDescent="0.15">
      <c r="A32" s="774"/>
      <c r="B32" s="928"/>
      <c r="C32" s="929"/>
      <c r="D32" s="78"/>
      <c r="E32" s="81"/>
      <c r="F32" s="82"/>
      <c r="G32" s="74"/>
      <c r="H32" s="75"/>
      <c r="I32" s="83"/>
      <c r="J32" s="75"/>
      <c r="K32" s="201"/>
      <c r="L32" s="77"/>
      <c r="M32" s="77"/>
      <c r="N32" s="77"/>
      <c r="O32" s="77"/>
      <c r="P32" s="77"/>
      <c r="Q32" s="77"/>
      <c r="R32" s="77"/>
      <c r="S32" s="77"/>
      <c r="T32" s="77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7"/>
      <c r="BB32" s="13"/>
      <c r="BC32" s="77"/>
      <c r="BD32" s="13"/>
      <c r="BE32" s="13"/>
    </row>
    <row r="33" spans="1:61" s="9" customFormat="1" ht="15.75" customHeight="1" x14ac:dyDescent="0.15">
      <c r="A33" s="774"/>
      <c r="B33" s="928"/>
      <c r="C33" s="929"/>
      <c r="D33" s="78"/>
      <c r="E33" s="81"/>
      <c r="F33" s="82"/>
      <c r="G33" s="74"/>
      <c r="H33" s="75"/>
      <c r="I33" s="83"/>
      <c r="J33" s="75"/>
      <c r="K33" s="201"/>
      <c r="L33" s="77"/>
      <c r="M33" s="77"/>
      <c r="N33" s="77"/>
      <c r="O33" s="77"/>
      <c r="P33" s="77"/>
      <c r="Q33" s="77"/>
      <c r="R33" s="77"/>
      <c r="S33" s="77"/>
      <c r="T33" s="77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7"/>
      <c r="BB33" s="13"/>
      <c r="BC33" s="77"/>
      <c r="BD33" s="13"/>
      <c r="BE33" s="13"/>
    </row>
    <row r="34" spans="1:61" s="9" customFormat="1" ht="15.75" customHeight="1" x14ac:dyDescent="0.15">
      <c r="A34" s="774"/>
      <c r="B34" s="928"/>
      <c r="C34" s="929"/>
      <c r="D34" s="78"/>
      <c r="E34" s="81"/>
      <c r="F34" s="82"/>
      <c r="G34" s="74"/>
      <c r="H34" s="75"/>
      <c r="I34" s="83"/>
      <c r="J34" s="75"/>
      <c r="K34" s="201"/>
      <c r="L34" s="77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7"/>
      <c r="BB34" s="13"/>
      <c r="BC34" s="77"/>
      <c r="BD34" s="13"/>
      <c r="BE34" s="13"/>
    </row>
    <row r="35" spans="1:61" s="9" customFormat="1" ht="15.75" customHeight="1" x14ac:dyDescent="0.15">
      <c r="A35" s="774"/>
      <c r="B35" s="928"/>
      <c r="C35" s="929"/>
      <c r="D35" s="78"/>
      <c r="E35" s="81"/>
      <c r="F35" s="82"/>
      <c r="G35" s="74"/>
      <c r="H35" s="75"/>
      <c r="I35" s="83"/>
      <c r="J35" s="75"/>
      <c r="K35" s="201"/>
      <c r="L35" s="77"/>
      <c r="M35" s="77"/>
      <c r="N35" s="77"/>
      <c r="O35" s="77"/>
      <c r="P35" s="77"/>
      <c r="Q35" s="77"/>
      <c r="R35" s="77"/>
      <c r="S35" s="77"/>
      <c r="T35" s="77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7"/>
      <c r="BB35" s="13"/>
      <c r="BC35" s="77"/>
      <c r="BD35" s="13"/>
      <c r="BE35" s="13"/>
    </row>
    <row r="36" spans="1:61" s="9" customFormat="1" ht="15.75" customHeight="1" x14ac:dyDescent="0.15">
      <c r="A36" s="774"/>
      <c r="B36" s="928"/>
      <c r="C36" s="929"/>
      <c r="D36" s="78"/>
      <c r="E36" s="81"/>
      <c r="F36" s="82"/>
      <c r="G36" s="74"/>
      <c r="H36" s="75"/>
      <c r="I36" s="83"/>
      <c r="J36" s="75"/>
      <c r="K36" s="201"/>
      <c r="L36" s="77"/>
      <c r="M36" s="77"/>
      <c r="N36" s="77"/>
      <c r="O36" s="77"/>
      <c r="P36" s="77"/>
      <c r="Q36" s="77"/>
      <c r="R36" s="77"/>
      <c r="S36" s="77"/>
      <c r="T36" s="77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7"/>
      <c r="BB36" s="13"/>
      <c r="BC36" s="77"/>
      <c r="BD36" s="13"/>
      <c r="BE36" s="13"/>
    </row>
    <row r="37" spans="1:61" s="9" customFormat="1" ht="15.75" customHeight="1" x14ac:dyDescent="0.15">
      <c r="A37" s="769"/>
      <c r="B37" s="930"/>
      <c r="C37" s="931"/>
      <c r="D37" s="84"/>
      <c r="E37" s="85"/>
      <c r="F37" s="86"/>
      <c r="G37" s="74"/>
      <c r="H37" s="75"/>
      <c r="I37" s="83"/>
      <c r="J37" s="75"/>
      <c r="K37" s="201"/>
      <c r="L37" s="77"/>
      <c r="M37" s="77"/>
      <c r="N37" s="77"/>
      <c r="O37" s="77"/>
      <c r="P37" s="77"/>
      <c r="Q37" s="77"/>
      <c r="R37" s="77"/>
      <c r="S37" s="77"/>
      <c r="T37" s="77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7"/>
      <c r="BB37" s="13"/>
      <c r="BC37" s="77"/>
      <c r="BD37" s="13"/>
      <c r="BE37" s="13"/>
    </row>
    <row r="38" spans="1:61" s="9" customFormat="1" ht="15.75" customHeight="1" x14ac:dyDescent="0.15">
      <c r="A38" s="768"/>
      <c r="B38" s="768"/>
      <c r="C38" s="14"/>
      <c r="D38" s="71"/>
      <c r="E38" s="87"/>
      <c r="F38" s="88"/>
      <c r="G38" s="74"/>
      <c r="H38" s="75"/>
      <c r="I38" s="83"/>
      <c r="J38" s="75"/>
      <c r="K38" s="201"/>
      <c r="L38" s="77"/>
      <c r="M38" s="77"/>
      <c r="N38" s="77"/>
      <c r="O38" s="77"/>
      <c r="P38" s="77"/>
      <c r="Q38" s="77"/>
      <c r="R38" s="77"/>
      <c r="S38" s="77"/>
      <c r="T38" s="77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7"/>
      <c r="BB38" s="13"/>
      <c r="BC38" s="77"/>
      <c r="BD38" s="13"/>
      <c r="BE38" s="13"/>
    </row>
    <row r="39" spans="1:61" s="9" customFormat="1" ht="15.75" customHeight="1" x14ac:dyDescent="0.15">
      <c r="A39" s="774"/>
      <c r="B39" s="769"/>
      <c r="C39" s="262"/>
      <c r="D39" s="84"/>
      <c r="E39" s="89"/>
      <c r="F39" s="86"/>
      <c r="G39" s="74"/>
      <c r="H39" s="75"/>
      <c r="I39" s="83"/>
      <c r="J39" s="75"/>
      <c r="K39" s="201"/>
      <c r="L39" s="77"/>
      <c r="M39" s="77"/>
      <c r="N39" s="77"/>
      <c r="O39" s="77"/>
      <c r="P39" s="77"/>
      <c r="Q39" s="77"/>
      <c r="R39" s="77"/>
      <c r="S39" s="77"/>
      <c r="T39" s="77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7"/>
      <c r="BB39" s="13"/>
      <c r="BC39" s="77"/>
      <c r="BD39" s="13"/>
      <c r="BE39" s="13"/>
    </row>
    <row r="40" spans="1:61" s="9" customFormat="1" ht="15.75" customHeight="1" x14ac:dyDescent="0.15">
      <c r="A40" s="774"/>
      <c r="B40" s="768"/>
      <c r="C40" s="14"/>
      <c r="D40" s="71"/>
      <c r="E40" s="87"/>
      <c r="F40" s="88"/>
      <c r="G40" s="74"/>
      <c r="H40" s="75"/>
      <c r="I40" s="83"/>
      <c r="J40" s="75"/>
      <c r="K40" s="201"/>
      <c r="L40" s="77"/>
      <c r="M40" s="77"/>
      <c r="N40" s="77"/>
      <c r="O40" s="77"/>
      <c r="P40" s="77"/>
      <c r="Q40" s="77"/>
      <c r="R40" s="77"/>
      <c r="S40" s="77"/>
      <c r="T40" s="77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7"/>
      <c r="BB40" s="13"/>
      <c r="BC40" s="77"/>
      <c r="BD40" s="13"/>
      <c r="BE40" s="13"/>
    </row>
    <row r="41" spans="1:61" s="9" customFormat="1" ht="15.75" customHeight="1" x14ac:dyDescent="0.15">
      <c r="A41" s="769"/>
      <c r="B41" s="769"/>
      <c r="C41" s="90"/>
      <c r="D41" s="84"/>
      <c r="E41" s="89"/>
      <c r="F41" s="86"/>
      <c r="G41" s="74"/>
      <c r="H41" s="75"/>
      <c r="I41" s="83"/>
      <c r="J41" s="75"/>
      <c r="K41" s="201"/>
      <c r="L41" s="77"/>
      <c r="M41" s="77"/>
      <c r="N41" s="77"/>
      <c r="O41" s="77"/>
      <c r="P41" s="77"/>
      <c r="Q41" s="77"/>
      <c r="R41" s="77"/>
      <c r="S41" s="77"/>
      <c r="T41" s="77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7"/>
      <c r="BB41" s="77"/>
      <c r="BC41" s="77"/>
      <c r="BD41" s="77"/>
      <c r="BE41" s="13"/>
    </row>
    <row r="42" spans="1:61" s="9" customFormat="1" ht="31.5" customHeight="1" x14ac:dyDescent="0.2">
      <c r="A42" s="777"/>
      <c r="B42" s="777"/>
      <c r="C42" s="777"/>
      <c r="D42" s="777"/>
      <c r="E42" s="777"/>
      <c r="F42" s="777"/>
      <c r="G42" s="777"/>
      <c r="H42" s="777"/>
      <c r="I42" s="38"/>
      <c r="J42" s="38"/>
      <c r="K42" s="19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</row>
    <row r="43" spans="1:61" s="9" customFormat="1" ht="15.75" customHeight="1" x14ac:dyDescent="0.25">
      <c r="A43" s="806"/>
      <c r="B43" s="938"/>
      <c r="C43" s="91"/>
      <c r="D43" s="92"/>
      <c r="E43" s="92"/>
      <c r="F43" s="92"/>
      <c r="G43" s="93"/>
      <c r="H43" s="93"/>
      <c r="I43" s="38"/>
      <c r="J43" s="38"/>
      <c r="K43" s="19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61" s="9" customFormat="1" ht="15.75" customHeight="1" x14ac:dyDescent="0.25">
      <c r="A44" s="807"/>
      <c r="B44" s="939"/>
      <c r="C44" s="91"/>
      <c r="D44" s="92"/>
      <c r="E44" s="92"/>
      <c r="F44" s="92"/>
      <c r="G44" s="93"/>
      <c r="H44" s="93"/>
      <c r="I44" s="38"/>
      <c r="J44" s="38"/>
      <c r="K44" s="19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pans="1:61" s="9" customFormat="1" ht="15.75" customHeight="1" x14ac:dyDescent="0.25">
      <c r="A45" s="14"/>
      <c r="B45" s="94"/>
      <c r="C45" s="95"/>
      <c r="D45" s="92"/>
      <c r="E45" s="92"/>
      <c r="F45" s="92"/>
      <c r="G45" s="93"/>
      <c r="H45" s="93"/>
      <c r="I45" s="38"/>
      <c r="J45" s="38"/>
      <c r="K45" s="19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61" s="9" customFormat="1" ht="15.75" customHeight="1" x14ac:dyDescent="0.25">
      <c r="A46" s="90"/>
      <c r="B46" s="96"/>
      <c r="C46" s="95"/>
      <c r="D46" s="92"/>
      <c r="E46" s="92"/>
      <c r="F46" s="92"/>
      <c r="G46" s="93"/>
      <c r="H46" s="93"/>
      <c r="I46" s="38"/>
      <c r="J46" s="38"/>
      <c r="K46" s="19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61" s="9" customFormat="1" ht="15.75" customHeight="1" x14ac:dyDescent="0.25">
      <c r="A47" s="263"/>
      <c r="B47" s="97"/>
      <c r="C47" s="98"/>
      <c r="D47" s="92"/>
      <c r="E47" s="92"/>
      <c r="F47" s="92"/>
      <c r="G47" s="93"/>
      <c r="H47" s="93"/>
      <c r="I47" s="38"/>
      <c r="J47" s="38"/>
      <c r="K47" s="19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61" s="9" customFormat="1" ht="23.25" customHeight="1" x14ac:dyDescent="0.2">
      <c r="A48" s="99"/>
      <c r="B48" s="99"/>
      <c r="C48" s="99"/>
      <c r="D48" s="99"/>
      <c r="E48" s="99"/>
      <c r="F48" s="38"/>
      <c r="G48" s="38"/>
      <c r="H48" s="38"/>
      <c r="I48" s="38"/>
      <c r="J48" s="38"/>
      <c r="K48" s="19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9" s="9" customFormat="1" ht="15.75" customHeight="1" x14ac:dyDescent="0.15">
      <c r="A49" s="768"/>
      <c r="B49" s="770"/>
      <c r="C49" s="772"/>
      <c r="D49" s="38"/>
      <c r="E49" s="38"/>
      <c r="F49" s="38"/>
      <c r="G49" s="38"/>
      <c r="H49" s="38"/>
      <c r="I49" s="100"/>
      <c r="J49" s="20"/>
      <c r="K49" s="20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9" s="9" customFormat="1" ht="15.75" customHeight="1" x14ac:dyDescent="0.15">
      <c r="A50" s="769"/>
      <c r="B50" s="771"/>
      <c r="C50" s="773"/>
      <c r="D50" s="38"/>
      <c r="E50" s="38"/>
      <c r="F50" s="38"/>
      <c r="G50" s="38"/>
      <c r="H50" s="38"/>
      <c r="I50" s="100"/>
      <c r="J50" s="20"/>
      <c r="K50" s="20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9" s="9" customFormat="1" ht="15.75" customHeight="1" x14ac:dyDescent="0.15">
      <c r="A51" s="768"/>
      <c r="B51" s="101"/>
      <c r="C51" s="94"/>
      <c r="D51" s="38"/>
      <c r="E51" s="38"/>
      <c r="F51" s="38"/>
      <c r="G51" s="38"/>
      <c r="H51" s="38"/>
      <c r="I51" s="100"/>
      <c r="J51" s="20"/>
      <c r="K51" s="20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9" s="9" customFormat="1" ht="15.75" customHeight="1" x14ac:dyDescent="0.15">
      <c r="A52" s="774"/>
      <c r="B52" s="102"/>
      <c r="C52" s="103"/>
      <c r="D52" s="38"/>
      <c r="E52" s="38"/>
      <c r="F52" s="38"/>
      <c r="G52" s="38"/>
      <c r="H52" s="38"/>
      <c r="I52" s="100"/>
      <c r="J52" s="20"/>
      <c r="K52" s="20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9" s="9" customFormat="1" ht="15.75" customHeight="1" x14ac:dyDescent="0.15">
      <c r="A53" s="769"/>
      <c r="B53" s="104"/>
      <c r="C53" s="96"/>
      <c r="D53" s="38"/>
      <c r="E53" s="38"/>
      <c r="F53" s="38"/>
      <c r="G53" s="38"/>
      <c r="H53" s="38"/>
      <c r="I53" s="100"/>
      <c r="J53" s="20"/>
      <c r="K53" s="20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9" s="9" customFormat="1" ht="15.75" customHeight="1" x14ac:dyDescent="0.15">
      <c r="A54" s="768"/>
      <c r="B54" s="101"/>
      <c r="C54" s="94"/>
      <c r="D54" s="38"/>
      <c r="E54" s="38"/>
      <c r="F54" s="38"/>
      <c r="G54" s="38"/>
      <c r="H54" s="38"/>
      <c r="I54" s="100"/>
      <c r="J54" s="20"/>
      <c r="K54" s="20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9" s="9" customFormat="1" ht="23.25" customHeight="1" x14ac:dyDescent="0.15">
      <c r="A55" s="774"/>
      <c r="B55" s="102"/>
      <c r="C55" s="103"/>
      <c r="D55" s="38"/>
      <c r="E55" s="38"/>
      <c r="F55" s="38"/>
      <c r="G55" s="38"/>
      <c r="H55" s="38"/>
      <c r="I55" s="100"/>
      <c r="J55" s="20"/>
      <c r="K55" s="20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9" s="9" customFormat="1" ht="23.25" customHeight="1" x14ac:dyDescent="0.15">
      <c r="A56" s="774"/>
      <c r="B56" s="268"/>
      <c r="C56" s="103"/>
      <c r="D56" s="38"/>
      <c r="E56" s="38"/>
      <c r="F56" s="38"/>
      <c r="G56" s="38"/>
      <c r="H56" s="38"/>
      <c r="I56" s="100"/>
      <c r="J56" s="20"/>
      <c r="K56" s="20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9" s="9" customFormat="1" ht="15.75" customHeight="1" x14ac:dyDescent="0.15">
      <c r="A57" s="769"/>
      <c r="B57" s="104"/>
      <c r="C57" s="96"/>
      <c r="D57" s="38"/>
      <c r="E57" s="38"/>
      <c r="F57" s="38"/>
      <c r="G57" s="38"/>
      <c r="H57" s="38"/>
      <c r="I57" s="100"/>
      <c r="J57" s="20"/>
      <c r="K57" s="20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9" s="9" customFormat="1" ht="35.25" customHeight="1" x14ac:dyDescent="0.15">
      <c r="A58" s="768"/>
      <c r="B58" s="105"/>
      <c r="C58" s="94"/>
      <c r="D58" s="38"/>
      <c r="E58" s="38"/>
      <c r="F58" s="38"/>
      <c r="G58" s="38"/>
      <c r="H58" s="38"/>
      <c r="I58" s="100"/>
      <c r="J58" s="20"/>
      <c r="K58" s="20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9" s="9" customFormat="1" ht="27.75" customHeight="1" x14ac:dyDescent="0.15">
      <c r="A59" s="769"/>
      <c r="B59" s="106"/>
      <c r="C59" s="96"/>
      <c r="D59" s="38"/>
      <c r="E59" s="38"/>
      <c r="F59" s="38"/>
      <c r="G59" s="38"/>
      <c r="H59" s="38"/>
      <c r="I59" s="100"/>
      <c r="J59" s="20"/>
      <c r="K59" s="20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9" s="9" customFormat="1" ht="23.25" customHeight="1" x14ac:dyDescent="0.15">
      <c r="A60" s="775"/>
      <c r="B60" s="776"/>
      <c r="C60" s="107"/>
      <c r="D60" s="38"/>
      <c r="E60" s="38"/>
      <c r="F60" s="38"/>
      <c r="G60" s="38"/>
      <c r="H60" s="38"/>
      <c r="I60" s="100"/>
      <c r="J60" s="20"/>
      <c r="K60" s="20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9" s="9" customFormat="1" ht="15.75" customHeight="1" x14ac:dyDescent="0.2">
      <c r="A61" s="777"/>
      <c r="B61" s="777"/>
      <c r="C61" s="777"/>
      <c r="D61" s="777"/>
      <c r="E61" s="777"/>
      <c r="F61" s="777"/>
      <c r="G61" s="777"/>
      <c r="H61" s="777"/>
      <c r="I61" s="777"/>
      <c r="J61" s="38"/>
      <c r="K61" s="19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s="9" customFormat="1" ht="15.75" customHeight="1" x14ac:dyDescent="0.15">
      <c r="A62" s="940"/>
      <c r="B62" s="940"/>
      <c r="C62" s="941"/>
      <c r="D62" s="941"/>
      <c r="E62" s="942"/>
      <c r="F62" s="941"/>
      <c r="G62" s="941"/>
      <c r="H62" s="941"/>
      <c r="I62" s="3"/>
      <c r="J62" s="38"/>
      <c r="K62" s="19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</row>
    <row r="63" spans="1:59" s="9" customFormat="1" ht="15.75" customHeight="1" x14ac:dyDescent="0.15">
      <c r="A63" s="940"/>
      <c r="B63" s="940"/>
      <c r="C63" s="941"/>
      <c r="D63" s="941"/>
      <c r="E63" s="270"/>
      <c r="F63" s="270"/>
      <c r="G63" s="270"/>
      <c r="H63" s="942"/>
      <c r="I63" s="3"/>
      <c r="J63" s="38"/>
      <c r="K63" s="19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 s="9" customFormat="1" ht="15.75" customHeight="1" x14ac:dyDescent="0.15">
      <c r="A64" s="766"/>
      <c r="B64" s="766"/>
      <c r="C64" s="108"/>
      <c r="D64" s="108"/>
      <c r="E64" s="108"/>
      <c r="F64" s="108"/>
      <c r="G64" s="108"/>
      <c r="H64" s="109"/>
      <c r="I64" s="3"/>
      <c r="J64" s="38"/>
      <c r="K64" s="19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</row>
    <row r="65" spans="1:61" s="9" customFormat="1" ht="15.75" customHeight="1" x14ac:dyDescent="0.15">
      <c r="A65" s="767"/>
      <c r="B65" s="767"/>
      <c r="C65" s="110"/>
      <c r="D65" s="110"/>
      <c r="E65" s="110"/>
      <c r="F65" s="110"/>
      <c r="G65" s="110"/>
      <c r="H65" s="111"/>
      <c r="I65" s="3"/>
      <c r="J65" s="38"/>
      <c r="K65" s="19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</row>
    <row r="66" spans="1:61" s="9" customFormat="1" ht="15.75" customHeight="1" x14ac:dyDescent="0.15">
      <c r="A66" s="812"/>
      <c r="B66" s="812"/>
      <c r="C66" s="112"/>
      <c r="D66" s="112"/>
      <c r="E66" s="112"/>
      <c r="F66" s="112"/>
      <c r="G66" s="112"/>
      <c r="H66" s="113"/>
      <c r="I66" s="3"/>
      <c r="J66" s="38"/>
      <c r="K66" s="19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</row>
    <row r="67" spans="1:61" s="9" customFormat="1" ht="15.75" customHeight="1" x14ac:dyDescent="0.15">
      <c r="A67" s="783"/>
      <c r="B67" s="783"/>
      <c r="C67" s="114"/>
      <c r="D67" s="114"/>
      <c r="E67" s="114"/>
      <c r="F67" s="114"/>
      <c r="G67" s="114"/>
      <c r="H67" s="27"/>
      <c r="J67" s="38"/>
      <c r="K67" s="19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</row>
    <row r="68" spans="1:61" s="9" customFormat="1" ht="15.75" customHeight="1" x14ac:dyDescent="0.15">
      <c r="A68" s="115"/>
      <c r="B68" s="272"/>
      <c r="C68" s="272"/>
      <c r="D68" s="38"/>
      <c r="E68" s="38"/>
      <c r="F68" s="38"/>
      <c r="G68" s="38"/>
      <c r="H68" s="38"/>
      <c r="I68" s="38"/>
      <c r="J68" s="38"/>
      <c r="K68" s="19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1:61" s="9" customFormat="1" ht="15.75" customHeight="1" x14ac:dyDescent="0.2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1:61" s="9" customFormat="1" ht="15.75" customHeight="1" x14ac:dyDescent="0.2">
      <c r="A70" s="778"/>
      <c r="B70" s="778"/>
      <c r="C70" s="779"/>
      <c r="D70" s="779"/>
      <c r="E70" s="780"/>
      <c r="F70" s="779"/>
      <c r="G70" s="779"/>
      <c r="H70" s="779"/>
      <c r="I70" s="3"/>
      <c r="J70" s="3"/>
      <c r="K70" s="191"/>
      <c r="L70" s="1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</row>
    <row r="71" spans="1:61" s="9" customFormat="1" ht="15.75" customHeight="1" x14ac:dyDescent="0.2">
      <c r="A71" s="778"/>
      <c r="B71" s="778"/>
      <c r="C71" s="779"/>
      <c r="D71" s="779"/>
      <c r="E71" s="269"/>
      <c r="F71" s="269"/>
      <c r="G71" s="269"/>
      <c r="H71" s="780"/>
      <c r="I71" s="3"/>
      <c r="J71" s="3"/>
      <c r="K71" s="191"/>
      <c r="L71" s="116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</row>
    <row r="72" spans="1:61" s="9" customFormat="1" ht="15.75" customHeight="1" x14ac:dyDescent="0.15">
      <c r="A72" s="766"/>
      <c r="B72" s="766"/>
      <c r="C72" s="108"/>
      <c r="D72" s="108"/>
      <c r="E72" s="108"/>
      <c r="F72" s="108"/>
      <c r="G72" s="108"/>
      <c r="H72" s="109"/>
      <c r="I72" s="3"/>
      <c r="J72" s="3"/>
      <c r="K72" s="191"/>
      <c r="L72" s="3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</row>
    <row r="73" spans="1:61" s="9" customFormat="1" ht="15.75" customHeight="1" x14ac:dyDescent="0.15">
      <c r="A73" s="767"/>
      <c r="B73" s="767"/>
      <c r="C73" s="103"/>
      <c r="D73" s="103"/>
      <c r="E73" s="103"/>
      <c r="F73" s="103"/>
      <c r="G73" s="103"/>
      <c r="H73" s="117"/>
      <c r="I73" s="3"/>
      <c r="J73" s="3"/>
      <c r="K73" s="191"/>
      <c r="L73" s="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</row>
    <row r="74" spans="1:61" s="9" customFormat="1" ht="24" customHeight="1" x14ac:dyDescent="0.15">
      <c r="A74" s="781"/>
      <c r="B74" s="781"/>
      <c r="C74" s="103"/>
      <c r="D74" s="103"/>
      <c r="E74" s="103"/>
      <c r="F74" s="103"/>
      <c r="G74" s="103"/>
      <c r="H74" s="117"/>
      <c r="I74" s="3"/>
      <c r="J74" s="3"/>
      <c r="K74" s="191"/>
      <c r="L74" s="3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</row>
    <row r="75" spans="1:61" s="9" customFormat="1" ht="15.75" customHeight="1" x14ac:dyDescent="0.15">
      <c r="A75" s="767"/>
      <c r="B75" s="767"/>
      <c r="C75" s="103"/>
      <c r="D75" s="103"/>
      <c r="E75" s="103"/>
      <c r="F75" s="103"/>
      <c r="G75" s="103"/>
      <c r="H75" s="117"/>
      <c r="I75" s="3"/>
      <c r="J75" s="3"/>
      <c r="K75" s="191"/>
      <c r="L75" s="3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</row>
    <row r="76" spans="1:61" s="9" customFormat="1" ht="15.75" customHeight="1" x14ac:dyDescent="0.15">
      <c r="A76" s="782"/>
      <c r="B76" s="782"/>
      <c r="C76" s="112"/>
      <c r="D76" s="112"/>
      <c r="E76" s="112"/>
      <c r="F76" s="112"/>
      <c r="G76" s="112"/>
      <c r="H76" s="113"/>
      <c r="I76" s="3"/>
      <c r="J76" s="3"/>
      <c r="K76" s="191"/>
      <c r="L76" s="3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</row>
    <row r="77" spans="1:61" s="9" customFormat="1" ht="18" customHeight="1" x14ac:dyDescent="0.15">
      <c r="A77" s="783"/>
      <c r="B77" s="783"/>
      <c r="C77" s="114"/>
      <c r="D77" s="114"/>
      <c r="E77" s="114"/>
      <c r="F77" s="114"/>
      <c r="G77" s="114"/>
      <c r="H77" s="27"/>
      <c r="J77" s="3"/>
      <c r="K77" s="191"/>
      <c r="L77" s="3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</row>
    <row r="78" spans="1:61" s="9" customFormat="1" ht="15.75" customHeight="1" x14ac:dyDescent="0.15">
      <c r="A78" s="115"/>
      <c r="B78" s="118"/>
      <c r="C78" s="119"/>
      <c r="D78" s="119"/>
      <c r="E78" s="119"/>
      <c r="F78" s="119"/>
      <c r="G78" s="119"/>
      <c r="H78" s="119"/>
      <c r="I78" s="2"/>
      <c r="J78" s="2"/>
      <c r="K78" s="188"/>
      <c r="L78" s="2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</row>
    <row r="79" spans="1:61" s="9" customFormat="1" ht="20.25" customHeight="1" x14ac:dyDescent="0.2">
      <c r="A79" s="784"/>
      <c r="B79" s="784"/>
      <c r="C79" s="784"/>
      <c r="D79" s="784"/>
      <c r="E79" s="784"/>
      <c r="F79" s="784"/>
      <c r="G79" s="784"/>
      <c r="H79" s="784"/>
      <c r="I79" s="2"/>
      <c r="J79" s="2"/>
      <c r="K79" s="188"/>
      <c r="L79" s="2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</row>
    <row r="80" spans="1:61" s="9" customFormat="1" ht="51" customHeight="1" x14ac:dyDescent="0.15">
      <c r="A80" s="785"/>
      <c r="B80" s="786"/>
      <c r="C80" s="120"/>
      <c r="D80" s="120"/>
      <c r="E80" s="120"/>
      <c r="F80" s="120"/>
      <c r="G80" s="120"/>
      <c r="H80" s="120"/>
      <c r="I80" s="2"/>
      <c r="J80" s="2"/>
      <c r="K80" s="188"/>
      <c r="L80" s="2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</row>
    <row r="81" spans="1:59" s="9" customFormat="1" ht="15.75" customHeight="1" x14ac:dyDescent="0.15">
      <c r="A81" s="787"/>
      <c r="B81" s="788"/>
      <c r="C81" s="121"/>
      <c r="D81" s="121"/>
      <c r="E81" s="121"/>
      <c r="F81" s="121"/>
      <c r="G81" s="121"/>
      <c r="H81" s="121"/>
      <c r="I81" s="2"/>
      <c r="J81" s="2"/>
      <c r="K81" s="188"/>
      <c r="L81" s="2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</row>
    <row r="82" spans="1:59" s="9" customFormat="1" ht="15.75" customHeight="1" x14ac:dyDescent="0.15">
      <c r="A82" s="768"/>
      <c r="B82" s="267"/>
      <c r="C82" s="108"/>
      <c r="D82" s="122"/>
      <c r="E82" s="122"/>
      <c r="F82" s="122"/>
      <c r="G82" s="122"/>
      <c r="H82" s="122"/>
      <c r="I82" s="2"/>
      <c r="J82" s="2"/>
      <c r="K82" s="188"/>
      <c r="L82" s="2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</row>
    <row r="83" spans="1:59" s="9" customFormat="1" ht="15.75" customHeight="1" x14ac:dyDescent="0.15">
      <c r="A83" s="774"/>
      <c r="B83" s="260"/>
      <c r="C83" s="110"/>
      <c r="D83" s="110"/>
      <c r="E83" s="110"/>
      <c r="F83" s="110"/>
      <c r="G83" s="110"/>
      <c r="H83" s="110"/>
      <c r="I83" s="2"/>
      <c r="J83" s="2"/>
      <c r="K83" s="188"/>
      <c r="L83" s="2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</row>
    <row r="84" spans="1:59" s="9" customFormat="1" ht="15.75" customHeight="1" x14ac:dyDescent="0.15">
      <c r="A84" s="769"/>
      <c r="B84" s="123"/>
      <c r="C84" s="124"/>
      <c r="D84" s="124"/>
      <c r="E84" s="124"/>
      <c r="F84" s="124"/>
      <c r="G84" s="124"/>
      <c r="H84" s="124"/>
      <c r="I84" s="2"/>
      <c r="J84" s="2"/>
      <c r="K84" s="188"/>
      <c r="L84" s="2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</row>
    <row r="85" spans="1:59" s="9" customFormat="1" ht="15.75" customHeight="1" x14ac:dyDescent="0.15">
      <c r="A85" s="789"/>
      <c r="B85" s="790"/>
      <c r="C85" s="108"/>
      <c r="D85" s="122"/>
      <c r="E85" s="122"/>
      <c r="F85" s="122"/>
      <c r="G85" s="122"/>
      <c r="H85" s="122"/>
      <c r="I85" s="2"/>
      <c r="J85" s="2"/>
      <c r="K85" s="188"/>
      <c r="L85" s="2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</row>
    <row r="86" spans="1:59" s="9" customFormat="1" ht="15.75" customHeight="1" x14ac:dyDescent="0.15">
      <c r="A86" s="764"/>
      <c r="B86" s="765"/>
      <c r="C86" s="125"/>
      <c r="D86" s="96"/>
      <c r="E86" s="96"/>
      <c r="F86" s="96"/>
      <c r="G86" s="96"/>
      <c r="H86" s="96"/>
      <c r="I86" s="2"/>
      <c r="J86" s="2"/>
      <c r="K86" s="188"/>
      <c r="L86" s="2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</row>
    <row r="87" spans="1:59" s="9" customFormat="1" ht="15.75" customHeight="1" x14ac:dyDescent="0.2">
      <c r="A87" s="115"/>
      <c r="B87" s="126"/>
      <c r="C87" s="127"/>
      <c r="D87" s="128"/>
      <c r="E87" s="128"/>
      <c r="F87" s="128"/>
      <c r="G87" s="128"/>
      <c r="H87" s="128"/>
      <c r="I87" s="2"/>
      <c r="J87" s="2"/>
      <c r="K87" s="188"/>
      <c r="L87" s="2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</row>
    <row r="88" spans="1:59" s="9" customFormat="1" ht="15.75" customHeight="1" x14ac:dyDescent="0.2">
      <c r="A88" s="777"/>
      <c r="B88" s="777"/>
      <c r="C88" s="777"/>
      <c r="D88" s="777"/>
      <c r="E88" s="777"/>
      <c r="F88" s="777"/>
      <c r="G88" s="777"/>
      <c r="H88" s="777"/>
      <c r="I88" s="777"/>
      <c r="J88" s="2"/>
      <c r="K88" s="188"/>
      <c r="L88" s="2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</row>
    <row r="89" spans="1:59" s="9" customFormat="1" ht="15.75" customHeight="1" x14ac:dyDescent="0.25">
      <c r="A89" s="813"/>
      <c r="B89" s="814"/>
      <c r="C89" s="817"/>
      <c r="D89" s="3"/>
      <c r="E89" s="129"/>
      <c r="F89" s="129"/>
      <c r="G89" s="129"/>
      <c r="H89" s="129"/>
      <c r="I89" s="129"/>
      <c r="J89" s="2"/>
      <c r="K89" s="188"/>
      <c r="L89" s="2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</row>
    <row r="90" spans="1:59" s="9" customFormat="1" ht="15.75" customHeight="1" x14ac:dyDescent="0.25">
      <c r="A90" s="815"/>
      <c r="B90" s="816"/>
      <c r="C90" s="818"/>
      <c r="D90" s="3"/>
      <c r="E90" s="129"/>
      <c r="F90" s="129"/>
      <c r="G90" s="129"/>
      <c r="H90" s="129"/>
      <c r="I90" s="129"/>
      <c r="J90" s="2"/>
      <c r="K90" s="188"/>
      <c r="L90" s="2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</row>
    <row r="91" spans="1:59" s="9" customFormat="1" ht="15.75" customHeight="1" x14ac:dyDescent="0.25">
      <c r="A91" s="787"/>
      <c r="B91" s="788"/>
      <c r="C91" s="121"/>
      <c r="D91" s="3"/>
      <c r="E91" s="129"/>
      <c r="F91" s="129"/>
      <c r="G91" s="129"/>
      <c r="H91" s="129"/>
      <c r="I91" s="129"/>
      <c r="J91" s="38"/>
      <c r="K91" s="19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</row>
    <row r="92" spans="1:59" s="9" customFormat="1" ht="15.75" customHeight="1" x14ac:dyDescent="0.25">
      <c r="A92" s="819"/>
      <c r="B92" s="275"/>
      <c r="C92" s="122"/>
      <c r="D92" s="3"/>
      <c r="E92" s="129"/>
      <c r="F92" s="129"/>
      <c r="G92" s="129"/>
      <c r="H92" s="129"/>
      <c r="I92" s="129"/>
      <c r="J92" s="38"/>
      <c r="K92" s="19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</row>
    <row r="93" spans="1:59" s="9" customFormat="1" ht="15.75" customHeight="1" x14ac:dyDescent="0.25">
      <c r="A93" s="819"/>
      <c r="B93" s="130"/>
      <c r="C93" s="110"/>
      <c r="D93" s="3"/>
      <c r="E93" s="129"/>
      <c r="F93" s="129"/>
      <c r="G93" s="129"/>
      <c r="H93" s="129"/>
      <c r="I93" s="129"/>
      <c r="J93" s="38"/>
      <c r="K93" s="19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</row>
    <row r="94" spans="1:59" s="9" customFormat="1" ht="15.75" customHeight="1" x14ac:dyDescent="0.25">
      <c r="A94" s="807"/>
      <c r="B94" s="131"/>
      <c r="C94" s="124"/>
      <c r="D94" s="3"/>
      <c r="E94" s="129"/>
      <c r="F94" s="129"/>
      <c r="G94" s="129"/>
      <c r="H94" s="129"/>
      <c r="I94" s="129"/>
      <c r="J94" s="38"/>
      <c r="K94" s="19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</row>
    <row r="95" spans="1:59" s="9" customFormat="1" ht="15.75" customHeight="1" x14ac:dyDescent="0.25">
      <c r="A95" s="789"/>
      <c r="B95" s="790"/>
      <c r="C95" s="122"/>
      <c r="D95" s="3"/>
      <c r="E95" s="129"/>
      <c r="F95" s="129"/>
      <c r="G95" s="129"/>
      <c r="H95" s="129"/>
      <c r="I95" s="129"/>
      <c r="J95" s="38"/>
      <c r="K95" s="19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</row>
    <row r="96" spans="1:59" s="9" customFormat="1" ht="15.75" customHeight="1" x14ac:dyDescent="0.25">
      <c r="A96" s="764"/>
      <c r="B96" s="765"/>
      <c r="C96" s="124"/>
      <c r="D96" s="3"/>
      <c r="E96" s="129"/>
      <c r="F96" s="129"/>
      <c r="G96" s="129"/>
      <c r="H96" s="129"/>
      <c r="I96" s="129"/>
      <c r="J96" s="38"/>
      <c r="K96" s="19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</row>
    <row r="97" spans="1:59" s="9" customFormat="1" ht="15.75" customHeight="1" x14ac:dyDescent="0.25">
      <c r="A97" s="115"/>
      <c r="B97" s="126"/>
      <c r="C97" s="127"/>
      <c r="D97" s="2"/>
      <c r="E97" s="129"/>
      <c r="F97" s="129"/>
      <c r="G97" s="129"/>
      <c r="H97" s="129"/>
      <c r="I97" s="129"/>
      <c r="J97" s="38"/>
      <c r="K97" s="19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</row>
    <row r="98" spans="1:59" s="9" customFormat="1" ht="24" customHeight="1" x14ac:dyDescent="0.2">
      <c r="A98" s="777"/>
      <c r="B98" s="777"/>
      <c r="C98" s="777"/>
      <c r="D98" s="777"/>
      <c r="E98" s="777"/>
      <c r="K98" s="202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</row>
    <row r="99" spans="1:59" s="9" customFormat="1" ht="38.25" customHeight="1" x14ac:dyDescent="0.15">
      <c r="A99" s="132"/>
      <c r="B99" s="133"/>
      <c r="C99" s="266"/>
      <c r="D99" s="265"/>
      <c r="E99" s="134"/>
      <c r="F99" s="134"/>
      <c r="G99" s="134"/>
      <c r="H99" s="134"/>
      <c r="K99" s="202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</row>
    <row r="100" spans="1:59" s="9" customFormat="1" ht="15.75" customHeight="1" x14ac:dyDescent="0.15">
      <c r="A100" s="260"/>
      <c r="B100" s="135"/>
      <c r="C100" s="266"/>
      <c r="D100" s="265"/>
      <c r="E100" s="134"/>
      <c r="F100" s="134"/>
      <c r="G100" s="134"/>
      <c r="H100" s="134"/>
      <c r="K100" s="20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</row>
    <row r="101" spans="1:59" s="9" customFormat="1" ht="15.75" customHeight="1" x14ac:dyDescent="0.15">
      <c r="A101" s="260"/>
      <c r="B101" s="136"/>
      <c r="C101" s="266"/>
      <c r="D101" s="265"/>
      <c r="E101" s="134"/>
      <c r="F101" s="134"/>
      <c r="G101" s="134"/>
      <c r="H101" s="134"/>
      <c r="K101" s="202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</row>
    <row r="102" spans="1:59" s="9" customFormat="1" ht="15.75" customHeight="1" x14ac:dyDescent="0.15">
      <c r="A102" s="260"/>
      <c r="B102" s="136"/>
      <c r="C102" s="266"/>
      <c r="D102" s="265"/>
      <c r="E102" s="134"/>
      <c r="F102" s="134"/>
      <c r="G102" s="134"/>
      <c r="H102" s="134"/>
      <c r="K102" s="202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</row>
    <row r="103" spans="1:59" s="9" customFormat="1" ht="15.75" customHeight="1" x14ac:dyDescent="0.15">
      <c r="A103" s="260"/>
      <c r="B103" s="136"/>
      <c r="C103" s="137"/>
      <c r="D103" s="265"/>
      <c r="E103" s="134"/>
      <c r="F103" s="134"/>
      <c r="G103" s="134"/>
      <c r="H103" s="134"/>
      <c r="K103" s="202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</row>
    <row r="104" spans="1:59" s="9" customFormat="1" ht="15.75" customHeight="1" x14ac:dyDescent="0.15">
      <c r="A104" s="123"/>
      <c r="B104" s="138"/>
      <c r="C104" s="137"/>
      <c r="D104" s="265"/>
      <c r="E104" s="134"/>
      <c r="F104" s="134"/>
      <c r="G104" s="134"/>
      <c r="H104" s="134"/>
      <c r="K104" s="20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</row>
    <row r="105" spans="1:59" s="9" customFormat="1" ht="15.75" customHeight="1" x14ac:dyDescent="0.15">
      <c r="A105" s="137"/>
      <c r="B105" s="137"/>
      <c r="C105" s="137"/>
      <c r="D105" s="265"/>
      <c r="E105" s="134"/>
      <c r="F105" s="134"/>
      <c r="G105" s="134"/>
      <c r="H105" s="137"/>
      <c r="I105" s="265"/>
      <c r="J105" s="266"/>
      <c r="K105" s="19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</row>
    <row r="106" spans="1:59" s="9" customFormat="1" ht="30" customHeight="1" x14ac:dyDescent="0.25">
      <c r="A106" s="820"/>
      <c r="B106" s="943"/>
      <c r="C106" s="943"/>
      <c r="D106" s="943"/>
      <c r="E106" s="134"/>
      <c r="F106" s="134"/>
      <c r="G106" s="134"/>
      <c r="H106" s="264"/>
      <c r="I106" s="265"/>
      <c r="J106" s="266"/>
      <c r="K106" s="19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</row>
    <row r="107" spans="1:59" s="9" customFormat="1" ht="26.25" customHeight="1" x14ac:dyDescent="0.15">
      <c r="A107" s="132"/>
      <c r="B107" s="133"/>
      <c r="C107" s="266"/>
      <c r="D107" s="265"/>
      <c r="E107" s="134"/>
      <c r="F107" s="134"/>
      <c r="G107" s="134"/>
      <c r="H107" s="20"/>
      <c r="I107" s="265"/>
      <c r="J107" s="266"/>
      <c r="K107" s="19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</row>
    <row r="108" spans="1:59" s="9" customFormat="1" ht="15.75" customHeight="1" x14ac:dyDescent="0.15">
      <c r="A108" s="260"/>
      <c r="B108" s="135"/>
      <c r="C108" s="266"/>
      <c r="D108" s="265"/>
      <c r="E108" s="266"/>
      <c r="F108" s="100"/>
      <c r="G108" s="20"/>
      <c r="H108" s="20"/>
      <c r="I108" s="265"/>
      <c r="J108" s="266"/>
      <c r="K108" s="19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</row>
    <row r="109" spans="1:59" s="9" customFormat="1" ht="15.75" customHeight="1" x14ac:dyDescent="0.15">
      <c r="A109" s="260"/>
      <c r="B109" s="136"/>
      <c r="C109" s="266"/>
      <c r="D109" s="265"/>
      <c r="E109" s="266"/>
      <c r="F109" s="100"/>
      <c r="G109" s="20"/>
      <c r="H109" s="20"/>
      <c r="I109" s="265"/>
      <c r="J109" s="266"/>
      <c r="K109" s="19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</row>
    <row r="110" spans="1:59" s="9" customFormat="1" ht="15.75" customHeight="1" x14ac:dyDescent="0.15">
      <c r="A110" s="260"/>
      <c r="B110" s="136"/>
      <c r="C110" s="266"/>
      <c r="D110" s="265"/>
      <c r="E110" s="266"/>
      <c r="F110" s="100"/>
      <c r="G110" s="20"/>
      <c r="H110" s="20"/>
      <c r="I110" s="265"/>
      <c r="J110" s="266"/>
      <c r="K110" s="19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</row>
    <row r="111" spans="1:59" s="9" customFormat="1" ht="15.75" customHeight="1" x14ac:dyDescent="0.15">
      <c r="A111" s="260"/>
      <c r="B111" s="136"/>
      <c r="C111" s="137"/>
      <c r="D111" s="822"/>
      <c r="E111" s="823"/>
      <c r="F111" s="100"/>
      <c r="G111" s="20"/>
      <c r="H111" s="20"/>
      <c r="I111" s="265"/>
      <c r="J111" s="266"/>
      <c r="K111" s="19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</row>
    <row r="112" spans="1:59" s="9" customFormat="1" ht="15.75" customHeight="1" x14ac:dyDescent="0.15">
      <c r="A112" s="123"/>
      <c r="B112" s="138"/>
      <c r="C112" s="137"/>
      <c r="D112" s="822"/>
      <c r="E112" s="823"/>
      <c r="F112" s="100"/>
      <c r="G112" s="20"/>
      <c r="H112" s="20"/>
      <c r="I112" s="265"/>
      <c r="J112" s="266"/>
      <c r="K112" s="19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</row>
    <row r="113" spans="1:62" s="9" customFormat="1" ht="22.5" customHeight="1" x14ac:dyDescent="0.25">
      <c r="A113" s="139"/>
      <c r="B113" s="140"/>
      <c r="C113" s="140"/>
      <c r="D113" s="140"/>
      <c r="E113" s="140"/>
      <c r="F113" s="140"/>
      <c r="G113" s="129"/>
      <c r="H113" s="129"/>
      <c r="I113" s="129"/>
      <c r="J113" s="38"/>
      <c r="K113" s="19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20"/>
      <c r="BG113" s="20"/>
    </row>
    <row r="114" spans="1:62" s="9" customFormat="1" ht="15.75" customHeight="1" x14ac:dyDescent="0.25">
      <c r="A114" s="785"/>
      <c r="B114" s="786"/>
      <c r="C114" s="120"/>
      <c r="D114" s="141"/>
      <c r="E114" s="141"/>
      <c r="F114" s="141"/>
      <c r="G114" s="129"/>
      <c r="H114" s="129"/>
      <c r="I114" s="129"/>
      <c r="J114" s="38"/>
      <c r="K114" s="19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20"/>
      <c r="BG114" s="20"/>
    </row>
    <row r="115" spans="1:62" s="9" customFormat="1" ht="15.75" customHeight="1" x14ac:dyDescent="0.25">
      <c r="A115" s="824"/>
      <c r="B115" s="825"/>
      <c r="C115" s="142"/>
      <c r="D115" s="143"/>
      <c r="E115" s="143"/>
      <c r="F115" s="143"/>
      <c r="G115" s="187"/>
      <c r="H115" s="129"/>
      <c r="I115" s="129"/>
      <c r="J115" s="38"/>
      <c r="K115" s="199"/>
      <c r="L115" s="20"/>
      <c r="M115" s="20"/>
      <c r="N115" s="20"/>
      <c r="O115" s="20"/>
      <c r="P115" s="20"/>
      <c r="Q115" s="20"/>
      <c r="R115" s="20"/>
      <c r="S115" s="20"/>
      <c r="T115" s="20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3"/>
      <c r="AU115" s="13"/>
      <c r="AV115" s="13"/>
      <c r="AW115" s="13"/>
      <c r="AX115" s="13"/>
      <c r="AY115" s="13"/>
      <c r="AZ115" s="13"/>
      <c r="BA115" s="13"/>
      <c r="BB115" s="77"/>
      <c r="BC115" s="13"/>
      <c r="BD115" s="77"/>
      <c r="BE115" s="13"/>
    </row>
    <row r="116" spans="1:62" s="9" customFormat="1" ht="15.75" customHeight="1" x14ac:dyDescent="0.25">
      <c r="A116" s="806"/>
      <c r="B116" s="258"/>
      <c r="C116" s="144"/>
      <c r="D116" s="108"/>
      <c r="E116" s="108"/>
      <c r="F116" s="108"/>
      <c r="G116" s="187"/>
      <c r="H116" s="129"/>
      <c r="I116" s="129"/>
      <c r="J116" s="38"/>
      <c r="K116" s="199"/>
      <c r="L116" s="20"/>
      <c r="M116" s="20"/>
      <c r="N116" s="20"/>
      <c r="O116" s="20"/>
      <c r="P116" s="20"/>
      <c r="Q116" s="20"/>
      <c r="R116" s="20"/>
      <c r="S116" s="20"/>
      <c r="T116" s="20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3"/>
      <c r="AU116" s="13"/>
      <c r="AV116" s="13"/>
      <c r="AW116" s="13"/>
      <c r="AX116" s="13"/>
      <c r="AY116" s="13"/>
      <c r="AZ116" s="13"/>
      <c r="BA116" s="13"/>
      <c r="BB116" s="77"/>
      <c r="BC116" s="13"/>
      <c r="BD116" s="77"/>
      <c r="BE116" s="13"/>
    </row>
    <row r="117" spans="1:62" s="9" customFormat="1" ht="15.75" customHeight="1" x14ac:dyDescent="0.25">
      <c r="A117" s="819"/>
      <c r="B117" s="130"/>
      <c r="C117" s="145"/>
      <c r="D117" s="103"/>
      <c r="E117" s="103"/>
      <c r="F117" s="103"/>
      <c r="G117" s="187"/>
      <c r="H117" s="129"/>
      <c r="I117" s="129"/>
      <c r="J117" s="38"/>
      <c r="K117" s="199"/>
      <c r="L117" s="20"/>
      <c r="M117" s="20"/>
      <c r="N117" s="20"/>
      <c r="O117" s="20"/>
      <c r="P117" s="20"/>
      <c r="Q117" s="20"/>
      <c r="R117" s="20"/>
      <c r="S117" s="20"/>
      <c r="T117" s="20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3"/>
      <c r="AU117" s="13"/>
      <c r="AV117" s="13"/>
      <c r="AW117" s="13"/>
      <c r="AX117" s="13"/>
      <c r="AY117" s="13"/>
      <c r="AZ117" s="13"/>
      <c r="BA117" s="13"/>
      <c r="BB117" s="77"/>
      <c r="BC117" s="13"/>
      <c r="BD117" s="77"/>
      <c r="BE117" s="13"/>
    </row>
    <row r="118" spans="1:62" s="9" customFormat="1" ht="15.75" customHeight="1" x14ac:dyDescent="0.25">
      <c r="A118" s="807"/>
      <c r="B118" s="131"/>
      <c r="C118" s="146"/>
      <c r="D118" s="96"/>
      <c r="E118" s="96"/>
      <c r="F118" s="96"/>
      <c r="G118" s="187"/>
      <c r="H118" s="129"/>
      <c r="I118" s="129"/>
      <c r="J118" s="38"/>
      <c r="K118" s="199"/>
      <c r="L118" s="20"/>
      <c r="M118" s="20"/>
      <c r="N118" s="20"/>
      <c r="O118" s="20"/>
      <c r="P118" s="20"/>
      <c r="Q118" s="20"/>
      <c r="R118" s="20"/>
      <c r="S118" s="20"/>
      <c r="T118" s="20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3"/>
      <c r="AU118" s="13"/>
      <c r="AV118" s="13"/>
      <c r="AW118" s="13"/>
      <c r="AX118" s="13"/>
      <c r="AY118" s="13"/>
      <c r="AZ118" s="13"/>
      <c r="BA118" s="13"/>
      <c r="BB118" s="77"/>
      <c r="BC118" s="13"/>
      <c r="BD118" s="77"/>
      <c r="BE118" s="13"/>
    </row>
    <row r="119" spans="1:62" s="9" customFormat="1" ht="15.75" customHeight="1" x14ac:dyDescent="0.25">
      <c r="A119" s="827"/>
      <c r="B119" s="828"/>
      <c r="C119" s="147"/>
      <c r="D119" s="148"/>
      <c r="E119" s="148"/>
      <c r="F119" s="148"/>
      <c r="G119" s="187"/>
      <c r="H119" s="129"/>
      <c r="I119" s="129"/>
      <c r="J119" s="38"/>
      <c r="K119" s="199"/>
      <c r="L119" s="20"/>
      <c r="M119" s="20"/>
      <c r="N119" s="20"/>
      <c r="O119" s="20"/>
      <c r="P119" s="20"/>
      <c r="Q119" s="20"/>
      <c r="R119" s="20"/>
      <c r="S119" s="20"/>
      <c r="T119" s="20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3"/>
      <c r="AU119" s="13"/>
      <c r="AV119" s="13"/>
      <c r="AW119" s="13"/>
      <c r="AX119" s="13"/>
      <c r="AY119" s="13"/>
      <c r="AZ119" s="13"/>
      <c r="BA119" s="13"/>
      <c r="BB119" s="77"/>
      <c r="BC119" s="13"/>
      <c r="BD119" s="77"/>
      <c r="BE119" s="13"/>
    </row>
    <row r="120" spans="1:62" s="9" customFormat="1" ht="15.75" customHeight="1" x14ac:dyDescent="0.25">
      <c r="A120" s="764"/>
      <c r="B120" s="765"/>
      <c r="C120" s="146"/>
      <c r="D120" s="96"/>
      <c r="E120" s="96"/>
      <c r="F120" s="96"/>
      <c r="G120" s="187"/>
      <c r="H120" s="129"/>
      <c r="I120" s="129"/>
      <c r="J120" s="38"/>
      <c r="K120" s="199"/>
      <c r="L120" s="20"/>
      <c r="M120" s="20"/>
      <c r="N120" s="20"/>
      <c r="O120" s="20"/>
      <c r="P120" s="20"/>
      <c r="Q120" s="20"/>
      <c r="R120" s="20"/>
      <c r="S120" s="20"/>
      <c r="T120" s="20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3"/>
      <c r="AU120" s="13"/>
      <c r="AV120" s="13"/>
      <c r="AW120" s="13"/>
      <c r="AX120" s="13"/>
      <c r="AY120" s="13"/>
      <c r="AZ120" s="13"/>
      <c r="BA120" s="13"/>
      <c r="BB120" s="77"/>
      <c r="BC120" s="13"/>
      <c r="BD120" s="77"/>
      <c r="BE120" s="13"/>
    </row>
    <row r="121" spans="1:62" s="9" customFormat="1" ht="15.75" customHeight="1" x14ac:dyDescent="0.25">
      <c r="A121" s="115"/>
      <c r="B121" s="115"/>
      <c r="C121" s="119"/>
      <c r="D121" s="119"/>
      <c r="E121" s="128"/>
      <c r="F121" s="2"/>
      <c r="G121" s="129"/>
      <c r="H121" s="129"/>
      <c r="I121" s="129"/>
      <c r="J121" s="38"/>
      <c r="K121" s="19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20"/>
      <c r="BG121" s="20"/>
      <c r="BH121" s="20"/>
      <c r="BI121" s="20"/>
      <c r="BJ121" s="20"/>
    </row>
    <row r="122" spans="1:62" s="9" customFormat="1" ht="15.75" customHeight="1" x14ac:dyDescent="0.25">
      <c r="A122" s="115"/>
      <c r="B122" s="149"/>
      <c r="C122" s="119"/>
      <c r="D122" s="119"/>
      <c r="E122" s="119"/>
      <c r="F122" s="119"/>
      <c r="G122" s="129"/>
      <c r="H122" s="129"/>
      <c r="I122" s="129"/>
      <c r="J122" s="38"/>
      <c r="K122" s="19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20"/>
      <c r="BG122" s="20"/>
      <c r="BH122" s="20"/>
      <c r="BI122" s="20"/>
      <c r="BJ122" s="20"/>
    </row>
    <row r="123" spans="1:62" s="9" customFormat="1" ht="22.5" customHeight="1" x14ac:dyDescent="0.25">
      <c r="A123" s="7"/>
      <c r="B123" s="7"/>
      <c r="C123" s="7"/>
      <c r="D123" s="7"/>
      <c r="E123" s="7"/>
      <c r="F123" s="150"/>
      <c r="G123" s="150"/>
      <c r="H123" s="129"/>
      <c r="I123" s="129"/>
      <c r="J123" s="38"/>
      <c r="K123" s="19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20"/>
      <c r="BG123" s="20"/>
      <c r="BH123" s="20"/>
      <c r="BI123" s="20"/>
      <c r="BJ123" s="20"/>
    </row>
    <row r="124" spans="1:62" s="9" customFormat="1" ht="15.75" customHeight="1" x14ac:dyDescent="0.25">
      <c r="A124" s="826"/>
      <c r="B124" s="770"/>
      <c r="C124" s="772"/>
      <c r="D124" s="798"/>
      <c r="E124" s="800"/>
      <c r="F124" s="798"/>
      <c r="G124" s="800"/>
      <c r="H124" s="129"/>
      <c r="I124" s="129"/>
      <c r="J124" s="38"/>
      <c r="K124" s="19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20"/>
      <c r="BG124" s="20"/>
      <c r="BH124" s="20"/>
      <c r="BI124" s="20"/>
      <c r="BJ124" s="20"/>
    </row>
    <row r="125" spans="1:62" s="9" customFormat="1" ht="15.75" customHeight="1" x14ac:dyDescent="0.25">
      <c r="A125" s="794"/>
      <c r="B125" s="771"/>
      <c r="C125" s="773"/>
      <c r="D125" s="151"/>
      <c r="E125" s="152"/>
      <c r="F125" s="151"/>
      <c r="G125" s="152"/>
      <c r="H125" s="129"/>
      <c r="I125" s="129"/>
      <c r="J125" s="38"/>
      <c r="K125" s="19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20"/>
      <c r="BG125" s="20"/>
      <c r="BH125" s="20"/>
      <c r="BI125" s="20"/>
      <c r="BJ125" s="20"/>
    </row>
    <row r="126" spans="1:62" s="9" customFormat="1" ht="15.75" customHeight="1" x14ac:dyDescent="0.25">
      <c r="A126" s="787"/>
      <c r="B126" s="788"/>
      <c r="C126" s="153"/>
      <c r="D126" s="154"/>
      <c r="E126" s="155"/>
      <c r="F126" s="154"/>
      <c r="G126" s="155"/>
      <c r="H126" s="187"/>
      <c r="I126" s="129"/>
      <c r="J126" s="38"/>
      <c r="K126" s="199"/>
      <c r="L126" s="20"/>
      <c r="M126" s="20"/>
      <c r="N126" s="20"/>
      <c r="O126" s="20"/>
      <c r="P126" s="20"/>
      <c r="Q126" s="20"/>
      <c r="R126" s="20"/>
      <c r="S126" s="20"/>
      <c r="T126" s="20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1:62" s="9" customFormat="1" ht="15.75" customHeight="1" x14ac:dyDescent="0.25">
      <c r="A127" s="806"/>
      <c r="B127" s="258"/>
      <c r="C127" s="153"/>
      <c r="D127" s="154"/>
      <c r="E127" s="155"/>
      <c r="F127" s="154"/>
      <c r="G127" s="155"/>
      <c r="H127" s="187"/>
      <c r="I127" s="129"/>
      <c r="J127" s="38"/>
      <c r="K127" s="199"/>
      <c r="L127" s="20"/>
      <c r="M127" s="20"/>
      <c r="N127" s="20"/>
      <c r="O127" s="20"/>
      <c r="P127" s="20"/>
      <c r="Q127" s="20"/>
      <c r="R127" s="20"/>
      <c r="S127" s="20"/>
      <c r="T127" s="20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1:62" s="9" customFormat="1" ht="15.75" customHeight="1" x14ac:dyDescent="0.25">
      <c r="A128" s="819"/>
      <c r="B128" s="130"/>
      <c r="C128" s="156"/>
      <c r="D128" s="157"/>
      <c r="E128" s="158"/>
      <c r="F128" s="157"/>
      <c r="G128" s="158"/>
      <c r="H128" s="187"/>
      <c r="I128" s="129"/>
      <c r="J128" s="38"/>
      <c r="K128" s="199"/>
      <c r="L128" s="20"/>
      <c r="M128" s="20"/>
      <c r="N128" s="20"/>
      <c r="O128" s="20"/>
      <c r="P128" s="20"/>
      <c r="Q128" s="20"/>
      <c r="R128" s="20"/>
      <c r="S128" s="20"/>
      <c r="T128" s="2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1:59" s="9" customFormat="1" ht="15.75" customHeight="1" x14ac:dyDescent="0.25">
      <c r="A129" s="807"/>
      <c r="B129" s="131"/>
      <c r="C129" s="159"/>
      <c r="D129" s="160"/>
      <c r="E129" s="161"/>
      <c r="F129" s="160"/>
      <c r="G129" s="161"/>
      <c r="H129" s="187"/>
      <c r="I129" s="129"/>
      <c r="J129" s="38"/>
      <c r="K129" s="199"/>
      <c r="L129" s="20"/>
      <c r="M129" s="20"/>
      <c r="N129" s="20"/>
      <c r="O129" s="20"/>
      <c r="P129" s="20"/>
      <c r="Q129" s="20"/>
      <c r="R129" s="20"/>
      <c r="S129" s="20"/>
      <c r="T129" s="2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1:59" s="9" customFormat="1" ht="15.75" customHeight="1" x14ac:dyDescent="0.25">
      <c r="A130" s="789"/>
      <c r="B130" s="790"/>
      <c r="C130" s="162"/>
      <c r="D130" s="17"/>
      <c r="E130" s="19"/>
      <c r="F130" s="17"/>
      <c r="G130" s="19"/>
      <c r="H130" s="187"/>
      <c r="I130" s="129"/>
      <c r="J130" s="38"/>
      <c r="K130" s="199"/>
      <c r="L130" s="20"/>
      <c r="M130" s="20"/>
      <c r="N130" s="20"/>
      <c r="O130" s="20"/>
      <c r="P130" s="20"/>
      <c r="Q130" s="20"/>
      <c r="R130" s="20"/>
      <c r="S130" s="20"/>
      <c r="T130" s="2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9" s="9" customFormat="1" ht="15.75" customHeight="1" x14ac:dyDescent="0.25">
      <c r="A131" s="764"/>
      <c r="B131" s="765"/>
      <c r="C131" s="163"/>
      <c r="D131" s="164"/>
      <c r="E131" s="50"/>
      <c r="F131" s="164"/>
      <c r="G131" s="50"/>
      <c r="H131" s="187"/>
      <c r="I131" s="129"/>
      <c r="J131" s="38"/>
      <c r="K131" s="199"/>
      <c r="L131" s="20"/>
      <c r="M131" s="20"/>
      <c r="N131" s="20"/>
      <c r="O131" s="20"/>
      <c r="P131" s="20"/>
      <c r="Q131" s="20"/>
      <c r="R131" s="20"/>
      <c r="S131" s="20"/>
      <c r="T131" s="2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1:59" s="9" customFormat="1" ht="15.75" customHeight="1" x14ac:dyDescent="0.25">
      <c r="A132" s="758"/>
      <c r="B132" s="759"/>
      <c r="C132" s="27"/>
      <c r="D132" s="165"/>
      <c r="E132" s="166"/>
      <c r="F132" s="165"/>
      <c r="G132" s="166"/>
      <c r="H132" s="129"/>
      <c r="I132" s="129"/>
      <c r="J132" s="38"/>
      <c r="K132" s="199"/>
      <c r="L132" s="20"/>
      <c r="M132" s="20"/>
      <c r="N132" s="20"/>
      <c r="O132" s="20"/>
      <c r="P132" s="20"/>
      <c r="Q132" s="20"/>
      <c r="R132" s="20"/>
      <c r="S132" s="20"/>
      <c r="T132" s="20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1:59" s="9" customFormat="1" ht="35.25" customHeight="1" x14ac:dyDescent="0.25">
      <c r="A133" s="167"/>
      <c r="B133" s="167"/>
      <c r="C133" s="167"/>
      <c r="D133" s="150"/>
      <c r="E133" s="150"/>
      <c r="F133" s="119"/>
      <c r="G133" s="129"/>
      <c r="H133" s="129"/>
      <c r="I133" s="129"/>
      <c r="J133" s="38"/>
      <c r="K133" s="19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20"/>
      <c r="BG133" s="20"/>
    </row>
    <row r="134" spans="1:59" s="9" customFormat="1" ht="15.75" customHeight="1" x14ac:dyDescent="0.25">
      <c r="A134" s="826"/>
      <c r="B134" s="829"/>
      <c r="C134" s="261"/>
      <c r="D134" s="150"/>
      <c r="E134" s="150"/>
      <c r="F134" s="119"/>
      <c r="G134" s="129"/>
      <c r="H134" s="129"/>
      <c r="I134" s="129"/>
      <c r="J134" s="38"/>
      <c r="K134" s="19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20"/>
      <c r="BG134" s="20"/>
    </row>
    <row r="135" spans="1:59" s="9" customFormat="1" ht="15.75" customHeight="1" x14ac:dyDescent="0.25">
      <c r="A135" s="830"/>
      <c r="B135" s="168"/>
      <c r="C135" s="169"/>
      <c r="D135" s="150"/>
      <c r="E135" s="150"/>
      <c r="F135" s="119"/>
      <c r="G135" s="129"/>
      <c r="H135" s="129"/>
      <c r="I135" s="129"/>
      <c r="J135" s="38"/>
      <c r="K135" s="19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1:59" s="9" customFormat="1" ht="21.75" customHeight="1" x14ac:dyDescent="0.25">
      <c r="A136" s="831"/>
      <c r="B136" s="170"/>
      <c r="C136" s="171"/>
      <c r="D136" s="150"/>
      <c r="E136" s="150"/>
      <c r="F136" s="119"/>
      <c r="G136" s="129"/>
      <c r="H136" s="129"/>
      <c r="I136" s="129"/>
      <c r="J136" s="38"/>
      <c r="K136" s="19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1:59" s="9" customFormat="1" ht="21.75" customHeight="1" x14ac:dyDescent="0.25">
      <c r="A137" s="172"/>
      <c r="B137" s="172"/>
      <c r="C137" s="172"/>
      <c r="D137" s="150"/>
      <c r="E137" s="150"/>
      <c r="F137" s="129"/>
      <c r="G137" s="129"/>
      <c r="H137" s="129"/>
      <c r="I137" s="129"/>
      <c r="J137" s="38"/>
      <c r="K137" s="19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1:59" s="9" customFormat="1" ht="32.25" customHeight="1" x14ac:dyDescent="0.25">
      <c r="A138" s="772"/>
      <c r="B138" s="772"/>
      <c r="C138" s="772"/>
      <c r="D138" s="772"/>
      <c r="E138" s="772"/>
      <c r="F138" s="129"/>
      <c r="G138" s="129"/>
      <c r="H138" s="129"/>
      <c r="I138" s="129"/>
      <c r="J138" s="38"/>
      <c r="K138" s="19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1:59" s="9" customFormat="1" ht="32.25" customHeight="1" x14ac:dyDescent="0.25">
      <c r="A139" s="773"/>
      <c r="B139" s="773"/>
      <c r="C139" s="773"/>
      <c r="D139" s="773"/>
      <c r="E139" s="773"/>
      <c r="F139" s="129"/>
      <c r="G139" s="129"/>
      <c r="H139" s="129"/>
      <c r="I139" s="129"/>
      <c r="J139" s="38"/>
      <c r="K139" s="19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1:59" s="3" customFormat="1" ht="32.25" customHeight="1" x14ac:dyDescent="0.2">
      <c r="A140" s="173"/>
      <c r="B140" s="174"/>
      <c r="C140" s="175"/>
      <c r="D140" s="175"/>
      <c r="E140" s="175"/>
      <c r="H140" s="150"/>
      <c r="I140" s="150"/>
      <c r="J140" s="8"/>
      <c r="K140" s="191"/>
    </row>
    <row r="141" spans="1:59" s="9" customFormat="1" ht="32.25" customHeight="1" x14ac:dyDescent="0.2">
      <c r="A141" s="173"/>
      <c r="B141" s="174"/>
      <c r="C141" s="175"/>
      <c r="D141" s="175"/>
      <c r="E141" s="175"/>
      <c r="H141" s="3"/>
      <c r="I141" s="116"/>
      <c r="J141" s="116"/>
      <c r="K141" s="19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3"/>
      <c r="B142" s="174"/>
      <c r="C142" s="175"/>
      <c r="D142" s="175"/>
      <c r="E142" s="175"/>
      <c r="I142" s="116"/>
      <c r="J142" s="116"/>
      <c r="K142" s="19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6"/>
      <c r="B143" s="174"/>
      <c r="C143" s="175"/>
      <c r="D143" s="175"/>
      <c r="E143" s="175"/>
      <c r="I143" s="116"/>
      <c r="K143" s="19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3"/>
      <c r="B144" s="174"/>
      <c r="C144" s="175"/>
      <c r="D144" s="175"/>
      <c r="E144" s="175"/>
      <c r="I144" s="116"/>
      <c r="K144" s="19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3"/>
      <c r="B145" s="174"/>
      <c r="C145" s="175"/>
      <c r="D145" s="175"/>
      <c r="E145" s="175"/>
      <c r="I145" s="116"/>
      <c r="K145" s="19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3"/>
      <c r="B146" s="174"/>
      <c r="C146" s="175"/>
      <c r="D146" s="175"/>
      <c r="E146" s="175"/>
      <c r="I146" s="116"/>
      <c r="K146" s="19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3"/>
      <c r="B147" s="174"/>
      <c r="C147" s="175"/>
      <c r="D147" s="175"/>
      <c r="E147" s="175"/>
      <c r="I147" s="116"/>
      <c r="K147" s="19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3"/>
      <c r="B148" s="174"/>
      <c r="C148" s="175"/>
      <c r="D148" s="175"/>
      <c r="E148" s="175"/>
      <c r="I148" s="116"/>
      <c r="K148" s="19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7"/>
      <c r="B149" s="178"/>
      <c r="C149" s="179"/>
      <c r="D149" s="179"/>
      <c r="E149" s="179"/>
      <c r="I149" s="116"/>
      <c r="K149" s="19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1" customFormat="1" ht="15" customHeight="1" x14ac:dyDescent="0.15">
      <c r="A150" s="9"/>
      <c r="B150" s="9"/>
      <c r="C150" s="9"/>
      <c r="D150" s="9"/>
      <c r="E150" s="9"/>
      <c r="I150" s="2"/>
      <c r="K150" s="18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1"/>
      <c r="B154" s="41"/>
      <c r="C154" s="41"/>
      <c r="D154" s="41"/>
      <c r="E154" s="41"/>
    </row>
    <row r="202" spans="1:55" hidden="1" x14ac:dyDescent="0.15">
      <c r="BC202" s="182"/>
    </row>
    <row r="206" spans="1:55" hidden="1" x14ac:dyDescent="0.15">
      <c r="A206" s="183"/>
    </row>
    <row r="240" hidden="1" x14ac:dyDescent="0.15"/>
    <row r="244" spans="1:1" x14ac:dyDescent="0.15">
      <c r="A244" s="184"/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sqref="A1:XFD1048576"/>
    </sheetView>
  </sheetViews>
  <sheetFormatPr baseColWidth="10" defaultRowHeight="11.25" x14ac:dyDescent="0.15"/>
  <cols>
    <col min="1" max="1" width="17.42578125" style="180" customWidth="1"/>
    <col min="2" max="2" width="19.5703125" style="180" customWidth="1"/>
    <col min="3" max="3" width="12.42578125" style="180" customWidth="1"/>
    <col min="4" max="4" width="18.7109375" style="180" customWidth="1"/>
    <col min="5" max="5" width="12.7109375" style="180" customWidth="1"/>
    <col min="6" max="6" width="12.5703125" style="180" customWidth="1"/>
    <col min="7" max="7" width="12.7109375" style="180" customWidth="1"/>
    <col min="8" max="8" width="12" style="180" customWidth="1"/>
    <col min="9" max="10" width="12.7109375" style="180" customWidth="1"/>
    <col min="11" max="11" width="4.5703125" style="203" customWidth="1"/>
    <col min="12" max="13" width="4.5703125" style="77" customWidth="1"/>
    <col min="14" max="15" width="10.28515625" style="77" customWidth="1"/>
    <col min="16" max="42" width="10.28515625" style="181" customWidth="1"/>
    <col min="43" max="46" width="10.85546875" style="181" customWidth="1"/>
    <col min="47" max="51" width="12.5703125" style="181" customWidth="1"/>
    <col min="52" max="62" width="12.5703125" style="181" hidden="1" customWidth="1"/>
    <col min="63" max="98" width="12.5703125" style="181" customWidth="1"/>
    <col min="99" max="256" width="11.42578125" style="181"/>
    <col min="257" max="257" width="17.42578125" style="181" customWidth="1"/>
    <col min="258" max="258" width="19.5703125" style="181" customWidth="1"/>
    <col min="259" max="259" width="12.42578125" style="181" customWidth="1"/>
    <col min="260" max="260" width="18.7109375" style="181" customWidth="1"/>
    <col min="261" max="261" width="12.7109375" style="181" customWidth="1"/>
    <col min="262" max="262" width="12.5703125" style="181" customWidth="1"/>
    <col min="263" max="263" width="12.7109375" style="181" customWidth="1"/>
    <col min="264" max="264" width="12" style="181" customWidth="1"/>
    <col min="265" max="266" width="12.7109375" style="181" customWidth="1"/>
    <col min="267" max="269" width="4.5703125" style="181" customWidth="1"/>
    <col min="270" max="298" width="10.28515625" style="181" customWidth="1"/>
    <col min="299" max="302" width="10.85546875" style="181" customWidth="1"/>
    <col min="303" max="307" width="12.5703125" style="181" customWidth="1"/>
    <col min="308" max="318" width="0" style="181" hidden="1" customWidth="1"/>
    <col min="319" max="354" width="12.5703125" style="181" customWidth="1"/>
    <col min="355" max="512" width="11.42578125" style="181"/>
    <col min="513" max="513" width="17.42578125" style="181" customWidth="1"/>
    <col min="514" max="514" width="19.5703125" style="181" customWidth="1"/>
    <col min="515" max="515" width="12.42578125" style="181" customWidth="1"/>
    <col min="516" max="516" width="18.7109375" style="181" customWidth="1"/>
    <col min="517" max="517" width="12.7109375" style="181" customWidth="1"/>
    <col min="518" max="518" width="12.5703125" style="181" customWidth="1"/>
    <col min="519" max="519" width="12.7109375" style="181" customWidth="1"/>
    <col min="520" max="520" width="12" style="181" customWidth="1"/>
    <col min="521" max="522" width="12.7109375" style="181" customWidth="1"/>
    <col min="523" max="525" width="4.5703125" style="181" customWidth="1"/>
    <col min="526" max="554" width="10.28515625" style="181" customWidth="1"/>
    <col min="555" max="558" width="10.85546875" style="181" customWidth="1"/>
    <col min="559" max="563" width="12.5703125" style="181" customWidth="1"/>
    <col min="564" max="574" width="0" style="181" hidden="1" customWidth="1"/>
    <col min="575" max="610" width="12.5703125" style="181" customWidth="1"/>
    <col min="611" max="768" width="11.42578125" style="181"/>
    <col min="769" max="769" width="17.42578125" style="181" customWidth="1"/>
    <col min="770" max="770" width="19.5703125" style="181" customWidth="1"/>
    <col min="771" max="771" width="12.42578125" style="181" customWidth="1"/>
    <col min="772" max="772" width="18.7109375" style="181" customWidth="1"/>
    <col min="773" max="773" width="12.7109375" style="181" customWidth="1"/>
    <col min="774" max="774" width="12.5703125" style="181" customWidth="1"/>
    <col min="775" max="775" width="12.7109375" style="181" customWidth="1"/>
    <col min="776" max="776" width="12" style="181" customWidth="1"/>
    <col min="777" max="778" width="12.7109375" style="181" customWidth="1"/>
    <col min="779" max="781" width="4.5703125" style="181" customWidth="1"/>
    <col min="782" max="810" width="10.28515625" style="181" customWidth="1"/>
    <col min="811" max="814" width="10.85546875" style="181" customWidth="1"/>
    <col min="815" max="819" width="12.5703125" style="181" customWidth="1"/>
    <col min="820" max="830" width="0" style="181" hidden="1" customWidth="1"/>
    <col min="831" max="866" width="12.5703125" style="181" customWidth="1"/>
    <col min="867" max="1024" width="11.42578125" style="181"/>
    <col min="1025" max="1025" width="17.42578125" style="181" customWidth="1"/>
    <col min="1026" max="1026" width="19.5703125" style="181" customWidth="1"/>
    <col min="1027" max="1027" width="12.42578125" style="181" customWidth="1"/>
    <col min="1028" max="1028" width="18.7109375" style="181" customWidth="1"/>
    <col min="1029" max="1029" width="12.7109375" style="181" customWidth="1"/>
    <col min="1030" max="1030" width="12.5703125" style="181" customWidth="1"/>
    <col min="1031" max="1031" width="12.7109375" style="181" customWidth="1"/>
    <col min="1032" max="1032" width="12" style="181" customWidth="1"/>
    <col min="1033" max="1034" width="12.7109375" style="181" customWidth="1"/>
    <col min="1035" max="1037" width="4.5703125" style="181" customWidth="1"/>
    <col min="1038" max="1066" width="10.28515625" style="181" customWidth="1"/>
    <col min="1067" max="1070" width="10.85546875" style="181" customWidth="1"/>
    <col min="1071" max="1075" width="12.5703125" style="181" customWidth="1"/>
    <col min="1076" max="1086" width="0" style="181" hidden="1" customWidth="1"/>
    <col min="1087" max="1122" width="12.5703125" style="181" customWidth="1"/>
    <col min="1123" max="1280" width="11.42578125" style="181"/>
    <col min="1281" max="1281" width="17.42578125" style="181" customWidth="1"/>
    <col min="1282" max="1282" width="19.5703125" style="181" customWidth="1"/>
    <col min="1283" max="1283" width="12.42578125" style="181" customWidth="1"/>
    <col min="1284" max="1284" width="18.7109375" style="181" customWidth="1"/>
    <col min="1285" max="1285" width="12.7109375" style="181" customWidth="1"/>
    <col min="1286" max="1286" width="12.5703125" style="181" customWidth="1"/>
    <col min="1287" max="1287" width="12.7109375" style="181" customWidth="1"/>
    <col min="1288" max="1288" width="12" style="181" customWidth="1"/>
    <col min="1289" max="1290" width="12.7109375" style="181" customWidth="1"/>
    <col min="1291" max="1293" width="4.5703125" style="181" customWidth="1"/>
    <col min="1294" max="1322" width="10.28515625" style="181" customWidth="1"/>
    <col min="1323" max="1326" width="10.85546875" style="181" customWidth="1"/>
    <col min="1327" max="1331" width="12.5703125" style="181" customWidth="1"/>
    <col min="1332" max="1342" width="0" style="181" hidden="1" customWidth="1"/>
    <col min="1343" max="1378" width="12.5703125" style="181" customWidth="1"/>
    <col min="1379" max="1536" width="11.42578125" style="181"/>
    <col min="1537" max="1537" width="17.42578125" style="181" customWidth="1"/>
    <col min="1538" max="1538" width="19.5703125" style="181" customWidth="1"/>
    <col min="1539" max="1539" width="12.42578125" style="181" customWidth="1"/>
    <col min="1540" max="1540" width="18.7109375" style="181" customWidth="1"/>
    <col min="1541" max="1541" width="12.7109375" style="181" customWidth="1"/>
    <col min="1542" max="1542" width="12.5703125" style="181" customWidth="1"/>
    <col min="1543" max="1543" width="12.7109375" style="181" customWidth="1"/>
    <col min="1544" max="1544" width="12" style="181" customWidth="1"/>
    <col min="1545" max="1546" width="12.7109375" style="181" customWidth="1"/>
    <col min="1547" max="1549" width="4.5703125" style="181" customWidth="1"/>
    <col min="1550" max="1578" width="10.28515625" style="181" customWidth="1"/>
    <col min="1579" max="1582" width="10.85546875" style="181" customWidth="1"/>
    <col min="1583" max="1587" width="12.5703125" style="181" customWidth="1"/>
    <col min="1588" max="1598" width="0" style="181" hidden="1" customWidth="1"/>
    <col min="1599" max="1634" width="12.5703125" style="181" customWidth="1"/>
    <col min="1635" max="1792" width="11.42578125" style="181"/>
    <col min="1793" max="1793" width="17.42578125" style="181" customWidth="1"/>
    <col min="1794" max="1794" width="19.5703125" style="181" customWidth="1"/>
    <col min="1795" max="1795" width="12.42578125" style="181" customWidth="1"/>
    <col min="1796" max="1796" width="18.7109375" style="181" customWidth="1"/>
    <col min="1797" max="1797" width="12.7109375" style="181" customWidth="1"/>
    <col min="1798" max="1798" width="12.5703125" style="181" customWidth="1"/>
    <col min="1799" max="1799" width="12.7109375" style="181" customWidth="1"/>
    <col min="1800" max="1800" width="12" style="181" customWidth="1"/>
    <col min="1801" max="1802" width="12.7109375" style="181" customWidth="1"/>
    <col min="1803" max="1805" width="4.5703125" style="181" customWidth="1"/>
    <col min="1806" max="1834" width="10.28515625" style="181" customWidth="1"/>
    <col min="1835" max="1838" width="10.85546875" style="181" customWidth="1"/>
    <col min="1839" max="1843" width="12.5703125" style="181" customWidth="1"/>
    <col min="1844" max="1854" width="0" style="181" hidden="1" customWidth="1"/>
    <col min="1855" max="1890" width="12.5703125" style="181" customWidth="1"/>
    <col min="1891" max="2048" width="11.42578125" style="181"/>
    <col min="2049" max="2049" width="17.42578125" style="181" customWidth="1"/>
    <col min="2050" max="2050" width="19.5703125" style="181" customWidth="1"/>
    <col min="2051" max="2051" width="12.42578125" style="181" customWidth="1"/>
    <col min="2052" max="2052" width="18.7109375" style="181" customWidth="1"/>
    <col min="2053" max="2053" width="12.7109375" style="181" customWidth="1"/>
    <col min="2054" max="2054" width="12.5703125" style="181" customWidth="1"/>
    <col min="2055" max="2055" width="12.7109375" style="181" customWidth="1"/>
    <col min="2056" max="2056" width="12" style="181" customWidth="1"/>
    <col min="2057" max="2058" width="12.7109375" style="181" customWidth="1"/>
    <col min="2059" max="2061" width="4.5703125" style="181" customWidth="1"/>
    <col min="2062" max="2090" width="10.28515625" style="181" customWidth="1"/>
    <col min="2091" max="2094" width="10.85546875" style="181" customWidth="1"/>
    <col min="2095" max="2099" width="12.5703125" style="181" customWidth="1"/>
    <col min="2100" max="2110" width="0" style="181" hidden="1" customWidth="1"/>
    <col min="2111" max="2146" width="12.5703125" style="181" customWidth="1"/>
    <col min="2147" max="2304" width="11.42578125" style="181"/>
    <col min="2305" max="2305" width="17.42578125" style="181" customWidth="1"/>
    <col min="2306" max="2306" width="19.5703125" style="181" customWidth="1"/>
    <col min="2307" max="2307" width="12.42578125" style="181" customWidth="1"/>
    <col min="2308" max="2308" width="18.7109375" style="181" customWidth="1"/>
    <col min="2309" max="2309" width="12.7109375" style="181" customWidth="1"/>
    <col min="2310" max="2310" width="12.5703125" style="181" customWidth="1"/>
    <col min="2311" max="2311" width="12.7109375" style="181" customWidth="1"/>
    <col min="2312" max="2312" width="12" style="181" customWidth="1"/>
    <col min="2313" max="2314" width="12.7109375" style="181" customWidth="1"/>
    <col min="2315" max="2317" width="4.5703125" style="181" customWidth="1"/>
    <col min="2318" max="2346" width="10.28515625" style="181" customWidth="1"/>
    <col min="2347" max="2350" width="10.85546875" style="181" customWidth="1"/>
    <col min="2351" max="2355" width="12.5703125" style="181" customWidth="1"/>
    <col min="2356" max="2366" width="0" style="181" hidden="1" customWidth="1"/>
    <col min="2367" max="2402" width="12.5703125" style="181" customWidth="1"/>
    <col min="2403" max="2560" width="11.42578125" style="181"/>
    <col min="2561" max="2561" width="17.42578125" style="181" customWidth="1"/>
    <col min="2562" max="2562" width="19.5703125" style="181" customWidth="1"/>
    <col min="2563" max="2563" width="12.42578125" style="181" customWidth="1"/>
    <col min="2564" max="2564" width="18.7109375" style="181" customWidth="1"/>
    <col min="2565" max="2565" width="12.7109375" style="181" customWidth="1"/>
    <col min="2566" max="2566" width="12.5703125" style="181" customWidth="1"/>
    <col min="2567" max="2567" width="12.7109375" style="181" customWidth="1"/>
    <col min="2568" max="2568" width="12" style="181" customWidth="1"/>
    <col min="2569" max="2570" width="12.7109375" style="181" customWidth="1"/>
    <col min="2571" max="2573" width="4.5703125" style="181" customWidth="1"/>
    <col min="2574" max="2602" width="10.28515625" style="181" customWidth="1"/>
    <col min="2603" max="2606" width="10.85546875" style="181" customWidth="1"/>
    <col min="2607" max="2611" width="12.5703125" style="181" customWidth="1"/>
    <col min="2612" max="2622" width="0" style="181" hidden="1" customWidth="1"/>
    <col min="2623" max="2658" width="12.5703125" style="181" customWidth="1"/>
    <col min="2659" max="2816" width="11.42578125" style="181"/>
    <col min="2817" max="2817" width="17.42578125" style="181" customWidth="1"/>
    <col min="2818" max="2818" width="19.5703125" style="181" customWidth="1"/>
    <col min="2819" max="2819" width="12.42578125" style="181" customWidth="1"/>
    <col min="2820" max="2820" width="18.7109375" style="181" customWidth="1"/>
    <col min="2821" max="2821" width="12.7109375" style="181" customWidth="1"/>
    <col min="2822" max="2822" width="12.5703125" style="181" customWidth="1"/>
    <col min="2823" max="2823" width="12.7109375" style="181" customWidth="1"/>
    <col min="2824" max="2824" width="12" style="181" customWidth="1"/>
    <col min="2825" max="2826" width="12.7109375" style="181" customWidth="1"/>
    <col min="2827" max="2829" width="4.5703125" style="181" customWidth="1"/>
    <col min="2830" max="2858" width="10.28515625" style="181" customWidth="1"/>
    <col min="2859" max="2862" width="10.85546875" style="181" customWidth="1"/>
    <col min="2863" max="2867" width="12.5703125" style="181" customWidth="1"/>
    <col min="2868" max="2878" width="0" style="181" hidden="1" customWidth="1"/>
    <col min="2879" max="2914" width="12.5703125" style="181" customWidth="1"/>
    <col min="2915" max="3072" width="11.42578125" style="181"/>
    <col min="3073" max="3073" width="17.42578125" style="181" customWidth="1"/>
    <col min="3074" max="3074" width="19.5703125" style="181" customWidth="1"/>
    <col min="3075" max="3075" width="12.42578125" style="181" customWidth="1"/>
    <col min="3076" max="3076" width="18.7109375" style="181" customWidth="1"/>
    <col min="3077" max="3077" width="12.7109375" style="181" customWidth="1"/>
    <col min="3078" max="3078" width="12.5703125" style="181" customWidth="1"/>
    <col min="3079" max="3079" width="12.7109375" style="181" customWidth="1"/>
    <col min="3080" max="3080" width="12" style="181" customWidth="1"/>
    <col min="3081" max="3082" width="12.7109375" style="181" customWidth="1"/>
    <col min="3083" max="3085" width="4.5703125" style="181" customWidth="1"/>
    <col min="3086" max="3114" width="10.28515625" style="181" customWidth="1"/>
    <col min="3115" max="3118" width="10.85546875" style="181" customWidth="1"/>
    <col min="3119" max="3123" width="12.5703125" style="181" customWidth="1"/>
    <col min="3124" max="3134" width="0" style="181" hidden="1" customWidth="1"/>
    <col min="3135" max="3170" width="12.5703125" style="181" customWidth="1"/>
    <col min="3171" max="3328" width="11.42578125" style="181"/>
    <col min="3329" max="3329" width="17.42578125" style="181" customWidth="1"/>
    <col min="3330" max="3330" width="19.5703125" style="181" customWidth="1"/>
    <col min="3331" max="3331" width="12.42578125" style="181" customWidth="1"/>
    <col min="3332" max="3332" width="18.7109375" style="181" customWidth="1"/>
    <col min="3333" max="3333" width="12.7109375" style="181" customWidth="1"/>
    <col min="3334" max="3334" width="12.5703125" style="181" customWidth="1"/>
    <col min="3335" max="3335" width="12.7109375" style="181" customWidth="1"/>
    <col min="3336" max="3336" width="12" style="181" customWidth="1"/>
    <col min="3337" max="3338" width="12.7109375" style="181" customWidth="1"/>
    <col min="3339" max="3341" width="4.5703125" style="181" customWidth="1"/>
    <col min="3342" max="3370" width="10.28515625" style="181" customWidth="1"/>
    <col min="3371" max="3374" width="10.85546875" style="181" customWidth="1"/>
    <col min="3375" max="3379" width="12.5703125" style="181" customWidth="1"/>
    <col min="3380" max="3390" width="0" style="181" hidden="1" customWidth="1"/>
    <col min="3391" max="3426" width="12.5703125" style="181" customWidth="1"/>
    <col min="3427" max="3584" width="11.42578125" style="181"/>
    <col min="3585" max="3585" width="17.42578125" style="181" customWidth="1"/>
    <col min="3586" max="3586" width="19.5703125" style="181" customWidth="1"/>
    <col min="3587" max="3587" width="12.42578125" style="181" customWidth="1"/>
    <col min="3588" max="3588" width="18.7109375" style="181" customWidth="1"/>
    <col min="3589" max="3589" width="12.7109375" style="181" customWidth="1"/>
    <col min="3590" max="3590" width="12.5703125" style="181" customWidth="1"/>
    <col min="3591" max="3591" width="12.7109375" style="181" customWidth="1"/>
    <col min="3592" max="3592" width="12" style="181" customWidth="1"/>
    <col min="3593" max="3594" width="12.7109375" style="181" customWidth="1"/>
    <col min="3595" max="3597" width="4.5703125" style="181" customWidth="1"/>
    <col min="3598" max="3626" width="10.28515625" style="181" customWidth="1"/>
    <col min="3627" max="3630" width="10.85546875" style="181" customWidth="1"/>
    <col min="3631" max="3635" width="12.5703125" style="181" customWidth="1"/>
    <col min="3636" max="3646" width="0" style="181" hidden="1" customWidth="1"/>
    <col min="3647" max="3682" width="12.5703125" style="181" customWidth="1"/>
    <col min="3683" max="3840" width="11.42578125" style="181"/>
    <col min="3841" max="3841" width="17.42578125" style="181" customWidth="1"/>
    <col min="3842" max="3842" width="19.5703125" style="181" customWidth="1"/>
    <col min="3843" max="3843" width="12.42578125" style="181" customWidth="1"/>
    <col min="3844" max="3844" width="18.7109375" style="181" customWidth="1"/>
    <col min="3845" max="3845" width="12.7109375" style="181" customWidth="1"/>
    <col min="3846" max="3846" width="12.5703125" style="181" customWidth="1"/>
    <col min="3847" max="3847" width="12.7109375" style="181" customWidth="1"/>
    <col min="3848" max="3848" width="12" style="181" customWidth="1"/>
    <col min="3849" max="3850" width="12.7109375" style="181" customWidth="1"/>
    <col min="3851" max="3853" width="4.5703125" style="181" customWidth="1"/>
    <col min="3854" max="3882" width="10.28515625" style="181" customWidth="1"/>
    <col min="3883" max="3886" width="10.85546875" style="181" customWidth="1"/>
    <col min="3887" max="3891" width="12.5703125" style="181" customWidth="1"/>
    <col min="3892" max="3902" width="0" style="181" hidden="1" customWidth="1"/>
    <col min="3903" max="3938" width="12.5703125" style="181" customWidth="1"/>
    <col min="3939" max="4096" width="11.42578125" style="181"/>
    <col min="4097" max="4097" width="17.42578125" style="181" customWidth="1"/>
    <col min="4098" max="4098" width="19.5703125" style="181" customWidth="1"/>
    <col min="4099" max="4099" width="12.42578125" style="181" customWidth="1"/>
    <col min="4100" max="4100" width="18.7109375" style="181" customWidth="1"/>
    <col min="4101" max="4101" width="12.7109375" style="181" customWidth="1"/>
    <col min="4102" max="4102" width="12.5703125" style="181" customWidth="1"/>
    <col min="4103" max="4103" width="12.7109375" style="181" customWidth="1"/>
    <col min="4104" max="4104" width="12" style="181" customWidth="1"/>
    <col min="4105" max="4106" width="12.7109375" style="181" customWidth="1"/>
    <col min="4107" max="4109" width="4.5703125" style="181" customWidth="1"/>
    <col min="4110" max="4138" width="10.28515625" style="181" customWidth="1"/>
    <col min="4139" max="4142" width="10.85546875" style="181" customWidth="1"/>
    <col min="4143" max="4147" width="12.5703125" style="181" customWidth="1"/>
    <col min="4148" max="4158" width="0" style="181" hidden="1" customWidth="1"/>
    <col min="4159" max="4194" width="12.5703125" style="181" customWidth="1"/>
    <col min="4195" max="4352" width="11.42578125" style="181"/>
    <col min="4353" max="4353" width="17.42578125" style="181" customWidth="1"/>
    <col min="4354" max="4354" width="19.5703125" style="181" customWidth="1"/>
    <col min="4355" max="4355" width="12.42578125" style="181" customWidth="1"/>
    <col min="4356" max="4356" width="18.7109375" style="181" customWidth="1"/>
    <col min="4357" max="4357" width="12.7109375" style="181" customWidth="1"/>
    <col min="4358" max="4358" width="12.5703125" style="181" customWidth="1"/>
    <col min="4359" max="4359" width="12.7109375" style="181" customWidth="1"/>
    <col min="4360" max="4360" width="12" style="181" customWidth="1"/>
    <col min="4361" max="4362" width="12.7109375" style="181" customWidth="1"/>
    <col min="4363" max="4365" width="4.5703125" style="181" customWidth="1"/>
    <col min="4366" max="4394" width="10.28515625" style="181" customWidth="1"/>
    <col min="4395" max="4398" width="10.85546875" style="181" customWidth="1"/>
    <col min="4399" max="4403" width="12.5703125" style="181" customWidth="1"/>
    <col min="4404" max="4414" width="0" style="181" hidden="1" customWidth="1"/>
    <col min="4415" max="4450" width="12.5703125" style="181" customWidth="1"/>
    <col min="4451" max="4608" width="11.42578125" style="181"/>
    <col min="4609" max="4609" width="17.42578125" style="181" customWidth="1"/>
    <col min="4610" max="4610" width="19.5703125" style="181" customWidth="1"/>
    <col min="4611" max="4611" width="12.42578125" style="181" customWidth="1"/>
    <col min="4612" max="4612" width="18.7109375" style="181" customWidth="1"/>
    <col min="4613" max="4613" width="12.7109375" style="181" customWidth="1"/>
    <col min="4614" max="4614" width="12.5703125" style="181" customWidth="1"/>
    <col min="4615" max="4615" width="12.7109375" style="181" customWidth="1"/>
    <col min="4616" max="4616" width="12" style="181" customWidth="1"/>
    <col min="4617" max="4618" width="12.7109375" style="181" customWidth="1"/>
    <col min="4619" max="4621" width="4.5703125" style="181" customWidth="1"/>
    <col min="4622" max="4650" width="10.28515625" style="181" customWidth="1"/>
    <col min="4651" max="4654" width="10.85546875" style="181" customWidth="1"/>
    <col min="4655" max="4659" width="12.5703125" style="181" customWidth="1"/>
    <col min="4660" max="4670" width="0" style="181" hidden="1" customWidth="1"/>
    <col min="4671" max="4706" width="12.5703125" style="181" customWidth="1"/>
    <col min="4707" max="4864" width="11.42578125" style="181"/>
    <col min="4865" max="4865" width="17.42578125" style="181" customWidth="1"/>
    <col min="4866" max="4866" width="19.5703125" style="181" customWidth="1"/>
    <col min="4867" max="4867" width="12.42578125" style="181" customWidth="1"/>
    <col min="4868" max="4868" width="18.7109375" style="181" customWidth="1"/>
    <col min="4869" max="4869" width="12.7109375" style="181" customWidth="1"/>
    <col min="4870" max="4870" width="12.5703125" style="181" customWidth="1"/>
    <col min="4871" max="4871" width="12.7109375" style="181" customWidth="1"/>
    <col min="4872" max="4872" width="12" style="181" customWidth="1"/>
    <col min="4873" max="4874" width="12.7109375" style="181" customWidth="1"/>
    <col min="4875" max="4877" width="4.5703125" style="181" customWidth="1"/>
    <col min="4878" max="4906" width="10.28515625" style="181" customWidth="1"/>
    <col min="4907" max="4910" width="10.85546875" style="181" customWidth="1"/>
    <col min="4911" max="4915" width="12.5703125" style="181" customWidth="1"/>
    <col min="4916" max="4926" width="0" style="181" hidden="1" customWidth="1"/>
    <col min="4927" max="4962" width="12.5703125" style="181" customWidth="1"/>
    <col min="4963" max="5120" width="11.42578125" style="181"/>
    <col min="5121" max="5121" width="17.42578125" style="181" customWidth="1"/>
    <col min="5122" max="5122" width="19.5703125" style="181" customWidth="1"/>
    <col min="5123" max="5123" width="12.42578125" style="181" customWidth="1"/>
    <col min="5124" max="5124" width="18.7109375" style="181" customWidth="1"/>
    <col min="5125" max="5125" width="12.7109375" style="181" customWidth="1"/>
    <col min="5126" max="5126" width="12.5703125" style="181" customWidth="1"/>
    <col min="5127" max="5127" width="12.7109375" style="181" customWidth="1"/>
    <col min="5128" max="5128" width="12" style="181" customWidth="1"/>
    <col min="5129" max="5130" width="12.7109375" style="181" customWidth="1"/>
    <col min="5131" max="5133" width="4.5703125" style="181" customWidth="1"/>
    <col min="5134" max="5162" width="10.28515625" style="181" customWidth="1"/>
    <col min="5163" max="5166" width="10.85546875" style="181" customWidth="1"/>
    <col min="5167" max="5171" width="12.5703125" style="181" customWidth="1"/>
    <col min="5172" max="5182" width="0" style="181" hidden="1" customWidth="1"/>
    <col min="5183" max="5218" width="12.5703125" style="181" customWidth="1"/>
    <col min="5219" max="5376" width="11.42578125" style="181"/>
    <col min="5377" max="5377" width="17.42578125" style="181" customWidth="1"/>
    <col min="5378" max="5378" width="19.5703125" style="181" customWidth="1"/>
    <col min="5379" max="5379" width="12.42578125" style="181" customWidth="1"/>
    <col min="5380" max="5380" width="18.7109375" style="181" customWidth="1"/>
    <col min="5381" max="5381" width="12.7109375" style="181" customWidth="1"/>
    <col min="5382" max="5382" width="12.5703125" style="181" customWidth="1"/>
    <col min="5383" max="5383" width="12.7109375" style="181" customWidth="1"/>
    <col min="5384" max="5384" width="12" style="181" customWidth="1"/>
    <col min="5385" max="5386" width="12.7109375" style="181" customWidth="1"/>
    <col min="5387" max="5389" width="4.5703125" style="181" customWidth="1"/>
    <col min="5390" max="5418" width="10.28515625" style="181" customWidth="1"/>
    <col min="5419" max="5422" width="10.85546875" style="181" customWidth="1"/>
    <col min="5423" max="5427" width="12.5703125" style="181" customWidth="1"/>
    <col min="5428" max="5438" width="0" style="181" hidden="1" customWidth="1"/>
    <col min="5439" max="5474" width="12.5703125" style="181" customWidth="1"/>
    <col min="5475" max="5632" width="11.42578125" style="181"/>
    <col min="5633" max="5633" width="17.42578125" style="181" customWidth="1"/>
    <col min="5634" max="5634" width="19.5703125" style="181" customWidth="1"/>
    <col min="5635" max="5635" width="12.42578125" style="181" customWidth="1"/>
    <col min="5636" max="5636" width="18.7109375" style="181" customWidth="1"/>
    <col min="5637" max="5637" width="12.7109375" style="181" customWidth="1"/>
    <col min="5638" max="5638" width="12.5703125" style="181" customWidth="1"/>
    <col min="5639" max="5639" width="12.7109375" style="181" customWidth="1"/>
    <col min="5640" max="5640" width="12" style="181" customWidth="1"/>
    <col min="5641" max="5642" width="12.7109375" style="181" customWidth="1"/>
    <col min="5643" max="5645" width="4.5703125" style="181" customWidth="1"/>
    <col min="5646" max="5674" width="10.28515625" style="181" customWidth="1"/>
    <col min="5675" max="5678" width="10.85546875" style="181" customWidth="1"/>
    <col min="5679" max="5683" width="12.5703125" style="181" customWidth="1"/>
    <col min="5684" max="5694" width="0" style="181" hidden="1" customWidth="1"/>
    <col min="5695" max="5730" width="12.5703125" style="181" customWidth="1"/>
    <col min="5731" max="5888" width="11.42578125" style="181"/>
    <col min="5889" max="5889" width="17.42578125" style="181" customWidth="1"/>
    <col min="5890" max="5890" width="19.5703125" style="181" customWidth="1"/>
    <col min="5891" max="5891" width="12.42578125" style="181" customWidth="1"/>
    <col min="5892" max="5892" width="18.7109375" style="181" customWidth="1"/>
    <col min="5893" max="5893" width="12.7109375" style="181" customWidth="1"/>
    <col min="5894" max="5894" width="12.5703125" style="181" customWidth="1"/>
    <col min="5895" max="5895" width="12.7109375" style="181" customWidth="1"/>
    <col min="5896" max="5896" width="12" style="181" customWidth="1"/>
    <col min="5897" max="5898" width="12.7109375" style="181" customWidth="1"/>
    <col min="5899" max="5901" width="4.5703125" style="181" customWidth="1"/>
    <col min="5902" max="5930" width="10.28515625" style="181" customWidth="1"/>
    <col min="5931" max="5934" width="10.85546875" style="181" customWidth="1"/>
    <col min="5935" max="5939" width="12.5703125" style="181" customWidth="1"/>
    <col min="5940" max="5950" width="0" style="181" hidden="1" customWidth="1"/>
    <col min="5951" max="5986" width="12.5703125" style="181" customWidth="1"/>
    <col min="5987" max="6144" width="11.42578125" style="181"/>
    <col min="6145" max="6145" width="17.42578125" style="181" customWidth="1"/>
    <col min="6146" max="6146" width="19.5703125" style="181" customWidth="1"/>
    <col min="6147" max="6147" width="12.42578125" style="181" customWidth="1"/>
    <col min="6148" max="6148" width="18.7109375" style="181" customWidth="1"/>
    <col min="6149" max="6149" width="12.7109375" style="181" customWidth="1"/>
    <col min="6150" max="6150" width="12.5703125" style="181" customWidth="1"/>
    <col min="6151" max="6151" width="12.7109375" style="181" customWidth="1"/>
    <col min="6152" max="6152" width="12" style="181" customWidth="1"/>
    <col min="6153" max="6154" width="12.7109375" style="181" customWidth="1"/>
    <col min="6155" max="6157" width="4.5703125" style="181" customWidth="1"/>
    <col min="6158" max="6186" width="10.28515625" style="181" customWidth="1"/>
    <col min="6187" max="6190" width="10.85546875" style="181" customWidth="1"/>
    <col min="6191" max="6195" width="12.5703125" style="181" customWidth="1"/>
    <col min="6196" max="6206" width="0" style="181" hidden="1" customWidth="1"/>
    <col min="6207" max="6242" width="12.5703125" style="181" customWidth="1"/>
    <col min="6243" max="6400" width="11.42578125" style="181"/>
    <col min="6401" max="6401" width="17.42578125" style="181" customWidth="1"/>
    <col min="6402" max="6402" width="19.5703125" style="181" customWidth="1"/>
    <col min="6403" max="6403" width="12.42578125" style="181" customWidth="1"/>
    <col min="6404" max="6404" width="18.7109375" style="181" customWidth="1"/>
    <col min="6405" max="6405" width="12.7109375" style="181" customWidth="1"/>
    <col min="6406" max="6406" width="12.5703125" style="181" customWidth="1"/>
    <col min="6407" max="6407" width="12.7109375" style="181" customWidth="1"/>
    <col min="6408" max="6408" width="12" style="181" customWidth="1"/>
    <col min="6409" max="6410" width="12.7109375" style="181" customWidth="1"/>
    <col min="6411" max="6413" width="4.5703125" style="181" customWidth="1"/>
    <col min="6414" max="6442" width="10.28515625" style="181" customWidth="1"/>
    <col min="6443" max="6446" width="10.85546875" style="181" customWidth="1"/>
    <col min="6447" max="6451" width="12.5703125" style="181" customWidth="1"/>
    <col min="6452" max="6462" width="0" style="181" hidden="1" customWidth="1"/>
    <col min="6463" max="6498" width="12.5703125" style="181" customWidth="1"/>
    <col min="6499" max="6656" width="11.42578125" style="181"/>
    <col min="6657" max="6657" width="17.42578125" style="181" customWidth="1"/>
    <col min="6658" max="6658" width="19.5703125" style="181" customWidth="1"/>
    <col min="6659" max="6659" width="12.42578125" style="181" customWidth="1"/>
    <col min="6660" max="6660" width="18.7109375" style="181" customWidth="1"/>
    <col min="6661" max="6661" width="12.7109375" style="181" customWidth="1"/>
    <col min="6662" max="6662" width="12.5703125" style="181" customWidth="1"/>
    <col min="6663" max="6663" width="12.7109375" style="181" customWidth="1"/>
    <col min="6664" max="6664" width="12" style="181" customWidth="1"/>
    <col min="6665" max="6666" width="12.7109375" style="181" customWidth="1"/>
    <col min="6667" max="6669" width="4.5703125" style="181" customWidth="1"/>
    <col min="6670" max="6698" width="10.28515625" style="181" customWidth="1"/>
    <col min="6699" max="6702" width="10.85546875" style="181" customWidth="1"/>
    <col min="6703" max="6707" width="12.5703125" style="181" customWidth="1"/>
    <col min="6708" max="6718" width="0" style="181" hidden="1" customWidth="1"/>
    <col min="6719" max="6754" width="12.5703125" style="181" customWidth="1"/>
    <col min="6755" max="6912" width="11.42578125" style="181"/>
    <col min="6913" max="6913" width="17.42578125" style="181" customWidth="1"/>
    <col min="6914" max="6914" width="19.5703125" style="181" customWidth="1"/>
    <col min="6915" max="6915" width="12.42578125" style="181" customWidth="1"/>
    <col min="6916" max="6916" width="18.7109375" style="181" customWidth="1"/>
    <col min="6917" max="6917" width="12.7109375" style="181" customWidth="1"/>
    <col min="6918" max="6918" width="12.5703125" style="181" customWidth="1"/>
    <col min="6919" max="6919" width="12.7109375" style="181" customWidth="1"/>
    <col min="6920" max="6920" width="12" style="181" customWidth="1"/>
    <col min="6921" max="6922" width="12.7109375" style="181" customWidth="1"/>
    <col min="6923" max="6925" width="4.5703125" style="181" customWidth="1"/>
    <col min="6926" max="6954" width="10.28515625" style="181" customWidth="1"/>
    <col min="6955" max="6958" width="10.85546875" style="181" customWidth="1"/>
    <col min="6959" max="6963" width="12.5703125" style="181" customWidth="1"/>
    <col min="6964" max="6974" width="0" style="181" hidden="1" customWidth="1"/>
    <col min="6975" max="7010" width="12.5703125" style="181" customWidth="1"/>
    <col min="7011" max="7168" width="11.42578125" style="181"/>
    <col min="7169" max="7169" width="17.42578125" style="181" customWidth="1"/>
    <col min="7170" max="7170" width="19.5703125" style="181" customWidth="1"/>
    <col min="7171" max="7171" width="12.42578125" style="181" customWidth="1"/>
    <col min="7172" max="7172" width="18.7109375" style="181" customWidth="1"/>
    <col min="7173" max="7173" width="12.7109375" style="181" customWidth="1"/>
    <col min="7174" max="7174" width="12.5703125" style="181" customWidth="1"/>
    <col min="7175" max="7175" width="12.7109375" style="181" customWidth="1"/>
    <col min="7176" max="7176" width="12" style="181" customWidth="1"/>
    <col min="7177" max="7178" width="12.7109375" style="181" customWidth="1"/>
    <col min="7179" max="7181" width="4.5703125" style="181" customWidth="1"/>
    <col min="7182" max="7210" width="10.28515625" style="181" customWidth="1"/>
    <col min="7211" max="7214" width="10.85546875" style="181" customWidth="1"/>
    <col min="7215" max="7219" width="12.5703125" style="181" customWidth="1"/>
    <col min="7220" max="7230" width="0" style="181" hidden="1" customWidth="1"/>
    <col min="7231" max="7266" width="12.5703125" style="181" customWidth="1"/>
    <col min="7267" max="7424" width="11.42578125" style="181"/>
    <col min="7425" max="7425" width="17.42578125" style="181" customWidth="1"/>
    <col min="7426" max="7426" width="19.5703125" style="181" customWidth="1"/>
    <col min="7427" max="7427" width="12.42578125" style="181" customWidth="1"/>
    <col min="7428" max="7428" width="18.7109375" style="181" customWidth="1"/>
    <col min="7429" max="7429" width="12.7109375" style="181" customWidth="1"/>
    <col min="7430" max="7430" width="12.5703125" style="181" customWidth="1"/>
    <col min="7431" max="7431" width="12.7109375" style="181" customWidth="1"/>
    <col min="7432" max="7432" width="12" style="181" customWidth="1"/>
    <col min="7433" max="7434" width="12.7109375" style="181" customWidth="1"/>
    <col min="7435" max="7437" width="4.5703125" style="181" customWidth="1"/>
    <col min="7438" max="7466" width="10.28515625" style="181" customWidth="1"/>
    <col min="7467" max="7470" width="10.85546875" style="181" customWidth="1"/>
    <col min="7471" max="7475" width="12.5703125" style="181" customWidth="1"/>
    <col min="7476" max="7486" width="0" style="181" hidden="1" customWidth="1"/>
    <col min="7487" max="7522" width="12.5703125" style="181" customWidth="1"/>
    <col min="7523" max="7680" width="11.42578125" style="181"/>
    <col min="7681" max="7681" width="17.42578125" style="181" customWidth="1"/>
    <col min="7682" max="7682" width="19.5703125" style="181" customWidth="1"/>
    <col min="7683" max="7683" width="12.42578125" style="181" customWidth="1"/>
    <col min="7684" max="7684" width="18.7109375" style="181" customWidth="1"/>
    <col min="7685" max="7685" width="12.7109375" style="181" customWidth="1"/>
    <col min="7686" max="7686" width="12.5703125" style="181" customWidth="1"/>
    <col min="7687" max="7687" width="12.7109375" style="181" customWidth="1"/>
    <col min="7688" max="7688" width="12" style="181" customWidth="1"/>
    <col min="7689" max="7690" width="12.7109375" style="181" customWidth="1"/>
    <col min="7691" max="7693" width="4.5703125" style="181" customWidth="1"/>
    <col min="7694" max="7722" width="10.28515625" style="181" customWidth="1"/>
    <col min="7723" max="7726" width="10.85546875" style="181" customWidth="1"/>
    <col min="7727" max="7731" width="12.5703125" style="181" customWidth="1"/>
    <col min="7732" max="7742" width="0" style="181" hidden="1" customWidth="1"/>
    <col min="7743" max="7778" width="12.5703125" style="181" customWidth="1"/>
    <col min="7779" max="7936" width="11.42578125" style="181"/>
    <col min="7937" max="7937" width="17.42578125" style="181" customWidth="1"/>
    <col min="7938" max="7938" width="19.5703125" style="181" customWidth="1"/>
    <col min="7939" max="7939" width="12.42578125" style="181" customWidth="1"/>
    <col min="7940" max="7940" width="18.7109375" style="181" customWidth="1"/>
    <col min="7941" max="7941" width="12.7109375" style="181" customWidth="1"/>
    <col min="7942" max="7942" width="12.5703125" style="181" customWidth="1"/>
    <col min="7943" max="7943" width="12.7109375" style="181" customWidth="1"/>
    <col min="7944" max="7944" width="12" style="181" customWidth="1"/>
    <col min="7945" max="7946" width="12.7109375" style="181" customWidth="1"/>
    <col min="7947" max="7949" width="4.5703125" style="181" customWidth="1"/>
    <col min="7950" max="7978" width="10.28515625" style="181" customWidth="1"/>
    <col min="7979" max="7982" width="10.85546875" style="181" customWidth="1"/>
    <col min="7983" max="7987" width="12.5703125" style="181" customWidth="1"/>
    <col min="7988" max="7998" width="0" style="181" hidden="1" customWidth="1"/>
    <col min="7999" max="8034" width="12.5703125" style="181" customWidth="1"/>
    <col min="8035" max="8192" width="11.42578125" style="181"/>
    <col min="8193" max="8193" width="17.42578125" style="181" customWidth="1"/>
    <col min="8194" max="8194" width="19.5703125" style="181" customWidth="1"/>
    <col min="8195" max="8195" width="12.42578125" style="181" customWidth="1"/>
    <col min="8196" max="8196" width="18.7109375" style="181" customWidth="1"/>
    <col min="8197" max="8197" width="12.7109375" style="181" customWidth="1"/>
    <col min="8198" max="8198" width="12.5703125" style="181" customWidth="1"/>
    <col min="8199" max="8199" width="12.7109375" style="181" customWidth="1"/>
    <col min="8200" max="8200" width="12" style="181" customWidth="1"/>
    <col min="8201" max="8202" width="12.7109375" style="181" customWidth="1"/>
    <col min="8203" max="8205" width="4.5703125" style="181" customWidth="1"/>
    <col min="8206" max="8234" width="10.28515625" style="181" customWidth="1"/>
    <col min="8235" max="8238" width="10.85546875" style="181" customWidth="1"/>
    <col min="8239" max="8243" width="12.5703125" style="181" customWidth="1"/>
    <col min="8244" max="8254" width="0" style="181" hidden="1" customWidth="1"/>
    <col min="8255" max="8290" width="12.5703125" style="181" customWidth="1"/>
    <col min="8291" max="8448" width="11.42578125" style="181"/>
    <col min="8449" max="8449" width="17.42578125" style="181" customWidth="1"/>
    <col min="8450" max="8450" width="19.5703125" style="181" customWidth="1"/>
    <col min="8451" max="8451" width="12.42578125" style="181" customWidth="1"/>
    <col min="8452" max="8452" width="18.7109375" style="181" customWidth="1"/>
    <col min="8453" max="8453" width="12.7109375" style="181" customWidth="1"/>
    <col min="8454" max="8454" width="12.5703125" style="181" customWidth="1"/>
    <col min="8455" max="8455" width="12.7109375" style="181" customWidth="1"/>
    <col min="8456" max="8456" width="12" style="181" customWidth="1"/>
    <col min="8457" max="8458" width="12.7109375" style="181" customWidth="1"/>
    <col min="8459" max="8461" width="4.5703125" style="181" customWidth="1"/>
    <col min="8462" max="8490" width="10.28515625" style="181" customWidth="1"/>
    <col min="8491" max="8494" width="10.85546875" style="181" customWidth="1"/>
    <col min="8495" max="8499" width="12.5703125" style="181" customWidth="1"/>
    <col min="8500" max="8510" width="0" style="181" hidden="1" customWidth="1"/>
    <col min="8511" max="8546" width="12.5703125" style="181" customWidth="1"/>
    <col min="8547" max="8704" width="11.42578125" style="181"/>
    <col min="8705" max="8705" width="17.42578125" style="181" customWidth="1"/>
    <col min="8706" max="8706" width="19.5703125" style="181" customWidth="1"/>
    <col min="8707" max="8707" width="12.42578125" style="181" customWidth="1"/>
    <col min="8708" max="8708" width="18.7109375" style="181" customWidth="1"/>
    <col min="8709" max="8709" width="12.7109375" style="181" customWidth="1"/>
    <col min="8710" max="8710" width="12.5703125" style="181" customWidth="1"/>
    <col min="8711" max="8711" width="12.7109375" style="181" customWidth="1"/>
    <col min="8712" max="8712" width="12" style="181" customWidth="1"/>
    <col min="8713" max="8714" width="12.7109375" style="181" customWidth="1"/>
    <col min="8715" max="8717" width="4.5703125" style="181" customWidth="1"/>
    <col min="8718" max="8746" width="10.28515625" style="181" customWidth="1"/>
    <col min="8747" max="8750" width="10.85546875" style="181" customWidth="1"/>
    <col min="8751" max="8755" width="12.5703125" style="181" customWidth="1"/>
    <col min="8756" max="8766" width="0" style="181" hidden="1" customWidth="1"/>
    <col min="8767" max="8802" width="12.5703125" style="181" customWidth="1"/>
    <col min="8803" max="8960" width="11.42578125" style="181"/>
    <col min="8961" max="8961" width="17.42578125" style="181" customWidth="1"/>
    <col min="8962" max="8962" width="19.5703125" style="181" customWidth="1"/>
    <col min="8963" max="8963" width="12.42578125" style="181" customWidth="1"/>
    <col min="8964" max="8964" width="18.7109375" style="181" customWidth="1"/>
    <col min="8965" max="8965" width="12.7109375" style="181" customWidth="1"/>
    <col min="8966" max="8966" width="12.5703125" style="181" customWidth="1"/>
    <col min="8967" max="8967" width="12.7109375" style="181" customWidth="1"/>
    <col min="8968" max="8968" width="12" style="181" customWidth="1"/>
    <col min="8969" max="8970" width="12.7109375" style="181" customWidth="1"/>
    <col min="8971" max="8973" width="4.5703125" style="181" customWidth="1"/>
    <col min="8974" max="9002" width="10.28515625" style="181" customWidth="1"/>
    <col min="9003" max="9006" width="10.85546875" style="181" customWidth="1"/>
    <col min="9007" max="9011" width="12.5703125" style="181" customWidth="1"/>
    <col min="9012" max="9022" width="0" style="181" hidden="1" customWidth="1"/>
    <col min="9023" max="9058" width="12.5703125" style="181" customWidth="1"/>
    <col min="9059" max="9216" width="11.42578125" style="181"/>
    <col min="9217" max="9217" width="17.42578125" style="181" customWidth="1"/>
    <col min="9218" max="9218" width="19.5703125" style="181" customWidth="1"/>
    <col min="9219" max="9219" width="12.42578125" style="181" customWidth="1"/>
    <col min="9220" max="9220" width="18.7109375" style="181" customWidth="1"/>
    <col min="9221" max="9221" width="12.7109375" style="181" customWidth="1"/>
    <col min="9222" max="9222" width="12.5703125" style="181" customWidth="1"/>
    <col min="9223" max="9223" width="12.7109375" style="181" customWidth="1"/>
    <col min="9224" max="9224" width="12" style="181" customWidth="1"/>
    <col min="9225" max="9226" width="12.7109375" style="181" customWidth="1"/>
    <col min="9227" max="9229" width="4.5703125" style="181" customWidth="1"/>
    <col min="9230" max="9258" width="10.28515625" style="181" customWidth="1"/>
    <col min="9259" max="9262" width="10.85546875" style="181" customWidth="1"/>
    <col min="9263" max="9267" width="12.5703125" style="181" customWidth="1"/>
    <col min="9268" max="9278" width="0" style="181" hidden="1" customWidth="1"/>
    <col min="9279" max="9314" width="12.5703125" style="181" customWidth="1"/>
    <col min="9315" max="9472" width="11.42578125" style="181"/>
    <col min="9473" max="9473" width="17.42578125" style="181" customWidth="1"/>
    <col min="9474" max="9474" width="19.5703125" style="181" customWidth="1"/>
    <col min="9475" max="9475" width="12.42578125" style="181" customWidth="1"/>
    <col min="9476" max="9476" width="18.7109375" style="181" customWidth="1"/>
    <col min="9477" max="9477" width="12.7109375" style="181" customWidth="1"/>
    <col min="9478" max="9478" width="12.5703125" style="181" customWidth="1"/>
    <col min="9479" max="9479" width="12.7109375" style="181" customWidth="1"/>
    <col min="9480" max="9480" width="12" style="181" customWidth="1"/>
    <col min="9481" max="9482" width="12.7109375" style="181" customWidth="1"/>
    <col min="9483" max="9485" width="4.5703125" style="181" customWidth="1"/>
    <col min="9486" max="9514" width="10.28515625" style="181" customWidth="1"/>
    <col min="9515" max="9518" width="10.85546875" style="181" customWidth="1"/>
    <col min="9519" max="9523" width="12.5703125" style="181" customWidth="1"/>
    <col min="9524" max="9534" width="0" style="181" hidden="1" customWidth="1"/>
    <col min="9535" max="9570" width="12.5703125" style="181" customWidth="1"/>
    <col min="9571" max="9728" width="11.42578125" style="181"/>
    <col min="9729" max="9729" width="17.42578125" style="181" customWidth="1"/>
    <col min="9730" max="9730" width="19.5703125" style="181" customWidth="1"/>
    <col min="9731" max="9731" width="12.42578125" style="181" customWidth="1"/>
    <col min="9732" max="9732" width="18.7109375" style="181" customWidth="1"/>
    <col min="9733" max="9733" width="12.7109375" style="181" customWidth="1"/>
    <col min="9734" max="9734" width="12.5703125" style="181" customWidth="1"/>
    <col min="9735" max="9735" width="12.7109375" style="181" customWidth="1"/>
    <col min="9736" max="9736" width="12" style="181" customWidth="1"/>
    <col min="9737" max="9738" width="12.7109375" style="181" customWidth="1"/>
    <col min="9739" max="9741" width="4.5703125" style="181" customWidth="1"/>
    <col min="9742" max="9770" width="10.28515625" style="181" customWidth="1"/>
    <col min="9771" max="9774" width="10.85546875" style="181" customWidth="1"/>
    <col min="9775" max="9779" width="12.5703125" style="181" customWidth="1"/>
    <col min="9780" max="9790" width="0" style="181" hidden="1" customWidth="1"/>
    <col min="9791" max="9826" width="12.5703125" style="181" customWidth="1"/>
    <col min="9827" max="9984" width="11.42578125" style="181"/>
    <col min="9985" max="9985" width="17.42578125" style="181" customWidth="1"/>
    <col min="9986" max="9986" width="19.5703125" style="181" customWidth="1"/>
    <col min="9987" max="9987" width="12.42578125" style="181" customWidth="1"/>
    <col min="9988" max="9988" width="18.7109375" style="181" customWidth="1"/>
    <col min="9989" max="9989" width="12.7109375" style="181" customWidth="1"/>
    <col min="9990" max="9990" width="12.5703125" style="181" customWidth="1"/>
    <col min="9991" max="9991" width="12.7109375" style="181" customWidth="1"/>
    <col min="9992" max="9992" width="12" style="181" customWidth="1"/>
    <col min="9993" max="9994" width="12.7109375" style="181" customWidth="1"/>
    <col min="9995" max="9997" width="4.5703125" style="181" customWidth="1"/>
    <col min="9998" max="10026" width="10.28515625" style="181" customWidth="1"/>
    <col min="10027" max="10030" width="10.85546875" style="181" customWidth="1"/>
    <col min="10031" max="10035" width="12.5703125" style="181" customWidth="1"/>
    <col min="10036" max="10046" width="0" style="181" hidden="1" customWidth="1"/>
    <col min="10047" max="10082" width="12.5703125" style="181" customWidth="1"/>
    <col min="10083" max="10240" width="11.42578125" style="181"/>
    <col min="10241" max="10241" width="17.42578125" style="181" customWidth="1"/>
    <col min="10242" max="10242" width="19.5703125" style="181" customWidth="1"/>
    <col min="10243" max="10243" width="12.42578125" style="181" customWidth="1"/>
    <col min="10244" max="10244" width="18.7109375" style="181" customWidth="1"/>
    <col min="10245" max="10245" width="12.7109375" style="181" customWidth="1"/>
    <col min="10246" max="10246" width="12.5703125" style="181" customWidth="1"/>
    <col min="10247" max="10247" width="12.7109375" style="181" customWidth="1"/>
    <col min="10248" max="10248" width="12" style="181" customWidth="1"/>
    <col min="10249" max="10250" width="12.7109375" style="181" customWidth="1"/>
    <col min="10251" max="10253" width="4.5703125" style="181" customWidth="1"/>
    <col min="10254" max="10282" width="10.28515625" style="181" customWidth="1"/>
    <col min="10283" max="10286" width="10.85546875" style="181" customWidth="1"/>
    <col min="10287" max="10291" width="12.5703125" style="181" customWidth="1"/>
    <col min="10292" max="10302" width="0" style="181" hidden="1" customWidth="1"/>
    <col min="10303" max="10338" width="12.5703125" style="181" customWidth="1"/>
    <col min="10339" max="10496" width="11.42578125" style="181"/>
    <col min="10497" max="10497" width="17.42578125" style="181" customWidth="1"/>
    <col min="10498" max="10498" width="19.5703125" style="181" customWidth="1"/>
    <col min="10499" max="10499" width="12.42578125" style="181" customWidth="1"/>
    <col min="10500" max="10500" width="18.7109375" style="181" customWidth="1"/>
    <col min="10501" max="10501" width="12.7109375" style="181" customWidth="1"/>
    <col min="10502" max="10502" width="12.5703125" style="181" customWidth="1"/>
    <col min="10503" max="10503" width="12.7109375" style="181" customWidth="1"/>
    <col min="10504" max="10504" width="12" style="181" customWidth="1"/>
    <col min="10505" max="10506" width="12.7109375" style="181" customWidth="1"/>
    <col min="10507" max="10509" width="4.5703125" style="181" customWidth="1"/>
    <col min="10510" max="10538" width="10.28515625" style="181" customWidth="1"/>
    <col min="10539" max="10542" width="10.85546875" style="181" customWidth="1"/>
    <col min="10543" max="10547" width="12.5703125" style="181" customWidth="1"/>
    <col min="10548" max="10558" width="0" style="181" hidden="1" customWidth="1"/>
    <col min="10559" max="10594" width="12.5703125" style="181" customWidth="1"/>
    <col min="10595" max="10752" width="11.42578125" style="181"/>
    <col min="10753" max="10753" width="17.42578125" style="181" customWidth="1"/>
    <col min="10754" max="10754" width="19.5703125" style="181" customWidth="1"/>
    <col min="10755" max="10755" width="12.42578125" style="181" customWidth="1"/>
    <col min="10756" max="10756" width="18.7109375" style="181" customWidth="1"/>
    <col min="10757" max="10757" width="12.7109375" style="181" customWidth="1"/>
    <col min="10758" max="10758" width="12.5703125" style="181" customWidth="1"/>
    <col min="10759" max="10759" width="12.7109375" style="181" customWidth="1"/>
    <col min="10760" max="10760" width="12" style="181" customWidth="1"/>
    <col min="10761" max="10762" width="12.7109375" style="181" customWidth="1"/>
    <col min="10763" max="10765" width="4.5703125" style="181" customWidth="1"/>
    <col min="10766" max="10794" width="10.28515625" style="181" customWidth="1"/>
    <col min="10795" max="10798" width="10.85546875" style="181" customWidth="1"/>
    <col min="10799" max="10803" width="12.5703125" style="181" customWidth="1"/>
    <col min="10804" max="10814" width="0" style="181" hidden="1" customWidth="1"/>
    <col min="10815" max="10850" width="12.5703125" style="181" customWidth="1"/>
    <col min="10851" max="11008" width="11.42578125" style="181"/>
    <col min="11009" max="11009" width="17.42578125" style="181" customWidth="1"/>
    <col min="11010" max="11010" width="19.5703125" style="181" customWidth="1"/>
    <col min="11011" max="11011" width="12.42578125" style="181" customWidth="1"/>
    <col min="11012" max="11012" width="18.7109375" style="181" customWidth="1"/>
    <col min="11013" max="11013" width="12.7109375" style="181" customWidth="1"/>
    <col min="11014" max="11014" width="12.5703125" style="181" customWidth="1"/>
    <col min="11015" max="11015" width="12.7109375" style="181" customWidth="1"/>
    <col min="11016" max="11016" width="12" style="181" customWidth="1"/>
    <col min="11017" max="11018" width="12.7109375" style="181" customWidth="1"/>
    <col min="11019" max="11021" width="4.5703125" style="181" customWidth="1"/>
    <col min="11022" max="11050" width="10.28515625" style="181" customWidth="1"/>
    <col min="11051" max="11054" width="10.85546875" style="181" customWidth="1"/>
    <col min="11055" max="11059" width="12.5703125" style="181" customWidth="1"/>
    <col min="11060" max="11070" width="0" style="181" hidden="1" customWidth="1"/>
    <col min="11071" max="11106" width="12.5703125" style="181" customWidth="1"/>
    <col min="11107" max="11264" width="11.42578125" style="181"/>
    <col min="11265" max="11265" width="17.42578125" style="181" customWidth="1"/>
    <col min="11266" max="11266" width="19.5703125" style="181" customWidth="1"/>
    <col min="11267" max="11267" width="12.42578125" style="181" customWidth="1"/>
    <col min="11268" max="11268" width="18.7109375" style="181" customWidth="1"/>
    <col min="11269" max="11269" width="12.7109375" style="181" customWidth="1"/>
    <col min="11270" max="11270" width="12.5703125" style="181" customWidth="1"/>
    <col min="11271" max="11271" width="12.7109375" style="181" customWidth="1"/>
    <col min="11272" max="11272" width="12" style="181" customWidth="1"/>
    <col min="11273" max="11274" width="12.7109375" style="181" customWidth="1"/>
    <col min="11275" max="11277" width="4.5703125" style="181" customWidth="1"/>
    <col min="11278" max="11306" width="10.28515625" style="181" customWidth="1"/>
    <col min="11307" max="11310" width="10.85546875" style="181" customWidth="1"/>
    <col min="11311" max="11315" width="12.5703125" style="181" customWidth="1"/>
    <col min="11316" max="11326" width="0" style="181" hidden="1" customWidth="1"/>
    <col min="11327" max="11362" width="12.5703125" style="181" customWidth="1"/>
    <col min="11363" max="11520" width="11.42578125" style="181"/>
    <col min="11521" max="11521" width="17.42578125" style="181" customWidth="1"/>
    <col min="11522" max="11522" width="19.5703125" style="181" customWidth="1"/>
    <col min="11523" max="11523" width="12.42578125" style="181" customWidth="1"/>
    <col min="11524" max="11524" width="18.7109375" style="181" customWidth="1"/>
    <col min="11525" max="11525" width="12.7109375" style="181" customWidth="1"/>
    <col min="11526" max="11526" width="12.5703125" style="181" customWidth="1"/>
    <col min="11527" max="11527" width="12.7109375" style="181" customWidth="1"/>
    <col min="11528" max="11528" width="12" style="181" customWidth="1"/>
    <col min="11529" max="11530" width="12.7109375" style="181" customWidth="1"/>
    <col min="11531" max="11533" width="4.5703125" style="181" customWidth="1"/>
    <col min="11534" max="11562" width="10.28515625" style="181" customWidth="1"/>
    <col min="11563" max="11566" width="10.85546875" style="181" customWidth="1"/>
    <col min="11567" max="11571" width="12.5703125" style="181" customWidth="1"/>
    <col min="11572" max="11582" width="0" style="181" hidden="1" customWidth="1"/>
    <col min="11583" max="11618" width="12.5703125" style="181" customWidth="1"/>
    <col min="11619" max="11776" width="11.42578125" style="181"/>
    <col min="11777" max="11777" width="17.42578125" style="181" customWidth="1"/>
    <col min="11778" max="11778" width="19.5703125" style="181" customWidth="1"/>
    <col min="11779" max="11779" width="12.42578125" style="181" customWidth="1"/>
    <col min="11780" max="11780" width="18.7109375" style="181" customWidth="1"/>
    <col min="11781" max="11781" width="12.7109375" style="181" customWidth="1"/>
    <col min="11782" max="11782" width="12.5703125" style="181" customWidth="1"/>
    <col min="11783" max="11783" width="12.7109375" style="181" customWidth="1"/>
    <col min="11784" max="11784" width="12" style="181" customWidth="1"/>
    <col min="11785" max="11786" width="12.7109375" style="181" customWidth="1"/>
    <col min="11787" max="11789" width="4.5703125" style="181" customWidth="1"/>
    <col min="11790" max="11818" width="10.28515625" style="181" customWidth="1"/>
    <col min="11819" max="11822" width="10.85546875" style="181" customWidth="1"/>
    <col min="11823" max="11827" width="12.5703125" style="181" customWidth="1"/>
    <col min="11828" max="11838" width="0" style="181" hidden="1" customWidth="1"/>
    <col min="11839" max="11874" width="12.5703125" style="181" customWidth="1"/>
    <col min="11875" max="12032" width="11.42578125" style="181"/>
    <col min="12033" max="12033" width="17.42578125" style="181" customWidth="1"/>
    <col min="12034" max="12034" width="19.5703125" style="181" customWidth="1"/>
    <col min="12035" max="12035" width="12.42578125" style="181" customWidth="1"/>
    <col min="12036" max="12036" width="18.7109375" style="181" customWidth="1"/>
    <col min="12037" max="12037" width="12.7109375" style="181" customWidth="1"/>
    <col min="12038" max="12038" width="12.5703125" style="181" customWidth="1"/>
    <col min="12039" max="12039" width="12.7109375" style="181" customWidth="1"/>
    <col min="12040" max="12040" width="12" style="181" customWidth="1"/>
    <col min="12041" max="12042" width="12.7109375" style="181" customWidth="1"/>
    <col min="12043" max="12045" width="4.5703125" style="181" customWidth="1"/>
    <col min="12046" max="12074" width="10.28515625" style="181" customWidth="1"/>
    <col min="12075" max="12078" width="10.85546875" style="181" customWidth="1"/>
    <col min="12079" max="12083" width="12.5703125" style="181" customWidth="1"/>
    <col min="12084" max="12094" width="0" style="181" hidden="1" customWidth="1"/>
    <col min="12095" max="12130" width="12.5703125" style="181" customWidth="1"/>
    <col min="12131" max="12288" width="11.42578125" style="181"/>
    <col min="12289" max="12289" width="17.42578125" style="181" customWidth="1"/>
    <col min="12290" max="12290" width="19.5703125" style="181" customWidth="1"/>
    <col min="12291" max="12291" width="12.42578125" style="181" customWidth="1"/>
    <col min="12292" max="12292" width="18.7109375" style="181" customWidth="1"/>
    <col min="12293" max="12293" width="12.7109375" style="181" customWidth="1"/>
    <col min="12294" max="12294" width="12.5703125" style="181" customWidth="1"/>
    <col min="12295" max="12295" width="12.7109375" style="181" customWidth="1"/>
    <col min="12296" max="12296" width="12" style="181" customWidth="1"/>
    <col min="12297" max="12298" width="12.7109375" style="181" customWidth="1"/>
    <col min="12299" max="12301" width="4.5703125" style="181" customWidth="1"/>
    <col min="12302" max="12330" width="10.28515625" style="181" customWidth="1"/>
    <col min="12331" max="12334" width="10.85546875" style="181" customWidth="1"/>
    <col min="12335" max="12339" width="12.5703125" style="181" customWidth="1"/>
    <col min="12340" max="12350" width="0" style="181" hidden="1" customWidth="1"/>
    <col min="12351" max="12386" width="12.5703125" style="181" customWidth="1"/>
    <col min="12387" max="12544" width="11.42578125" style="181"/>
    <col min="12545" max="12545" width="17.42578125" style="181" customWidth="1"/>
    <col min="12546" max="12546" width="19.5703125" style="181" customWidth="1"/>
    <col min="12547" max="12547" width="12.42578125" style="181" customWidth="1"/>
    <col min="12548" max="12548" width="18.7109375" style="181" customWidth="1"/>
    <col min="12549" max="12549" width="12.7109375" style="181" customWidth="1"/>
    <col min="12550" max="12550" width="12.5703125" style="181" customWidth="1"/>
    <col min="12551" max="12551" width="12.7109375" style="181" customWidth="1"/>
    <col min="12552" max="12552" width="12" style="181" customWidth="1"/>
    <col min="12553" max="12554" width="12.7109375" style="181" customWidth="1"/>
    <col min="12555" max="12557" width="4.5703125" style="181" customWidth="1"/>
    <col min="12558" max="12586" width="10.28515625" style="181" customWidth="1"/>
    <col min="12587" max="12590" width="10.85546875" style="181" customWidth="1"/>
    <col min="12591" max="12595" width="12.5703125" style="181" customWidth="1"/>
    <col min="12596" max="12606" width="0" style="181" hidden="1" customWidth="1"/>
    <col min="12607" max="12642" width="12.5703125" style="181" customWidth="1"/>
    <col min="12643" max="12800" width="11.42578125" style="181"/>
    <col min="12801" max="12801" width="17.42578125" style="181" customWidth="1"/>
    <col min="12802" max="12802" width="19.5703125" style="181" customWidth="1"/>
    <col min="12803" max="12803" width="12.42578125" style="181" customWidth="1"/>
    <col min="12804" max="12804" width="18.7109375" style="181" customWidth="1"/>
    <col min="12805" max="12805" width="12.7109375" style="181" customWidth="1"/>
    <col min="12806" max="12806" width="12.5703125" style="181" customWidth="1"/>
    <col min="12807" max="12807" width="12.7109375" style="181" customWidth="1"/>
    <col min="12808" max="12808" width="12" style="181" customWidth="1"/>
    <col min="12809" max="12810" width="12.7109375" style="181" customWidth="1"/>
    <col min="12811" max="12813" width="4.5703125" style="181" customWidth="1"/>
    <col min="12814" max="12842" width="10.28515625" style="181" customWidth="1"/>
    <col min="12843" max="12846" width="10.85546875" style="181" customWidth="1"/>
    <col min="12847" max="12851" width="12.5703125" style="181" customWidth="1"/>
    <col min="12852" max="12862" width="0" style="181" hidden="1" customWidth="1"/>
    <col min="12863" max="12898" width="12.5703125" style="181" customWidth="1"/>
    <col min="12899" max="13056" width="11.42578125" style="181"/>
    <col min="13057" max="13057" width="17.42578125" style="181" customWidth="1"/>
    <col min="13058" max="13058" width="19.5703125" style="181" customWidth="1"/>
    <col min="13059" max="13059" width="12.42578125" style="181" customWidth="1"/>
    <col min="13060" max="13060" width="18.7109375" style="181" customWidth="1"/>
    <col min="13061" max="13061" width="12.7109375" style="181" customWidth="1"/>
    <col min="13062" max="13062" width="12.5703125" style="181" customWidth="1"/>
    <col min="13063" max="13063" width="12.7109375" style="181" customWidth="1"/>
    <col min="13064" max="13064" width="12" style="181" customWidth="1"/>
    <col min="13065" max="13066" width="12.7109375" style="181" customWidth="1"/>
    <col min="13067" max="13069" width="4.5703125" style="181" customWidth="1"/>
    <col min="13070" max="13098" width="10.28515625" style="181" customWidth="1"/>
    <col min="13099" max="13102" width="10.85546875" style="181" customWidth="1"/>
    <col min="13103" max="13107" width="12.5703125" style="181" customWidth="1"/>
    <col min="13108" max="13118" width="0" style="181" hidden="1" customWidth="1"/>
    <col min="13119" max="13154" width="12.5703125" style="181" customWidth="1"/>
    <col min="13155" max="13312" width="11.42578125" style="181"/>
    <col min="13313" max="13313" width="17.42578125" style="181" customWidth="1"/>
    <col min="13314" max="13314" width="19.5703125" style="181" customWidth="1"/>
    <col min="13315" max="13315" width="12.42578125" style="181" customWidth="1"/>
    <col min="13316" max="13316" width="18.7109375" style="181" customWidth="1"/>
    <col min="13317" max="13317" width="12.7109375" style="181" customWidth="1"/>
    <col min="13318" max="13318" width="12.5703125" style="181" customWidth="1"/>
    <col min="13319" max="13319" width="12.7109375" style="181" customWidth="1"/>
    <col min="13320" max="13320" width="12" style="181" customWidth="1"/>
    <col min="13321" max="13322" width="12.7109375" style="181" customWidth="1"/>
    <col min="13323" max="13325" width="4.5703125" style="181" customWidth="1"/>
    <col min="13326" max="13354" width="10.28515625" style="181" customWidth="1"/>
    <col min="13355" max="13358" width="10.85546875" style="181" customWidth="1"/>
    <col min="13359" max="13363" width="12.5703125" style="181" customWidth="1"/>
    <col min="13364" max="13374" width="0" style="181" hidden="1" customWidth="1"/>
    <col min="13375" max="13410" width="12.5703125" style="181" customWidth="1"/>
    <col min="13411" max="13568" width="11.42578125" style="181"/>
    <col min="13569" max="13569" width="17.42578125" style="181" customWidth="1"/>
    <col min="13570" max="13570" width="19.5703125" style="181" customWidth="1"/>
    <col min="13571" max="13571" width="12.42578125" style="181" customWidth="1"/>
    <col min="13572" max="13572" width="18.7109375" style="181" customWidth="1"/>
    <col min="13573" max="13573" width="12.7109375" style="181" customWidth="1"/>
    <col min="13574" max="13574" width="12.5703125" style="181" customWidth="1"/>
    <col min="13575" max="13575" width="12.7109375" style="181" customWidth="1"/>
    <col min="13576" max="13576" width="12" style="181" customWidth="1"/>
    <col min="13577" max="13578" width="12.7109375" style="181" customWidth="1"/>
    <col min="13579" max="13581" width="4.5703125" style="181" customWidth="1"/>
    <col min="13582" max="13610" width="10.28515625" style="181" customWidth="1"/>
    <col min="13611" max="13614" width="10.85546875" style="181" customWidth="1"/>
    <col min="13615" max="13619" width="12.5703125" style="181" customWidth="1"/>
    <col min="13620" max="13630" width="0" style="181" hidden="1" customWidth="1"/>
    <col min="13631" max="13666" width="12.5703125" style="181" customWidth="1"/>
    <col min="13667" max="13824" width="11.42578125" style="181"/>
    <col min="13825" max="13825" width="17.42578125" style="181" customWidth="1"/>
    <col min="13826" max="13826" width="19.5703125" style="181" customWidth="1"/>
    <col min="13827" max="13827" width="12.42578125" style="181" customWidth="1"/>
    <col min="13828" max="13828" width="18.7109375" style="181" customWidth="1"/>
    <col min="13829" max="13829" width="12.7109375" style="181" customWidth="1"/>
    <col min="13830" max="13830" width="12.5703125" style="181" customWidth="1"/>
    <col min="13831" max="13831" width="12.7109375" style="181" customWidth="1"/>
    <col min="13832" max="13832" width="12" style="181" customWidth="1"/>
    <col min="13833" max="13834" width="12.7109375" style="181" customWidth="1"/>
    <col min="13835" max="13837" width="4.5703125" style="181" customWidth="1"/>
    <col min="13838" max="13866" width="10.28515625" style="181" customWidth="1"/>
    <col min="13867" max="13870" width="10.85546875" style="181" customWidth="1"/>
    <col min="13871" max="13875" width="12.5703125" style="181" customWidth="1"/>
    <col min="13876" max="13886" width="0" style="181" hidden="1" customWidth="1"/>
    <col min="13887" max="13922" width="12.5703125" style="181" customWidth="1"/>
    <col min="13923" max="14080" width="11.42578125" style="181"/>
    <col min="14081" max="14081" width="17.42578125" style="181" customWidth="1"/>
    <col min="14082" max="14082" width="19.5703125" style="181" customWidth="1"/>
    <col min="14083" max="14083" width="12.42578125" style="181" customWidth="1"/>
    <col min="14084" max="14084" width="18.7109375" style="181" customWidth="1"/>
    <col min="14085" max="14085" width="12.7109375" style="181" customWidth="1"/>
    <col min="14086" max="14086" width="12.5703125" style="181" customWidth="1"/>
    <col min="14087" max="14087" width="12.7109375" style="181" customWidth="1"/>
    <col min="14088" max="14088" width="12" style="181" customWidth="1"/>
    <col min="14089" max="14090" width="12.7109375" style="181" customWidth="1"/>
    <col min="14091" max="14093" width="4.5703125" style="181" customWidth="1"/>
    <col min="14094" max="14122" width="10.28515625" style="181" customWidth="1"/>
    <col min="14123" max="14126" width="10.85546875" style="181" customWidth="1"/>
    <col min="14127" max="14131" width="12.5703125" style="181" customWidth="1"/>
    <col min="14132" max="14142" width="0" style="181" hidden="1" customWidth="1"/>
    <col min="14143" max="14178" width="12.5703125" style="181" customWidth="1"/>
    <col min="14179" max="14336" width="11.42578125" style="181"/>
    <col min="14337" max="14337" width="17.42578125" style="181" customWidth="1"/>
    <col min="14338" max="14338" width="19.5703125" style="181" customWidth="1"/>
    <col min="14339" max="14339" width="12.42578125" style="181" customWidth="1"/>
    <col min="14340" max="14340" width="18.7109375" style="181" customWidth="1"/>
    <col min="14341" max="14341" width="12.7109375" style="181" customWidth="1"/>
    <col min="14342" max="14342" width="12.5703125" style="181" customWidth="1"/>
    <col min="14343" max="14343" width="12.7109375" style="181" customWidth="1"/>
    <col min="14344" max="14344" width="12" style="181" customWidth="1"/>
    <col min="14345" max="14346" width="12.7109375" style="181" customWidth="1"/>
    <col min="14347" max="14349" width="4.5703125" style="181" customWidth="1"/>
    <col min="14350" max="14378" width="10.28515625" style="181" customWidth="1"/>
    <col min="14379" max="14382" width="10.85546875" style="181" customWidth="1"/>
    <col min="14383" max="14387" width="12.5703125" style="181" customWidth="1"/>
    <col min="14388" max="14398" width="0" style="181" hidden="1" customWidth="1"/>
    <col min="14399" max="14434" width="12.5703125" style="181" customWidth="1"/>
    <col min="14435" max="14592" width="11.42578125" style="181"/>
    <col min="14593" max="14593" width="17.42578125" style="181" customWidth="1"/>
    <col min="14594" max="14594" width="19.5703125" style="181" customWidth="1"/>
    <col min="14595" max="14595" width="12.42578125" style="181" customWidth="1"/>
    <col min="14596" max="14596" width="18.7109375" style="181" customWidth="1"/>
    <col min="14597" max="14597" width="12.7109375" style="181" customWidth="1"/>
    <col min="14598" max="14598" width="12.5703125" style="181" customWidth="1"/>
    <col min="14599" max="14599" width="12.7109375" style="181" customWidth="1"/>
    <col min="14600" max="14600" width="12" style="181" customWidth="1"/>
    <col min="14601" max="14602" width="12.7109375" style="181" customWidth="1"/>
    <col min="14603" max="14605" width="4.5703125" style="181" customWidth="1"/>
    <col min="14606" max="14634" width="10.28515625" style="181" customWidth="1"/>
    <col min="14635" max="14638" width="10.85546875" style="181" customWidth="1"/>
    <col min="14639" max="14643" width="12.5703125" style="181" customWidth="1"/>
    <col min="14644" max="14654" width="0" style="181" hidden="1" customWidth="1"/>
    <col min="14655" max="14690" width="12.5703125" style="181" customWidth="1"/>
    <col min="14691" max="14848" width="11.42578125" style="181"/>
    <col min="14849" max="14849" width="17.42578125" style="181" customWidth="1"/>
    <col min="14850" max="14850" width="19.5703125" style="181" customWidth="1"/>
    <col min="14851" max="14851" width="12.42578125" style="181" customWidth="1"/>
    <col min="14852" max="14852" width="18.7109375" style="181" customWidth="1"/>
    <col min="14853" max="14853" width="12.7109375" style="181" customWidth="1"/>
    <col min="14854" max="14854" width="12.5703125" style="181" customWidth="1"/>
    <col min="14855" max="14855" width="12.7109375" style="181" customWidth="1"/>
    <col min="14856" max="14856" width="12" style="181" customWidth="1"/>
    <col min="14857" max="14858" width="12.7109375" style="181" customWidth="1"/>
    <col min="14859" max="14861" width="4.5703125" style="181" customWidth="1"/>
    <col min="14862" max="14890" width="10.28515625" style="181" customWidth="1"/>
    <col min="14891" max="14894" width="10.85546875" style="181" customWidth="1"/>
    <col min="14895" max="14899" width="12.5703125" style="181" customWidth="1"/>
    <col min="14900" max="14910" width="0" style="181" hidden="1" customWidth="1"/>
    <col min="14911" max="14946" width="12.5703125" style="181" customWidth="1"/>
    <col min="14947" max="15104" width="11.42578125" style="181"/>
    <col min="15105" max="15105" width="17.42578125" style="181" customWidth="1"/>
    <col min="15106" max="15106" width="19.5703125" style="181" customWidth="1"/>
    <col min="15107" max="15107" width="12.42578125" style="181" customWidth="1"/>
    <col min="15108" max="15108" width="18.7109375" style="181" customWidth="1"/>
    <col min="15109" max="15109" width="12.7109375" style="181" customWidth="1"/>
    <col min="15110" max="15110" width="12.5703125" style="181" customWidth="1"/>
    <col min="15111" max="15111" width="12.7109375" style="181" customWidth="1"/>
    <col min="15112" max="15112" width="12" style="181" customWidth="1"/>
    <col min="15113" max="15114" width="12.7109375" style="181" customWidth="1"/>
    <col min="15115" max="15117" width="4.5703125" style="181" customWidth="1"/>
    <col min="15118" max="15146" width="10.28515625" style="181" customWidth="1"/>
    <col min="15147" max="15150" width="10.85546875" style="181" customWidth="1"/>
    <col min="15151" max="15155" width="12.5703125" style="181" customWidth="1"/>
    <col min="15156" max="15166" width="0" style="181" hidden="1" customWidth="1"/>
    <col min="15167" max="15202" width="12.5703125" style="181" customWidth="1"/>
    <col min="15203" max="15360" width="11.42578125" style="181"/>
    <col min="15361" max="15361" width="17.42578125" style="181" customWidth="1"/>
    <col min="15362" max="15362" width="19.5703125" style="181" customWidth="1"/>
    <col min="15363" max="15363" width="12.42578125" style="181" customWidth="1"/>
    <col min="15364" max="15364" width="18.7109375" style="181" customWidth="1"/>
    <col min="15365" max="15365" width="12.7109375" style="181" customWidth="1"/>
    <col min="15366" max="15366" width="12.5703125" style="181" customWidth="1"/>
    <col min="15367" max="15367" width="12.7109375" style="181" customWidth="1"/>
    <col min="15368" max="15368" width="12" style="181" customWidth="1"/>
    <col min="15369" max="15370" width="12.7109375" style="181" customWidth="1"/>
    <col min="15371" max="15373" width="4.5703125" style="181" customWidth="1"/>
    <col min="15374" max="15402" width="10.28515625" style="181" customWidth="1"/>
    <col min="15403" max="15406" width="10.85546875" style="181" customWidth="1"/>
    <col min="15407" max="15411" width="12.5703125" style="181" customWidth="1"/>
    <col min="15412" max="15422" width="0" style="181" hidden="1" customWidth="1"/>
    <col min="15423" max="15458" width="12.5703125" style="181" customWidth="1"/>
    <col min="15459" max="15616" width="11.42578125" style="181"/>
    <col min="15617" max="15617" width="17.42578125" style="181" customWidth="1"/>
    <col min="15618" max="15618" width="19.5703125" style="181" customWidth="1"/>
    <col min="15619" max="15619" width="12.42578125" style="181" customWidth="1"/>
    <col min="15620" max="15620" width="18.7109375" style="181" customWidth="1"/>
    <col min="15621" max="15621" width="12.7109375" style="181" customWidth="1"/>
    <col min="15622" max="15622" width="12.5703125" style="181" customWidth="1"/>
    <col min="15623" max="15623" width="12.7109375" style="181" customWidth="1"/>
    <col min="15624" max="15624" width="12" style="181" customWidth="1"/>
    <col min="15625" max="15626" width="12.7109375" style="181" customWidth="1"/>
    <col min="15627" max="15629" width="4.5703125" style="181" customWidth="1"/>
    <col min="15630" max="15658" width="10.28515625" style="181" customWidth="1"/>
    <col min="15659" max="15662" width="10.85546875" style="181" customWidth="1"/>
    <col min="15663" max="15667" width="12.5703125" style="181" customWidth="1"/>
    <col min="15668" max="15678" width="0" style="181" hidden="1" customWidth="1"/>
    <col min="15679" max="15714" width="12.5703125" style="181" customWidth="1"/>
    <col min="15715" max="15872" width="11.42578125" style="181"/>
    <col min="15873" max="15873" width="17.42578125" style="181" customWidth="1"/>
    <col min="15874" max="15874" width="19.5703125" style="181" customWidth="1"/>
    <col min="15875" max="15875" width="12.42578125" style="181" customWidth="1"/>
    <col min="15876" max="15876" width="18.7109375" style="181" customWidth="1"/>
    <col min="15877" max="15877" width="12.7109375" style="181" customWidth="1"/>
    <col min="15878" max="15878" width="12.5703125" style="181" customWidth="1"/>
    <col min="15879" max="15879" width="12.7109375" style="181" customWidth="1"/>
    <col min="15880" max="15880" width="12" style="181" customWidth="1"/>
    <col min="15881" max="15882" width="12.7109375" style="181" customWidth="1"/>
    <col min="15883" max="15885" width="4.5703125" style="181" customWidth="1"/>
    <col min="15886" max="15914" width="10.28515625" style="181" customWidth="1"/>
    <col min="15915" max="15918" width="10.85546875" style="181" customWidth="1"/>
    <col min="15919" max="15923" width="12.5703125" style="181" customWidth="1"/>
    <col min="15924" max="15934" width="0" style="181" hidden="1" customWidth="1"/>
    <col min="15935" max="15970" width="12.5703125" style="181" customWidth="1"/>
    <col min="15971" max="16128" width="11.42578125" style="181"/>
    <col min="16129" max="16129" width="17.42578125" style="181" customWidth="1"/>
    <col min="16130" max="16130" width="19.5703125" style="181" customWidth="1"/>
    <col min="16131" max="16131" width="12.42578125" style="181" customWidth="1"/>
    <col min="16132" max="16132" width="18.7109375" style="181" customWidth="1"/>
    <col min="16133" max="16133" width="12.7109375" style="181" customWidth="1"/>
    <col min="16134" max="16134" width="12.5703125" style="181" customWidth="1"/>
    <col min="16135" max="16135" width="12.7109375" style="181" customWidth="1"/>
    <col min="16136" max="16136" width="12" style="181" customWidth="1"/>
    <col min="16137" max="16138" width="12.7109375" style="181" customWidth="1"/>
    <col min="16139" max="16141" width="4.5703125" style="181" customWidth="1"/>
    <col min="16142" max="16170" width="10.28515625" style="181" customWidth="1"/>
    <col min="16171" max="16174" width="10.85546875" style="181" customWidth="1"/>
    <col min="16175" max="16179" width="12.5703125" style="181" customWidth="1"/>
    <col min="16180" max="16190" width="0" style="181" hidden="1" customWidth="1"/>
    <col min="16191" max="16226" width="12.5703125" style="181" customWidth="1"/>
    <col min="16227" max="16384" width="11.42578125" style="181"/>
  </cols>
  <sheetData>
    <row r="1" spans="1:56" s="3" customFormat="1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188"/>
    </row>
    <row r="2" spans="1:56" s="3" customFormat="1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188"/>
    </row>
    <row r="3" spans="1:56" s="3" customFormat="1" ht="12.75" customHeight="1" x14ac:dyDescent="0.2">
      <c r="A3" s="1"/>
      <c r="B3" s="2"/>
      <c r="C3" s="2"/>
      <c r="D3" s="4"/>
      <c r="E3" s="2"/>
      <c r="F3" s="2"/>
      <c r="G3" s="2"/>
      <c r="H3" s="5"/>
      <c r="I3" s="2"/>
      <c r="J3" s="2"/>
      <c r="K3" s="188"/>
    </row>
    <row r="4" spans="1:56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188"/>
    </row>
    <row r="5" spans="1:56" s="3" customFormat="1" ht="33" customHeight="1" x14ac:dyDescent="0.35">
      <c r="A5" s="6"/>
      <c r="B5" s="2"/>
      <c r="C5" s="2"/>
      <c r="D5" s="2"/>
      <c r="E5" s="2"/>
      <c r="F5" s="2"/>
      <c r="G5" s="2"/>
      <c r="H5" s="2"/>
      <c r="I5" s="2"/>
      <c r="J5" s="2"/>
      <c r="K5" s="189"/>
    </row>
    <row r="6" spans="1:56" s="3" customFormat="1" ht="39.75" customHeight="1" x14ac:dyDescent="0.15">
      <c r="A6" s="932"/>
      <c r="B6" s="932"/>
      <c r="C6" s="932"/>
      <c r="D6" s="932"/>
      <c r="E6" s="932"/>
      <c r="F6" s="932"/>
      <c r="G6" s="932"/>
      <c r="H6" s="932"/>
      <c r="I6" s="932"/>
      <c r="J6" s="283"/>
      <c r="K6" s="190"/>
    </row>
    <row r="7" spans="1:56" s="3" customFormat="1" ht="30" customHeight="1" x14ac:dyDescent="0.2">
      <c r="A7" s="7"/>
      <c r="B7" s="7"/>
      <c r="C7" s="7"/>
      <c r="D7" s="7"/>
      <c r="E7" s="7"/>
      <c r="F7" s="7"/>
      <c r="G7" s="7"/>
      <c r="H7" s="7"/>
      <c r="I7" s="7"/>
      <c r="J7" s="8"/>
      <c r="K7" s="191"/>
    </row>
    <row r="8" spans="1:56" s="3" customFormat="1" ht="20.25" customHeight="1" x14ac:dyDescent="0.15">
      <c r="A8" s="753"/>
      <c r="B8" s="753"/>
      <c r="C8" s="753"/>
      <c r="D8" s="924"/>
      <c r="E8" s="783"/>
      <c r="F8" s="783"/>
      <c r="G8" s="783"/>
      <c r="H8" s="783"/>
      <c r="I8" s="783"/>
      <c r="J8" s="783"/>
      <c r="K8" s="191"/>
    </row>
    <row r="9" spans="1:56" s="9" customFormat="1" ht="18" customHeight="1" x14ac:dyDescent="0.15">
      <c r="A9" s="753"/>
      <c r="B9" s="753"/>
      <c r="C9" s="753"/>
      <c r="D9" s="924"/>
      <c r="E9" s="924"/>
      <c r="F9" s="924"/>
      <c r="G9" s="924"/>
      <c r="H9" s="924"/>
      <c r="I9" s="924"/>
      <c r="J9" s="924"/>
      <c r="K9" s="1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753"/>
      <c r="B10" s="753"/>
      <c r="C10" s="753"/>
      <c r="D10" s="924"/>
      <c r="E10" s="284"/>
      <c r="F10" s="11"/>
      <c r="G10" s="12"/>
      <c r="H10" s="284"/>
      <c r="I10" s="11"/>
      <c r="J10" s="12"/>
      <c r="K10" s="1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3"/>
      <c r="AX10" s="13"/>
      <c r="AY10" s="13"/>
      <c r="AZ10" s="13"/>
      <c r="BA10" s="13"/>
      <c r="BB10" s="13"/>
      <c r="BC10" s="13"/>
      <c r="BD10" s="13"/>
    </row>
    <row r="11" spans="1:56" s="9" customFormat="1" ht="21.75" customHeight="1" x14ac:dyDescent="0.15">
      <c r="A11" s="754"/>
      <c r="B11" s="14"/>
      <c r="C11" s="15"/>
      <c r="D11" s="16"/>
      <c r="E11" s="17"/>
      <c r="F11" s="18"/>
      <c r="G11" s="19"/>
      <c r="H11" s="17"/>
      <c r="I11" s="18"/>
      <c r="J11" s="19"/>
      <c r="K11" s="185"/>
      <c r="L11" s="20"/>
      <c r="M11" s="20"/>
      <c r="N11" s="20"/>
      <c r="O11" s="20"/>
      <c r="P11" s="20"/>
      <c r="Q11" s="20"/>
      <c r="R11" s="20"/>
      <c r="S11" s="20"/>
      <c r="T11" s="2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3"/>
      <c r="AX11" s="13"/>
      <c r="AY11" s="13"/>
      <c r="AZ11" s="13"/>
      <c r="BA11" s="13"/>
      <c r="BB11" s="13"/>
      <c r="BC11" s="13"/>
      <c r="BD11" s="13"/>
    </row>
    <row r="12" spans="1:56" s="9" customFormat="1" ht="18" customHeight="1" x14ac:dyDescent="0.15">
      <c r="A12" s="755"/>
      <c r="B12" s="279"/>
      <c r="C12" s="21"/>
      <c r="D12" s="22"/>
      <c r="E12" s="23"/>
      <c r="F12" s="24"/>
      <c r="G12" s="25"/>
      <c r="H12" s="23"/>
      <c r="I12" s="24"/>
      <c r="J12" s="25"/>
      <c r="K12" s="185"/>
      <c r="L12" s="20"/>
      <c r="M12" s="20"/>
      <c r="N12" s="20"/>
      <c r="O12" s="20"/>
      <c r="P12" s="20"/>
      <c r="Q12" s="20"/>
      <c r="R12" s="20"/>
      <c r="S12" s="20"/>
      <c r="T12" s="2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3"/>
      <c r="AX12" s="13"/>
      <c r="AY12" s="13"/>
      <c r="AZ12" s="13"/>
      <c r="BA12" s="13"/>
      <c r="BB12" s="13"/>
      <c r="BC12" s="13"/>
      <c r="BD12" s="13"/>
    </row>
    <row r="13" spans="1:56" s="9" customFormat="1" ht="23.25" customHeight="1" x14ac:dyDescent="0.15">
      <c r="A13" s="756"/>
      <c r="B13" s="757"/>
      <c r="C13" s="26"/>
      <c r="D13" s="27"/>
      <c r="E13" s="28"/>
      <c r="F13" s="29"/>
      <c r="G13" s="30"/>
      <c r="H13" s="28"/>
      <c r="I13" s="29"/>
      <c r="J13" s="30"/>
      <c r="K13" s="185"/>
      <c r="L13" s="20"/>
      <c r="M13" s="20"/>
      <c r="N13" s="20"/>
      <c r="O13" s="20"/>
      <c r="P13" s="20"/>
      <c r="Q13" s="20"/>
      <c r="R13" s="20"/>
      <c r="S13" s="20"/>
      <c r="T13" s="2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3"/>
      <c r="AX13" s="13"/>
      <c r="AY13" s="13"/>
      <c r="AZ13" s="13"/>
      <c r="BA13" s="13"/>
      <c r="BB13" s="13"/>
      <c r="BC13" s="13"/>
      <c r="BD13" s="13"/>
    </row>
    <row r="14" spans="1:56" s="9" customFormat="1" ht="15.75" customHeight="1" thickBot="1" x14ac:dyDescent="0.2">
      <c r="A14" s="761"/>
      <c r="B14" s="762"/>
      <c r="C14" s="763"/>
      <c r="D14" s="60"/>
      <c r="E14" s="192"/>
      <c r="F14" s="193"/>
      <c r="G14" s="194"/>
      <c r="H14" s="192"/>
      <c r="I14" s="193"/>
      <c r="J14" s="194"/>
      <c r="K14" s="185"/>
      <c r="L14" s="20"/>
      <c r="M14" s="20"/>
      <c r="N14" s="20"/>
      <c r="O14" s="20"/>
      <c r="P14" s="20"/>
      <c r="Q14" s="20"/>
      <c r="R14" s="20"/>
      <c r="S14" s="20"/>
      <c r="T14" s="2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3"/>
      <c r="AX14" s="13"/>
      <c r="AY14" s="13"/>
      <c r="AZ14" s="13"/>
      <c r="BA14" s="13"/>
      <c r="BB14" s="13"/>
      <c r="BC14" s="13"/>
      <c r="BD14" s="13"/>
    </row>
    <row r="15" spans="1:56" s="9" customFormat="1" ht="15.75" customHeight="1" x14ac:dyDescent="0.15">
      <c r="A15" s="933"/>
      <c r="B15" s="934"/>
      <c r="C15" s="935"/>
      <c r="D15" s="195"/>
      <c r="E15" s="196"/>
      <c r="F15" s="196"/>
      <c r="G15" s="196"/>
      <c r="H15" s="196"/>
      <c r="I15" s="196"/>
      <c r="J15" s="196"/>
      <c r="K15" s="185"/>
      <c r="L15" s="20"/>
      <c r="M15" s="20"/>
      <c r="N15" s="20"/>
      <c r="O15" s="20"/>
      <c r="P15" s="20"/>
      <c r="Q15" s="20"/>
      <c r="R15" s="20"/>
      <c r="S15" s="20"/>
      <c r="T15" s="2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3"/>
      <c r="AX15" s="13"/>
      <c r="AY15" s="13"/>
      <c r="AZ15" s="13"/>
      <c r="BA15" s="13"/>
      <c r="BB15" s="13"/>
      <c r="BC15" s="13"/>
      <c r="BD15" s="13"/>
    </row>
    <row r="16" spans="1:56" s="9" customFormat="1" ht="15.75" customHeight="1" x14ac:dyDescent="0.15">
      <c r="A16" s="795"/>
      <c r="B16" s="796"/>
      <c r="C16" s="797"/>
      <c r="D16" s="197"/>
      <c r="E16" s="198"/>
      <c r="F16" s="198"/>
      <c r="G16" s="198"/>
      <c r="H16" s="198"/>
      <c r="I16" s="198"/>
      <c r="J16" s="198"/>
      <c r="K16" s="185"/>
      <c r="L16" s="20"/>
      <c r="M16" s="20"/>
      <c r="N16" s="20"/>
      <c r="O16" s="20"/>
      <c r="P16" s="20"/>
      <c r="Q16" s="20"/>
      <c r="R16" s="20"/>
      <c r="S16" s="20"/>
      <c r="T16" s="2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3"/>
      <c r="AX16" s="13"/>
      <c r="AY16" s="13"/>
      <c r="AZ16" s="13"/>
      <c r="BA16" s="13"/>
      <c r="BB16" s="13"/>
      <c r="BC16" s="13"/>
      <c r="BD16" s="13"/>
    </row>
    <row r="17" spans="1:63" s="9" customFormat="1" ht="30.75" customHeight="1" x14ac:dyDescent="0.2">
      <c r="A17" s="35"/>
      <c r="B17" s="36"/>
      <c r="C17" s="36"/>
      <c r="D17" s="37"/>
      <c r="E17" s="37"/>
      <c r="F17" s="37"/>
      <c r="G17" s="37"/>
      <c r="H17" s="37"/>
      <c r="I17" s="285"/>
      <c r="J17" s="38"/>
      <c r="K17" s="199"/>
      <c r="L17" s="20"/>
      <c r="M17" s="20"/>
      <c r="N17" s="20"/>
      <c r="O17" s="20"/>
      <c r="P17" s="20"/>
      <c r="Q17" s="20"/>
      <c r="R17" s="20"/>
      <c r="S17" s="20"/>
      <c r="T17" s="2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753"/>
      <c r="B18" s="753"/>
      <c r="C18" s="753"/>
      <c r="D18" s="924"/>
      <c r="E18" s="924"/>
      <c r="F18" s="924"/>
      <c r="G18" s="924"/>
      <c r="H18" s="925"/>
      <c r="I18" s="926"/>
      <c r="J18" s="38"/>
      <c r="K18" s="1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753"/>
      <c r="B19" s="753"/>
      <c r="C19" s="753"/>
      <c r="D19" s="924"/>
      <c r="E19" s="290"/>
      <c r="F19" s="39"/>
      <c r="G19" s="40"/>
      <c r="H19" s="290"/>
      <c r="I19" s="40"/>
      <c r="J19" s="38"/>
      <c r="K19" s="1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1"/>
      <c r="AX19" s="13"/>
      <c r="AY19" s="13"/>
      <c r="AZ19" s="41"/>
      <c r="BA19" s="41"/>
      <c r="BB19" s="41"/>
      <c r="BC19" s="41"/>
      <c r="BD19" s="41"/>
      <c r="BE19" s="41"/>
    </row>
    <row r="20" spans="1:63" s="9" customFormat="1" ht="24.75" customHeight="1" x14ac:dyDescent="0.15">
      <c r="A20" s="755"/>
      <c r="B20" s="774"/>
      <c r="C20" s="42"/>
      <c r="D20" s="22"/>
      <c r="E20" s="23"/>
      <c r="F20" s="24"/>
      <c r="G20" s="25"/>
      <c r="H20" s="43"/>
      <c r="I20" s="25"/>
      <c r="J20" s="186"/>
      <c r="K20" s="200"/>
      <c r="L20" s="20"/>
      <c r="M20" s="20"/>
      <c r="N20" s="20"/>
      <c r="O20" s="20"/>
      <c r="P20" s="20"/>
      <c r="Q20" s="20"/>
      <c r="R20" s="20"/>
      <c r="S20" s="2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1"/>
      <c r="AX20" s="13"/>
      <c r="AY20" s="13"/>
      <c r="AZ20" s="41"/>
      <c r="BA20" s="44"/>
      <c r="BB20" s="44"/>
      <c r="BC20" s="45"/>
      <c r="BD20" s="45"/>
      <c r="BE20" s="41"/>
    </row>
    <row r="21" spans="1:63" s="9" customFormat="1" ht="24.75" customHeight="1" x14ac:dyDescent="0.15">
      <c r="A21" s="755"/>
      <c r="B21" s="769"/>
      <c r="C21" s="46"/>
      <c r="D21" s="47"/>
      <c r="E21" s="48"/>
      <c r="F21" s="49"/>
      <c r="G21" s="50"/>
      <c r="H21" s="51"/>
      <c r="I21" s="52"/>
      <c r="J21" s="186"/>
      <c r="K21" s="200"/>
      <c r="L21" s="20"/>
      <c r="M21" s="20"/>
      <c r="N21" s="20"/>
      <c r="O21" s="20"/>
      <c r="P21" s="20"/>
      <c r="Q21" s="20"/>
      <c r="R21" s="20"/>
      <c r="S21" s="2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1"/>
      <c r="AX21" s="13"/>
      <c r="AY21" s="13"/>
      <c r="AZ21" s="41"/>
      <c r="BA21" s="44"/>
      <c r="BB21" s="44"/>
      <c r="BC21" s="45"/>
      <c r="BD21" s="45"/>
      <c r="BE21" s="41"/>
    </row>
    <row r="22" spans="1:63" s="9" customFormat="1" ht="24.75" customHeight="1" x14ac:dyDescent="0.15">
      <c r="A22" s="755"/>
      <c r="B22" s="774"/>
      <c r="C22" s="53"/>
      <c r="D22" s="54"/>
      <c r="E22" s="55"/>
      <c r="F22" s="56"/>
      <c r="G22" s="57"/>
      <c r="H22" s="58"/>
      <c r="I22" s="57"/>
      <c r="J22" s="186"/>
      <c r="K22" s="200"/>
      <c r="L22" s="20"/>
      <c r="M22" s="20"/>
      <c r="N22" s="20"/>
      <c r="O22" s="20"/>
      <c r="P22" s="20"/>
      <c r="Q22" s="20"/>
      <c r="R22" s="20"/>
      <c r="S22" s="2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1"/>
      <c r="AX22" s="13"/>
      <c r="AY22" s="13"/>
      <c r="AZ22" s="41"/>
      <c r="BA22" s="44"/>
      <c r="BB22" s="44"/>
      <c r="BC22" s="45"/>
      <c r="BD22" s="45"/>
      <c r="BE22" s="41"/>
    </row>
    <row r="23" spans="1:63" s="9" customFormat="1" ht="24.75" customHeight="1" x14ac:dyDescent="0.15">
      <c r="A23" s="791"/>
      <c r="B23" s="769"/>
      <c r="C23" s="59"/>
      <c r="D23" s="47"/>
      <c r="E23" s="48"/>
      <c r="F23" s="49"/>
      <c r="G23" s="52"/>
      <c r="H23" s="51"/>
      <c r="I23" s="52"/>
      <c r="J23" s="186"/>
      <c r="K23" s="200"/>
      <c r="L23" s="20"/>
      <c r="M23" s="20"/>
      <c r="N23" s="20"/>
      <c r="O23" s="20"/>
      <c r="P23" s="20"/>
      <c r="Q23" s="20"/>
      <c r="R23" s="20"/>
      <c r="S23" s="2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1"/>
      <c r="AX23" s="13"/>
      <c r="AY23" s="13"/>
      <c r="AZ23" s="41"/>
      <c r="BA23" s="44"/>
      <c r="BB23" s="44"/>
      <c r="BC23" s="45"/>
      <c r="BD23" s="45"/>
      <c r="BE23" s="41"/>
    </row>
    <row r="24" spans="1:63" s="9" customFormat="1" ht="24.75" customHeight="1" x14ac:dyDescent="0.15">
      <c r="A24" s="792"/>
      <c r="B24" s="793"/>
      <c r="C24" s="53"/>
      <c r="D24" s="60"/>
      <c r="E24" s="61"/>
      <c r="F24" s="62"/>
      <c r="G24" s="63"/>
      <c r="H24" s="61"/>
      <c r="I24" s="63"/>
      <c r="J24" s="186"/>
      <c r="K24" s="200"/>
      <c r="L24" s="20"/>
      <c r="M24" s="20"/>
      <c r="N24" s="20"/>
      <c r="O24" s="20"/>
      <c r="P24" s="20"/>
      <c r="Q24" s="20"/>
      <c r="R24" s="20"/>
      <c r="S24" s="2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1"/>
      <c r="AX24" s="13"/>
      <c r="AY24" s="13"/>
      <c r="AZ24" s="41"/>
      <c r="BA24" s="44"/>
      <c r="BB24" s="44"/>
      <c r="BC24" s="45"/>
      <c r="BD24" s="45"/>
      <c r="BE24" s="41"/>
    </row>
    <row r="25" spans="1:63" s="9" customFormat="1" ht="24.75" customHeight="1" x14ac:dyDescent="0.15">
      <c r="A25" s="794"/>
      <c r="B25" s="771"/>
      <c r="C25" s="59"/>
      <c r="D25" s="47"/>
      <c r="E25" s="64"/>
      <c r="F25" s="65"/>
      <c r="G25" s="52"/>
      <c r="H25" s="64"/>
      <c r="I25" s="52"/>
      <c r="J25" s="186"/>
      <c r="K25" s="200"/>
      <c r="L25" s="20"/>
      <c r="M25" s="20"/>
      <c r="N25" s="20"/>
      <c r="O25" s="20"/>
      <c r="P25" s="20"/>
      <c r="Q25" s="20"/>
      <c r="R25" s="20"/>
      <c r="S25" s="2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1"/>
      <c r="AX25" s="13"/>
      <c r="AY25" s="13"/>
      <c r="AZ25" s="41"/>
      <c r="BA25" s="44"/>
      <c r="BB25" s="44"/>
      <c r="BC25" s="45"/>
      <c r="BD25" s="45"/>
      <c r="BE25" s="41"/>
    </row>
    <row r="26" spans="1:63" s="9" customFormat="1" ht="15.95" customHeight="1" x14ac:dyDescent="0.15">
      <c r="A26" s="795"/>
      <c r="B26" s="796"/>
      <c r="C26" s="797"/>
      <c r="D26" s="31"/>
      <c r="E26" s="32"/>
      <c r="F26" s="33"/>
      <c r="G26" s="34"/>
      <c r="H26" s="32"/>
      <c r="I26" s="34"/>
      <c r="J26" s="186"/>
      <c r="K26" s="200"/>
      <c r="L26" s="20"/>
      <c r="M26" s="20"/>
      <c r="N26" s="20"/>
      <c r="O26" s="20"/>
      <c r="P26" s="20"/>
      <c r="Q26" s="20"/>
      <c r="R26" s="20"/>
      <c r="S26" s="2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1"/>
      <c r="AX26" s="13"/>
      <c r="AY26" s="13"/>
      <c r="AZ26" s="41"/>
      <c r="BA26" s="44"/>
      <c r="BB26" s="44"/>
      <c r="BC26" s="45"/>
      <c r="BD26" s="45"/>
      <c r="BE26" s="41"/>
    </row>
    <row r="27" spans="1:63" s="9" customFormat="1" ht="30.75" customHeight="1" x14ac:dyDescent="0.2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19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</row>
    <row r="28" spans="1:63" s="9" customFormat="1" ht="22.5" customHeight="1" x14ac:dyDescent="0.15">
      <c r="A28" s="927"/>
      <c r="B28" s="927"/>
      <c r="C28" s="927"/>
      <c r="D28" s="281"/>
      <c r="E28" s="66"/>
      <c r="F28" s="67"/>
      <c r="G28" s="68"/>
      <c r="H28" s="69"/>
      <c r="I28" s="69"/>
      <c r="J28" s="70"/>
      <c r="K28" s="199"/>
      <c r="L28" s="20"/>
      <c r="M28" s="20"/>
      <c r="N28" s="20"/>
      <c r="O28" s="20"/>
      <c r="P28" s="20"/>
      <c r="Q28" s="20"/>
      <c r="R28" s="20"/>
      <c r="S28" s="20"/>
      <c r="T28" s="2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0"/>
      <c r="BB28" s="20"/>
      <c r="BC28" s="20"/>
      <c r="BD28" s="20"/>
      <c r="BE28" s="20"/>
      <c r="BF28" s="20"/>
      <c r="BG28" s="20"/>
    </row>
    <row r="29" spans="1:63" s="9" customFormat="1" ht="15.75" customHeight="1" x14ac:dyDescent="0.15">
      <c r="A29" s="768"/>
      <c r="B29" s="936"/>
      <c r="C29" s="937"/>
      <c r="D29" s="71"/>
      <c r="E29" s="72"/>
      <c r="F29" s="73"/>
      <c r="G29" s="74"/>
      <c r="H29" s="75"/>
      <c r="I29" s="75"/>
      <c r="J29" s="76"/>
      <c r="K29" s="201"/>
      <c r="L29" s="77"/>
      <c r="M29" s="77"/>
      <c r="N29" s="77"/>
      <c r="O29" s="77"/>
      <c r="P29" s="77"/>
      <c r="Q29" s="77"/>
      <c r="R29" s="77"/>
      <c r="S29" s="77"/>
      <c r="T29" s="77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/>
      <c r="BB29" s="13"/>
      <c r="BC29" s="77"/>
      <c r="BD29" s="13"/>
      <c r="BE29" s="13"/>
    </row>
    <row r="30" spans="1:63" s="9" customFormat="1" ht="15.75" customHeight="1" x14ac:dyDescent="0.15">
      <c r="A30" s="774"/>
      <c r="B30" s="928"/>
      <c r="C30" s="929"/>
      <c r="D30" s="78"/>
      <c r="E30" s="79"/>
      <c r="F30" s="80"/>
      <c r="G30" s="74"/>
      <c r="H30" s="75"/>
      <c r="I30" s="75"/>
      <c r="J30" s="76"/>
      <c r="K30" s="201"/>
      <c r="L30" s="77"/>
      <c r="M30" s="77"/>
      <c r="N30" s="77"/>
      <c r="O30" s="77"/>
      <c r="P30" s="77"/>
      <c r="Q30" s="77"/>
      <c r="R30" s="77"/>
      <c r="S30" s="77"/>
      <c r="T30" s="77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7"/>
      <c r="BB30" s="13"/>
      <c r="BC30" s="77"/>
      <c r="BD30" s="13"/>
      <c r="BE30" s="13"/>
    </row>
    <row r="31" spans="1:63" s="9" customFormat="1" ht="15.75" customHeight="1" x14ac:dyDescent="0.15">
      <c r="A31" s="774"/>
      <c r="B31" s="928"/>
      <c r="C31" s="929"/>
      <c r="D31" s="78"/>
      <c r="E31" s="79"/>
      <c r="F31" s="80"/>
      <c r="G31" s="74"/>
      <c r="H31" s="75"/>
      <c r="I31" s="75"/>
      <c r="J31" s="76"/>
      <c r="K31" s="201"/>
      <c r="L31" s="77"/>
      <c r="M31" s="77"/>
      <c r="N31" s="77"/>
      <c r="O31" s="77"/>
      <c r="P31" s="77"/>
      <c r="Q31" s="77"/>
      <c r="R31" s="77"/>
      <c r="S31" s="77"/>
      <c r="T31" s="77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7"/>
      <c r="BB31" s="13"/>
      <c r="BC31" s="77"/>
      <c r="BD31" s="13"/>
      <c r="BE31" s="13"/>
    </row>
    <row r="32" spans="1:63" s="9" customFormat="1" ht="15.75" customHeight="1" x14ac:dyDescent="0.15">
      <c r="A32" s="774"/>
      <c r="B32" s="928"/>
      <c r="C32" s="929"/>
      <c r="D32" s="78"/>
      <c r="E32" s="81"/>
      <c r="F32" s="82"/>
      <c r="G32" s="74"/>
      <c r="H32" s="75"/>
      <c r="I32" s="83"/>
      <c r="J32" s="75"/>
      <c r="K32" s="201"/>
      <c r="L32" s="77"/>
      <c r="M32" s="77"/>
      <c r="N32" s="77"/>
      <c r="O32" s="77"/>
      <c r="P32" s="77"/>
      <c r="Q32" s="77"/>
      <c r="R32" s="77"/>
      <c r="S32" s="77"/>
      <c r="T32" s="77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7"/>
      <c r="BB32" s="13"/>
      <c r="BC32" s="77"/>
      <c r="BD32" s="13"/>
      <c r="BE32" s="13"/>
    </row>
    <row r="33" spans="1:61" s="9" customFormat="1" ht="15.75" customHeight="1" x14ac:dyDescent="0.15">
      <c r="A33" s="774"/>
      <c r="B33" s="928"/>
      <c r="C33" s="929"/>
      <c r="D33" s="78"/>
      <c r="E33" s="81"/>
      <c r="F33" s="82"/>
      <c r="G33" s="74"/>
      <c r="H33" s="75"/>
      <c r="I33" s="83"/>
      <c r="J33" s="75"/>
      <c r="K33" s="201"/>
      <c r="L33" s="77"/>
      <c r="M33" s="77"/>
      <c r="N33" s="77"/>
      <c r="O33" s="77"/>
      <c r="P33" s="77"/>
      <c r="Q33" s="77"/>
      <c r="R33" s="77"/>
      <c r="S33" s="77"/>
      <c r="T33" s="77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7"/>
      <c r="BB33" s="13"/>
      <c r="BC33" s="77"/>
      <c r="BD33" s="13"/>
      <c r="BE33" s="13"/>
    </row>
    <row r="34" spans="1:61" s="9" customFormat="1" ht="15.75" customHeight="1" x14ac:dyDescent="0.15">
      <c r="A34" s="774"/>
      <c r="B34" s="928"/>
      <c r="C34" s="929"/>
      <c r="D34" s="78"/>
      <c r="E34" s="81"/>
      <c r="F34" s="82"/>
      <c r="G34" s="74"/>
      <c r="H34" s="75"/>
      <c r="I34" s="83"/>
      <c r="J34" s="75"/>
      <c r="K34" s="201"/>
      <c r="L34" s="77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7"/>
      <c r="BB34" s="13"/>
      <c r="BC34" s="77"/>
      <c r="BD34" s="13"/>
      <c r="BE34" s="13"/>
    </row>
    <row r="35" spans="1:61" s="9" customFormat="1" ht="15.75" customHeight="1" x14ac:dyDescent="0.15">
      <c r="A35" s="774"/>
      <c r="B35" s="928"/>
      <c r="C35" s="929"/>
      <c r="D35" s="78"/>
      <c r="E35" s="81"/>
      <c r="F35" s="82"/>
      <c r="G35" s="74"/>
      <c r="H35" s="75"/>
      <c r="I35" s="83"/>
      <c r="J35" s="75"/>
      <c r="K35" s="201"/>
      <c r="L35" s="77"/>
      <c r="M35" s="77"/>
      <c r="N35" s="77"/>
      <c r="O35" s="77"/>
      <c r="P35" s="77"/>
      <c r="Q35" s="77"/>
      <c r="R35" s="77"/>
      <c r="S35" s="77"/>
      <c r="T35" s="77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7"/>
      <c r="BB35" s="13"/>
      <c r="BC35" s="77"/>
      <c r="BD35" s="13"/>
      <c r="BE35" s="13"/>
    </row>
    <row r="36" spans="1:61" s="9" customFormat="1" ht="15.75" customHeight="1" x14ac:dyDescent="0.15">
      <c r="A36" s="774"/>
      <c r="B36" s="928"/>
      <c r="C36" s="929"/>
      <c r="D36" s="78"/>
      <c r="E36" s="81"/>
      <c r="F36" s="82"/>
      <c r="G36" s="74"/>
      <c r="H36" s="75"/>
      <c r="I36" s="83"/>
      <c r="J36" s="75"/>
      <c r="K36" s="201"/>
      <c r="L36" s="77"/>
      <c r="M36" s="77"/>
      <c r="N36" s="77"/>
      <c r="O36" s="77"/>
      <c r="P36" s="77"/>
      <c r="Q36" s="77"/>
      <c r="R36" s="77"/>
      <c r="S36" s="77"/>
      <c r="T36" s="77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7"/>
      <c r="BB36" s="13"/>
      <c r="BC36" s="77"/>
      <c r="BD36" s="13"/>
      <c r="BE36" s="13"/>
    </row>
    <row r="37" spans="1:61" s="9" customFormat="1" ht="15.75" customHeight="1" x14ac:dyDescent="0.15">
      <c r="A37" s="769"/>
      <c r="B37" s="930"/>
      <c r="C37" s="931"/>
      <c r="D37" s="84"/>
      <c r="E37" s="85"/>
      <c r="F37" s="86"/>
      <c r="G37" s="74"/>
      <c r="H37" s="75"/>
      <c r="I37" s="83"/>
      <c r="J37" s="75"/>
      <c r="K37" s="201"/>
      <c r="L37" s="77"/>
      <c r="M37" s="77"/>
      <c r="N37" s="77"/>
      <c r="O37" s="77"/>
      <c r="P37" s="77"/>
      <c r="Q37" s="77"/>
      <c r="R37" s="77"/>
      <c r="S37" s="77"/>
      <c r="T37" s="77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7"/>
      <c r="BB37" s="13"/>
      <c r="BC37" s="77"/>
      <c r="BD37" s="13"/>
      <c r="BE37" s="13"/>
    </row>
    <row r="38" spans="1:61" s="9" customFormat="1" ht="15.75" customHeight="1" x14ac:dyDescent="0.15">
      <c r="A38" s="768"/>
      <c r="B38" s="768"/>
      <c r="C38" s="14"/>
      <c r="D38" s="71"/>
      <c r="E38" s="87"/>
      <c r="F38" s="88"/>
      <c r="G38" s="74"/>
      <c r="H38" s="75"/>
      <c r="I38" s="83"/>
      <c r="J38" s="75"/>
      <c r="K38" s="201"/>
      <c r="L38" s="77"/>
      <c r="M38" s="77"/>
      <c r="N38" s="77"/>
      <c r="O38" s="77"/>
      <c r="P38" s="77"/>
      <c r="Q38" s="77"/>
      <c r="R38" s="77"/>
      <c r="S38" s="77"/>
      <c r="T38" s="77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7"/>
      <c r="BB38" s="13"/>
      <c r="BC38" s="77"/>
      <c r="BD38" s="13"/>
      <c r="BE38" s="13"/>
    </row>
    <row r="39" spans="1:61" s="9" customFormat="1" ht="15.75" customHeight="1" x14ac:dyDescent="0.15">
      <c r="A39" s="774"/>
      <c r="B39" s="769"/>
      <c r="C39" s="279"/>
      <c r="D39" s="84"/>
      <c r="E39" s="89"/>
      <c r="F39" s="86"/>
      <c r="G39" s="74"/>
      <c r="H39" s="75"/>
      <c r="I39" s="83"/>
      <c r="J39" s="75"/>
      <c r="K39" s="201"/>
      <c r="L39" s="77"/>
      <c r="M39" s="77"/>
      <c r="N39" s="77"/>
      <c r="O39" s="77"/>
      <c r="P39" s="77"/>
      <c r="Q39" s="77"/>
      <c r="R39" s="77"/>
      <c r="S39" s="77"/>
      <c r="T39" s="77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7"/>
      <c r="BB39" s="13"/>
      <c r="BC39" s="77"/>
      <c r="BD39" s="13"/>
      <c r="BE39" s="13"/>
    </row>
    <row r="40" spans="1:61" s="9" customFormat="1" ht="15.75" customHeight="1" x14ac:dyDescent="0.15">
      <c r="A40" s="774"/>
      <c r="B40" s="768"/>
      <c r="C40" s="14"/>
      <c r="D40" s="71"/>
      <c r="E40" s="87"/>
      <c r="F40" s="88"/>
      <c r="G40" s="74"/>
      <c r="H40" s="75"/>
      <c r="I40" s="83"/>
      <c r="J40" s="75"/>
      <c r="K40" s="201"/>
      <c r="L40" s="77"/>
      <c r="M40" s="77"/>
      <c r="N40" s="77"/>
      <c r="O40" s="77"/>
      <c r="P40" s="77"/>
      <c r="Q40" s="77"/>
      <c r="R40" s="77"/>
      <c r="S40" s="77"/>
      <c r="T40" s="77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7"/>
      <c r="BB40" s="13"/>
      <c r="BC40" s="77"/>
      <c r="BD40" s="13"/>
      <c r="BE40" s="13"/>
    </row>
    <row r="41" spans="1:61" s="9" customFormat="1" ht="15.75" customHeight="1" x14ac:dyDescent="0.15">
      <c r="A41" s="769"/>
      <c r="B41" s="769"/>
      <c r="C41" s="90"/>
      <c r="D41" s="84"/>
      <c r="E41" s="89"/>
      <c r="F41" s="86"/>
      <c r="G41" s="74"/>
      <c r="H41" s="75"/>
      <c r="I41" s="83"/>
      <c r="J41" s="75"/>
      <c r="K41" s="201"/>
      <c r="L41" s="77"/>
      <c r="M41" s="77"/>
      <c r="N41" s="77"/>
      <c r="O41" s="77"/>
      <c r="P41" s="77"/>
      <c r="Q41" s="77"/>
      <c r="R41" s="77"/>
      <c r="S41" s="77"/>
      <c r="T41" s="77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7"/>
      <c r="BB41" s="77"/>
      <c r="BC41" s="77"/>
      <c r="BD41" s="77"/>
      <c r="BE41" s="13"/>
    </row>
    <row r="42" spans="1:61" s="9" customFormat="1" ht="31.5" customHeight="1" x14ac:dyDescent="0.2">
      <c r="A42" s="777"/>
      <c r="B42" s="777"/>
      <c r="C42" s="777"/>
      <c r="D42" s="777"/>
      <c r="E42" s="777"/>
      <c r="F42" s="777"/>
      <c r="G42" s="777"/>
      <c r="H42" s="777"/>
      <c r="I42" s="38"/>
      <c r="J42" s="38"/>
      <c r="K42" s="19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</row>
    <row r="43" spans="1:61" s="9" customFormat="1" ht="15.75" customHeight="1" x14ac:dyDescent="0.25">
      <c r="A43" s="806"/>
      <c r="B43" s="938"/>
      <c r="C43" s="91"/>
      <c r="D43" s="92"/>
      <c r="E43" s="92"/>
      <c r="F43" s="92"/>
      <c r="G43" s="93"/>
      <c r="H43" s="93"/>
      <c r="I43" s="38"/>
      <c r="J43" s="38"/>
      <c r="K43" s="19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61" s="9" customFormat="1" ht="15.75" customHeight="1" x14ac:dyDescent="0.25">
      <c r="A44" s="807"/>
      <c r="B44" s="939"/>
      <c r="C44" s="91"/>
      <c r="D44" s="92"/>
      <c r="E44" s="92"/>
      <c r="F44" s="92"/>
      <c r="G44" s="93"/>
      <c r="H44" s="93"/>
      <c r="I44" s="38"/>
      <c r="J44" s="38"/>
      <c r="K44" s="19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pans="1:61" s="9" customFormat="1" ht="15.75" customHeight="1" x14ac:dyDescent="0.25">
      <c r="A45" s="14"/>
      <c r="B45" s="94"/>
      <c r="C45" s="95"/>
      <c r="D45" s="92"/>
      <c r="E45" s="92"/>
      <c r="F45" s="92"/>
      <c r="G45" s="93"/>
      <c r="H45" s="93"/>
      <c r="I45" s="38"/>
      <c r="J45" s="38"/>
      <c r="K45" s="19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61" s="9" customFormat="1" ht="15.75" customHeight="1" x14ac:dyDescent="0.25">
      <c r="A46" s="90"/>
      <c r="B46" s="96"/>
      <c r="C46" s="95"/>
      <c r="D46" s="92"/>
      <c r="E46" s="92"/>
      <c r="F46" s="92"/>
      <c r="G46" s="93"/>
      <c r="H46" s="93"/>
      <c r="I46" s="38"/>
      <c r="J46" s="38"/>
      <c r="K46" s="19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61" s="9" customFormat="1" ht="15.75" customHeight="1" x14ac:dyDescent="0.25">
      <c r="A47" s="280"/>
      <c r="B47" s="97"/>
      <c r="C47" s="98"/>
      <c r="D47" s="92"/>
      <c r="E47" s="92"/>
      <c r="F47" s="92"/>
      <c r="G47" s="93"/>
      <c r="H47" s="93"/>
      <c r="I47" s="38"/>
      <c r="J47" s="38"/>
      <c r="K47" s="19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61" s="9" customFormat="1" ht="23.25" customHeight="1" x14ac:dyDescent="0.2">
      <c r="A48" s="99"/>
      <c r="B48" s="99"/>
      <c r="C48" s="99"/>
      <c r="D48" s="99"/>
      <c r="E48" s="99"/>
      <c r="F48" s="38"/>
      <c r="G48" s="38"/>
      <c r="H48" s="38"/>
      <c r="I48" s="38"/>
      <c r="J48" s="38"/>
      <c r="K48" s="19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9" s="9" customFormat="1" ht="15.75" customHeight="1" x14ac:dyDescent="0.15">
      <c r="A49" s="768"/>
      <c r="B49" s="770"/>
      <c r="C49" s="772"/>
      <c r="D49" s="38"/>
      <c r="E49" s="38"/>
      <c r="F49" s="38"/>
      <c r="G49" s="38"/>
      <c r="H49" s="38"/>
      <c r="I49" s="100"/>
      <c r="J49" s="20"/>
      <c r="K49" s="20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9" s="9" customFormat="1" ht="15.75" customHeight="1" x14ac:dyDescent="0.15">
      <c r="A50" s="769"/>
      <c r="B50" s="771"/>
      <c r="C50" s="773"/>
      <c r="D50" s="38"/>
      <c r="E50" s="38"/>
      <c r="F50" s="38"/>
      <c r="G50" s="38"/>
      <c r="H50" s="38"/>
      <c r="I50" s="100"/>
      <c r="J50" s="20"/>
      <c r="K50" s="20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9" s="9" customFormat="1" ht="15.75" customHeight="1" x14ac:dyDescent="0.15">
      <c r="A51" s="768"/>
      <c r="B51" s="101"/>
      <c r="C51" s="94"/>
      <c r="D51" s="38"/>
      <c r="E51" s="38"/>
      <c r="F51" s="38"/>
      <c r="G51" s="38"/>
      <c r="H51" s="38"/>
      <c r="I51" s="100"/>
      <c r="J51" s="20"/>
      <c r="K51" s="20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9" s="9" customFormat="1" ht="15.75" customHeight="1" x14ac:dyDescent="0.15">
      <c r="A52" s="774"/>
      <c r="B52" s="102"/>
      <c r="C52" s="103"/>
      <c r="D52" s="38"/>
      <c r="E52" s="38"/>
      <c r="F52" s="38"/>
      <c r="G52" s="38"/>
      <c r="H52" s="38"/>
      <c r="I52" s="100"/>
      <c r="J52" s="20"/>
      <c r="K52" s="20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9" s="9" customFormat="1" ht="15.75" customHeight="1" x14ac:dyDescent="0.15">
      <c r="A53" s="769"/>
      <c r="B53" s="104"/>
      <c r="C53" s="96"/>
      <c r="D53" s="38"/>
      <c r="E53" s="38"/>
      <c r="F53" s="38"/>
      <c r="G53" s="38"/>
      <c r="H53" s="38"/>
      <c r="I53" s="100"/>
      <c r="J53" s="20"/>
      <c r="K53" s="20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9" s="9" customFormat="1" ht="15.75" customHeight="1" x14ac:dyDescent="0.15">
      <c r="A54" s="768"/>
      <c r="B54" s="101"/>
      <c r="C54" s="94"/>
      <c r="D54" s="38"/>
      <c r="E54" s="38"/>
      <c r="F54" s="38"/>
      <c r="G54" s="38"/>
      <c r="H54" s="38"/>
      <c r="I54" s="100"/>
      <c r="J54" s="20"/>
      <c r="K54" s="20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9" s="9" customFormat="1" ht="23.25" customHeight="1" x14ac:dyDescent="0.15">
      <c r="A55" s="774"/>
      <c r="B55" s="102"/>
      <c r="C55" s="103"/>
      <c r="D55" s="38"/>
      <c r="E55" s="38"/>
      <c r="F55" s="38"/>
      <c r="G55" s="38"/>
      <c r="H55" s="38"/>
      <c r="I55" s="100"/>
      <c r="J55" s="20"/>
      <c r="K55" s="20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9" s="9" customFormat="1" ht="23.25" customHeight="1" x14ac:dyDescent="0.15">
      <c r="A56" s="774"/>
      <c r="B56" s="287"/>
      <c r="C56" s="103"/>
      <c r="D56" s="38"/>
      <c r="E56" s="38"/>
      <c r="F56" s="38"/>
      <c r="G56" s="38"/>
      <c r="H56" s="38"/>
      <c r="I56" s="100"/>
      <c r="J56" s="20"/>
      <c r="K56" s="20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9" s="9" customFormat="1" ht="15.75" customHeight="1" x14ac:dyDescent="0.15">
      <c r="A57" s="769"/>
      <c r="B57" s="104"/>
      <c r="C57" s="96"/>
      <c r="D57" s="38"/>
      <c r="E57" s="38"/>
      <c r="F57" s="38"/>
      <c r="G57" s="38"/>
      <c r="H57" s="38"/>
      <c r="I57" s="100"/>
      <c r="J57" s="20"/>
      <c r="K57" s="20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9" s="9" customFormat="1" ht="35.25" customHeight="1" x14ac:dyDescent="0.15">
      <c r="A58" s="768"/>
      <c r="B58" s="105"/>
      <c r="C58" s="94"/>
      <c r="D58" s="38"/>
      <c r="E58" s="38"/>
      <c r="F58" s="38"/>
      <c r="G58" s="38"/>
      <c r="H58" s="38"/>
      <c r="I58" s="100"/>
      <c r="J58" s="20"/>
      <c r="K58" s="20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9" s="9" customFormat="1" ht="27.75" customHeight="1" x14ac:dyDescent="0.15">
      <c r="A59" s="769"/>
      <c r="B59" s="106"/>
      <c r="C59" s="96"/>
      <c r="D59" s="38"/>
      <c r="E59" s="38"/>
      <c r="F59" s="38"/>
      <c r="G59" s="38"/>
      <c r="H59" s="38"/>
      <c r="I59" s="100"/>
      <c r="J59" s="20"/>
      <c r="K59" s="20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9" s="9" customFormat="1" ht="23.25" customHeight="1" x14ac:dyDescent="0.15">
      <c r="A60" s="775"/>
      <c r="B60" s="776"/>
      <c r="C60" s="107"/>
      <c r="D60" s="38"/>
      <c r="E60" s="38"/>
      <c r="F60" s="38"/>
      <c r="G60" s="38"/>
      <c r="H60" s="38"/>
      <c r="I60" s="100"/>
      <c r="J60" s="20"/>
      <c r="K60" s="20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9" s="9" customFormat="1" ht="15.75" customHeight="1" x14ac:dyDescent="0.2">
      <c r="A61" s="777"/>
      <c r="B61" s="777"/>
      <c r="C61" s="777"/>
      <c r="D61" s="777"/>
      <c r="E61" s="777"/>
      <c r="F61" s="777"/>
      <c r="G61" s="777"/>
      <c r="H61" s="777"/>
      <c r="I61" s="777"/>
      <c r="J61" s="38"/>
      <c r="K61" s="19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s="9" customFormat="1" ht="15.75" customHeight="1" x14ac:dyDescent="0.15">
      <c r="A62" s="940"/>
      <c r="B62" s="940"/>
      <c r="C62" s="941"/>
      <c r="D62" s="941"/>
      <c r="E62" s="942"/>
      <c r="F62" s="941"/>
      <c r="G62" s="941"/>
      <c r="H62" s="941"/>
      <c r="I62" s="3"/>
      <c r="J62" s="38"/>
      <c r="K62" s="19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</row>
    <row r="63" spans="1:59" s="9" customFormat="1" ht="15.75" customHeight="1" x14ac:dyDescent="0.15">
      <c r="A63" s="940"/>
      <c r="B63" s="940"/>
      <c r="C63" s="941"/>
      <c r="D63" s="941"/>
      <c r="E63" s="288"/>
      <c r="F63" s="288"/>
      <c r="G63" s="288"/>
      <c r="H63" s="942"/>
      <c r="I63" s="3"/>
      <c r="J63" s="38"/>
      <c r="K63" s="19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 s="9" customFormat="1" ht="15.75" customHeight="1" x14ac:dyDescent="0.15">
      <c r="A64" s="766"/>
      <c r="B64" s="766"/>
      <c r="C64" s="108"/>
      <c r="D64" s="108"/>
      <c r="E64" s="108"/>
      <c r="F64" s="108"/>
      <c r="G64" s="108"/>
      <c r="H64" s="109"/>
      <c r="I64" s="3"/>
      <c r="J64" s="38"/>
      <c r="K64" s="19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</row>
    <row r="65" spans="1:61" s="9" customFormat="1" ht="15.75" customHeight="1" x14ac:dyDescent="0.15">
      <c r="A65" s="767"/>
      <c r="B65" s="767"/>
      <c r="C65" s="110"/>
      <c r="D65" s="110"/>
      <c r="E65" s="110"/>
      <c r="F65" s="110"/>
      <c r="G65" s="110"/>
      <c r="H65" s="111"/>
      <c r="I65" s="3"/>
      <c r="J65" s="38"/>
      <c r="K65" s="19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</row>
    <row r="66" spans="1:61" s="9" customFormat="1" ht="15.75" customHeight="1" x14ac:dyDescent="0.15">
      <c r="A66" s="812"/>
      <c r="B66" s="812"/>
      <c r="C66" s="112"/>
      <c r="D66" s="112"/>
      <c r="E66" s="112"/>
      <c r="F66" s="112"/>
      <c r="G66" s="112"/>
      <c r="H66" s="113"/>
      <c r="I66" s="3"/>
      <c r="J66" s="38"/>
      <c r="K66" s="19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</row>
    <row r="67" spans="1:61" s="9" customFormat="1" ht="15.75" customHeight="1" x14ac:dyDescent="0.15">
      <c r="A67" s="783"/>
      <c r="B67" s="783"/>
      <c r="C67" s="114"/>
      <c r="D67" s="114"/>
      <c r="E67" s="114"/>
      <c r="F67" s="114"/>
      <c r="G67" s="114"/>
      <c r="H67" s="27"/>
      <c r="J67" s="38"/>
      <c r="K67" s="19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</row>
    <row r="68" spans="1:61" s="9" customFormat="1" ht="15.75" customHeight="1" x14ac:dyDescent="0.15">
      <c r="A68" s="115"/>
      <c r="B68" s="285"/>
      <c r="C68" s="285"/>
      <c r="D68" s="38"/>
      <c r="E68" s="38"/>
      <c r="F68" s="38"/>
      <c r="G68" s="38"/>
      <c r="H68" s="38"/>
      <c r="I68" s="38"/>
      <c r="J68" s="38"/>
      <c r="K68" s="19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1:61" s="9" customFormat="1" ht="15.75" customHeight="1" x14ac:dyDescent="0.2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1:61" s="9" customFormat="1" ht="15.75" customHeight="1" x14ac:dyDescent="0.2">
      <c r="A70" s="778"/>
      <c r="B70" s="778"/>
      <c r="C70" s="779"/>
      <c r="D70" s="779"/>
      <c r="E70" s="780"/>
      <c r="F70" s="779"/>
      <c r="G70" s="779"/>
      <c r="H70" s="779"/>
      <c r="I70" s="3"/>
      <c r="J70" s="3"/>
      <c r="K70" s="191"/>
      <c r="L70" s="1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</row>
    <row r="71" spans="1:61" s="9" customFormat="1" ht="15.75" customHeight="1" x14ac:dyDescent="0.2">
      <c r="A71" s="778"/>
      <c r="B71" s="778"/>
      <c r="C71" s="779"/>
      <c r="D71" s="779"/>
      <c r="E71" s="289"/>
      <c r="F71" s="289"/>
      <c r="G71" s="289"/>
      <c r="H71" s="780"/>
      <c r="I71" s="3"/>
      <c r="J71" s="3"/>
      <c r="K71" s="191"/>
      <c r="L71" s="116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</row>
    <row r="72" spans="1:61" s="9" customFormat="1" ht="15.75" customHeight="1" x14ac:dyDescent="0.15">
      <c r="A72" s="766"/>
      <c r="B72" s="766"/>
      <c r="C72" s="108"/>
      <c r="D72" s="108"/>
      <c r="E72" s="108"/>
      <c r="F72" s="108"/>
      <c r="G72" s="108"/>
      <c r="H72" s="109"/>
      <c r="I72" s="3"/>
      <c r="J72" s="3"/>
      <c r="K72" s="191"/>
      <c r="L72" s="3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</row>
    <row r="73" spans="1:61" s="9" customFormat="1" ht="15.75" customHeight="1" x14ac:dyDescent="0.15">
      <c r="A73" s="767"/>
      <c r="B73" s="767"/>
      <c r="C73" s="103"/>
      <c r="D73" s="103"/>
      <c r="E73" s="103"/>
      <c r="F73" s="103"/>
      <c r="G73" s="103"/>
      <c r="H73" s="117"/>
      <c r="I73" s="3"/>
      <c r="J73" s="3"/>
      <c r="K73" s="191"/>
      <c r="L73" s="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</row>
    <row r="74" spans="1:61" s="9" customFormat="1" ht="24" customHeight="1" x14ac:dyDescent="0.15">
      <c r="A74" s="781"/>
      <c r="B74" s="781"/>
      <c r="C74" s="103"/>
      <c r="D74" s="103"/>
      <c r="E74" s="103"/>
      <c r="F74" s="103"/>
      <c r="G74" s="103"/>
      <c r="H74" s="117"/>
      <c r="I74" s="3"/>
      <c r="J74" s="3"/>
      <c r="K74" s="191"/>
      <c r="L74" s="3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</row>
    <row r="75" spans="1:61" s="9" customFormat="1" ht="15.75" customHeight="1" x14ac:dyDescent="0.15">
      <c r="A75" s="767"/>
      <c r="B75" s="767"/>
      <c r="C75" s="103"/>
      <c r="D75" s="103"/>
      <c r="E75" s="103"/>
      <c r="F75" s="103"/>
      <c r="G75" s="103"/>
      <c r="H75" s="117"/>
      <c r="I75" s="3"/>
      <c r="J75" s="3"/>
      <c r="K75" s="191"/>
      <c r="L75" s="3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</row>
    <row r="76" spans="1:61" s="9" customFormat="1" ht="15.75" customHeight="1" x14ac:dyDescent="0.15">
      <c r="A76" s="782"/>
      <c r="B76" s="782"/>
      <c r="C76" s="112"/>
      <c r="D76" s="112"/>
      <c r="E76" s="112"/>
      <c r="F76" s="112"/>
      <c r="G76" s="112"/>
      <c r="H76" s="113"/>
      <c r="I76" s="3"/>
      <c r="J76" s="3"/>
      <c r="K76" s="191"/>
      <c r="L76" s="3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</row>
    <row r="77" spans="1:61" s="9" customFormat="1" ht="18" customHeight="1" x14ac:dyDescent="0.15">
      <c r="A77" s="783"/>
      <c r="B77" s="783"/>
      <c r="C77" s="114"/>
      <c r="D77" s="114"/>
      <c r="E77" s="114"/>
      <c r="F77" s="114"/>
      <c r="G77" s="114"/>
      <c r="H77" s="27"/>
      <c r="J77" s="3"/>
      <c r="K77" s="191"/>
      <c r="L77" s="3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</row>
    <row r="78" spans="1:61" s="9" customFormat="1" ht="15.75" customHeight="1" x14ac:dyDescent="0.15">
      <c r="A78" s="115"/>
      <c r="B78" s="118"/>
      <c r="C78" s="119"/>
      <c r="D78" s="119"/>
      <c r="E78" s="119"/>
      <c r="F78" s="119"/>
      <c r="G78" s="119"/>
      <c r="H78" s="119"/>
      <c r="I78" s="2"/>
      <c r="J78" s="2"/>
      <c r="K78" s="188"/>
      <c r="L78" s="2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</row>
    <row r="79" spans="1:61" s="9" customFormat="1" ht="20.25" customHeight="1" x14ac:dyDescent="0.2">
      <c r="A79" s="784"/>
      <c r="B79" s="784"/>
      <c r="C79" s="784"/>
      <c r="D79" s="784"/>
      <c r="E79" s="784"/>
      <c r="F79" s="784"/>
      <c r="G79" s="784"/>
      <c r="H79" s="784"/>
      <c r="I79" s="2"/>
      <c r="J79" s="2"/>
      <c r="K79" s="188"/>
      <c r="L79" s="2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</row>
    <row r="80" spans="1:61" s="9" customFormat="1" ht="51" customHeight="1" x14ac:dyDescent="0.15">
      <c r="A80" s="785"/>
      <c r="B80" s="786"/>
      <c r="C80" s="120"/>
      <c r="D80" s="120"/>
      <c r="E80" s="120"/>
      <c r="F80" s="120"/>
      <c r="G80" s="120"/>
      <c r="H80" s="120"/>
      <c r="I80" s="2"/>
      <c r="J80" s="2"/>
      <c r="K80" s="188"/>
      <c r="L80" s="2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</row>
    <row r="81" spans="1:59" s="9" customFormat="1" ht="15.75" customHeight="1" x14ac:dyDescent="0.15">
      <c r="A81" s="787"/>
      <c r="B81" s="788"/>
      <c r="C81" s="121"/>
      <c r="D81" s="121"/>
      <c r="E81" s="121"/>
      <c r="F81" s="121"/>
      <c r="G81" s="121"/>
      <c r="H81" s="121"/>
      <c r="I81" s="2"/>
      <c r="J81" s="2"/>
      <c r="K81" s="188"/>
      <c r="L81" s="2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</row>
    <row r="82" spans="1:59" s="9" customFormat="1" ht="15.75" customHeight="1" x14ac:dyDescent="0.15">
      <c r="A82" s="768"/>
      <c r="B82" s="286"/>
      <c r="C82" s="108"/>
      <c r="D82" s="122"/>
      <c r="E82" s="122"/>
      <c r="F82" s="122"/>
      <c r="G82" s="122"/>
      <c r="H82" s="122"/>
      <c r="I82" s="2"/>
      <c r="J82" s="2"/>
      <c r="K82" s="188"/>
      <c r="L82" s="2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</row>
    <row r="83" spans="1:59" s="9" customFormat="1" ht="15.75" customHeight="1" x14ac:dyDescent="0.15">
      <c r="A83" s="774"/>
      <c r="B83" s="291"/>
      <c r="C83" s="110"/>
      <c r="D83" s="110"/>
      <c r="E83" s="110"/>
      <c r="F83" s="110"/>
      <c r="G83" s="110"/>
      <c r="H83" s="110"/>
      <c r="I83" s="2"/>
      <c r="J83" s="2"/>
      <c r="K83" s="188"/>
      <c r="L83" s="2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</row>
    <row r="84" spans="1:59" s="9" customFormat="1" ht="15.75" customHeight="1" x14ac:dyDescent="0.15">
      <c r="A84" s="769"/>
      <c r="B84" s="123"/>
      <c r="C84" s="124"/>
      <c r="D84" s="124"/>
      <c r="E84" s="124"/>
      <c r="F84" s="124"/>
      <c r="G84" s="124"/>
      <c r="H84" s="124"/>
      <c r="I84" s="2"/>
      <c r="J84" s="2"/>
      <c r="K84" s="188"/>
      <c r="L84" s="2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</row>
    <row r="85" spans="1:59" s="9" customFormat="1" ht="15.75" customHeight="1" x14ac:dyDescent="0.15">
      <c r="A85" s="789"/>
      <c r="B85" s="790"/>
      <c r="C85" s="108"/>
      <c r="D85" s="122"/>
      <c r="E85" s="122"/>
      <c r="F85" s="122"/>
      <c r="G85" s="122"/>
      <c r="H85" s="122"/>
      <c r="I85" s="2"/>
      <c r="J85" s="2"/>
      <c r="K85" s="188"/>
      <c r="L85" s="2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</row>
    <row r="86" spans="1:59" s="9" customFormat="1" ht="15.75" customHeight="1" x14ac:dyDescent="0.15">
      <c r="A86" s="764"/>
      <c r="B86" s="765"/>
      <c r="C86" s="125"/>
      <c r="D86" s="96"/>
      <c r="E86" s="96"/>
      <c r="F86" s="96"/>
      <c r="G86" s="96"/>
      <c r="H86" s="96"/>
      <c r="I86" s="2"/>
      <c r="J86" s="2"/>
      <c r="K86" s="188"/>
      <c r="L86" s="2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</row>
    <row r="87" spans="1:59" s="9" customFormat="1" ht="15.75" customHeight="1" x14ac:dyDescent="0.2">
      <c r="A87" s="115"/>
      <c r="B87" s="126"/>
      <c r="C87" s="127"/>
      <c r="D87" s="128"/>
      <c r="E87" s="128"/>
      <c r="F87" s="128"/>
      <c r="G87" s="128"/>
      <c r="H87" s="128"/>
      <c r="I87" s="2"/>
      <c r="J87" s="2"/>
      <c r="K87" s="188"/>
      <c r="L87" s="2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</row>
    <row r="88" spans="1:59" s="9" customFormat="1" ht="15.75" customHeight="1" x14ac:dyDescent="0.2">
      <c r="A88" s="777"/>
      <c r="B88" s="777"/>
      <c r="C88" s="777"/>
      <c r="D88" s="777"/>
      <c r="E88" s="777"/>
      <c r="F88" s="777"/>
      <c r="G88" s="777"/>
      <c r="H88" s="777"/>
      <c r="I88" s="777"/>
      <c r="J88" s="2"/>
      <c r="K88" s="188"/>
      <c r="L88" s="2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</row>
    <row r="89" spans="1:59" s="9" customFormat="1" ht="15.75" customHeight="1" x14ac:dyDescent="0.25">
      <c r="A89" s="813"/>
      <c r="B89" s="814"/>
      <c r="C89" s="817"/>
      <c r="D89" s="3"/>
      <c r="E89" s="129"/>
      <c r="F89" s="129"/>
      <c r="G89" s="129"/>
      <c r="H89" s="129"/>
      <c r="I89" s="129"/>
      <c r="J89" s="2"/>
      <c r="K89" s="188"/>
      <c r="L89" s="2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</row>
    <row r="90" spans="1:59" s="9" customFormat="1" ht="15.75" customHeight="1" x14ac:dyDescent="0.25">
      <c r="A90" s="815"/>
      <c r="B90" s="816"/>
      <c r="C90" s="818"/>
      <c r="D90" s="3"/>
      <c r="E90" s="129"/>
      <c r="F90" s="129"/>
      <c r="G90" s="129"/>
      <c r="H90" s="129"/>
      <c r="I90" s="129"/>
      <c r="J90" s="2"/>
      <c r="K90" s="188"/>
      <c r="L90" s="2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</row>
    <row r="91" spans="1:59" s="9" customFormat="1" ht="15.75" customHeight="1" x14ac:dyDescent="0.25">
      <c r="A91" s="787"/>
      <c r="B91" s="788"/>
      <c r="C91" s="121"/>
      <c r="D91" s="3"/>
      <c r="E91" s="129"/>
      <c r="F91" s="129"/>
      <c r="G91" s="129"/>
      <c r="H91" s="129"/>
      <c r="I91" s="129"/>
      <c r="J91" s="38"/>
      <c r="K91" s="19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</row>
    <row r="92" spans="1:59" s="9" customFormat="1" ht="15.75" customHeight="1" x14ac:dyDescent="0.25">
      <c r="A92" s="819"/>
      <c r="B92" s="278"/>
      <c r="C92" s="122"/>
      <c r="D92" s="3"/>
      <c r="E92" s="129"/>
      <c r="F92" s="129"/>
      <c r="G92" s="129"/>
      <c r="H92" s="129"/>
      <c r="I92" s="129"/>
      <c r="J92" s="38"/>
      <c r="K92" s="19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</row>
    <row r="93" spans="1:59" s="9" customFormat="1" ht="15.75" customHeight="1" x14ac:dyDescent="0.25">
      <c r="A93" s="819"/>
      <c r="B93" s="130"/>
      <c r="C93" s="110"/>
      <c r="D93" s="3"/>
      <c r="E93" s="129"/>
      <c r="F93" s="129"/>
      <c r="G93" s="129"/>
      <c r="H93" s="129"/>
      <c r="I93" s="129"/>
      <c r="J93" s="38"/>
      <c r="K93" s="19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</row>
    <row r="94" spans="1:59" s="9" customFormat="1" ht="15.75" customHeight="1" x14ac:dyDescent="0.25">
      <c r="A94" s="807"/>
      <c r="B94" s="131"/>
      <c r="C94" s="124"/>
      <c r="D94" s="3"/>
      <c r="E94" s="129"/>
      <c r="F94" s="129"/>
      <c r="G94" s="129"/>
      <c r="H94" s="129"/>
      <c r="I94" s="129"/>
      <c r="J94" s="38"/>
      <c r="K94" s="19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</row>
    <row r="95" spans="1:59" s="9" customFormat="1" ht="15.75" customHeight="1" x14ac:dyDescent="0.25">
      <c r="A95" s="789"/>
      <c r="B95" s="790"/>
      <c r="C95" s="122"/>
      <c r="D95" s="3"/>
      <c r="E95" s="129"/>
      <c r="F95" s="129"/>
      <c r="G95" s="129"/>
      <c r="H95" s="129"/>
      <c r="I95" s="129"/>
      <c r="J95" s="38"/>
      <c r="K95" s="19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</row>
    <row r="96" spans="1:59" s="9" customFormat="1" ht="15.75" customHeight="1" x14ac:dyDescent="0.25">
      <c r="A96" s="764"/>
      <c r="B96" s="765"/>
      <c r="C96" s="124"/>
      <c r="D96" s="3"/>
      <c r="E96" s="129"/>
      <c r="F96" s="129"/>
      <c r="G96" s="129"/>
      <c r="H96" s="129"/>
      <c r="I96" s="129"/>
      <c r="J96" s="38"/>
      <c r="K96" s="19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</row>
    <row r="97" spans="1:59" s="9" customFormat="1" ht="15.75" customHeight="1" x14ac:dyDescent="0.25">
      <c r="A97" s="115"/>
      <c r="B97" s="126"/>
      <c r="C97" s="127"/>
      <c r="D97" s="2"/>
      <c r="E97" s="129"/>
      <c r="F97" s="129"/>
      <c r="G97" s="129"/>
      <c r="H97" s="129"/>
      <c r="I97" s="129"/>
      <c r="J97" s="38"/>
      <c r="K97" s="19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</row>
    <row r="98" spans="1:59" s="9" customFormat="1" ht="24" customHeight="1" x14ac:dyDescent="0.2">
      <c r="A98" s="777"/>
      <c r="B98" s="777"/>
      <c r="C98" s="777"/>
      <c r="D98" s="777"/>
      <c r="E98" s="777"/>
      <c r="K98" s="202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</row>
    <row r="99" spans="1:59" s="9" customFormat="1" ht="38.25" customHeight="1" x14ac:dyDescent="0.15">
      <c r="A99" s="132"/>
      <c r="B99" s="133"/>
      <c r="C99" s="293"/>
      <c r="D99" s="292"/>
      <c r="E99" s="134"/>
      <c r="F99" s="134"/>
      <c r="G99" s="134"/>
      <c r="H99" s="134"/>
      <c r="K99" s="202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</row>
    <row r="100" spans="1:59" s="9" customFormat="1" ht="15.75" customHeight="1" x14ac:dyDescent="0.15">
      <c r="A100" s="291"/>
      <c r="B100" s="135"/>
      <c r="C100" s="293"/>
      <c r="D100" s="292"/>
      <c r="E100" s="134"/>
      <c r="F100" s="134"/>
      <c r="G100" s="134"/>
      <c r="H100" s="134"/>
      <c r="K100" s="20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</row>
    <row r="101" spans="1:59" s="9" customFormat="1" ht="15.75" customHeight="1" x14ac:dyDescent="0.15">
      <c r="A101" s="291"/>
      <c r="B101" s="136"/>
      <c r="C101" s="293"/>
      <c r="D101" s="292"/>
      <c r="E101" s="134"/>
      <c r="F101" s="134"/>
      <c r="G101" s="134"/>
      <c r="H101" s="134"/>
      <c r="K101" s="202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</row>
    <row r="102" spans="1:59" s="9" customFormat="1" ht="15.75" customHeight="1" x14ac:dyDescent="0.15">
      <c r="A102" s="291"/>
      <c r="B102" s="136"/>
      <c r="C102" s="293"/>
      <c r="D102" s="292"/>
      <c r="E102" s="134"/>
      <c r="F102" s="134"/>
      <c r="G102" s="134"/>
      <c r="H102" s="134"/>
      <c r="K102" s="202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</row>
    <row r="103" spans="1:59" s="9" customFormat="1" ht="15.75" customHeight="1" x14ac:dyDescent="0.15">
      <c r="A103" s="291"/>
      <c r="B103" s="136"/>
      <c r="C103" s="137"/>
      <c r="D103" s="292"/>
      <c r="E103" s="134"/>
      <c r="F103" s="134"/>
      <c r="G103" s="134"/>
      <c r="H103" s="134"/>
      <c r="K103" s="202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</row>
    <row r="104" spans="1:59" s="9" customFormat="1" ht="15.75" customHeight="1" x14ac:dyDescent="0.15">
      <c r="A104" s="123"/>
      <c r="B104" s="138"/>
      <c r="C104" s="137"/>
      <c r="D104" s="292"/>
      <c r="E104" s="134"/>
      <c r="F104" s="134"/>
      <c r="G104" s="134"/>
      <c r="H104" s="134"/>
      <c r="K104" s="20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</row>
    <row r="105" spans="1:59" s="9" customFormat="1" ht="15.75" customHeight="1" x14ac:dyDescent="0.15">
      <c r="A105" s="137"/>
      <c r="B105" s="137"/>
      <c r="C105" s="137"/>
      <c r="D105" s="292"/>
      <c r="E105" s="134"/>
      <c r="F105" s="134"/>
      <c r="G105" s="134"/>
      <c r="H105" s="137"/>
      <c r="I105" s="292"/>
      <c r="J105" s="293"/>
      <c r="K105" s="19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</row>
    <row r="106" spans="1:59" s="9" customFormat="1" ht="30" customHeight="1" x14ac:dyDescent="0.25">
      <c r="A106" s="820"/>
      <c r="B106" s="943"/>
      <c r="C106" s="943"/>
      <c r="D106" s="943"/>
      <c r="E106" s="134"/>
      <c r="F106" s="134"/>
      <c r="G106" s="134"/>
      <c r="H106" s="277"/>
      <c r="I106" s="292"/>
      <c r="J106" s="293"/>
      <c r="K106" s="19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</row>
    <row r="107" spans="1:59" s="9" customFormat="1" ht="26.25" customHeight="1" x14ac:dyDescent="0.15">
      <c r="A107" s="132"/>
      <c r="B107" s="133"/>
      <c r="C107" s="293"/>
      <c r="D107" s="292"/>
      <c r="E107" s="134"/>
      <c r="F107" s="134"/>
      <c r="G107" s="134"/>
      <c r="H107" s="20"/>
      <c r="I107" s="292"/>
      <c r="J107" s="293"/>
      <c r="K107" s="19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</row>
    <row r="108" spans="1:59" s="9" customFormat="1" ht="15.75" customHeight="1" x14ac:dyDescent="0.15">
      <c r="A108" s="291"/>
      <c r="B108" s="135"/>
      <c r="C108" s="293"/>
      <c r="D108" s="292"/>
      <c r="E108" s="293"/>
      <c r="F108" s="100"/>
      <c r="G108" s="20"/>
      <c r="H108" s="20"/>
      <c r="I108" s="292"/>
      <c r="J108" s="293"/>
      <c r="K108" s="19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</row>
    <row r="109" spans="1:59" s="9" customFormat="1" ht="15.75" customHeight="1" x14ac:dyDescent="0.15">
      <c r="A109" s="291"/>
      <c r="B109" s="136"/>
      <c r="C109" s="293"/>
      <c r="D109" s="292"/>
      <c r="E109" s="293"/>
      <c r="F109" s="100"/>
      <c r="G109" s="20"/>
      <c r="H109" s="20"/>
      <c r="I109" s="292"/>
      <c r="J109" s="293"/>
      <c r="K109" s="19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</row>
    <row r="110" spans="1:59" s="9" customFormat="1" ht="15.75" customHeight="1" x14ac:dyDescent="0.15">
      <c r="A110" s="291"/>
      <c r="B110" s="136"/>
      <c r="C110" s="293"/>
      <c r="D110" s="292"/>
      <c r="E110" s="293"/>
      <c r="F110" s="100"/>
      <c r="G110" s="20"/>
      <c r="H110" s="20"/>
      <c r="I110" s="292"/>
      <c r="J110" s="293"/>
      <c r="K110" s="19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</row>
    <row r="111" spans="1:59" s="9" customFormat="1" ht="15.75" customHeight="1" x14ac:dyDescent="0.15">
      <c r="A111" s="291"/>
      <c r="B111" s="136"/>
      <c r="C111" s="137"/>
      <c r="D111" s="822"/>
      <c r="E111" s="823"/>
      <c r="F111" s="100"/>
      <c r="G111" s="20"/>
      <c r="H111" s="20"/>
      <c r="I111" s="292"/>
      <c r="J111" s="293"/>
      <c r="K111" s="19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</row>
    <row r="112" spans="1:59" s="9" customFormat="1" ht="15.75" customHeight="1" x14ac:dyDescent="0.15">
      <c r="A112" s="123"/>
      <c r="B112" s="138"/>
      <c r="C112" s="137"/>
      <c r="D112" s="822"/>
      <c r="E112" s="823"/>
      <c r="F112" s="100"/>
      <c r="G112" s="20"/>
      <c r="H112" s="20"/>
      <c r="I112" s="292"/>
      <c r="J112" s="293"/>
      <c r="K112" s="19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</row>
    <row r="113" spans="1:62" s="9" customFormat="1" ht="22.5" customHeight="1" x14ac:dyDescent="0.25">
      <c r="A113" s="139"/>
      <c r="B113" s="140"/>
      <c r="C113" s="140"/>
      <c r="D113" s="140"/>
      <c r="E113" s="140"/>
      <c r="F113" s="140"/>
      <c r="G113" s="129"/>
      <c r="H113" s="129"/>
      <c r="I113" s="129"/>
      <c r="J113" s="38"/>
      <c r="K113" s="19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20"/>
      <c r="BG113" s="20"/>
    </row>
    <row r="114" spans="1:62" s="9" customFormat="1" ht="15.75" customHeight="1" x14ac:dyDescent="0.25">
      <c r="A114" s="785"/>
      <c r="B114" s="786"/>
      <c r="C114" s="120"/>
      <c r="D114" s="141"/>
      <c r="E114" s="141"/>
      <c r="F114" s="141"/>
      <c r="G114" s="129"/>
      <c r="H114" s="129"/>
      <c r="I114" s="129"/>
      <c r="J114" s="38"/>
      <c r="K114" s="19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20"/>
      <c r="BG114" s="20"/>
    </row>
    <row r="115" spans="1:62" s="9" customFormat="1" ht="15.75" customHeight="1" x14ac:dyDescent="0.25">
      <c r="A115" s="824"/>
      <c r="B115" s="825"/>
      <c r="C115" s="142"/>
      <c r="D115" s="143"/>
      <c r="E115" s="143"/>
      <c r="F115" s="143"/>
      <c r="G115" s="187"/>
      <c r="H115" s="129"/>
      <c r="I115" s="129"/>
      <c r="J115" s="38"/>
      <c r="K115" s="199"/>
      <c r="L115" s="20"/>
      <c r="M115" s="20"/>
      <c r="N115" s="20"/>
      <c r="O115" s="20"/>
      <c r="P115" s="20"/>
      <c r="Q115" s="20"/>
      <c r="R115" s="20"/>
      <c r="S115" s="20"/>
      <c r="T115" s="20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3"/>
      <c r="AU115" s="13"/>
      <c r="AV115" s="13"/>
      <c r="AW115" s="13"/>
      <c r="AX115" s="13"/>
      <c r="AY115" s="13"/>
      <c r="AZ115" s="13"/>
      <c r="BA115" s="13"/>
      <c r="BB115" s="77"/>
      <c r="BC115" s="13"/>
      <c r="BD115" s="77"/>
      <c r="BE115" s="13"/>
    </row>
    <row r="116" spans="1:62" s="9" customFormat="1" ht="15.75" customHeight="1" x14ac:dyDescent="0.25">
      <c r="A116" s="806"/>
      <c r="B116" s="276"/>
      <c r="C116" s="144"/>
      <c r="D116" s="108"/>
      <c r="E116" s="108"/>
      <c r="F116" s="108"/>
      <c r="G116" s="187"/>
      <c r="H116" s="129"/>
      <c r="I116" s="129"/>
      <c r="J116" s="38"/>
      <c r="K116" s="199"/>
      <c r="L116" s="20"/>
      <c r="M116" s="20"/>
      <c r="N116" s="20"/>
      <c r="O116" s="20"/>
      <c r="P116" s="20"/>
      <c r="Q116" s="20"/>
      <c r="R116" s="20"/>
      <c r="S116" s="20"/>
      <c r="T116" s="20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3"/>
      <c r="AU116" s="13"/>
      <c r="AV116" s="13"/>
      <c r="AW116" s="13"/>
      <c r="AX116" s="13"/>
      <c r="AY116" s="13"/>
      <c r="AZ116" s="13"/>
      <c r="BA116" s="13"/>
      <c r="BB116" s="77"/>
      <c r="BC116" s="13"/>
      <c r="BD116" s="77"/>
      <c r="BE116" s="13"/>
    </row>
    <row r="117" spans="1:62" s="9" customFormat="1" ht="15.75" customHeight="1" x14ac:dyDescent="0.25">
      <c r="A117" s="819"/>
      <c r="B117" s="130"/>
      <c r="C117" s="145"/>
      <c r="D117" s="103"/>
      <c r="E117" s="103"/>
      <c r="F117" s="103"/>
      <c r="G117" s="187"/>
      <c r="H117" s="129"/>
      <c r="I117" s="129"/>
      <c r="J117" s="38"/>
      <c r="K117" s="199"/>
      <c r="L117" s="20"/>
      <c r="M117" s="20"/>
      <c r="N117" s="20"/>
      <c r="O117" s="20"/>
      <c r="P117" s="20"/>
      <c r="Q117" s="20"/>
      <c r="R117" s="20"/>
      <c r="S117" s="20"/>
      <c r="T117" s="20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3"/>
      <c r="AU117" s="13"/>
      <c r="AV117" s="13"/>
      <c r="AW117" s="13"/>
      <c r="AX117" s="13"/>
      <c r="AY117" s="13"/>
      <c r="AZ117" s="13"/>
      <c r="BA117" s="13"/>
      <c r="BB117" s="77"/>
      <c r="BC117" s="13"/>
      <c r="BD117" s="77"/>
      <c r="BE117" s="13"/>
    </row>
    <row r="118" spans="1:62" s="9" customFormat="1" ht="15.75" customHeight="1" x14ac:dyDescent="0.25">
      <c r="A118" s="807"/>
      <c r="B118" s="131"/>
      <c r="C118" s="146"/>
      <c r="D118" s="96"/>
      <c r="E118" s="96"/>
      <c r="F118" s="96"/>
      <c r="G118" s="187"/>
      <c r="H118" s="129"/>
      <c r="I118" s="129"/>
      <c r="J118" s="38"/>
      <c r="K118" s="199"/>
      <c r="L118" s="20"/>
      <c r="M118" s="20"/>
      <c r="N118" s="20"/>
      <c r="O118" s="20"/>
      <c r="P118" s="20"/>
      <c r="Q118" s="20"/>
      <c r="R118" s="20"/>
      <c r="S118" s="20"/>
      <c r="T118" s="20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3"/>
      <c r="AU118" s="13"/>
      <c r="AV118" s="13"/>
      <c r="AW118" s="13"/>
      <c r="AX118" s="13"/>
      <c r="AY118" s="13"/>
      <c r="AZ118" s="13"/>
      <c r="BA118" s="13"/>
      <c r="BB118" s="77"/>
      <c r="BC118" s="13"/>
      <c r="BD118" s="77"/>
      <c r="BE118" s="13"/>
    </row>
    <row r="119" spans="1:62" s="9" customFormat="1" ht="15.75" customHeight="1" x14ac:dyDescent="0.25">
      <c r="A119" s="827"/>
      <c r="B119" s="828"/>
      <c r="C119" s="147"/>
      <c r="D119" s="148"/>
      <c r="E119" s="148"/>
      <c r="F119" s="148"/>
      <c r="G119" s="187"/>
      <c r="H119" s="129"/>
      <c r="I119" s="129"/>
      <c r="J119" s="38"/>
      <c r="K119" s="199"/>
      <c r="L119" s="20"/>
      <c r="M119" s="20"/>
      <c r="N119" s="20"/>
      <c r="O119" s="20"/>
      <c r="P119" s="20"/>
      <c r="Q119" s="20"/>
      <c r="R119" s="20"/>
      <c r="S119" s="20"/>
      <c r="T119" s="20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3"/>
      <c r="AU119" s="13"/>
      <c r="AV119" s="13"/>
      <c r="AW119" s="13"/>
      <c r="AX119" s="13"/>
      <c r="AY119" s="13"/>
      <c r="AZ119" s="13"/>
      <c r="BA119" s="13"/>
      <c r="BB119" s="77"/>
      <c r="BC119" s="13"/>
      <c r="BD119" s="77"/>
      <c r="BE119" s="13"/>
    </row>
    <row r="120" spans="1:62" s="9" customFormat="1" ht="15.75" customHeight="1" x14ac:dyDescent="0.25">
      <c r="A120" s="764"/>
      <c r="B120" s="765"/>
      <c r="C120" s="146"/>
      <c r="D120" s="96"/>
      <c r="E120" s="96"/>
      <c r="F120" s="96"/>
      <c r="G120" s="187"/>
      <c r="H120" s="129"/>
      <c r="I120" s="129"/>
      <c r="J120" s="38"/>
      <c r="K120" s="199"/>
      <c r="L120" s="20"/>
      <c r="M120" s="20"/>
      <c r="N120" s="20"/>
      <c r="O120" s="20"/>
      <c r="P120" s="20"/>
      <c r="Q120" s="20"/>
      <c r="R120" s="20"/>
      <c r="S120" s="20"/>
      <c r="T120" s="20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3"/>
      <c r="AU120" s="13"/>
      <c r="AV120" s="13"/>
      <c r="AW120" s="13"/>
      <c r="AX120" s="13"/>
      <c r="AY120" s="13"/>
      <c r="AZ120" s="13"/>
      <c r="BA120" s="13"/>
      <c r="BB120" s="77"/>
      <c r="BC120" s="13"/>
      <c r="BD120" s="77"/>
      <c r="BE120" s="13"/>
    </row>
    <row r="121" spans="1:62" s="9" customFormat="1" ht="15.75" customHeight="1" x14ac:dyDescent="0.25">
      <c r="A121" s="115"/>
      <c r="B121" s="115"/>
      <c r="C121" s="119"/>
      <c r="D121" s="119"/>
      <c r="E121" s="128"/>
      <c r="F121" s="2"/>
      <c r="G121" s="129"/>
      <c r="H121" s="129"/>
      <c r="I121" s="129"/>
      <c r="J121" s="38"/>
      <c r="K121" s="19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20"/>
      <c r="BG121" s="20"/>
      <c r="BH121" s="20"/>
      <c r="BI121" s="20"/>
      <c r="BJ121" s="20"/>
    </row>
    <row r="122" spans="1:62" s="9" customFormat="1" ht="15.75" customHeight="1" x14ac:dyDescent="0.25">
      <c r="A122" s="115"/>
      <c r="B122" s="149"/>
      <c r="C122" s="119"/>
      <c r="D122" s="119"/>
      <c r="E122" s="119"/>
      <c r="F122" s="119"/>
      <c r="G122" s="129"/>
      <c r="H122" s="129"/>
      <c r="I122" s="129"/>
      <c r="J122" s="38"/>
      <c r="K122" s="19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20"/>
      <c r="BG122" s="20"/>
      <c r="BH122" s="20"/>
      <c r="BI122" s="20"/>
      <c r="BJ122" s="20"/>
    </row>
    <row r="123" spans="1:62" s="9" customFormat="1" ht="22.5" customHeight="1" x14ac:dyDescent="0.25">
      <c r="A123" s="7"/>
      <c r="B123" s="7"/>
      <c r="C123" s="7"/>
      <c r="D123" s="7"/>
      <c r="E123" s="7"/>
      <c r="F123" s="150"/>
      <c r="G123" s="150"/>
      <c r="H123" s="129"/>
      <c r="I123" s="129"/>
      <c r="J123" s="38"/>
      <c r="K123" s="19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20"/>
      <c r="BG123" s="20"/>
      <c r="BH123" s="20"/>
      <c r="BI123" s="20"/>
      <c r="BJ123" s="20"/>
    </row>
    <row r="124" spans="1:62" s="9" customFormat="1" ht="15.75" customHeight="1" x14ac:dyDescent="0.25">
      <c r="A124" s="826"/>
      <c r="B124" s="770"/>
      <c r="C124" s="772"/>
      <c r="D124" s="798"/>
      <c r="E124" s="800"/>
      <c r="F124" s="798"/>
      <c r="G124" s="800"/>
      <c r="H124" s="129"/>
      <c r="I124" s="129"/>
      <c r="J124" s="38"/>
      <c r="K124" s="19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20"/>
      <c r="BG124" s="20"/>
      <c r="BH124" s="20"/>
      <c r="BI124" s="20"/>
      <c r="BJ124" s="20"/>
    </row>
    <row r="125" spans="1:62" s="9" customFormat="1" ht="15.75" customHeight="1" x14ac:dyDescent="0.25">
      <c r="A125" s="794"/>
      <c r="B125" s="771"/>
      <c r="C125" s="773"/>
      <c r="D125" s="151"/>
      <c r="E125" s="152"/>
      <c r="F125" s="151"/>
      <c r="G125" s="152"/>
      <c r="H125" s="129"/>
      <c r="I125" s="129"/>
      <c r="J125" s="38"/>
      <c r="K125" s="19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20"/>
      <c r="BG125" s="20"/>
      <c r="BH125" s="20"/>
      <c r="BI125" s="20"/>
      <c r="BJ125" s="20"/>
    </row>
    <row r="126" spans="1:62" s="9" customFormat="1" ht="15.75" customHeight="1" x14ac:dyDescent="0.25">
      <c r="A126" s="787"/>
      <c r="B126" s="788"/>
      <c r="C126" s="153"/>
      <c r="D126" s="154"/>
      <c r="E126" s="155"/>
      <c r="F126" s="154"/>
      <c r="G126" s="155"/>
      <c r="H126" s="187"/>
      <c r="I126" s="129"/>
      <c r="J126" s="38"/>
      <c r="K126" s="199"/>
      <c r="L126" s="20"/>
      <c r="M126" s="20"/>
      <c r="N126" s="20"/>
      <c r="O126" s="20"/>
      <c r="P126" s="20"/>
      <c r="Q126" s="20"/>
      <c r="R126" s="20"/>
      <c r="S126" s="20"/>
      <c r="T126" s="20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1:62" s="9" customFormat="1" ht="15.75" customHeight="1" x14ac:dyDescent="0.25">
      <c r="A127" s="806"/>
      <c r="B127" s="276"/>
      <c r="C127" s="153"/>
      <c r="D127" s="154"/>
      <c r="E127" s="155"/>
      <c r="F127" s="154"/>
      <c r="G127" s="155"/>
      <c r="H127" s="187"/>
      <c r="I127" s="129"/>
      <c r="J127" s="38"/>
      <c r="K127" s="199"/>
      <c r="L127" s="20"/>
      <c r="M127" s="20"/>
      <c r="N127" s="20"/>
      <c r="O127" s="20"/>
      <c r="P127" s="20"/>
      <c r="Q127" s="20"/>
      <c r="R127" s="20"/>
      <c r="S127" s="20"/>
      <c r="T127" s="20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1:62" s="9" customFormat="1" ht="15.75" customHeight="1" x14ac:dyDescent="0.25">
      <c r="A128" s="819"/>
      <c r="B128" s="130"/>
      <c r="C128" s="156"/>
      <c r="D128" s="157"/>
      <c r="E128" s="158"/>
      <c r="F128" s="157"/>
      <c r="G128" s="158"/>
      <c r="H128" s="187"/>
      <c r="I128" s="129"/>
      <c r="J128" s="38"/>
      <c r="K128" s="199"/>
      <c r="L128" s="20"/>
      <c r="M128" s="20"/>
      <c r="N128" s="20"/>
      <c r="O128" s="20"/>
      <c r="P128" s="20"/>
      <c r="Q128" s="20"/>
      <c r="R128" s="20"/>
      <c r="S128" s="20"/>
      <c r="T128" s="2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1:59" s="9" customFormat="1" ht="15.75" customHeight="1" x14ac:dyDescent="0.25">
      <c r="A129" s="807"/>
      <c r="B129" s="131"/>
      <c r="C129" s="159"/>
      <c r="D129" s="160"/>
      <c r="E129" s="161"/>
      <c r="F129" s="160"/>
      <c r="G129" s="161"/>
      <c r="H129" s="187"/>
      <c r="I129" s="129"/>
      <c r="J129" s="38"/>
      <c r="K129" s="199"/>
      <c r="L129" s="20"/>
      <c r="M129" s="20"/>
      <c r="N129" s="20"/>
      <c r="O129" s="20"/>
      <c r="P129" s="20"/>
      <c r="Q129" s="20"/>
      <c r="R129" s="20"/>
      <c r="S129" s="20"/>
      <c r="T129" s="2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1:59" s="9" customFormat="1" ht="15.75" customHeight="1" x14ac:dyDescent="0.25">
      <c r="A130" s="789"/>
      <c r="B130" s="790"/>
      <c r="C130" s="162"/>
      <c r="D130" s="17"/>
      <c r="E130" s="19"/>
      <c r="F130" s="17"/>
      <c r="G130" s="19"/>
      <c r="H130" s="187"/>
      <c r="I130" s="129"/>
      <c r="J130" s="38"/>
      <c r="K130" s="199"/>
      <c r="L130" s="20"/>
      <c r="M130" s="20"/>
      <c r="N130" s="20"/>
      <c r="O130" s="20"/>
      <c r="P130" s="20"/>
      <c r="Q130" s="20"/>
      <c r="R130" s="20"/>
      <c r="S130" s="20"/>
      <c r="T130" s="2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9" s="9" customFormat="1" ht="15.75" customHeight="1" x14ac:dyDescent="0.25">
      <c r="A131" s="764"/>
      <c r="B131" s="765"/>
      <c r="C131" s="163"/>
      <c r="D131" s="164"/>
      <c r="E131" s="50"/>
      <c r="F131" s="164"/>
      <c r="G131" s="50"/>
      <c r="H131" s="187"/>
      <c r="I131" s="129"/>
      <c r="J131" s="38"/>
      <c r="K131" s="199"/>
      <c r="L131" s="20"/>
      <c r="M131" s="20"/>
      <c r="N131" s="20"/>
      <c r="O131" s="20"/>
      <c r="P131" s="20"/>
      <c r="Q131" s="20"/>
      <c r="R131" s="20"/>
      <c r="S131" s="20"/>
      <c r="T131" s="2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1:59" s="9" customFormat="1" ht="15.75" customHeight="1" x14ac:dyDescent="0.25">
      <c r="A132" s="758"/>
      <c r="B132" s="759"/>
      <c r="C132" s="27"/>
      <c r="D132" s="165"/>
      <c r="E132" s="166"/>
      <c r="F132" s="165"/>
      <c r="G132" s="166"/>
      <c r="H132" s="129"/>
      <c r="I132" s="129"/>
      <c r="J132" s="38"/>
      <c r="K132" s="199"/>
      <c r="L132" s="20"/>
      <c r="M132" s="20"/>
      <c r="N132" s="20"/>
      <c r="O132" s="20"/>
      <c r="P132" s="20"/>
      <c r="Q132" s="20"/>
      <c r="R132" s="20"/>
      <c r="S132" s="20"/>
      <c r="T132" s="20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1:59" s="9" customFormat="1" ht="35.25" customHeight="1" x14ac:dyDescent="0.25">
      <c r="A133" s="167"/>
      <c r="B133" s="167"/>
      <c r="C133" s="167"/>
      <c r="D133" s="150"/>
      <c r="E133" s="150"/>
      <c r="F133" s="119"/>
      <c r="G133" s="129"/>
      <c r="H133" s="129"/>
      <c r="I133" s="129"/>
      <c r="J133" s="38"/>
      <c r="K133" s="19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20"/>
      <c r="BG133" s="20"/>
    </row>
    <row r="134" spans="1:59" s="9" customFormat="1" ht="15.75" customHeight="1" x14ac:dyDescent="0.25">
      <c r="A134" s="826"/>
      <c r="B134" s="829"/>
      <c r="C134" s="282"/>
      <c r="D134" s="150"/>
      <c r="E134" s="150"/>
      <c r="F134" s="119"/>
      <c r="G134" s="129"/>
      <c r="H134" s="129"/>
      <c r="I134" s="129"/>
      <c r="J134" s="38"/>
      <c r="K134" s="19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20"/>
      <c r="BG134" s="20"/>
    </row>
    <row r="135" spans="1:59" s="9" customFormat="1" ht="15.75" customHeight="1" x14ac:dyDescent="0.25">
      <c r="A135" s="830"/>
      <c r="B135" s="168"/>
      <c r="C135" s="169"/>
      <c r="D135" s="150"/>
      <c r="E135" s="150"/>
      <c r="F135" s="119"/>
      <c r="G135" s="129"/>
      <c r="H135" s="129"/>
      <c r="I135" s="129"/>
      <c r="J135" s="38"/>
      <c r="K135" s="19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1:59" s="9" customFormat="1" ht="21.75" customHeight="1" x14ac:dyDescent="0.25">
      <c r="A136" s="831"/>
      <c r="B136" s="170"/>
      <c r="C136" s="171"/>
      <c r="D136" s="150"/>
      <c r="E136" s="150"/>
      <c r="F136" s="119"/>
      <c r="G136" s="129"/>
      <c r="H136" s="129"/>
      <c r="I136" s="129"/>
      <c r="J136" s="38"/>
      <c r="K136" s="19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1:59" s="9" customFormat="1" ht="21.75" customHeight="1" x14ac:dyDescent="0.25">
      <c r="A137" s="172"/>
      <c r="B137" s="172"/>
      <c r="C137" s="172"/>
      <c r="D137" s="150"/>
      <c r="E137" s="150"/>
      <c r="F137" s="129"/>
      <c r="G137" s="129"/>
      <c r="H137" s="129"/>
      <c r="I137" s="129"/>
      <c r="J137" s="38"/>
      <c r="K137" s="19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1:59" s="9" customFormat="1" ht="32.25" customHeight="1" x14ac:dyDescent="0.25">
      <c r="A138" s="772"/>
      <c r="B138" s="772"/>
      <c r="C138" s="772"/>
      <c r="D138" s="772"/>
      <c r="E138" s="772"/>
      <c r="F138" s="129"/>
      <c r="G138" s="129"/>
      <c r="H138" s="129"/>
      <c r="I138" s="129"/>
      <c r="J138" s="38"/>
      <c r="K138" s="19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1:59" s="9" customFormat="1" ht="32.25" customHeight="1" x14ac:dyDescent="0.25">
      <c r="A139" s="773"/>
      <c r="B139" s="773"/>
      <c r="C139" s="773"/>
      <c r="D139" s="773"/>
      <c r="E139" s="773"/>
      <c r="F139" s="129"/>
      <c r="G139" s="129"/>
      <c r="H139" s="129"/>
      <c r="I139" s="129"/>
      <c r="J139" s="38"/>
      <c r="K139" s="19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1:59" s="3" customFormat="1" ht="32.25" customHeight="1" x14ac:dyDescent="0.2">
      <c r="A140" s="173"/>
      <c r="B140" s="174"/>
      <c r="C140" s="175"/>
      <c r="D140" s="175"/>
      <c r="E140" s="175"/>
      <c r="H140" s="150"/>
      <c r="I140" s="150"/>
      <c r="J140" s="8"/>
      <c r="K140" s="191"/>
    </row>
    <row r="141" spans="1:59" s="9" customFormat="1" ht="32.25" customHeight="1" x14ac:dyDescent="0.2">
      <c r="A141" s="173"/>
      <c r="B141" s="174"/>
      <c r="C141" s="175"/>
      <c r="D141" s="175"/>
      <c r="E141" s="175"/>
      <c r="H141" s="3"/>
      <c r="I141" s="116"/>
      <c r="J141" s="116"/>
      <c r="K141" s="19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3"/>
      <c r="B142" s="174"/>
      <c r="C142" s="175"/>
      <c r="D142" s="175"/>
      <c r="E142" s="175"/>
      <c r="I142" s="116"/>
      <c r="J142" s="116"/>
      <c r="K142" s="19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6"/>
      <c r="B143" s="174"/>
      <c r="C143" s="175"/>
      <c r="D143" s="175"/>
      <c r="E143" s="175"/>
      <c r="I143" s="116"/>
      <c r="K143" s="19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3"/>
      <c r="B144" s="174"/>
      <c r="C144" s="175"/>
      <c r="D144" s="175"/>
      <c r="E144" s="175"/>
      <c r="I144" s="116"/>
      <c r="K144" s="19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3"/>
      <c r="B145" s="174"/>
      <c r="C145" s="175"/>
      <c r="D145" s="175"/>
      <c r="E145" s="175"/>
      <c r="I145" s="116"/>
      <c r="K145" s="19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3"/>
      <c r="B146" s="174"/>
      <c r="C146" s="175"/>
      <c r="D146" s="175"/>
      <c r="E146" s="175"/>
      <c r="I146" s="116"/>
      <c r="K146" s="19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3"/>
      <c r="B147" s="174"/>
      <c r="C147" s="175"/>
      <c r="D147" s="175"/>
      <c r="E147" s="175"/>
      <c r="I147" s="116"/>
      <c r="K147" s="19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3"/>
      <c r="B148" s="174"/>
      <c r="C148" s="175"/>
      <c r="D148" s="175"/>
      <c r="E148" s="175"/>
      <c r="I148" s="116"/>
      <c r="K148" s="19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7"/>
      <c r="B149" s="178"/>
      <c r="C149" s="179"/>
      <c r="D149" s="179"/>
      <c r="E149" s="179"/>
      <c r="I149" s="116"/>
      <c r="K149" s="19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1" customFormat="1" ht="15" customHeight="1" x14ac:dyDescent="0.15">
      <c r="A150" s="9"/>
      <c r="B150" s="9"/>
      <c r="C150" s="9"/>
      <c r="D150" s="9"/>
      <c r="E150" s="9"/>
      <c r="I150" s="2"/>
      <c r="K150" s="18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1"/>
      <c r="B154" s="41"/>
      <c r="C154" s="41"/>
      <c r="D154" s="41"/>
      <c r="E154" s="41"/>
    </row>
    <row r="202" spans="1:55" hidden="1" x14ac:dyDescent="0.15">
      <c r="BC202" s="182"/>
    </row>
    <row r="206" spans="1:55" hidden="1" x14ac:dyDescent="0.15">
      <c r="A206" s="183"/>
    </row>
    <row r="240" hidden="1" x14ac:dyDescent="0.15"/>
    <row r="244" spans="1:1" x14ac:dyDescent="0.15">
      <c r="A244" s="184"/>
    </row>
  </sheetData>
  <mergeCells count="108"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sqref="A1:XFD1048576"/>
    </sheetView>
  </sheetViews>
  <sheetFormatPr baseColWidth="10" defaultRowHeight="11.25" x14ac:dyDescent="0.15"/>
  <cols>
    <col min="1" max="1" width="17.42578125" style="180" customWidth="1"/>
    <col min="2" max="2" width="19.5703125" style="180" customWidth="1"/>
    <col min="3" max="3" width="12.42578125" style="180" customWidth="1"/>
    <col min="4" max="4" width="18.7109375" style="180" customWidth="1"/>
    <col min="5" max="5" width="12.7109375" style="180" customWidth="1"/>
    <col min="6" max="6" width="12.5703125" style="180" customWidth="1"/>
    <col min="7" max="7" width="12.7109375" style="180" customWidth="1"/>
    <col min="8" max="8" width="12" style="180" customWidth="1"/>
    <col min="9" max="10" width="12.7109375" style="180" customWidth="1"/>
    <col min="11" max="11" width="4.5703125" style="203" customWidth="1"/>
    <col min="12" max="13" width="4.5703125" style="77" customWidth="1"/>
    <col min="14" max="15" width="10.28515625" style="77" customWidth="1"/>
    <col min="16" max="42" width="10.28515625" style="181" customWidth="1"/>
    <col min="43" max="46" width="10.85546875" style="181" customWidth="1"/>
    <col min="47" max="51" width="12.5703125" style="181" customWidth="1"/>
    <col min="52" max="62" width="12.5703125" style="181" hidden="1" customWidth="1"/>
    <col min="63" max="98" width="12.5703125" style="181" customWidth="1"/>
    <col min="99" max="256" width="11.42578125" style="181"/>
    <col min="257" max="257" width="17.42578125" style="181" customWidth="1"/>
    <col min="258" max="258" width="19.5703125" style="181" customWidth="1"/>
    <col min="259" max="259" width="12.42578125" style="181" customWidth="1"/>
    <col min="260" max="260" width="18.7109375" style="181" customWidth="1"/>
    <col min="261" max="261" width="12.7109375" style="181" customWidth="1"/>
    <col min="262" max="262" width="12.5703125" style="181" customWidth="1"/>
    <col min="263" max="263" width="12.7109375" style="181" customWidth="1"/>
    <col min="264" max="264" width="12" style="181" customWidth="1"/>
    <col min="265" max="266" width="12.7109375" style="181" customWidth="1"/>
    <col min="267" max="269" width="4.5703125" style="181" customWidth="1"/>
    <col min="270" max="298" width="10.28515625" style="181" customWidth="1"/>
    <col min="299" max="302" width="10.85546875" style="181" customWidth="1"/>
    <col min="303" max="307" width="12.5703125" style="181" customWidth="1"/>
    <col min="308" max="318" width="0" style="181" hidden="1" customWidth="1"/>
    <col min="319" max="354" width="12.5703125" style="181" customWidth="1"/>
    <col min="355" max="512" width="11.42578125" style="181"/>
    <col min="513" max="513" width="17.42578125" style="181" customWidth="1"/>
    <col min="514" max="514" width="19.5703125" style="181" customWidth="1"/>
    <col min="515" max="515" width="12.42578125" style="181" customWidth="1"/>
    <col min="516" max="516" width="18.7109375" style="181" customWidth="1"/>
    <col min="517" max="517" width="12.7109375" style="181" customWidth="1"/>
    <col min="518" max="518" width="12.5703125" style="181" customWidth="1"/>
    <col min="519" max="519" width="12.7109375" style="181" customWidth="1"/>
    <col min="520" max="520" width="12" style="181" customWidth="1"/>
    <col min="521" max="522" width="12.7109375" style="181" customWidth="1"/>
    <col min="523" max="525" width="4.5703125" style="181" customWidth="1"/>
    <col min="526" max="554" width="10.28515625" style="181" customWidth="1"/>
    <col min="555" max="558" width="10.85546875" style="181" customWidth="1"/>
    <col min="559" max="563" width="12.5703125" style="181" customWidth="1"/>
    <col min="564" max="574" width="0" style="181" hidden="1" customWidth="1"/>
    <col min="575" max="610" width="12.5703125" style="181" customWidth="1"/>
    <col min="611" max="768" width="11.42578125" style="181"/>
    <col min="769" max="769" width="17.42578125" style="181" customWidth="1"/>
    <col min="770" max="770" width="19.5703125" style="181" customWidth="1"/>
    <col min="771" max="771" width="12.42578125" style="181" customWidth="1"/>
    <col min="772" max="772" width="18.7109375" style="181" customWidth="1"/>
    <col min="773" max="773" width="12.7109375" style="181" customWidth="1"/>
    <col min="774" max="774" width="12.5703125" style="181" customWidth="1"/>
    <col min="775" max="775" width="12.7109375" style="181" customWidth="1"/>
    <col min="776" max="776" width="12" style="181" customWidth="1"/>
    <col min="777" max="778" width="12.7109375" style="181" customWidth="1"/>
    <col min="779" max="781" width="4.5703125" style="181" customWidth="1"/>
    <col min="782" max="810" width="10.28515625" style="181" customWidth="1"/>
    <col min="811" max="814" width="10.85546875" style="181" customWidth="1"/>
    <col min="815" max="819" width="12.5703125" style="181" customWidth="1"/>
    <col min="820" max="830" width="0" style="181" hidden="1" customWidth="1"/>
    <col min="831" max="866" width="12.5703125" style="181" customWidth="1"/>
    <col min="867" max="1024" width="11.42578125" style="181"/>
    <col min="1025" max="1025" width="17.42578125" style="181" customWidth="1"/>
    <col min="1026" max="1026" width="19.5703125" style="181" customWidth="1"/>
    <col min="1027" max="1027" width="12.42578125" style="181" customWidth="1"/>
    <col min="1028" max="1028" width="18.7109375" style="181" customWidth="1"/>
    <col min="1029" max="1029" width="12.7109375" style="181" customWidth="1"/>
    <col min="1030" max="1030" width="12.5703125" style="181" customWidth="1"/>
    <col min="1031" max="1031" width="12.7109375" style="181" customWidth="1"/>
    <col min="1032" max="1032" width="12" style="181" customWidth="1"/>
    <col min="1033" max="1034" width="12.7109375" style="181" customWidth="1"/>
    <col min="1035" max="1037" width="4.5703125" style="181" customWidth="1"/>
    <col min="1038" max="1066" width="10.28515625" style="181" customWidth="1"/>
    <col min="1067" max="1070" width="10.85546875" style="181" customWidth="1"/>
    <col min="1071" max="1075" width="12.5703125" style="181" customWidth="1"/>
    <col min="1076" max="1086" width="0" style="181" hidden="1" customWidth="1"/>
    <col min="1087" max="1122" width="12.5703125" style="181" customWidth="1"/>
    <col min="1123" max="1280" width="11.42578125" style="181"/>
    <col min="1281" max="1281" width="17.42578125" style="181" customWidth="1"/>
    <col min="1282" max="1282" width="19.5703125" style="181" customWidth="1"/>
    <col min="1283" max="1283" width="12.42578125" style="181" customWidth="1"/>
    <col min="1284" max="1284" width="18.7109375" style="181" customWidth="1"/>
    <col min="1285" max="1285" width="12.7109375" style="181" customWidth="1"/>
    <col min="1286" max="1286" width="12.5703125" style="181" customWidth="1"/>
    <col min="1287" max="1287" width="12.7109375" style="181" customWidth="1"/>
    <col min="1288" max="1288" width="12" style="181" customWidth="1"/>
    <col min="1289" max="1290" width="12.7109375" style="181" customWidth="1"/>
    <col min="1291" max="1293" width="4.5703125" style="181" customWidth="1"/>
    <col min="1294" max="1322" width="10.28515625" style="181" customWidth="1"/>
    <col min="1323" max="1326" width="10.85546875" style="181" customWidth="1"/>
    <col min="1327" max="1331" width="12.5703125" style="181" customWidth="1"/>
    <col min="1332" max="1342" width="0" style="181" hidden="1" customWidth="1"/>
    <col min="1343" max="1378" width="12.5703125" style="181" customWidth="1"/>
    <col min="1379" max="1536" width="11.42578125" style="181"/>
    <col min="1537" max="1537" width="17.42578125" style="181" customWidth="1"/>
    <col min="1538" max="1538" width="19.5703125" style="181" customWidth="1"/>
    <col min="1539" max="1539" width="12.42578125" style="181" customWidth="1"/>
    <col min="1540" max="1540" width="18.7109375" style="181" customWidth="1"/>
    <col min="1541" max="1541" width="12.7109375" style="181" customWidth="1"/>
    <col min="1542" max="1542" width="12.5703125" style="181" customWidth="1"/>
    <col min="1543" max="1543" width="12.7109375" style="181" customWidth="1"/>
    <col min="1544" max="1544" width="12" style="181" customWidth="1"/>
    <col min="1545" max="1546" width="12.7109375" style="181" customWidth="1"/>
    <col min="1547" max="1549" width="4.5703125" style="181" customWidth="1"/>
    <col min="1550" max="1578" width="10.28515625" style="181" customWidth="1"/>
    <col min="1579" max="1582" width="10.85546875" style="181" customWidth="1"/>
    <col min="1583" max="1587" width="12.5703125" style="181" customWidth="1"/>
    <col min="1588" max="1598" width="0" style="181" hidden="1" customWidth="1"/>
    <col min="1599" max="1634" width="12.5703125" style="181" customWidth="1"/>
    <col min="1635" max="1792" width="11.42578125" style="181"/>
    <col min="1793" max="1793" width="17.42578125" style="181" customWidth="1"/>
    <col min="1794" max="1794" width="19.5703125" style="181" customWidth="1"/>
    <col min="1795" max="1795" width="12.42578125" style="181" customWidth="1"/>
    <col min="1796" max="1796" width="18.7109375" style="181" customWidth="1"/>
    <col min="1797" max="1797" width="12.7109375" style="181" customWidth="1"/>
    <col min="1798" max="1798" width="12.5703125" style="181" customWidth="1"/>
    <col min="1799" max="1799" width="12.7109375" style="181" customWidth="1"/>
    <col min="1800" max="1800" width="12" style="181" customWidth="1"/>
    <col min="1801" max="1802" width="12.7109375" style="181" customWidth="1"/>
    <col min="1803" max="1805" width="4.5703125" style="181" customWidth="1"/>
    <col min="1806" max="1834" width="10.28515625" style="181" customWidth="1"/>
    <col min="1835" max="1838" width="10.85546875" style="181" customWidth="1"/>
    <col min="1839" max="1843" width="12.5703125" style="181" customWidth="1"/>
    <col min="1844" max="1854" width="0" style="181" hidden="1" customWidth="1"/>
    <col min="1855" max="1890" width="12.5703125" style="181" customWidth="1"/>
    <col min="1891" max="2048" width="11.42578125" style="181"/>
    <col min="2049" max="2049" width="17.42578125" style="181" customWidth="1"/>
    <col min="2050" max="2050" width="19.5703125" style="181" customWidth="1"/>
    <col min="2051" max="2051" width="12.42578125" style="181" customWidth="1"/>
    <col min="2052" max="2052" width="18.7109375" style="181" customWidth="1"/>
    <col min="2053" max="2053" width="12.7109375" style="181" customWidth="1"/>
    <col min="2054" max="2054" width="12.5703125" style="181" customWidth="1"/>
    <col min="2055" max="2055" width="12.7109375" style="181" customWidth="1"/>
    <col min="2056" max="2056" width="12" style="181" customWidth="1"/>
    <col min="2057" max="2058" width="12.7109375" style="181" customWidth="1"/>
    <col min="2059" max="2061" width="4.5703125" style="181" customWidth="1"/>
    <col min="2062" max="2090" width="10.28515625" style="181" customWidth="1"/>
    <col min="2091" max="2094" width="10.85546875" style="181" customWidth="1"/>
    <col min="2095" max="2099" width="12.5703125" style="181" customWidth="1"/>
    <col min="2100" max="2110" width="0" style="181" hidden="1" customWidth="1"/>
    <col min="2111" max="2146" width="12.5703125" style="181" customWidth="1"/>
    <col min="2147" max="2304" width="11.42578125" style="181"/>
    <col min="2305" max="2305" width="17.42578125" style="181" customWidth="1"/>
    <col min="2306" max="2306" width="19.5703125" style="181" customWidth="1"/>
    <col min="2307" max="2307" width="12.42578125" style="181" customWidth="1"/>
    <col min="2308" max="2308" width="18.7109375" style="181" customWidth="1"/>
    <col min="2309" max="2309" width="12.7109375" style="181" customWidth="1"/>
    <col min="2310" max="2310" width="12.5703125" style="181" customWidth="1"/>
    <col min="2311" max="2311" width="12.7109375" style="181" customWidth="1"/>
    <col min="2312" max="2312" width="12" style="181" customWidth="1"/>
    <col min="2313" max="2314" width="12.7109375" style="181" customWidth="1"/>
    <col min="2315" max="2317" width="4.5703125" style="181" customWidth="1"/>
    <col min="2318" max="2346" width="10.28515625" style="181" customWidth="1"/>
    <col min="2347" max="2350" width="10.85546875" style="181" customWidth="1"/>
    <col min="2351" max="2355" width="12.5703125" style="181" customWidth="1"/>
    <col min="2356" max="2366" width="0" style="181" hidden="1" customWidth="1"/>
    <col min="2367" max="2402" width="12.5703125" style="181" customWidth="1"/>
    <col min="2403" max="2560" width="11.42578125" style="181"/>
    <col min="2561" max="2561" width="17.42578125" style="181" customWidth="1"/>
    <col min="2562" max="2562" width="19.5703125" style="181" customWidth="1"/>
    <col min="2563" max="2563" width="12.42578125" style="181" customWidth="1"/>
    <col min="2564" max="2564" width="18.7109375" style="181" customWidth="1"/>
    <col min="2565" max="2565" width="12.7109375" style="181" customWidth="1"/>
    <col min="2566" max="2566" width="12.5703125" style="181" customWidth="1"/>
    <col min="2567" max="2567" width="12.7109375" style="181" customWidth="1"/>
    <col min="2568" max="2568" width="12" style="181" customWidth="1"/>
    <col min="2569" max="2570" width="12.7109375" style="181" customWidth="1"/>
    <col min="2571" max="2573" width="4.5703125" style="181" customWidth="1"/>
    <col min="2574" max="2602" width="10.28515625" style="181" customWidth="1"/>
    <col min="2603" max="2606" width="10.85546875" style="181" customWidth="1"/>
    <col min="2607" max="2611" width="12.5703125" style="181" customWidth="1"/>
    <col min="2612" max="2622" width="0" style="181" hidden="1" customWidth="1"/>
    <col min="2623" max="2658" width="12.5703125" style="181" customWidth="1"/>
    <col min="2659" max="2816" width="11.42578125" style="181"/>
    <col min="2817" max="2817" width="17.42578125" style="181" customWidth="1"/>
    <col min="2818" max="2818" width="19.5703125" style="181" customWidth="1"/>
    <col min="2819" max="2819" width="12.42578125" style="181" customWidth="1"/>
    <col min="2820" max="2820" width="18.7109375" style="181" customWidth="1"/>
    <col min="2821" max="2821" width="12.7109375" style="181" customWidth="1"/>
    <col min="2822" max="2822" width="12.5703125" style="181" customWidth="1"/>
    <col min="2823" max="2823" width="12.7109375" style="181" customWidth="1"/>
    <col min="2824" max="2824" width="12" style="181" customWidth="1"/>
    <col min="2825" max="2826" width="12.7109375" style="181" customWidth="1"/>
    <col min="2827" max="2829" width="4.5703125" style="181" customWidth="1"/>
    <col min="2830" max="2858" width="10.28515625" style="181" customWidth="1"/>
    <col min="2859" max="2862" width="10.85546875" style="181" customWidth="1"/>
    <col min="2863" max="2867" width="12.5703125" style="181" customWidth="1"/>
    <col min="2868" max="2878" width="0" style="181" hidden="1" customWidth="1"/>
    <col min="2879" max="2914" width="12.5703125" style="181" customWidth="1"/>
    <col min="2915" max="3072" width="11.42578125" style="181"/>
    <col min="3073" max="3073" width="17.42578125" style="181" customWidth="1"/>
    <col min="3074" max="3074" width="19.5703125" style="181" customWidth="1"/>
    <col min="3075" max="3075" width="12.42578125" style="181" customWidth="1"/>
    <col min="3076" max="3076" width="18.7109375" style="181" customWidth="1"/>
    <col min="3077" max="3077" width="12.7109375" style="181" customWidth="1"/>
    <col min="3078" max="3078" width="12.5703125" style="181" customWidth="1"/>
    <col min="3079" max="3079" width="12.7109375" style="181" customWidth="1"/>
    <col min="3080" max="3080" width="12" style="181" customWidth="1"/>
    <col min="3081" max="3082" width="12.7109375" style="181" customWidth="1"/>
    <col min="3083" max="3085" width="4.5703125" style="181" customWidth="1"/>
    <col min="3086" max="3114" width="10.28515625" style="181" customWidth="1"/>
    <col min="3115" max="3118" width="10.85546875" style="181" customWidth="1"/>
    <col min="3119" max="3123" width="12.5703125" style="181" customWidth="1"/>
    <col min="3124" max="3134" width="0" style="181" hidden="1" customWidth="1"/>
    <col min="3135" max="3170" width="12.5703125" style="181" customWidth="1"/>
    <col min="3171" max="3328" width="11.42578125" style="181"/>
    <col min="3329" max="3329" width="17.42578125" style="181" customWidth="1"/>
    <col min="3330" max="3330" width="19.5703125" style="181" customWidth="1"/>
    <col min="3331" max="3331" width="12.42578125" style="181" customWidth="1"/>
    <col min="3332" max="3332" width="18.7109375" style="181" customWidth="1"/>
    <col min="3333" max="3333" width="12.7109375" style="181" customWidth="1"/>
    <col min="3334" max="3334" width="12.5703125" style="181" customWidth="1"/>
    <col min="3335" max="3335" width="12.7109375" style="181" customWidth="1"/>
    <col min="3336" max="3336" width="12" style="181" customWidth="1"/>
    <col min="3337" max="3338" width="12.7109375" style="181" customWidth="1"/>
    <col min="3339" max="3341" width="4.5703125" style="181" customWidth="1"/>
    <col min="3342" max="3370" width="10.28515625" style="181" customWidth="1"/>
    <col min="3371" max="3374" width="10.85546875" style="181" customWidth="1"/>
    <col min="3375" max="3379" width="12.5703125" style="181" customWidth="1"/>
    <col min="3380" max="3390" width="0" style="181" hidden="1" customWidth="1"/>
    <col min="3391" max="3426" width="12.5703125" style="181" customWidth="1"/>
    <col min="3427" max="3584" width="11.42578125" style="181"/>
    <col min="3585" max="3585" width="17.42578125" style="181" customWidth="1"/>
    <col min="3586" max="3586" width="19.5703125" style="181" customWidth="1"/>
    <col min="3587" max="3587" width="12.42578125" style="181" customWidth="1"/>
    <col min="3588" max="3588" width="18.7109375" style="181" customWidth="1"/>
    <col min="3589" max="3589" width="12.7109375" style="181" customWidth="1"/>
    <col min="3590" max="3590" width="12.5703125" style="181" customWidth="1"/>
    <col min="3591" max="3591" width="12.7109375" style="181" customWidth="1"/>
    <col min="3592" max="3592" width="12" style="181" customWidth="1"/>
    <col min="3593" max="3594" width="12.7109375" style="181" customWidth="1"/>
    <col min="3595" max="3597" width="4.5703125" style="181" customWidth="1"/>
    <col min="3598" max="3626" width="10.28515625" style="181" customWidth="1"/>
    <col min="3627" max="3630" width="10.85546875" style="181" customWidth="1"/>
    <col min="3631" max="3635" width="12.5703125" style="181" customWidth="1"/>
    <col min="3636" max="3646" width="0" style="181" hidden="1" customWidth="1"/>
    <col min="3647" max="3682" width="12.5703125" style="181" customWidth="1"/>
    <col min="3683" max="3840" width="11.42578125" style="181"/>
    <col min="3841" max="3841" width="17.42578125" style="181" customWidth="1"/>
    <col min="3842" max="3842" width="19.5703125" style="181" customWidth="1"/>
    <col min="3843" max="3843" width="12.42578125" style="181" customWidth="1"/>
    <col min="3844" max="3844" width="18.7109375" style="181" customWidth="1"/>
    <col min="3845" max="3845" width="12.7109375" style="181" customWidth="1"/>
    <col min="3846" max="3846" width="12.5703125" style="181" customWidth="1"/>
    <col min="3847" max="3847" width="12.7109375" style="181" customWidth="1"/>
    <col min="3848" max="3848" width="12" style="181" customWidth="1"/>
    <col min="3849" max="3850" width="12.7109375" style="181" customWidth="1"/>
    <col min="3851" max="3853" width="4.5703125" style="181" customWidth="1"/>
    <col min="3854" max="3882" width="10.28515625" style="181" customWidth="1"/>
    <col min="3883" max="3886" width="10.85546875" style="181" customWidth="1"/>
    <col min="3887" max="3891" width="12.5703125" style="181" customWidth="1"/>
    <col min="3892" max="3902" width="0" style="181" hidden="1" customWidth="1"/>
    <col min="3903" max="3938" width="12.5703125" style="181" customWidth="1"/>
    <col min="3939" max="4096" width="11.42578125" style="181"/>
    <col min="4097" max="4097" width="17.42578125" style="181" customWidth="1"/>
    <col min="4098" max="4098" width="19.5703125" style="181" customWidth="1"/>
    <col min="4099" max="4099" width="12.42578125" style="181" customWidth="1"/>
    <col min="4100" max="4100" width="18.7109375" style="181" customWidth="1"/>
    <col min="4101" max="4101" width="12.7109375" style="181" customWidth="1"/>
    <col min="4102" max="4102" width="12.5703125" style="181" customWidth="1"/>
    <col min="4103" max="4103" width="12.7109375" style="181" customWidth="1"/>
    <col min="4104" max="4104" width="12" style="181" customWidth="1"/>
    <col min="4105" max="4106" width="12.7109375" style="181" customWidth="1"/>
    <col min="4107" max="4109" width="4.5703125" style="181" customWidth="1"/>
    <col min="4110" max="4138" width="10.28515625" style="181" customWidth="1"/>
    <col min="4139" max="4142" width="10.85546875" style="181" customWidth="1"/>
    <col min="4143" max="4147" width="12.5703125" style="181" customWidth="1"/>
    <col min="4148" max="4158" width="0" style="181" hidden="1" customWidth="1"/>
    <col min="4159" max="4194" width="12.5703125" style="181" customWidth="1"/>
    <col min="4195" max="4352" width="11.42578125" style="181"/>
    <col min="4353" max="4353" width="17.42578125" style="181" customWidth="1"/>
    <col min="4354" max="4354" width="19.5703125" style="181" customWidth="1"/>
    <col min="4355" max="4355" width="12.42578125" style="181" customWidth="1"/>
    <col min="4356" max="4356" width="18.7109375" style="181" customWidth="1"/>
    <col min="4357" max="4357" width="12.7109375" style="181" customWidth="1"/>
    <col min="4358" max="4358" width="12.5703125" style="181" customWidth="1"/>
    <col min="4359" max="4359" width="12.7109375" style="181" customWidth="1"/>
    <col min="4360" max="4360" width="12" style="181" customWidth="1"/>
    <col min="4361" max="4362" width="12.7109375" style="181" customWidth="1"/>
    <col min="4363" max="4365" width="4.5703125" style="181" customWidth="1"/>
    <col min="4366" max="4394" width="10.28515625" style="181" customWidth="1"/>
    <col min="4395" max="4398" width="10.85546875" style="181" customWidth="1"/>
    <col min="4399" max="4403" width="12.5703125" style="181" customWidth="1"/>
    <col min="4404" max="4414" width="0" style="181" hidden="1" customWidth="1"/>
    <col min="4415" max="4450" width="12.5703125" style="181" customWidth="1"/>
    <col min="4451" max="4608" width="11.42578125" style="181"/>
    <col min="4609" max="4609" width="17.42578125" style="181" customWidth="1"/>
    <col min="4610" max="4610" width="19.5703125" style="181" customWidth="1"/>
    <col min="4611" max="4611" width="12.42578125" style="181" customWidth="1"/>
    <col min="4612" max="4612" width="18.7109375" style="181" customWidth="1"/>
    <col min="4613" max="4613" width="12.7109375" style="181" customWidth="1"/>
    <col min="4614" max="4614" width="12.5703125" style="181" customWidth="1"/>
    <col min="4615" max="4615" width="12.7109375" style="181" customWidth="1"/>
    <col min="4616" max="4616" width="12" style="181" customWidth="1"/>
    <col min="4617" max="4618" width="12.7109375" style="181" customWidth="1"/>
    <col min="4619" max="4621" width="4.5703125" style="181" customWidth="1"/>
    <col min="4622" max="4650" width="10.28515625" style="181" customWidth="1"/>
    <col min="4651" max="4654" width="10.85546875" style="181" customWidth="1"/>
    <col min="4655" max="4659" width="12.5703125" style="181" customWidth="1"/>
    <col min="4660" max="4670" width="0" style="181" hidden="1" customWidth="1"/>
    <col min="4671" max="4706" width="12.5703125" style="181" customWidth="1"/>
    <col min="4707" max="4864" width="11.42578125" style="181"/>
    <col min="4865" max="4865" width="17.42578125" style="181" customWidth="1"/>
    <col min="4866" max="4866" width="19.5703125" style="181" customWidth="1"/>
    <col min="4867" max="4867" width="12.42578125" style="181" customWidth="1"/>
    <col min="4868" max="4868" width="18.7109375" style="181" customWidth="1"/>
    <col min="4869" max="4869" width="12.7109375" style="181" customWidth="1"/>
    <col min="4870" max="4870" width="12.5703125" style="181" customWidth="1"/>
    <col min="4871" max="4871" width="12.7109375" style="181" customWidth="1"/>
    <col min="4872" max="4872" width="12" style="181" customWidth="1"/>
    <col min="4873" max="4874" width="12.7109375" style="181" customWidth="1"/>
    <col min="4875" max="4877" width="4.5703125" style="181" customWidth="1"/>
    <col min="4878" max="4906" width="10.28515625" style="181" customWidth="1"/>
    <col min="4907" max="4910" width="10.85546875" style="181" customWidth="1"/>
    <col min="4911" max="4915" width="12.5703125" style="181" customWidth="1"/>
    <col min="4916" max="4926" width="0" style="181" hidden="1" customWidth="1"/>
    <col min="4927" max="4962" width="12.5703125" style="181" customWidth="1"/>
    <col min="4963" max="5120" width="11.42578125" style="181"/>
    <col min="5121" max="5121" width="17.42578125" style="181" customWidth="1"/>
    <col min="5122" max="5122" width="19.5703125" style="181" customWidth="1"/>
    <col min="5123" max="5123" width="12.42578125" style="181" customWidth="1"/>
    <col min="5124" max="5124" width="18.7109375" style="181" customWidth="1"/>
    <col min="5125" max="5125" width="12.7109375" style="181" customWidth="1"/>
    <col min="5126" max="5126" width="12.5703125" style="181" customWidth="1"/>
    <col min="5127" max="5127" width="12.7109375" style="181" customWidth="1"/>
    <col min="5128" max="5128" width="12" style="181" customWidth="1"/>
    <col min="5129" max="5130" width="12.7109375" style="181" customWidth="1"/>
    <col min="5131" max="5133" width="4.5703125" style="181" customWidth="1"/>
    <col min="5134" max="5162" width="10.28515625" style="181" customWidth="1"/>
    <col min="5163" max="5166" width="10.85546875" style="181" customWidth="1"/>
    <col min="5167" max="5171" width="12.5703125" style="181" customWidth="1"/>
    <col min="5172" max="5182" width="0" style="181" hidden="1" customWidth="1"/>
    <col min="5183" max="5218" width="12.5703125" style="181" customWidth="1"/>
    <col min="5219" max="5376" width="11.42578125" style="181"/>
    <col min="5377" max="5377" width="17.42578125" style="181" customWidth="1"/>
    <col min="5378" max="5378" width="19.5703125" style="181" customWidth="1"/>
    <col min="5379" max="5379" width="12.42578125" style="181" customWidth="1"/>
    <col min="5380" max="5380" width="18.7109375" style="181" customWidth="1"/>
    <col min="5381" max="5381" width="12.7109375" style="181" customWidth="1"/>
    <col min="5382" max="5382" width="12.5703125" style="181" customWidth="1"/>
    <col min="5383" max="5383" width="12.7109375" style="181" customWidth="1"/>
    <col min="5384" max="5384" width="12" style="181" customWidth="1"/>
    <col min="5385" max="5386" width="12.7109375" style="181" customWidth="1"/>
    <col min="5387" max="5389" width="4.5703125" style="181" customWidth="1"/>
    <col min="5390" max="5418" width="10.28515625" style="181" customWidth="1"/>
    <col min="5419" max="5422" width="10.85546875" style="181" customWidth="1"/>
    <col min="5423" max="5427" width="12.5703125" style="181" customWidth="1"/>
    <col min="5428" max="5438" width="0" style="181" hidden="1" customWidth="1"/>
    <col min="5439" max="5474" width="12.5703125" style="181" customWidth="1"/>
    <col min="5475" max="5632" width="11.42578125" style="181"/>
    <col min="5633" max="5633" width="17.42578125" style="181" customWidth="1"/>
    <col min="5634" max="5634" width="19.5703125" style="181" customWidth="1"/>
    <col min="5635" max="5635" width="12.42578125" style="181" customWidth="1"/>
    <col min="5636" max="5636" width="18.7109375" style="181" customWidth="1"/>
    <col min="5637" max="5637" width="12.7109375" style="181" customWidth="1"/>
    <col min="5638" max="5638" width="12.5703125" style="181" customWidth="1"/>
    <col min="5639" max="5639" width="12.7109375" style="181" customWidth="1"/>
    <col min="5640" max="5640" width="12" style="181" customWidth="1"/>
    <col min="5641" max="5642" width="12.7109375" style="181" customWidth="1"/>
    <col min="5643" max="5645" width="4.5703125" style="181" customWidth="1"/>
    <col min="5646" max="5674" width="10.28515625" style="181" customWidth="1"/>
    <col min="5675" max="5678" width="10.85546875" style="181" customWidth="1"/>
    <col min="5679" max="5683" width="12.5703125" style="181" customWidth="1"/>
    <col min="5684" max="5694" width="0" style="181" hidden="1" customWidth="1"/>
    <col min="5695" max="5730" width="12.5703125" style="181" customWidth="1"/>
    <col min="5731" max="5888" width="11.42578125" style="181"/>
    <col min="5889" max="5889" width="17.42578125" style="181" customWidth="1"/>
    <col min="5890" max="5890" width="19.5703125" style="181" customWidth="1"/>
    <col min="5891" max="5891" width="12.42578125" style="181" customWidth="1"/>
    <col min="5892" max="5892" width="18.7109375" style="181" customWidth="1"/>
    <col min="5893" max="5893" width="12.7109375" style="181" customWidth="1"/>
    <col min="5894" max="5894" width="12.5703125" style="181" customWidth="1"/>
    <col min="5895" max="5895" width="12.7109375" style="181" customWidth="1"/>
    <col min="5896" max="5896" width="12" style="181" customWidth="1"/>
    <col min="5897" max="5898" width="12.7109375" style="181" customWidth="1"/>
    <col min="5899" max="5901" width="4.5703125" style="181" customWidth="1"/>
    <col min="5902" max="5930" width="10.28515625" style="181" customWidth="1"/>
    <col min="5931" max="5934" width="10.85546875" style="181" customWidth="1"/>
    <col min="5935" max="5939" width="12.5703125" style="181" customWidth="1"/>
    <col min="5940" max="5950" width="0" style="181" hidden="1" customWidth="1"/>
    <col min="5951" max="5986" width="12.5703125" style="181" customWidth="1"/>
    <col min="5987" max="6144" width="11.42578125" style="181"/>
    <col min="6145" max="6145" width="17.42578125" style="181" customWidth="1"/>
    <col min="6146" max="6146" width="19.5703125" style="181" customWidth="1"/>
    <col min="6147" max="6147" width="12.42578125" style="181" customWidth="1"/>
    <col min="6148" max="6148" width="18.7109375" style="181" customWidth="1"/>
    <col min="6149" max="6149" width="12.7109375" style="181" customWidth="1"/>
    <col min="6150" max="6150" width="12.5703125" style="181" customWidth="1"/>
    <col min="6151" max="6151" width="12.7109375" style="181" customWidth="1"/>
    <col min="6152" max="6152" width="12" style="181" customWidth="1"/>
    <col min="6153" max="6154" width="12.7109375" style="181" customWidth="1"/>
    <col min="6155" max="6157" width="4.5703125" style="181" customWidth="1"/>
    <col min="6158" max="6186" width="10.28515625" style="181" customWidth="1"/>
    <col min="6187" max="6190" width="10.85546875" style="181" customWidth="1"/>
    <col min="6191" max="6195" width="12.5703125" style="181" customWidth="1"/>
    <col min="6196" max="6206" width="0" style="181" hidden="1" customWidth="1"/>
    <col min="6207" max="6242" width="12.5703125" style="181" customWidth="1"/>
    <col min="6243" max="6400" width="11.42578125" style="181"/>
    <col min="6401" max="6401" width="17.42578125" style="181" customWidth="1"/>
    <col min="6402" max="6402" width="19.5703125" style="181" customWidth="1"/>
    <col min="6403" max="6403" width="12.42578125" style="181" customWidth="1"/>
    <col min="6404" max="6404" width="18.7109375" style="181" customWidth="1"/>
    <col min="6405" max="6405" width="12.7109375" style="181" customWidth="1"/>
    <col min="6406" max="6406" width="12.5703125" style="181" customWidth="1"/>
    <col min="6407" max="6407" width="12.7109375" style="181" customWidth="1"/>
    <col min="6408" max="6408" width="12" style="181" customWidth="1"/>
    <col min="6409" max="6410" width="12.7109375" style="181" customWidth="1"/>
    <col min="6411" max="6413" width="4.5703125" style="181" customWidth="1"/>
    <col min="6414" max="6442" width="10.28515625" style="181" customWidth="1"/>
    <col min="6443" max="6446" width="10.85546875" style="181" customWidth="1"/>
    <col min="6447" max="6451" width="12.5703125" style="181" customWidth="1"/>
    <col min="6452" max="6462" width="0" style="181" hidden="1" customWidth="1"/>
    <col min="6463" max="6498" width="12.5703125" style="181" customWidth="1"/>
    <col min="6499" max="6656" width="11.42578125" style="181"/>
    <col min="6657" max="6657" width="17.42578125" style="181" customWidth="1"/>
    <col min="6658" max="6658" width="19.5703125" style="181" customWidth="1"/>
    <col min="6659" max="6659" width="12.42578125" style="181" customWidth="1"/>
    <col min="6660" max="6660" width="18.7109375" style="181" customWidth="1"/>
    <col min="6661" max="6661" width="12.7109375" style="181" customWidth="1"/>
    <col min="6662" max="6662" width="12.5703125" style="181" customWidth="1"/>
    <col min="6663" max="6663" width="12.7109375" style="181" customWidth="1"/>
    <col min="6664" max="6664" width="12" style="181" customWidth="1"/>
    <col min="6665" max="6666" width="12.7109375" style="181" customWidth="1"/>
    <col min="6667" max="6669" width="4.5703125" style="181" customWidth="1"/>
    <col min="6670" max="6698" width="10.28515625" style="181" customWidth="1"/>
    <col min="6699" max="6702" width="10.85546875" style="181" customWidth="1"/>
    <col min="6703" max="6707" width="12.5703125" style="181" customWidth="1"/>
    <col min="6708" max="6718" width="0" style="181" hidden="1" customWidth="1"/>
    <col min="6719" max="6754" width="12.5703125" style="181" customWidth="1"/>
    <col min="6755" max="6912" width="11.42578125" style="181"/>
    <col min="6913" max="6913" width="17.42578125" style="181" customWidth="1"/>
    <col min="6914" max="6914" width="19.5703125" style="181" customWidth="1"/>
    <col min="6915" max="6915" width="12.42578125" style="181" customWidth="1"/>
    <col min="6916" max="6916" width="18.7109375" style="181" customWidth="1"/>
    <col min="6917" max="6917" width="12.7109375" style="181" customWidth="1"/>
    <col min="6918" max="6918" width="12.5703125" style="181" customWidth="1"/>
    <col min="6919" max="6919" width="12.7109375" style="181" customWidth="1"/>
    <col min="6920" max="6920" width="12" style="181" customWidth="1"/>
    <col min="6921" max="6922" width="12.7109375" style="181" customWidth="1"/>
    <col min="6923" max="6925" width="4.5703125" style="181" customWidth="1"/>
    <col min="6926" max="6954" width="10.28515625" style="181" customWidth="1"/>
    <col min="6955" max="6958" width="10.85546875" style="181" customWidth="1"/>
    <col min="6959" max="6963" width="12.5703125" style="181" customWidth="1"/>
    <col min="6964" max="6974" width="0" style="181" hidden="1" customWidth="1"/>
    <col min="6975" max="7010" width="12.5703125" style="181" customWidth="1"/>
    <col min="7011" max="7168" width="11.42578125" style="181"/>
    <col min="7169" max="7169" width="17.42578125" style="181" customWidth="1"/>
    <col min="7170" max="7170" width="19.5703125" style="181" customWidth="1"/>
    <col min="7171" max="7171" width="12.42578125" style="181" customWidth="1"/>
    <col min="7172" max="7172" width="18.7109375" style="181" customWidth="1"/>
    <col min="7173" max="7173" width="12.7109375" style="181" customWidth="1"/>
    <col min="7174" max="7174" width="12.5703125" style="181" customWidth="1"/>
    <col min="7175" max="7175" width="12.7109375" style="181" customWidth="1"/>
    <col min="7176" max="7176" width="12" style="181" customWidth="1"/>
    <col min="7177" max="7178" width="12.7109375" style="181" customWidth="1"/>
    <col min="7179" max="7181" width="4.5703125" style="181" customWidth="1"/>
    <col min="7182" max="7210" width="10.28515625" style="181" customWidth="1"/>
    <col min="7211" max="7214" width="10.85546875" style="181" customWidth="1"/>
    <col min="7215" max="7219" width="12.5703125" style="181" customWidth="1"/>
    <col min="7220" max="7230" width="0" style="181" hidden="1" customWidth="1"/>
    <col min="7231" max="7266" width="12.5703125" style="181" customWidth="1"/>
    <col min="7267" max="7424" width="11.42578125" style="181"/>
    <col min="7425" max="7425" width="17.42578125" style="181" customWidth="1"/>
    <col min="7426" max="7426" width="19.5703125" style="181" customWidth="1"/>
    <col min="7427" max="7427" width="12.42578125" style="181" customWidth="1"/>
    <col min="7428" max="7428" width="18.7109375" style="181" customWidth="1"/>
    <col min="7429" max="7429" width="12.7109375" style="181" customWidth="1"/>
    <col min="7430" max="7430" width="12.5703125" style="181" customWidth="1"/>
    <col min="7431" max="7431" width="12.7109375" style="181" customWidth="1"/>
    <col min="7432" max="7432" width="12" style="181" customWidth="1"/>
    <col min="7433" max="7434" width="12.7109375" style="181" customWidth="1"/>
    <col min="7435" max="7437" width="4.5703125" style="181" customWidth="1"/>
    <col min="7438" max="7466" width="10.28515625" style="181" customWidth="1"/>
    <col min="7467" max="7470" width="10.85546875" style="181" customWidth="1"/>
    <col min="7471" max="7475" width="12.5703125" style="181" customWidth="1"/>
    <col min="7476" max="7486" width="0" style="181" hidden="1" customWidth="1"/>
    <col min="7487" max="7522" width="12.5703125" style="181" customWidth="1"/>
    <col min="7523" max="7680" width="11.42578125" style="181"/>
    <col min="7681" max="7681" width="17.42578125" style="181" customWidth="1"/>
    <col min="7682" max="7682" width="19.5703125" style="181" customWidth="1"/>
    <col min="7683" max="7683" width="12.42578125" style="181" customWidth="1"/>
    <col min="7684" max="7684" width="18.7109375" style="181" customWidth="1"/>
    <col min="7685" max="7685" width="12.7109375" style="181" customWidth="1"/>
    <col min="7686" max="7686" width="12.5703125" style="181" customWidth="1"/>
    <col min="7687" max="7687" width="12.7109375" style="181" customWidth="1"/>
    <col min="7688" max="7688" width="12" style="181" customWidth="1"/>
    <col min="7689" max="7690" width="12.7109375" style="181" customWidth="1"/>
    <col min="7691" max="7693" width="4.5703125" style="181" customWidth="1"/>
    <col min="7694" max="7722" width="10.28515625" style="181" customWidth="1"/>
    <col min="7723" max="7726" width="10.85546875" style="181" customWidth="1"/>
    <col min="7727" max="7731" width="12.5703125" style="181" customWidth="1"/>
    <col min="7732" max="7742" width="0" style="181" hidden="1" customWidth="1"/>
    <col min="7743" max="7778" width="12.5703125" style="181" customWidth="1"/>
    <col min="7779" max="7936" width="11.42578125" style="181"/>
    <col min="7937" max="7937" width="17.42578125" style="181" customWidth="1"/>
    <col min="7938" max="7938" width="19.5703125" style="181" customWidth="1"/>
    <col min="7939" max="7939" width="12.42578125" style="181" customWidth="1"/>
    <col min="7940" max="7940" width="18.7109375" style="181" customWidth="1"/>
    <col min="7941" max="7941" width="12.7109375" style="181" customWidth="1"/>
    <col min="7942" max="7942" width="12.5703125" style="181" customWidth="1"/>
    <col min="7943" max="7943" width="12.7109375" style="181" customWidth="1"/>
    <col min="7944" max="7944" width="12" style="181" customWidth="1"/>
    <col min="7945" max="7946" width="12.7109375" style="181" customWidth="1"/>
    <col min="7947" max="7949" width="4.5703125" style="181" customWidth="1"/>
    <col min="7950" max="7978" width="10.28515625" style="181" customWidth="1"/>
    <col min="7979" max="7982" width="10.85546875" style="181" customWidth="1"/>
    <col min="7983" max="7987" width="12.5703125" style="181" customWidth="1"/>
    <col min="7988" max="7998" width="0" style="181" hidden="1" customWidth="1"/>
    <col min="7999" max="8034" width="12.5703125" style="181" customWidth="1"/>
    <col min="8035" max="8192" width="11.42578125" style="181"/>
    <col min="8193" max="8193" width="17.42578125" style="181" customWidth="1"/>
    <col min="8194" max="8194" width="19.5703125" style="181" customWidth="1"/>
    <col min="8195" max="8195" width="12.42578125" style="181" customWidth="1"/>
    <col min="8196" max="8196" width="18.7109375" style="181" customWidth="1"/>
    <col min="8197" max="8197" width="12.7109375" style="181" customWidth="1"/>
    <col min="8198" max="8198" width="12.5703125" style="181" customWidth="1"/>
    <col min="8199" max="8199" width="12.7109375" style="181" customWidth="1"/>
    <col min="8200" max="8200" width="12" style="181" customWidth="1"/>
    <col min="8201" max="8202" width="12.7109375" style="181" customWidth="1"/>
    <col min="8203" max="8205" width="4.5703125" style="181" customWidth="1"/>
    <col min="8206" max="8234" width="10.28515625" style="181" customWidth="1"/>
    <col min="8235" max="8238" width="10.85546875" style="181" customWidth="1"/>
    <col min="8239" max="8243" width="12.5703125" style="181" customWidth="1"/>
    <col min="8244" max="8254" width="0" style="181" hidden="1" customWidth="1"/>
    <col min="8255" max="8290" width="12.5703125" style="181" customWidth="1"/>
    <col min="8291" max="8448" width="11.42578125" style="181"/>
    <col min="8449" max="8449" width="17.42578125" style="181" customWidth="1"/>
    <col min="8450" max="8450" width="19.5703125" style="181" customWidth="1"/>
    <col min="8451" max="8451" width="12.42578125" style="181" customWidth="1"/>
    <col min="8452" max="8452" width="18.7109375" style="181" customWidth="1"/>
    <col min="8453" max="8453" width="12.7109375" style="181" customWidth="1"/>
    <col min="8454" max="8454" width="12.5703125" style="181" customWidth="1"/>
    <col min="8455" max="8455" width="12.7109375" style="181" customWidth="1"/>
    <col min="8456" max="8456" width="12" style="181" customWidth="1"/>
    <col min="8457" max="8458" width="12.7109375" style="181" customWidth="1"/>
    <col min="8459" max="8461" width="4.5703125" style="181" customWidth="1"/>
    <col min="8462" max="8490" width="10.28515625" style="181" customWidth="1"/>
    <col min="8491" max="8494" width="10.85546875" style="181" customWidth="1"/>
    <col min="8495" max="8499" width="12.5703125" style="181" customWidth="1"/>
    <col min="8500" max="8510" width="0" style="181" hidden="1" customWidth="1"/>
    <col min="8511" max="8546" width="12.5703125" style="181" customWidth="1"/>
    <col min="8547" max="8704" width="11.42578125" style="181"/>
    <col min="8705" max="8705" width="17.42578125" style="181" customWidth="1"/>
    <col min="8706" max="8706" width="19.5703125" style="181" customWidth="1"/>
    <col min="8707" max="8707" width="12.42578125" style="181" customWidth="1"/>
    <col min="8708" max="8708" width="18.7109375" style="181" customWidth="1"/>
    <col min="8709" max="8709" width="12.7109375" style="181" customWidth="1"/>
    <col min="8710" max="8710" width="12.5703125" style="181" customWidth="1"/>
    <col min="8711" max="8711" width="12.7109375" style="181" customWidth="1"/>
    <col min="8712" max="8712" width="12" style="181" customWidth="1"/>
    <col min="8713" max="8714" width="12.7109375" style="181" customWidth="1"/>
    <col min="8715" max="8717" width="4.5703125" style="181" customWidth="1"/>
    <col min="8718" max="8746" width="10.28515625" style="181" customWidth="1"/>
    <col min="8747" max="8750" width="10.85546875" style="181" customWidth="1"/>
    <col min="8751" max="8755" width="12.5703125" style="181" customWidth="1"/>
    <col min="8756" max="8766" width="0" style="181" hidden="1" customWidth="1"/>
    <col min="8767" max="8802" width="12.5703125" style="181" customWidth="1"/>
    <col min="8803" max="8960" width="11.42578125" style="181"/>
    <col min="8961" max="8961" width="17.42578125" style="181" customWidth="1"/>
    <col min="8962" max="8962" width="19.5703125" style="181" customWidth="1"/>
    <col min="8963" max="8963" width="12.42578125" style="181" customWidth="1"/>
    <col min="8964" max="8964" width="18.7109375" style="181" customWidth="1"/>
    <col min="8965" max="8965" width="12.7109375" style="181" customWidth="1"/>
    <col min="8966" max="8966" width="12.5703125" style="181" customWidth="1"/>
    <col min="8967" max="8967" width="12.7109375" style="181" customWidth="1"/>
    <col min="8968" max="8968" width="12" style="181" customWidth="1"/>
    <col min="8969" max="8970" width="12.7109375" style="181" customWidth="1"/>
    <col min="8971" max="8973" width="4.5703125" style="181" customWidth="1"/>
    <col min="8974" max="9002" width="10.28515625" style="181" customWidth="1"/>
    <col min="9003" max="9006" width="10.85546875" style="181" customWidth="1"/>
    <col min="9007" max="9011" width="12.5703125" style="181" customWidth="1"/>
    <col min="9012" max="9022" width="0" style="181" hidden="1" customWidth="1"/>
    <col min="9023" max="9058" width="12.5703125" style="181" customWidth="1"/>
    <col min="9059" max="9216" width="11.42578125" style="181"/>
    <col min="9217" max="9217" width="17.42578125" style="181" customWidth="1"/>
    <col min="9218" max="9218" width="19.5703125" style="181" customWidth="1"/>
    <col min="9219" max="9219" width="12.42578125" style="181" customWidth="1"/>
    <col min="9220" max="9220" width="18.7109375" style="181" customWidth="1"/>
    <col min="9221" max="9221" width="12.7109375" style="181" customWidth="1"/>
    <col min="9222" max="9222" width="12.5703125" style="181" customWidth="1"/>
    <col min="9223" max="9223" width="12.7109375" style="181" customWidth="1"/>
    <col min="9224" max="9224" width="12" style="181" customWidth="1"/>
    <col min="9225" max="9226" width="12.7109375" style="181" customWidth="1"/>
    <col min="9227" max="9229" width="4.5703125" style="181" customWidth="1"/>
    <col min="9230" max="9258" width="10.28515625" style="181" customWidth="1"/>
    <col min="9259" max="9262" width="10.85546875" style="181" customWidth="1"/>
    <col min="9263" max="9267" width="12.5703125" style="181" customWidth="1"/>
    <col min="9268" max="9278" width="0" style="181" hidden="1" customWidth="1"/>
    <col min="9279" max="9314" width="12.5703125" style="181" customWidth="1"/>
    <col min="9315" max="9472" width="11.42578125" style="181"/>
    <col min="9473" max="9473" width="17.42578125" style="181" customWidth="1"/>
    <col min="9474" max="9474" width="19.5703125" style="181" customWidth="1"/>
    <col min="9475" max="9475" width="12.42578125" style="181" customWidth="1"/>
    <col min="9476" max="9476" width="18.7109375" style="181" customWidth="1"/>
    <col min="9477" max="9477" width="12.7109375" style="181" customWidth="1"/>
    <col min="9478" max="9478" width="12.5703125" style="181" customWidth="1"/>
    <col min="9479" max="9479" width="12.7109375" style="181" customWidth="1"/>
    <col min="9480" max="9480" width="12" style="181" customWidth="1"/>
    <col min="9481" max="9482" width="12.7109375" style="181" customWidth="1"/>
    <col min="9483" max="9485" width="4.5703125" style="181" customWidth="1"/>
    <col min="9486" max="9514" width="10.28515625" style="181" customWidth="1"/>
    <col min="9515" max="9518" width="10.85546875" style="181" customWidth="1"/>
    <col min="9519" max="9523" width="12.5703125" style="181" customWidth="1"/>
    <col min="9524" max="9534" width="0" style="181" hidden="1" customWidth="1"/>
    <col min="9535" max="9570" width="12.5703125" style="181" customWidth="1"/>
    <col min="9571" max="9728" width="11.42578125" style="181"/>
    <col min="9729" max="9729" width="17.42578125" style="181" customWidth="1"/>
    <col min="9730" max="9730" width="19.5703125" style="181" customWidth="1"/>
    <col min="9731" max="9731" width="12.42578125" style="181" customWidth="1"/>
    <col min="9732" max="9732" width="18.7109375" style="181" customWidth="1"/>
    <col min="9733" max="9733" width="12.7109375" style="181" customWidth="1"/>
    <col min="9734" max="9734" width="12.5703125" style="181" customWidth="1"/>
    <col min="9735" max="9735" width="12.7109375" style="181" customWidth="1"/>
    <col min="9736" max="9736" width="12" style="181" customWidth="1"/>
    <col min="9737" max="9738" width="12.7109375" style="181" customWidth="1"/>
    <col min="9739" max="9741" width="4.5703125" style="181" customWidth="1"/>
    <col min="9742" max="9770" width="10.28515625" style="181" customWidth="1"/>
    <col min="9771" max="9774" width="10.85546875" style="181" customWidth="1"/>
    <col min="9775" max="9779" width="12.5703125" style="181" customWidth="1"/>
    <col min="9780" max="9790" width="0" style="181" hidden="1" customWidth="1"/>
    <col min="9791" max="9826" width="12.5703125" style="181" customWidth="1"/>
    <col min="9827" max="9984" width="11.42578125" style="181"/>
    <col min="9985" max="9985" width="17.42578125" style="181" customWidth="1"/>
    <col min="9986" max="9986" width="19.5703125" style="181" customWidth="1"/>
    <col min="9987" max="9987" width="12.42578125" style="181" customWidth="1"/>
    <col min="9988" max="9988" width="18.7109375" style="181" customWidth="1"/>
    <col min="9989" max="9989" width="12.7109375" style="181" customWidth="1"/>
    <col min="9990" max="9990" width="12.5703125" style="181" customWidth="1"/>
    <col min="9991" max="9991" width="12.7109375" style="181" customWidth="1"/>
    <col min="9992" max="9992" width="12" style="181" customWidth="1"/>
    <col min="9993" max="9994" width="12.7109375" style="181" customWidth="1"/>
    <col min="9995" max="9997" width="4.5703125" style="181" customWidth="1"/>
    <col min="9998" max="10026" width="10.28515625" style="181" customWidth="1"/>
    <col min="10027" max="10030" width="10.85546875" style="181" customWidth="1"/>
    <col min="10031" max="10035" width="12.5703125" style="181" customWidth="1"/>
    <col min="10036" max="10046" width="0" style="181" hidden="1" customWidth="1"/>
    <col min="10047" max="10082" width="12.5703125" style="181" customWidth="1"/>
    <col min="10083" max="10240" width="11.42578125" style="181"/>
    <col min="10241" max="10241" width="17.42578125" style="181" customWidth="1"/>
    <col min="10242" max="10242" width="19.5703125" style="181" customWidth="1"/>
    <col min="10243" max="10243" width="12.42578125" style="181" customWidth="1"/>
    <col min="10244" max="10244" width="18.7109375" style="181" customWidth="1"/>
    <col min="10245" max="10245" width="12.7109375" style="181" customWidth="1"/>
    <col min="10246" max="10246" width="12.5703125" style="181" customWidth="1"/>
    <col min="10247" max="10247" width="12.7109375" style="181" customWidth="1"/>
    <col min="10248" max="10248" width="12" style="181" customWidth="1"/>
    <col min="10249" max="10250" width="12.7109375" style="181" customWidth="1"/>
    <col min="10251" max="10253" width="4.5703125" style="181" customWidth="1"/>
    <col min="10254" max="10282" width="10.28515625" style="181" customWidth="1"/>
    <col min="10283" max="10286" width="10.85546875" style="181" customWidth="1"/>
    <col min="10287" max="10291" width="12.5703125" style="181" customWidth="1"/>
    <col min="10292" max="10302" width="0" style="181" hidden="1" customWidth="1"/>
    <col min="10303" max="10338" width="12.5703125" style="181" customWidth="1"/>
    <col min="10339" max="10496" width="11.42578125" style="181"/>
    <col min="10497" max="10497" width="17.42578125" style="181" customWidth="1"/>
    <col min="10498" max="10498" width="19.5703125" style="181" customWidth="1"/>
    <col min="10499" max="10499" width="12.42578125" style="181" customWidth="1"/>
    <col min="10500" max="10500" width="18.7109375" style="181" customWidth="1"/>
    <col min="10501" max="10501" width="12.7109375" style="181" customWidth="1"/>
    <col min="10502" max="10502" width="12.5703125" style="181" customWidth="1"/>
    <col min="10503" max="10503" width="12.7109375" style="181" customWidth="1"/>
    <col min="10504" max="10504" width="12" style="181" customWidth="1"/>
    <col min="10505" max="10506" width="12.7109375" style="181" customWidth="1"/>
    <col min="10507" max="10509" width="4.5703125" style="181" customWidth="1"/>
    <col min="10510" max="10538" width="10.28515625" style="181" customWidth="1"/>
    <col min="10539" max="10542" width="10.85546875" style="181" customWidth="1"/>
    <col min="10543" max="10547" width="12.5703125" style="181" customWidth="1"/>
    <col min="10548" max="10558" width="0" style="181" hidden="1" customWidth="1"/>
    <col min="10559" max="10594" width="12.5703125" style="181" customWidth="1"/>
    <col min="10595" max="10752" width="11.42578125" style="181"/>
    <col min="10753" max="10753" width="17.42578125" style="181" customWidth="1"/>
    <col min="10754" max="10754" width="19.5703125" style="181" customWidth="1"/>
    <col min="10755" max="10755" width="12.42578125" style="181" customWidth="1"/>
    <col min="10756" max="10756" width="18.7109375" style="181" customWidth="1"/>
    <col min="10757" max="10757" width="12.7109375" style="181" customWidth="1"/>
    <col min="10758" max="10758" width="12.5703125" style="181" customWidth="1"/>
    <col min="10759" max="10759" width="12.7109375" style="181" customWidth="1"/>
    <col min="10760" max="10760" width="12" style="181" customWidth="1"/>
    <col min="10761" max="10762" width="12.7109375" style="181" customWidth="1"/>
    <col min="10763" max="10765" width="4.5703125" style="181" customWidth="1"/>
    <col min="10766" max="10794" width="10.28515625" style="181" customWidth="1"/>
    <col min="10795" max="10798" width="10.85546875" style="181" customWidth="1"/>
    <col min="10799" max="10803" width="12.5703125" style="181" customWidth="1"/>
    <col min="10804" max="10814" width="0" style="181" hidden="1" customWidth="1"/>
    <col min="10815" max="10850" width="12.5703125" style="181" customWidth="1"/>
    <col min="10851" max="11008" width="11.42578125" style="181"/>
    <col min="11009" max="11009" width="17.42578125" style="181" customWidth="1"/>
    <col min="11010" max="11010" width="19.5703125" style="181" customWidth="1"/>
    <col min="11011" max="11011" width="12.42578125" style="181" customWidth="1"/>
    <col min="11012" max="11012" width="18.7109375" style="181" customWidth="1"/>
    <col min="11013" max="11013" width="12.7109375" style="181" customWidth="1"/>
    <col min="11014" max="11014" width="12.5703125" style="181" customWidth="1"/>
    <col min="11015" max="11015" width="12.7109375" style="181" customWidth="1"/>
    <col min="11016" max="11016" width="12" style="181" customWidth="1"/>
    <col min="11017" max="11018" width="12.7109375" style="181" customWidth="1"/>
    <col min="11019" max="11021" width="4.5703125" style="181" customWidth="1"/>
    <col min="11022" max="11050" width="10.28515625" style="181" customWidth="1"/>
    <col min="11051" max="11054" width="10.85546875" style="181" customWidth="1"/>
    <col min="11055" max="11059" width="12.5703125" style="181" customWidth="1"/>
    <col min="11060" max="11070" width="0" style="181" hidden="1" customWidth="1"/>
    <col min="11071" max="11106" width="12.5703125" style="181" customWidth="1"/>
    <col min="11107" max="11264" width="11.42578125" style="181"/>
    <col min="11265" max="11265" width="17.42578125" style="181" customWidth="1"/>
    <col min="11266" max="11266" width="19.5703125" style="181" customWidth="1"/>
    <col min="11267" max="11267" width="12.42578125" style="181" customWidth="1"/>
    <col min="11268" max="11268" width="18.7109375" style="181" customWidth="1"/>
    <col min="11269" max="11269" width="12.7109375" style="181" customWidth="1"/>
    <col min="11270" max="11270" width="12.5703125" style="181" customWidth="1"/>
    <col min="11271" max="11271" width="12.7109375" style="181" customWidth="1"/>
    <col min="11272" max="11272" width="12" style="181" customWidth="1"/>
    <col min="11273" max="11274" width="12.7109375" style="181" customWidth="1"/>
    <col min="11275" max="11277" width="4.5703125" style="181" customWidth="1"/>
    <col min="11278" max="11306" width="10.28515625" style="181" customWidth="1"/>
    <col min="11307" max="11310" width="10.85546875" style="181" customWidth="1"/>
    <col min="11311" max="11315" width="12.5703125" style="181" customWidth="1"/>
    <col min="11316" max="11326" width="0" style="181" hidden="1" customWidth="1"/>
    <col min="11327" max="11362" width="12.5703125" style="181" customWidth="1"/>
    <col min="11363" max="11520" width="11.42578125" style="181"/>
    <col min="11521" max="11521" width="17.42578125" style="181" customWidth="1"/>
    <col min="11522" max="11522" width="19.5703125" style="181" customWidth="1"/>
    <col min="11523" max="11523" width="12.42578125" style="181" customWidth="1"/>
    <col min="11524" max="11524" width="18.7109375" style="181" customWidth="1"/>
    <col min="11525" max="11525" width="12.7109375" style="181" customWidth="1"/>
    <col min="11526" max="11526" width="12.5703125" style="181" customWidth="1"/>
    <col min="11527" max="11527" width="12.7109375" style="181" customWidth="1"/>
    <col min="11528" max="11528" width="12" style="181" customWidth="1"/>
    <col min="11529" max="11530" width="12.7109375" style="181" customWidth="1"/>
    <col min="11531" max="11533" width="4.5703125" style="181" customWidth="1"/>
    <col min="11534" max="11562" width="10.28515625" style="181" customWidth="1"/>
    <col min="11563" max="11566" width="10.85546875" style="181" customWidth="1"/>
    <col min="11567" max="11571" width="12.5703125" style="181" customWidth="1"/>
    <col min="11572" max="11582" width="0" style="181" hidden="1" customWidth="1"/>
    <col min="11583" max="11618" width="12.5703125" style="181" customWidth="1"/>
    <col min="11619" max="11776" width="11.42578125" style="181"/>
    <col min="11777" max="11777" width="17.42578125" style="181" customWidth="1"/>
    <col min="11778" max="11778" width="19.5703125" style="181" customWidth="1"/>
    <col min="11779" max="11779" width="12.42578125" style="181" customWidth="1"/>
    <col min="11780" max="11780" width="18.7109375" style="181" customWidth="1"/>
    <col min="11781" max="11781" width="12.7109375" style="181" customWidth="1"/>
    <col min="11782" max="11782" width="12.5703125" style="181" customWidth="1"/>
    <col min="11783" max="11783" width="12.7109375" style="181" customWidth="1"/>
    <col min="11784" max="11784" width="12" style="181" customWidth="1"/>
    <col min="11785" max="11786" width="12.7109375" style="181" customWidth="1"/>
    <col min="11787" max="11789" width="4.5703125" style="181" customWidth="1"/>
    <col min="11790" max="11818" width="10.28515625" style="181" customWidth="1"/>
    <col min="11819" max="11822" width="10.85546875" style="181" customWidth="1"/>
    <col min="11823" max="11827" width="12.5703125" style="181" customWidth="1"/>
    <col min="11828" max="11838" width="0" style="181" hidden="1" customWidth="1"/>
    <col min="11839" max="11874" width="12.5703125" style="181" customWidth="1"/>
    <col min="11875" max="12032" width="11.42578125" style="181"/>
    <col min="12033" max="12033" width="17.42578125" style="181" customWidth="1"/>
    <col min="12034" max="12034" width="19.5703125" style="181" customWidth="1"/>
    <col min="12035" max="12035" width="12.42578125" style="181" customWidth="1"/>
    <col min="12036" max="12036" width="18.7109375" style="181" customWidth="1"/>
    <col min="12037" max="12037" width="12.7109375" style="181" customWidth="1"/>
    <col min="12038" max="12038" width="12.5703125" style="181" customWidth="1"/>
    <col min="12039" max="12039" width="12.7109375" style="181" customWidth="1"/>
    <col min="12040" max="12040" width="12" style="181" customWidth="1"/>
    <col min="12041" max="12042" width="12.7109375" style="181" customWidth="1"/>
    <col min="12043" max="12045" width="4.5703125" style="181" customWidth="1"/>
    <col min="12046" max="12074" width="10.28515625" style="181" customWidth="1"/>
    <col min="12075" max="12078" width="10.85546875" style="181" customWidth="1"/>
    <col min="12079" max="12083" width="12.5703125" style="181" customWidth="1"/>
    <col min="12084" max="12094" width="0" style="181" hidden="1" customWidth="1"/>
    <col min="12095" max="12130" width="12.5703125" style="181" customWidth="1"/>
    <col min="12131" max="12288" width="11.42578125" style="181"/>
    <col min="12289" max="12289" width="17.42578125" style="181" customWidth="1"/>
    <col min="12290" max="12290" width="19.5703125" style="181" customWidth="1"/>
    <col min="12291" max="12291" width="12.42578125" style="181" customWidth="1"/>
    <col min="12292" max="12292" width="18.7109375" style="181" customWidth="1"/>
    <col min="12293" max="12293" width="12.7109375" style="181" customWidth="1"/>
    <col min="12294" max="12294" width="12.5703125" style="181" customWidth="1"/>
    <col min="12295" max="12295" width="12.7109375" style="181" customWidth="1"/>
    <col min="12296" max="12296" width="12" style="181" customWidth="1"/>
    <col min="12297" max="12298" width="12.7109375" style="181" customWidth="1"/>
    <col min="12299" max="12301" width="4.5703125" style="181" customWidth="1"/>
    <col min="12302" max="12330" width="10.28515625" style="181" customWidth="1"/>
    <col min="12331" max="12334" width="10.85546875" style="181" customWidth="1"/>
    <col min="12335" max="12339" width="12.5703125" style="181" customWidth="1"/>
    <col min="12340" max="12350" width="0" style="181" hidden="1" customWidth="1"/>
    <col min="12351" max="12386" width="12.5703125" style="181" customWidth="1"/>
    <col min="12387" max="12544" width="11.42578125" style="181"/>
    <col min="12545" max="12545" width="17.42578125" style="181" customWidth="1"/>
    <col min="12546" max="12546" width="19.5703125" style="181" customWidth="1"/>
    <col min="12547" max="12547" width="12.42578125" style="181" customWidth="1"/>
    <col min="12548" max="12548" width="18.7109375" style="181" customWidth="1"/>
    <col min="12549" max="12549" width="12.7109375" style="181" customWidth="1"/>
    <col min="12550" max="12550" width="12.5703125" style="181" customWidth="1"/>
    <col min="12551" max="12551" width="12.7109375" style="181" customWidth="1"/>
    <col min="12552" max="12552" width="12" style="181" customWidth="1"/>
    <col min="12553" max="12554" width="12.7109375" style="181" customWidth="1"/>
    <col min="12555" max="12557" width="4.5703125" style="181" customWidth="1"/>
    <col min="12558" max="12586" width="10.28515625" style="181" customWidth="1"/>
    <col min="12587" max="12590" width="10.85546875" style="181" customWidth="1"/>
    <col min="12591" max="12595" width="12.5703125" style="181" customWidth="1"/>
    <col min="12596" max="12606" width="0" style="181" hidden="1" customWidth="1"/>
    <col min="12607" max="12642" width="12.5703125" style="181" customWidth="1"/>
    <col min="12643" max="12800" width="11.42578125" style="181"/>
    <col min="12801" max="12801" width="17.42578125" style="181" customWidth="1"/>
    <col min="12802" max="12802" width="19.5703125" style="181" customWidth="1"/>
    <col min="12803" max="12803" width="12.42578125" style="181" customWidth="1"/>
    <col min="12804" max="12804" width="18.7109375" style="181" customWidth="1"/>
    <col min="12805" max="12805" width="12.7109375" style="181" customWidth="1"/>
    <col min="12806" max="12806" width="12.5703125" style="181" customWidth="1"/>
    <col min="12807" max="12807" width="12.7109375" style="181" customWidth="1"/>
    <col min="12808" max="12808" width="12" style="181" customWidth="1"/>
    <col min="12809" max="12810" width="12.7109375" style="181" customWidth="1"/>
    <col min="12811" max="12813" width="4.5703125" style="181" customWidth="1"/>
    <col min="12814" max="12842" width="10.28515625" style="181" customWidth="1"/>
    <col min="12843" max="12846" width="10.85546875" style="181" customWidth="1"/>
    <col min="12847" max="12851" width="12.5703125" style="181" customWidth="1"/>
    <col min="12852" max="12862" width="0" style="181" hidden="1" customWidth="1"/>
    <col min="12863" max="12898" width="12.5703125" style="181" customWidth="1"/>
    <col min="12899" max="13056" width="11.42578125" style="181"/>
    <col min="13057" max="13057" width="17.42578125" style="181" customWidth="1"/>
    <col min="13058" max="13058" width="19.5703125" style="181" customWidth="1"/>
    <col min="13059" max="13059" width="12.42578125" style="181" customWidth="1"/>
    <col min="13060" max="13060" width="18.7109375" style="181" customWidth="1"/>
    <col min="13061" max="13061" width="12.7109375" style="181" customWidth="1"/>
    <col min="13062" max="13062" width="12.5703125" style="181" customWidth="1"/>
    <col min="13063" max="13063" width="12.7109375" style="181" customWidth="1"/>
    <col min="13064" max="13064" width="12" style="181" customWidth="1"/>
    <col min="13065" max="13066" width="12.7109375" style="181" customWidth="1"/>
    <col min="13067" max="13069" width="4.5703125" style="181" customWidth="1"/>
    <col min="13070" max="13098" width="10.28515625" style="181" customWidth="1"/>
    <col min="13099" max="13102" width="10.85546875" style="181" customWidth="1"/>
    <col min="13103" max="13107" width="12.5703125" style="181" customWidth="1"/>
    <col min="13108" max="13118" width="0" style="181" hidden="1" customWidth="1"/>
    <col min="13119" max="13154" width="12.5703125" style="181" customWidth="1"/>
    <col min="13155" max="13312" width="11.42578125" style="181"/>
    <col min="13313" max="13313" width="17.42578125" style="181" customWidth="1"/>
    <col min="13314" max="13314" width="19.5703125" style="181" customWidth="1"/>
    <col min="13315" max="13315" width="12.42578125" style="181" customWidth="1"/>
    <col min="13316" max="13316" width="18.7109375" style="181" customWidth="1"/>
    <col min="13317" max="13317" width="12.7109375" style="181" customWidth="1"/>
    <col min="13318" max="13318" width="12.5703125" style="181" customWidth="1"/>
    <col min="13319" max="13319" width="12.7109375" style="181" customWidth="1"/>
    <col min="13320" max="13320" width="12" style="181" customWidth="1"/>
    <col min="13321" max="13322" width="12.7109375" style="181" customWidth="1"/>
    <col min="13323" max="13325" width="4.5703125" style="181" customWidth="1"/>
    <col min="13326" max="13354" width="10.28515625" style="181" customWidth="1"/>
    <col min="13355" max="13358" width="10.85546875" style="181" customWidth="1"/>
    <col min="13359" max="13363" width="12.5703125" style="181" customWidth="1"/>
    <col min="13364" max="13374" width="0" style="181" hidden="1" customWidth="1"/>
    <col min="13375" max="13410" width="12.5703125" style="181" customWidth="1"/>
    <col min="13411" max="13568" width="11.42578125" style="181"/>
    <col min="13569" max="13569" width="17.42578125" style="181" customWidth="1"/>
    <col min="13570" max="13570" width="19.5703125" style="181" customWidth="1"/>
    <col min="13571" max="13571" width="12.42578125" style="181" customWidth="1"/>
    <col min="13572" max="13572" width="18.7109375" style="181" customWidth="1"/>
    <col min="13573" max="13573" width="12.7109375" style="181" customWidth="1"/>
    <col min="13574" max="13574" width="12.5703125" style="181" customWidth="1"/>
    <col min="13575" max="13575" width="12.7109375" style="181" customWidth="1"/>
    <col min="13576" max="13576" width="12" style="181" customWidth="1"/>
    <col min="13577" max="13578" width="12.7109375" style="181" customWidth="1"/>
    <col min="13579" max="13581" width="4.5703125" style="181" customWidth="1"/>
    <col min="13582" max="13610" width="10.28515625" style="181" customWidth="1"/>
    <col min="13611" max="13614" width="10.85546875" style="181" customWidth="1"/>
    <col min="13615" max="13619" width="12.5703125" style="181" customWidth="1"/>
    <col min="13620" max="13630" width="0" style="181" hidden="1" customWidth="1"/>
    <col min="13631" max="13666" width="12.5703125" style="181" customWidth="1"/>
    <col min="13667" max="13824" width="11.42578125" style="181"/>
    <col min="13825" max="13825" width="17.42578125" style="181" customWidth="1"/>
    <col min="13826" max="13826" width="19.5703125" style="181" customWidth="1"/>
    <col min="13827" max="13827" width="12.42578125" style="181" customWidth="1"/>
    <col min="13828" max="13828" width="18.7109375" style="181" customWidth="1"/>
    <col min="13829" max="13829" width="12.7109375" style="181" customWidth="1"/>
    <col min="13830" max="13830" width="12.5703125" style="181" customWidth="1"/>
    <col min="13831" max="13831" width="12.7109375" style="181" customWidth="1"/>
    <col min="13832" max="13832" width="12" style="181" customWidth="1"/>
    <col min="13833" max="13834" width="12.7109375" style="181" customWidth="1"/>
    <col min="13835" max="13837" width="4.5703125" style="181" customWidth="1"/>
    <col min="13838" max="13866" width="10.28515625" style="181" customWidth="1"/>
    <col min="13867" max="13870" width="10.85546875" style="181" customWidth="1"/>
    <col min="13871" max="13875" width="12.5703125" style="181" customWidth="1"/>
    <col min="13876" max="13886" width="0" style="181" hidden="1" customWidth="1"/>
    <col min="13887" max="13922" width="12.5703125" style="181" customWidth="1"/>
    <col min="13923" max="14080" width="11.42578125" style="181"/>
    <col min="14081" max="14081" width="17.42578125" style="181" customWidth="1"/>
    <col min="14082" max="14082" width="19.5703125" style="181" customWidth="1"/>
    <col min="14083" max="14083" width="12.42578125" style="181" customWidth="1"/>
    <col min="14084" max="14084" width="18.7109375" style="181" customWidth="1"/>
    <col min="14085" max="14085" width="12.7109375" style="181" customWidth="1"/>
    <col min="14086" max="14086" width="12.5703125" style="181" customWidth="1"/>
    <col min="14087" max="14087" width="12.7109375" style="181" customWidth="1"/>
    <col min="14088" max="14088" width="12" style="181" customWidth="1"/>
    <col min="14089" max="14090" width="12.7109375" style="181" customWidth="1"/>
    <col min="14091" max="14093" width="4.5703125" style="181" customWidth="1"/>
    <col min="14094" max="14122" width="10.28515625" style="181" customWidth="1"/>
    <col min="14123" max="14126" width="10.85546875" style="181" customWidth="1"/>
    <col min="14127" max="14131" width="12.5703125" style="181" customWidth="1"/>
    <col min="14132" max="14142" width="0" style="181" hidden="1" customWidth="1"/>
    <col min="14143" max="14178" width="12.5703125" style="181" customWidth="1"/>
    <col min="14179" max="14336" width="11.42578125" style="181"/>
    <col min="14337" max="14337" width="17.42578125" style="181" customWidth="1"/>
    <col min="14338" max="14338" width="19.5703125" style="181" customWidth="1"/>
    <col min="14339" max="14339" width="12.42578125" style="181" customWidth="1"/>
    <col min="14340" max="14340" width="18.7109375" style="181" customWidth="1"/>
    <col min="14341" max="14341" width="12.7109375" style="181" customWidth="1"/>
    <col min="14342" max="14342" width="12.5703125" style="181" customWidth="1"/>
    <col min="14343" max="14343" width="12.7109375" style="181" customWidth="1"/>
    <col min="14344" max="14344" width="12" style="181" customWidth="1"/>
    <col min="14345" max="14346" width="12.7109375" style="181" customWidth="1"/>
    <col min="14347" max="14349" width="4.5703125" style="181" customWidth="1"/>
    <col min="14350" max="14378" width="10.28515625" style="181" customWidth="1"/>
    <col min="14379" max="14382" width="10.85546875" style="181" customWidth="1"/>
    <col min="14383" max="14387" width="12.5703125" style="181" customWidth="1"/>
    <col min="14388" max="14398" width="0" style="181" hidden="1" customWidth="1"/>
    <col min="14399" max="14434" width="12.5703125" style="181" customWidth="1"/>
    <col min="14435" max="14592" width="11.42578125" style="181"/>
    <col min="14593" max="14593" width="17.42578125" style="181" customWidth="1"/>
    <col min="14594" max="14594" width="19.5703125" style="181" customWidth="1"/>
    <col min="14595" max="14595" width="12.42578125" style="181" customWidth="1"/>
    <col min="14596" max="14596" width="18.7109375" style="181" customWidth="1"/>
    <col min="14597" max="14597" width="12.7109375" style="181" customWidth="1"/>
    <col min="14598" max="14598" width="12.5703125" style="181" customWidth="1"/>
    <col min="14599" max="14599" width="12.7109375" style="181" customWidth="1"/>
    <col min="14600" max="14600" width="12" style="181" customWidth="1"/>
    <col min="14601" max="14602" width="12.7109375" style="181" customWidth="1"/>
    <col min="14603" max="14605" width="4.5703125" style="181" customWidth="1"/>
    <col min="14606" max="14634" width="10.28515625" style="181" customWidth="1"/>
    <col min="14635" max="14638" width="10.85546875" style="181" customWidth="1"/>
    <col min="14639" max="14643" width="12.5703125" style="181" customWidth="1"/>
    <col min="14644" max="14654" width="0" style="181" hidden="1" customWidth="1"/>
    <col min="14655" max="14690" width="12.5703125" style="181" customWidth="1"/>
    <col min="14691" max="14848" width="11.42578125" style="181"/>
    <col min="14849" max="14849" width="17.42578125" style="181" customWidth="1"/>
    <col min="14850" max="14850" width="19.5703125" style="181" customWidth="1"/>
    <col min="14851" max="14851" width="12.42578125" style="181" customWidth="1"/>
    <col min="14852" max="14852" width="18.7109375" style="181" customWidth="1"/>
    <col min="14853" max="14853" width="12.7109375" style="181" customWidth="1"/>
    <col min="14854" max="14854" width="12.5703125" style="181" customWidth="1"/>
    <col min="14855" max="14855" width="12.7109375" style="181" customWidth="1"/>
    <col min="14856" max="14856" width="12" style="181" customWidth="1"/>
    <col min="14857" max="14858" width="12.7109375" style="181" customWidth="1"/>
    <col min="14859" max="14861" width="4.5703125" style="181" customWidth="1"/>
    <col min="14862" max="14890" width="10.28515625" style="181" customWidth="1"/>
    <col min="14891" max="14894" width="10.85546875" style="181" customWidth="1"/>
    <col min="14895" max="14899" width="12.5703125" style="181" customWidth="1"/>
    <col min="14900" max="14910" width="0" style="181" hidden="1" customWidth="1"/>
    <col min="14911" max="14946" width="12.5703125" style="181" customWidth="1"/>
    <col min="14947" max="15104" width="11.42578125" style="181"/>
    <col min="15105" max="15105" width="17.42578125" style="181" customWidth="1"/>
    <col min="15106" max="15106" width="19.5703125" style="181" customWidth="1"/>
    <col min="15107" max="15107" width="12.42578125" style="181" customWidth="1"/>
    <col min="15108" max="15108" width="18.7109375" style="181" customWidth="1"/>
    <col min="15109" max="15109" width="12.7109375" style="181" customWidth="1"/>
    <col min="15110" max="15110" width="12.5703125" style="181" customWidth="1"/>
    <col min="15111" max="15111" width="12.7109375" style="181" customWidth="1"/>
    <col min="15112" max="15112" width="12" style="181" customWidth="1"/>
    <col min="15113" max="15114" width="12.7109375" style="181" customWidth="1"/>
    <col min="15115" max="15117" width="4.5703125" style="181" customWidth="1"/>
    <col min="15118" max="15146" width="10.28515625" style="181" customWidth="1"/>
    <col min="15147" max="15150" width="10.85546875" style="181" customWidth="1"/>
    <col min="15151" max="15155" width="12.5703125" style="181" customWidth="1"/>
    <col min="15156" max="15166" width="0" style="181" hidden="1" customWidth="1"/>
    <col min="15167" max="15202" width="12.5703125" style="181" customWidth="1"/>
    <col min="15203" max="15360" width="11.42578125" style="181"/>
    <col min="15361" max="15361" width="17.42578125" style="181" customWidth="1"/>
    <col min="15362" max="15362" width="19.5703125" style="181" customWidth="1"/>
    <col min="15363" max="15363" width="12.42578125" style="181" customWidth="1"/>
    <col min="15364" max="15364" width="18.7109375" style="181" customWidth="1"/>
    <col min="15365" max="15365" width="12.7109375" style="181" customWidth="1"/>
    <col min="15366" max="15366" width="12.5703125" style="181" customWidth="1"/>
    <col min="15367" max="15367" width="12.7109375" style="181" customWidth="1"/>
    <col min="15368" max="15368" width="12" style="181" customWidth="1"/>
    <col min="15369" max="15370" width="12.7109375" style="181" customWidth="1"/>
    <col min="15371" max="15373" width="4.5703125" style="181" customWidth="1"/>
    <col min="15374" max="15402" width="10.28515625" style="181" customWidth="1"/>
    <col min="15403" max="15406" width="10.85546875" style="181" customWidth="1"/>
    <col min="15407" max="15411" width="12.5703125" style="181" customWidth="1"/>
    <col min="15412" max="15422" width="0" style="181" hidden="1" customWidth="1"/>
    <col min="15423" max="15458" width="12.5703125" style="181" customWidth="1"/>
    <col min="15459" max="15616" width="11.42578125" style="181"/>
    <col min="15617" max="15617" width="17.42578125" style="181" customWidth="1"/>
    <col min="15618" max="15618" width="19.5703125" style="181" customWidth="1"/>
    <col min="15619" max="15619" width="12.42578125" style="181" customWidth="1"/>
    <col min="15620" max="15620" width="18.7109375" style="181" customWidth="1"/>
    <col min="15621" max="15621" width="12.7109375" style="181" customWidth="1"/>
    <col min="15622" max="15622" width="12.5703125" style="181" customWidth="1"/>
    <col min="15623" max="15623" width="12.7109375" style="181" customWidth="1"/>
    <col min="15624" max="15624" width="12" style="181" customWidth="1"/>
    <col min="15625" max="15626" width="12.7109375" style="181" customWidth="1"/>
    <col min="15627" max="15629" width="4.5703125" style="181" customWidth="1"/>
    <col min="15630" max="15658" width="10.28515625" style="181" customWidth="1"/>
    <col min="15659" max="15662" width="10.85546875" style="181" customWidth="1"/>
    <col min="15663" max="15667" width="12.5703125" style="181" customWidth="1"/>
    <col min="15668" max="15678" width="0" style="181" hidden="1" customWidth="1"/>
    <col min="15679" max="15714" width="12.5703125" style="181" customWidth="1"/>
    <col min="15715" max="15872" width="11.42578125" style="181"/>
    <col min="15873" max="15873" width="17.42578125" style="181" customWidth="1"/>
    <col min="15874" max="15874" width="19.5703125" style="181" customWidth="1"/>
    <col min="15875" max="15875" width="12.42578125" style="181" customWidth="1"/>
    <col min="15876" max="15876" width="18.7109375" style="181" customWidth="1"/>
    <col min="15877" max="15877" width="12.7109375" style="181" customWidth="1"/>
    <col min="15878" max="15878" width="12.5703125" style="181" customWidth="1"/>
    <col min="15879" max="15879" width="12.7109375" style="181" customWidth="1"/>
    <col min="15880" max="15880" width="12" style="181" customWidth="1"/>
    <col min="15881" max="15882" width="12.7109375" style="181" customWidth="1"/>
    <col min="15883" max="15885" width="4.5703125" style="181" customWidth="1"/>
    <col min="15886" max="15914" width="10.28515625" style="181" customWidth="1"/>
    <col min="15915" max="15918" width="10.85546875" style="181" customWidth="1"/>
    <col min="15919" max="15923" width="12.5703125" style="181" customWidth="1"/>
    <col min="15924" max="15934" width="0" style="181" hidden="1" customWidth="1"/>
    <col min="15935" max="15970" width="12.5703125" style="181" customWidth="1"/>
    <col min="15971" max="16128" width="11.42578125" style="181"/>
    <col min="16129" max="16129" width="17.42578125" style="181" customWidth="1"/>
    <col min="16130" max="16130" width="19.5703125" style="181" customWidth="1"/>
    <col min="16131" max="16131" width="12.42578125" style="181" customWidth="1"/>
    <col min="16132" max="16132" width="18.7109375" style="181" customWidth="1"/>
    <col min="16133" max="16133" width="12.7109375" style="181" customWidth="1"/>
    <col min="16134" max="16134" width="12.5703125" style="181" customWidth="1"/>
    <col min="16135" max="16135" width="12.7109375" style="181" customWidth="1"/>
    <col min="16136" max="16136" width="12" style="181" customWidth="1"/>
    <col min="16137" max="16138" width="12.7109375" style="181" customWidth="1"/>
    <col min="16139" max="16141" width="4.5703125" style="181" customWidth="1"/>
    <col min="16142" max="16170" width="10.28515625" style="181" customWidth="1"/>
    <col min="16171" max="16174" width="10.85546875" style="181" customWidth="1"/>
    <col min="16175" max="16179" width="12.5703125" style="181" customWidth="1"/>
    <col min="16180" max="16190" width="0" style="181" hidden="1" customWidth="1"/>
    <col min="16191" max="16226" width="12.5703125" style="181" customWidth="1"/>
    <col min="16227" max="16384" width="11.42578125" style="181"/>
  </cols>
  <sheetData>
    <row r="1" spans="1:56" s="3" customFormat="1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188"/>
    </row>
    <row r="2" spans="1:56" s="3" customFormat="1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188"/>
    </row>
    <row r="3" spans="1:56" s="3" customFormat="1" ht="12.75" customHeight="1" x14ac:dyDescent="0.2">
      <c r="A3" s="1"/>
      <c r="B3" s="2"/>
      <c r="C3" s="2"/>
      <c r="D3" s="4"/>
      <c r="E3" s="2"/>
      <c r="F3" s="2"/>
      <c r="G3" s="2"/>
      <c r="H3" s="5"/>
      <c r="I3" s="2"/>
      <c r="J3" s="2"/>
      <c r="K3" s="188"/>
    </row>
    <row r="4" spans="1:56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188"/>
    </row>
    <row r="5" spans="1:56" s="3" customFormat="1" ht="33" customHeight="1" x14ac:dyDescent="0.35">
      <c r="A5" s="6"/>
      <c r="B5" s="2"/>
      <c r="C5" s="2"/>
      <c r="D5" s="2"/>
      <c r="E5" s="2"/>
      <c r="F5" s="2"/>
      <c r="G5" s="2"/>
      <c r="H5" s="2"/>
      <c r="I5" s="2"/>
      <c r="J5" s="2"/>
      <c r="K5" s="189"/>
    </row>
    <row r="6" spans="1:56" s="3" customFormat="1" ht="39.75" customHeight="1" x14ac:dyDescent="0.15">
      <c r="A6" s="932"/>
      <c r="B6" s="932"/>
      <c r="C6" s="932"/>
      <c r="D6" s="932"/>
      <c r="E6" s="932"/>
      <c r="F6" s="932"/>
      <c r="G6" s="932"/>
      <c r="H6" s="932"/>
      <c r="I6" s="932"/>
      <c r="J6" s="309"/>
      <c r="K6" s="190"/>
    </row>
    <row r="7" spans="1:56" s="3" customFormat="1" ht="30" customHeight="1" x14ac:dyDescent="0.2">
      <c r="A7" s="7"/>
      <c r="B7" s="7"/>
      <c r="C7" s="7"/>
      <c r="D7" s="7"/>
      <c r="E7" s="7"/>
      <c r="F7" s="7"/>
      <c r="G7" s="7"/>
      <c r="H7" s="7"/>
      <c r="I7" s="7"/>
      <c r="J7" s="8"/>
      <c r="K7" s="191"/>
    </row>
    <row r="8" spans="1:56" s="3" customFormat="1" ht="20.25" customHeight="1" x14ac:dyDescent="0.15">
      <c r="A8" s="753"/>
      <c r="B8" s="753"/>
      <c r="C8" s="753"/>
      <c r="D8" s="924"/>
      <c r="E8" s="783"/>
      <c r="F8" s="783"/>
      <c r="G8" s="783"/>
      <c r="H8" s="783"/>
      <c r="I8" s="783"/>
      <c r="J8" s="783"/>
      <c r="K8" s="191"/>
    </row>
    <row r="9" spans="1:56" s="9" customFormat="1" ht="18" customHeight="1" x14ac:dyDescent="0.15">
      <c r="A9" s="753"/>
      <c r="B9" s="753"/>
      <c r="C9" s="753"/>
      <c r="D9" s="924"/>
      <c r="E9" s="924"/>
      <c r="F9" s="924"/>
      <c r="G9" s="924"/>
      <c r="H9" s="924"/>
      <c r="I9" s="924"/>
      <c r="J9" s="924"/>
      <c r="K9" s="19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753"/>
      <c r="B10" s="753"/>
      <c r="C10" s="753"/>
      <c r="D10" s="924"/>
      <c r="E10" s="307"/>
      <c r="F10" s="11"/>
      <c r="G10" s="12"/>
      <c r="H10" s="307"/>
      <c r="I10" s="11"/>
      <c r="J10" s="12"/>
      <c r="K10" s="19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3"/>
      <c r="AX10" s="13"/>
      <c r="AY10" s="13"/>
      <c r="AZ10" s="13"/>
      <c r="BA10" s="13"/>
      <c r="BB10" s="13"/>
      <c r="BC10" s="13"/>
      <c r="BD10" s="13"/>
    </row>
    <row r="11" spans="1:56" s="9" customFormat="1" ht="21.75" customHeight="1" x14ac:dyDescent="0.15">
      <c r="A11" s="754"/>
      <c r="B11" s="14"/>
      <c r="C11" s="15"/>
      <c r="D11" s="16"/>
      <c r="E11" s="17"/>
      <c r="F11" s="18"/>
      <c r="G11" s="19"/>
      <c r="H11" s="17"/>
      <c r="I11" s="18"/>
      <c r="J11" s="19"/>
      <c r="K11" s="185"/>
      <c r="L11" s="20"/>
      <c r="M11" s="20"/>
      <c r="N11" s="20"/>
      <c r="O11" s="20"/>
      <c r="P11" s="20"/>
      <c r="Q11" s="20"/>
      <c r="R11" s="20"/>
      <c r="S11" s="20"/>
      <c r="T11" s="2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3"/>
      <c r="AX11" s="13"/>
      <c r="AY11" s="13"/>
      <c r="AZ11" s="13"/>
      <c r="BA11" s="13"/>
      <c r="BB11" s="13"/>
      <c r="BC11" s="13"/>
      <c r="BD11" s="13"/>
    </row>
    <row r="12" spans="1:56" s="9" customFormat="1" ht="18" customHeight="1" x14ac:dyDescent="0.15">
      <c r="A12" s="755"/>
      <c r="B12" s="298"/>
      <c r="C12" s="21"/>
      <c r="D12" s="22"/>
      <c r="E12" s="23"/>
      <c r="F12" s="24"/>
      <c r="G12" s="25"/>
      <c r="H12" s="23"/>
      <c r="I12" s="24"/>
      <c r="J12" s="25"/>
      <c r="K12" s="185"/>
      <c r="L12" s="20"/>
      <c r="M12" s="20"/>
      <c r="N12" s="20"/>
      <c r="O12" s="20"/>
      <c r="P12" s="20"/>
      <c r="Q12" s="20"/>
      <c r="R12" s="20"/>
      <c r="S12" s="20"/>
      <c r="T12" s="2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3"/>
      <c r="AX12" s="13"/>
      <c r="AY12" s="13"/>
      <c r="AZ12" s="13"/>
      <c r="BA12" s="13"/>
      <c r="BB12" s="13"/>
      <c r="BC12" s="13"/>
      <c r="BD12" s="13"/>
    </row>
    <row r="13" spans="1:56" s="9" customFormat="1" ht="23.25" customHeight="1" x14ac:dyDescent="0.15">
      <c r="A13" s="756"/>
      <c r="B13" s="757"/>
      <c r="C13" s="26"/>
      <c r="D13" s="27"/>
      <c r="E13" s="28"/>
      <c r="F13" s="29"/>
      <c r="G13" s="30"/>
      <c r="H13" s="28"/>
      <c r="I13" s="29"/>
      <c r="J13" s="30"/>
      <c r="K13" s="185"/>
      <c r="L13" s="20"/>
      <c r="M13" s="20"/>
      <c r="N13" s="20"/>
      <c r="O13" s="20"/>
      <c r="P13" s="20"/>
      <c r="Q13" s="20"/>
      <c r="R13" s="20"/>
      <c r="S13" s="20"/>
      <c r="T13" s="2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3"/>
      <c r="AX13" s="13"/>
      <c r="AY13" s="13"/>
      <c r="AZ13" s="13"/>
      <c r="BA13" s="13"/>
      <c r="BB13" s="13"/>
      <c r="BC13" s="13"/>
      <c r="BD13" s="13"/>
    </row>
    <row r="14" spans="1:56" s="9" customFormat="1" ht="15.75" customHeight="1" thickBot="1" x14ac:dyDescent="0.2">
      <c r="A14" s="761"/>
      <c r="B14" s="762"/>
      <c r="C14" s="763"/>
      <c r="D14" s="60"/>
      <c r="E14" s="192"/>
      <c r="F14" s="193"/>
      <c r="G14" s="194"/>
      <c r="H14" s="192"/>
      <c r="I14" s="193"/>
      <c r="J14" s="194"/>
      <c r="K14" s="185"/>
      <c r="L14" s="20"/>
      <c r="M14" s="20"/>
      <c r="N14" s="20"/>
      <c r="O14" s="20"/>
      <c r="P14" s="20"/>
      <c r="Q14" s="20"/>
      <c r="R14" s="20"/>
      <c r="S14" s="20"/>
      <c r="T14" s="2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3"/>
      <c r="AX14" s="13"/>
      <c r="AY14" s="13"/>
      <c r="AZ14" s="13"/>
      <c r="BA14" s="13"/>
      <c r="BB14" s="13"/>
      <c r="BC14" s="13"/>
      <c r="BD14" s="13"/>
    </row>
    <row r="15" spans="1:56" s="9" customFormat="1" ht="15.75" customHeight="1" x14ac:dyDescent="0.15">
      <c r="A15" s="933"/>
      <c r="B15" s="934"/>
      <c r="C15" s="935"/>
      <c r="D15" s="195"/>
      <c r="E15" s="196"/>
      <c r="F15" s="196"/>
      <c r="G15" s="196"/>
      <c r="H15" s="196"/>
      <c r="I15" s="196"/>
      <c r="J15" s="196"/>
      <c r="K15" s="185"/>
      <c r="L15" s="20"/>
      <c r="M15" s="20"/>
      <c r="N15" s="20"/>
      <c r="O15" s="20"/>
      <c r="P15" s="20"/>
      <c r="Q15" s="20"/>
      <c r="R15" s="20"/>
      <c r="S15" s="20"/>
      <c r="T15" s="2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3"/>
      <c r="AX15" s="13"/>
      <c r="AY15" s="13"/>
      <c r="AZ15" s="13"/>
      <c r="BA15" s="13"/>
      <c r="BB15" s="13"/>
      <c r="BC15" s="13"/>
      <c r="BD15" s="13"/>
    </row>
    <row r="16" spans="1:56" s="9" customFormat="1" ht="15.75" customHeight="1" x14ac:dyDescent="0.15">
      <c r="A16" s="795"/>
      <c r="B16" s="796"/>
      <c r="C16" s="797"/>
      <c r="D16" s="197"/>
      <c r="E16" s="198"/>
      <c r="F16" s="198"/>
      <c r="G16" s="198"/>
      <c r="H16" s="198"/>
      <c r="I16" s="198"/>
      <c r="J16" s="198"/>
      <c r="K16" s="185"/>
      <c r="L16" s="20"/>
      <c r="M16" s="20"/>
      <c r="N16" s="20"/>
      <c r="O16" s="20"/>
      <c r="P16" s="20"/>
      <c r="Q16" s="20"/>
      <c r="R16" s="20"/>
      <c r="S16" s="20"/>
      <c r="T16" s="2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3"/>
      <c r="AX16" s="13"/>
      <c r="AY16" s="13"/>
      <c r="AZ16" s="13"/>
      <c r="BA16" s="13"/>
      <c r="BB16" s="13"/>
      <c r="BC16" s="13"/>
      <c r="BD16" s="13"/>
    </row>
    <row r="17" spans="1:63" s="9" customFormat="1" ht="30.75" customHeight="1" x14ac:dyDescent="0.2">
      <c r="A17" s="35"/>
      <c r="B17" s="36"/>
      <c r="C17" s="36"/>
      <c r="D17" s="37"/>
      <c r="E17" s="37"/>
      <c r="F17" s="37"/>
      <c r="G17" s="37"/>
      <c r="H17" s="37"/>
      <c r="I17" s="308"/>
      <c r="J17" s="38"/>
      <c r="K17" s="199"/>
      <c r="L17" s="20"/>
      <c r="M17" s="20"/>
      <c r="N17" s="20"/>
      <c r="O17" s="20"/>
      <c r="P17" s="20"/>
      <c r="Q17" s="20"/>
      <c r="R17" s="20"/>
      <c r="S17" s="20"/>
      <c r="T17" s="2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753"/>
      <c r="B18" s="753"/>
      <c r="C18" s="753"/>
      <c r="D18" s="924"/>
      <c r="E18" s="924"/>
      <c r="F18" s="924"/>
      <c r="G18" s="924"/>
      <c r="H18" s="925"/>
      <c r="I18" s="926"/>
      <c r="J18" s="38"/>
      <c r="K18" s="19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753"/>
      <c r="B19" s="753"/>
      <c r="C19" s="753"/>
      <c r="D19" s="924"/>
      <c r="E19" s="295"/>
      <c r="F19" s="39"/>
      <c r="G19" s="40"/>
      <c r="H19" s="295"/>
      <c r="I19" s="40"/>
      <c r="J19" s="38"/>
      <c r="K19" s="19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1"/>
      <c r="AX19" s="13"/>
      <c r="AY19" s="13"/>
      <c r="AZ19" s="41"/>
      <c r="BA19" s="41"/>
      <c r="BB19" s="41"/>
      <c r="BC19" s="41"/>
      <c r="BD19" s="41"/>
      <c r="BE19" s="41"/>
    </row>
    <row r="20" spans="1:63" s="9" customFormat="1" ht="24.75" customHeight="1" x14ac:dyDescent="0.15">
      <c r="A20" s="755"/>
      <c r="B20" s="774"/>
      <c r="C20" s="42"/>
      <c r="D20" s="22"/>
      <c r="E20" s="23"/>
      <c r="F20" s="24"/>
      <c r="G20" s="25"/>
      <c r="H20" s="43"/>
      <c r="I20" s="25"/>
      <c r="J20" s="186"/>
      <c r="K20" s="200"/>
      <c r="L20" s="20"/>
      <c r="M20" s="20"/>
      <c r="N20" s="20"/>
      <c r="O20" s="20"/>
      <c r="P20" s="20"/>
      <c r="Q20" s="20"/>
      <c r="R20" s="20"/>
      <c r="S20" s="2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1"/>
      <c r="AX20" s="13"/>
      <c r="AY20" s="13"/>
      <c r="AZ20" s="41"/>
      <c r="BA20" s="44"/>
      <c r="BB20" s="44"/>
      <c r="BC20" s="45"/>
      <c r="BD20" s="45"/>
      <c r="BE20" s="41"/>
    </row>
    <row r="21" spans="1:63" s="9" customFormat="1" ht="24.75" customHeight="1" x14ac:dyDescent="0.15">
      <c r="A21" s="755"/>
      <c r="B21" s="769"/>
      <c r="C21" s="46"/>
      <c r="D21" s="47"/>
      <c r="E21" s="48"/>
      <c r="F21" s="49"/>
      <c r="G21" s="50"/>
      <c r="H21" s="51"/>
      <c r="I21" s="52"/>
      <c r="J21" s="186"/>
      <c r="K21" s="200"/>
      <c r="L21" s="20"/>
      <c r="M21" s="20"/>
      <c r="N21" s="20"/>
      <c r="O21" s="20"/>
      <c r="P21" s="20"/>
      <c r="Q21" s="20"/>
      <c r="R21" s="20"/>
      <c r="S21" s="2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1"/>
      <c r="AX21" s="13"/>
      <c r="AY21" s="13"/>
      <c r="AZ21" s="41"/>
      <c r="BA21" s="44"/>
      <c r="BB21" s="44"/>
      <c r="BC21" s="45"/>
      <c r="BD21" s="45"/>
      <c r="BE21" s="41"/>
    </row>
    <row r="22" spans="1:63" s="9" customFormat="1" ht="24.75" customHeight="1" x14ac:dyDescent="0.15">
      <c r="A22" s="755"/>
      <c r="B22" s="774"/>
      <c r="C22" s="53"/>
      <c r="D22" s="54"/>
      <c r="E22" s="55"/>
      <c r="F22" s="56"/>
      <c r="G22" s="57"/>
      <c r="H22" s="58"/>
      <c r="I22" s="57"/>
      <c r="J22" s="186"/>
      <c r="K22" s="200"/>
      <c r="L22" s="20"/>
      <c r="M22" s="20"/>
      <c r="N22" s="20"/>
      <c r="O22" s="20"/>
      <c r="P22" s="20"/>
      <c r="Q22" s="20"/>
      <c r="R22" s="20"/>
      <c r="S22" s="2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1"/>
      <c r="AX22" s="13"/>
      <c r="AY22" s="13"/>
      <c r="AZ22" s="41"/>
      <c r="BA22" s="44"/>
      <c r="BB22" s="44"/>
      <c r="BC22" s="45"/>
      <c r="BD22" s="45"/>
      <c r="BE22" s="41"/>
    </row>
    <row r="23" spans="1:63" s="9" customFormat="1" ht="24.75" customHeight="1" x14ac:dyDescent="0.15">
      <c r="A23" s="791"/>
      <c r="B23" s="769"/>
      <c r="C23" s="59"/>
      <c r="D23" s="47"/>
      <c r="E23" s="48"/>
      <c r="F23" s="49"/>
      <c r="G23" s="52"/>
      <c r="H23" s="51"/>
      <c r="I23" s="52"/>
      <c r="J23" s="186"/>
      <c r="K23" s="200"/>
      <c r="L23" s="20"/>
      <c r="M23" s="20"/>
      <c r="N23" s="20"/>
      <c r="O23" s="20"/>
      <c r="P23" s="20"/>
      <c r="Q23" s="20"/>
      <c r="R23" s="20"/>
      <c r="S23" s="2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1"/>
      <c r="AX23" s="13"/>
      <c r="AY23" s="13"/>
      <c r="AZ23" s="41"/>
      <c r="BA23" s="44"/>
      <c r="BB23" s="44"/>
      <c r="BC23" s="45"/>
      <c r="BD23" s="45"/>
      <c r="BE23" s="41"/>
    </row>
    <row r="24" spans="1:63" s="9" customFormat="1" ht="24.75" customHeight="1" x14ac:dyDescent="0.15">
      <c r="A24" s="792"/>
      <c r="B24" s="793"/>
      <c r="C24" s="53"/>
      <c r="D24" s="60"/>
      <c r="E24" s="61"/>
      <c r="F24" s="62"/>
      <c r="G24" s="63"/>
      <c r="H24" s="61"/>
      <c r="I24" s="63"/>
      <c r="J24" s="186"/>
      <c r="K24" s="200"/>
      <c r="L24" s="20"/>
      <c r="M24" s="20"/>
      <c r="N24" s="20"/>
      <c r="O24" s="20"/>
      <c r="P24" s="20"/>
      <c r="Q24" s="20"/>
      <c r="R24" s="20"/>
      <c r="S24" s="2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1"/>
      <c r="AX24" s="13"/>
      <c r="AY24" s="13"/>
      <c r="AZ24" s="41"/>
      <c r="BA24" s="44"/>
      <c r="BB24" s="44"/>
      <c r="BC24" s="45"/>
      <c r="BD24" s="45"/>
      <c r="BE24" s="41"/>
    </row>
    <row r="25" spans="1:63" s="9" customFormat="1" ht="24.75" customHeight="1" x14ac:dyDescent="0.15">
      <c r="A25" s="794"/>
      <c r="B25" s="771"/>
      <c r="C25" s="59"/>
      <c r="D25" s="47"/>
      <c r="E25" s="64"/>
      <c r="F25" s="65"/>
      <c r="G25" s="52"/>
      <c r="H25" s="64"/>
      <c r="I25" s="52"/>
      <c r="J25" s="186"/>
      <c r="K25" s="200"/>
      <c r="L25" s="20"/>
      <c r="M25" s="20"/>
      <c r="N25" s="20"/>
      <c r="O25" s="20"/>
      <c r="P25" s="20"/>
      <c r="Q25" s="20"/>
      <c r="R25" s="20"/>
      <c r="S25" s="2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1"/>
      <c r="AX25" s="13"/>
      <c r="AY25" s="13"/>
      <c r="AZ25" s="41"/>
      <c r="BA25" s="44"/>
      <c r="BB25" s="44"/>
      <c r="BC25" s="45"/>
      <c r="BD25" s="45"/>
      <c r="BE25" s="41"/>
    </row>
    <row r="26" spans="1:63" s="9" customFormat="1" ht="15.95" customHeight="1" x14ac:dyDescent="0.15">
      <c r="A26" s="795"/>
      <c r="B26" s="796"/>
      <c r="C26" s="797"/>
      <c r="D26" s="31"/>
      <c r="E26" s="32"/>
      <c r="F26" s="33"/>
      <c r="G26" s="34"/>
      <c r="H26" s="32"/>
      <c r="I26" s="34"/>
      <c r="J26" s="186"/>
      <c r="K26" s="200"/>
      <c r="L26" s="20"/>
      <c r="M26" s="20"/>
      <c r="N26" s="20"/>
      <c r="O26" s="20"/>
      <c r="P26" s="20"/>
      <c r="Q26" s="20"/>
      <c r="R26" s="20"/>
      <c r="S26" s="2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1"/>
      <c r="AX26" s="13"/>
      <c r="AY26" s="13"/>
      <c r="AZ26" s="41"/>
      <c r="BA26" s="44"/>
      <c r="BB26" s="44"/>
      <c r="BC26" s="45"/>
      <c r="BD26" s="45"/>
      <c r="BE26" s="41"/>
    </row>
    <row r="27" spans="1:63" s="9" customFormat="1" ht="30.75" customHeight="1" x14ac:dyDescent="0.2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19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</row>
    <row r="28" spans="1:63" s="9" customFormat="1" ht="22.5" customHeight="1" x14ac:dyDescent="0.15">
      <c r="A28" s="927"/>
      <c r="B28" s="927"/>
      <c r="C28" s="927"/>
      <c r="D28" s="310"/>
      <c r="E28" s="66"/>
      <c r="F28" s="67"/>
      <c r="G28" s="68"/>
      <c r="H28" s="69"/>
      <c r="I28" s="69"/>
      <c r="J28" s="70"/>
      <c r="K28" s="199"/>
      <c r="L28" s="20"/>
      <c r="M28" s="20"/>
      <c r="N28" s="20"/>
      <c r="O28" s="20"/>
      <c r="P28" s="20"/>
      <c r="Q28" s="20"/>
      <c r="R28" s="20"/>
      <c r="S28" s="20"/>
      <c r="T28" s="2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0"/>
      <c r="BB28" s="20"/>
      <c r="BC28" s="20"/>
      <c r="BD28" s="20"/>
      <c r="BE28" s="20"/>
      <c r="BF28" s="20"/>
      <c r="BG28" s="20"/>
    </row>
    <row r="29" spans="1:63" s="9" customFormat="1" ht="15.75" customHeight="1" x14ac:dyDescent="0.15">
      <c r="A29" s="768"/>
      <c r="B29" s="936"/>
      <c r="C29" s="937"/>
      <c r="D29" s="71"/>
      <c r="E29" s="72"/>
      <c r="F29" s="73"/>
      <c r="G29" s="74"/>
      <c r="H29" s="75"/>
      <c r="I29" s="75"/>
      <c r="J29" s="76"/>
      <c r="K29" s="201"/>
      <c r="L29" s="77"/>
      <c r="M29" s="77"/>
      <c r="N29" s="77"/>
      <c r="O29" s="77"/>
      <c r="P29" s="77"/>
      <c r="Q29" s="77"/>
      <c r="R29" s="77"/>
      <c r="S29" s="77"/>
      <c r="T29" s="77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/>
      <c r="BB29" s="13"/>
      <c r="BC29" s="77"/>
      <c r="BD29" s="13"/>
      <c r="BE29" s="13"/>
    </row>
    <row r="30" spans="1:63" s="9" customFormat="1" ht="15.75" customHeight="1" x14ac:dyDescent="0.15">
      <c r="A30" s="774"/>
      <c r="B30" s="928"/>
      <c r="C30" s="929"/>
      <c r="D30" s="78"/>
      <c r="E30" s="79"/>
      <c r="F30" s="80"/>
      <c r="G30" s="74"/>
      <c r="H30" s="75"/>
      <c r="I30" s="75"/>
      <c r="J30" s="76"/>
      <c r="K30" s="201"/>
      <c r="L30" s="77"/>
      <c r="M30" s="77"/>
      <c r="N30" s="77"/>
      <c r="O30" s="77"/>
      <c r="P30" s="77"/>
      <c r="Q30" s="77"/>
      <c r="R30" s="77"/>
      <c r="S30" s="77"/>
      <c r="T30" s="77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7"/>
      <c r="BB30" s="13"/>
      <c r="BC30" s="77"/>
      <c r="BD30" s="13"/>
      <c r="BE30" s="13"/>
    </row>
    <row r="31" spans="1:63" s="9" customFormat="1" ht="15.75" customHeight="1" x14ac:dyDescent="0.15">
      <c r="A31" s="774"/>
      <c r="B31" s="928"/>
      <c r="C31" s="929"/>
      <c r="D31" s="78"/>
      <c r="E31" s="79"/>
      <c r="F31" s="80"/>
      <c r="G31" s="74"/>
      <c r="H31" s="75"/>
      <c r="I31" s="75"/>
      <c r="J31" s="76"/>
      <c r="K31" s="201"/>
      <c r="L31" s="77"/>
      <c r="M31" s="77"/>
      <c r="N31" s="77"/>
      <c r="O31" s="77"/>
      <c r="P31" s="77"/>
      <c r="Q31" s="77"/>
      <c r="R31" s="77"/>
      <c r="S31" s="77"/>
      <c r="T31" s="77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7"/>
      <c r="BB31" s="13"/>
      <c r="BC31" s="77"/>
      <c r="BD31" s="13"/>
      <c r="BE31" s="13"/>
    </row>
    <row r="32" spans="1:63" s="9" customFormat="1" ht="15.75" customHeight="1" x14ac:dyDescent="0.15">
      <c r="A32" s="774"/>
      <c r="B32" s="928"/>
      <c r="C32" s="929"/>
      <c r="D32" s="78"/>
      <c r="E32" s="81"/>
      <c r="F32" s="82"/>
      <c r="G32" s="74"/>
      <c r="H32" s="75"/>
      <c r="I32" s="83"/>
      <c r="J32" s="75"/>
      <c r="K32" s="201"/>
      <c r="L32" s="77"/>
      <c r="M32" s="77"/>
      <c r="N32" s="77"/>
      <c r="O32" s="77"/>
      <c r="P32" s="77"/>
      <c r="Q32" s="77"/>
      <c r="R32" s="77"/>
      <c r="S32" s="77"/>
      <c r="T32" s="77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7"/>
      <c r="BB32" s="13"/>
      <c r="BC32" s="77"/>
      <c r="BD32" s="13"/>
      <c r="BE32" s="13"/>
    </row>
    <row r="33" spans="1:61" s="9" customFormat="1" ht="15.75" customHeight="1" x14ac:dyDescent="0.15">
      <c r="A33" s="774"/>
      <c r="B33" s="928"/>
      <c r="C33" s="929"/>
      <c r="D33" s="78"/>
      <c r="E33" s="81"/>
      <c r="F33" s="82"/>
      <c r="G33" s="74"/>
      <c r="H33" s="75"/>
      <c r="I33" s="83"/>
      <c r="J33" s="75"/>
      <c r="K33" s="201"/>
      <c r="L33" s="77"/>
      <c r="M33" s="77"/>
      <c r="N33" s="77"/>
      <c r="O33" s="77"/>
      <c r="P33" s="77"/>
      <c r="Q33" s="77"/>
      <c r="R33" s="77"/>
      <c r="S33" s="77"/>
      <c r="T33" s="77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7"/>
      <c r="BB33" s="13"/>
      <c r="BC33" s="77"/>
      <c r="BD33" s="13"/>
      <c r="BE33" s="13"/>
    </row>
    <row r="34" spans="1:61" s="9" customFormat="1" ht="15.75" customHeight="1" x14ac:dyDescent="0.15">
      <c r="A34" s="774"/>
      <c r="B34" s="928"/>
      <c r="C34" s="929"/>
      <c r="D34" s="78"/>
      <c r="E34" s="81"/>
      <c r="F34" s="82"/>
      <c r="G34" s="74"/>
      <c r="H34" s="75"/>
      <c r="I34" s="83"/>
      <c r="J34" s="75"/>
      <c r="K34" s="201"/>
      <c r="L34" s="77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7"/>
      <c r="BB34" s="13"/>
      <c r="BC34" s="77"/>
      <c r="BD34" s="13"/>
      <c r="BE34" s="13"/>
    </row>
    <row r="35" spans="1:61" s="9" customFormat="1" ht="15.75" customHeight="1" x14ac:dyDescent="0.15">
      <c r="A35" s="774"/>
      <c r="B35" s="928"/>
      <c r="C35" s="929"/>
      <c r="D35" s="78"/>
      <c r="E35" s="81"/>
      <c r="F35" s="82"/>
      <c r="G35" s="74"/>
      <c r="H35" s="75"/>
      <c r="I35" s="83"/>
      <c r="J35" s="75"/>
      <c r="K35" s="201"/>
      <c r="L35" s="77"/>
      <c r="M35" s="77"/>
      <c r="N35" s="77"/>
      <c r="O35" s="77"/>
      <c r="P35" s="77"/>
      <c r="Q35" s="77"/>
      <c r="R35" s="77"/>
      <c r="S35" s="77"/>
      <c r="T35" s="77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7"/>
      <c r="BB35" s="13"/>
      <c r="BC35" s="77"/>
      <c r="BD35" s="13"/>
      <c r="BE35" s="13"/>
    </row>
    <row r="36" spans="1:61" s="9" customFormat="1" ht="15.75" customHeight="1" x14ac:dyDescent="0.15">
      <c r="A36" s="774"/>
      <c r="B36" s="928"/>
      <c r="C36" s="929"/>
      <c r="D36" s="78"/>
      <c r="E36" s="81"/>
      <c r="F36" s="82"/>
      <c r="G36" s="74"/>
      <c r="H36" s="75"/>
      <c r="I36" s="83"/>
      <c r="J36" s="75"/>
      <c r="K36" s="201"/>
      <c r="L36" s="77"/>
      <c r="M36" s="77"/>
      <c r="N36" s="77"/>
      <c r="O36" s="77"/>
      <c r="P36" s="77"/>
      <c r="Q36" s="77"/>
      <c r="R36" s="77"/>
      <c r="S36" s="77"/>
      <c r="T36" s="77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7"/>
      <c r="BB36" s="13"/>
      <c r="BC36" s="77"/>
      <c r="BD36" s="13"/>
      <c r="BE36" s="13"/>
    </row>
    <row r="37" spans="1:61" s="9" customFormat="1" ht="15.75" customHeight="1" x14ac:dyDescent="0.15">
      <c r="A37" s="769"/>
      <c r="B37" s="930"/>
      <c r="C37" s="931"/>
      <c r="D37" s="84"/>
      <c r="E37" s="85"/>
      <c r="F37" s="86"/>
      <c r="G37" s="74"/>
      <c r="H37" s="75"/>
      <c r="I37" s="83"/>
      <c r="J37" s="75"/>
      <c r="K37" s="201"/>
      <c r="L37" s="77"/>
      <c r="M37" s="77"/>
      <c r="N37" s="77"/>
      <c r="O37" s="77"/>
      <c r="P37" s="77"/>
      <c r="Q37" s="77"/>
      <c r="R37" s="77"/>
      <c r="S37" s="77"/>
      <c r="T37" s="77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7"/>
      <c r="BB37" s="13"/>
      <c r="BC37" s="77"/>
      <c r="BD37" s="13"/>
      <c r="BE37" s="13"/>
    </row>
    <row r="38" spans="1:61" s="9" customFormat="1" ht="15.75" customHeight="1" x14ac:dyDescent="0.15">
      <c r="A38" s="768"/>
      <c r="B38" s="768"/>
      <c r="C38" s="14"/>
      <c r="D38" s="71"/>
      <c r="E38" s="87"/>
      <c r="F38" s="88"/>
      <c r="G38" s="74"/>
      <c r="H38" s="75"/>
      <c r="I38" s="83"/>
      <c r="J38" s="75"/>
      <c r="K38" s="201"/>
      <c r="L38" s="77"/>
      <c r="M38" s="77"/>
      <c r="N38" s="77"/>
      <c r="O38" s="77"/>
      <c r="P38" s="77"/>
      <c r="Q38" s="77"/>
      <c r="R38" s="77"/>
      <c r="S38" s="77"/>
      <c r="T38" s="77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7"/>
      <c r="BB38" s="13"/>
      <c r="BC38" s="77"/>
      <c r="BD38" s="13"/>
      <c r="BE38" s="13"/>
    </row>
    <row r="39" spans="1:61" s="9" customFormat="1" ht="15.75" customHeight="1" x14ac:dyDescent="0.15">
      <c r="A39" s="774"/>
      <c r="B39" s="769"/>
      <c r="C39" s="298"/>
      <c r="D39" s="84"/>
      <c r="E39" s="89"/>
      <c r="F39" s="86"/>
      <c r="G39" s="74"/>
      <c r="H39" s="75"/>
      <c r="I39" s="83"/>
      <c r="J39" s="75"/>
      <c r="K39" s="201"/>
      <c r="L39" s="77"/>
      <c r="M39" s="77"/>
      <c r="N39" s="77"/>
      <c r="O39" s="77"/>
      <c r="P39" s="77"/>
      <c r="Q39" s="77"/>
      <c r="R39" s="77"/>
      <c r="S39" s="77"/>
      <c r="T39" s="77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7"/>
      <c r="BB39" s="13"/>
      <c r="BC39" s="77"/>
      <c r="BD39" s="13"/>
      <c r="BE39" s="13"/>
    </row>
    <row r="40" spans="1:61" s="9" customFormat="1" ht="15.75" customHeight="1" x14ac:dyDescent="0.15">
      <c r="A40" s="774"/>
      <c r="B40" s="768"/>
      <c r="C40" s="14"/>
      <c r="D40" s="71"/>
      <c r="E40" s="87"/>
      <c r="F40" s="88"/>
      <c r="G40" s="74"/>
      <c r="H40" s="75"/>
      <c r="I40" s="83"/>
      <c r="J40" s="75"/>
      <c r="K40" s="201"/>
      <c r="L40" s="77"/>
      <c r="M40" s="77"/>
      <c r="N40" s="77"/>
      <c r="O40" s="77"/>
      <c r="P40" s="77"/>
      <c r="Q40" s="77"/>
      <c r="R40" s="77"/>
      <c r="S40" s="77"/>
      <c r="T40" s="77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7"/>
      <c r="BB40" s="13"/>
      <c r="BC40" s="77"/>
      <c r="BD40" s="13"/>
      <c r="BE40" s="13"/>
    </row>
    <row r="41" spans="1:61" s="9" customFormat="1" ht="15.75" customHeight="1" x14ac:dyDescent="0.15">
      <c r="A41" s="769"/>
      <c r="B41" s="769"/>
      <c r="C41" s="90"/>
      <c r="D41" s="84"/>
      <c r="E41" s="89"/>
      <c r="F41" s="86"/>
      <c r="G41" s="74"/>
      <c r="H41" s="75"/>
      <c r="I41" s="83"/>
      <c r="J41" s="75"/>
      <c r="K41" s="201"/>
      <c r="L41" s="77"/>
      <c r="M41" s="77"/>
      <c r="N41" s="77"/>
      <c r="O41" s="77"/>
      <c r="P41" s="77"/>
      <c r="Q41" s="77"/>
      <c r="R41" s="77"/>
      <c r="S41" s="77"/>
      <c r="T41" s="77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7"/>
      <c r="BB41" s="77"/>
      <c r="BC41" s="77"/>
      <c r="BD41" s="77"/>
      <c r="BE41" s="13"/>
    </row>
    <row r="42" spans="1:61" s="9" customFormat="1" ht="31.5" customHeight="1" x14ac:dyDescent="0.2">
      <c r="A42" s="777"/>
      <c r="B42" s="777"/>
      <c r="C42" s="777"/>
      <c r="D42" s="777"/>
      <c r="E42" s="777"/>
      <c r="F42" s="777"/>
      <c r="G42" s="777"/>
      <c r="H42" s="777"/>
      <c r="I42" s="38"/>
      <c r="J42" s="38"/>
      <c r="K42" s="19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</row>
    <row r="43" spans="1:61" s="9" customFormat="1" ht="15.75" customHeight="1" x14ac:dyDescent="0.25">
      <c r="A43" s="806"/>
      <c r="B43" s="938"/>
      <c r="C43" s="91"/>
      <c r="D43" s="92"/>
      <c r="E43" s="92"/>
      <c r="F43" s="92"/>
      <c r="G43" s="93"/>
      <c r="H43" s="93"/>
      <c r="I43" s="38"/>
      <c r="J43" s="38"/>
      <c r="K43" s="19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4" spans="1:61" s="9" customFormat="1" ht="15.75" customHeight="1" x14ac:dyDescent="0.25">
      <c r="A44" s="807"/>
      <c r="B44" s="939"/>
      <c r="C44" s="91"/>
      <c r="D44" s="92"/>
      <c r="E44" s="92"/>
      <c r="F44" s="92"/>
      <c r="G44" s="93"/>
      <c r="H44" s="93"/>
      <c r="I44" s="38"/>
      <c r="J44" s="38"/>
      <c r="K44" s="19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pans="1:61" s="9" customFormat="1" ht="15.75" customHeight="1" x14ac:dyDescent="0.25">
      <c r="A45" s="14"/>
      <c r="B45" s="94"/>
      <c r="C45" s="95"/>
      <c r="D45" s="92"/>
      <c r="E45" s="92"/>
      <c r="F45" s="92"/>
      <c r="G45" s="93"/>
      <c r="H45" s="93"/>
      <c r="I45" s="38"/>
      <c r="J45" s="38"/>
      <c r="K45" s="19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61" s="9" customFormat="1" ht="15.75" customHeight="1" x14ac:dyDescent="0.25">
      <c r="A46" s="90"/>
      <c r="B46" s="96"/>
      <c r="C46" s="95"/>
      <c r="D46" s="92"/>
      <c r="E46" s="92"/>
      <c r="F46" s="92"/>
      <c r="G46" s="93"/>
      <c r="H46" s="93"/>
      <c r="I46" s="38"/>
      <c r="J46" s="38"/>
      <c r="K46" s="19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61" s="9" customFormat="1" ht="15.75" customHeight="1" x14ac:dyDescent="0.25">
      <c r="A47" s="299"/>
      <c r="B47" s="97"/>
      <c r="C47" s="98"/>
      <c r="D47" s="92"/>
      <c r="E47" s="92"/>
      <c r="F47" s="92"/>
      <c r="G47" s="93"/>
      <c r="H47" s="93"/>
      <c r="I47" s="38"/>
      <c r="J47" s="38"/>
      <c r="K47" s="19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61" s="9" customFormat="1" ht="23.25" customHeight="1" x14ac:dyDescent="0.2">
      <c r="A48" s="99"/>
      <c r="B48" s="99"/>
      <c r="C48" s="99"/>
      <c r="D48" s="99"/>
      <c r="E48" s="99"/>
      <c r="F48" s="38"/>
      <c r="G48" s="38"/>
      <c r="H48" s="38"/>
      <c r="I48" s="38"/>
      <c r="J48" s="38"/>
      <c r="K48" s="19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9" s="9" customFormat="1" ht="15.75" customHeight="1" x14ac:dyDescent="0.15">
      <c r="A49" s="768"/>
      <c r="B49" s="770"/>
      <c r="C49" s="772"/>
      <c r="D49" s="38"/>
      <c r="E49" s="38"/>
      <c r="F49" s="38"/>
      <c r="G49" s="38"/>
      <c r="H49" s="38"/>
      <c r="I49" s="100"/>
      <c r="J49" s="20"/>
      <c r="K49" s="20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9" s="9" customFormat="1" ht="15.75" customHeight="1" x14ac:dyDescent="0.15">
      <c r="A50" s="769"/>
      <c r="B50" s="771"/>
      <c r="C50" s="773"/>
      <c r="D50" s="38"/>
      <c r="E50" s="38"/>
      <c r="F50" s="38"/>
      <c r="G50" s="38"/>
      <c r="H50" s="38"/>
      <c r="I50" s="100"/>
      <c r="J50" s="20"/>
      <c r="K50" s="20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9" s="9" customFormat="1" ht="15.75" customHeight="1" x14ac:dyDescent="0.15">
      <c r="A51" s="768"/>
      <c r="B51" s="101"/>
      <c r="C51" s="94"/>
      <c r="D51" s="38"/>
      <c r="E51" s="38"/>
      <c r="F51" s="38"/>
      <c r="G51" s="38"/>
      <c r="H51" s="38"/>
      <c r="I51" s="100"/>
      <c r="J51" s="20"/>
      <c r="K51" s="20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9" s="9" customFormat="1" ht="15.75" customHeight="1" x14ac:dyDescent="0.15">
      <c r="A52" s="774"/>
      <c r="B52" s="102"/>
      <c r="C52" s="103"/>
      <c r="D52" s="38"/>
      <c r="E52" s="38"/>
      <c r="F52" s="38"/>
      <c r="G52" s="38"/>
      <c r="H52" s="38"/>
      <c r="I52" s="100"/>
      <c r="J52" s="20"/>
      <c r="K52" s="20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9" s="9" customFormat="1" ht="15.75" customHeight="1" x14ac:dyDescent="0.15">
      <c r="A53" s="769"/>
      <c r="B53" s="104"/>
      <c r="C53" s="96"/>
      <c r="D53" s="38"/>
      <c r="E53" s="38"/>
      <c r="F53" s="38"/>
      <c r="G53" s="38"/>
      <c r="H53" s="38"/>
      <c r="I53" s="100"/>
      <c r="J53" s="20"/>
      <c r="K53" s="20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9" s="9" customFormat="1" ht="15.75" customHeight="1" x14ac:dyDescent="0.15">
      <c r="A54" s="768"/>
      <c r="B54" s="101"/>
      <c r="C54" s="94"/>
      <c r="D54" s="38"/>
      <c r="E54" s="38"/>
      <c r="F54" s="38"/>
      <c r="G54" s="38"/>
      <c r="H54" s="38"/>
      <c r="I54" s="100"/>
      <c r="J54" s="20"/>
      <c r="K54" s="20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9" s="9" customFormat="1" ht="23.25" customHeight="1" x14ac:dyDescent="0.15">
      <c r="A55" s="774"/>
      <c r="B55" s="102"/>
      <c r="C55" s="103"/>
      <c r="D55" s="38"/>
      <c r="E55" s="38"/>
      <c r="F55" s="38"/>
      <c r="G55" s="38"/>
      <c r="H55" s="38"/>
      <c r="I55" s="100"/>
      <c r="J55" s="20"/>
      <c r="K55" s="20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9" s="9" customFormat="1" ht="23.25" customHeight="1" x14ac:dyDescent="0.15">
      <c r="A56" s="774"/>
      <c r="B56" s="304"/>
      <c r="C56" s="103"/>
      <c r="D56" s="38"/>
      <c r="E56" s="38"/>
      <c r="F56" s="38"/>
      <c r="G56" s="38"/>
      <c r="H56" s="38"/>
      <c r="I56" s="100"/>
      <c r="J56" s="20"/>
      <c r="K56" s="20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9" s="9" customFormat="1" ht="15.75" customHeight="1" x14ac:dyDescent="0.15">
      <c r="A57" s="769"/>
      <c r="B57" s="104"/>
      <c r="C57" s="96"/>
      <c r="D57" s="38"/>
      <c r="E57" s="38"/>
      <c r="F57" s="38"/>
      <c r="G57" s="38"/>
      <c r="H57" s="38"/>
      <c r="I57" s="100"/>
      <c r="J57" s="20"/>
      <c r="K57" s="20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9" s="9" customFormat="1" ht="35.25" customHeight="1" x14ac:dyDescent="0.15">
      <c r="A58" s="768"/>
      <c r="B58" s="105"/>
      <c r="C58" s="94"/>
      <c r="D58" s="38"/>
      <c r="E58" s="38"/>
      <c r="F58" s="38"/>
      <c r="G58" s="38"/>
      <c r="H58" s="38"/>
      <c r="I58" s="100"/>
      <c r="J58" s="20"/>
      <c r="K58" s="20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9" s="9" customFormat="1" ht="27.75" customHeight="1" x14ac:dyDescent="0.15">
      <c r="A59" s="769"/>
      <c r="B59" s="106"/>
      <c r="C59" s="96"/>
      <c r="D59" s="38"/>
      <c r="E59" s="38"/>
      <c r="F59" s="38"/>
      <c r="G59" s="38"/>
      <c r="H59" s="38"/>
      <c r="I59" s="100"/>
      <c r="J59" s="20"/>
      <c r="K59" s="20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9" s="9" customFormat="1" ht="23.25" customHeight="1" x14ac:dyDescent="0.15">
      <c r="A60" s="775"/>
      <c r="B60" s="776"/>
      <c r="C60" s="107"/>
      <c r="D60" s="38"/>
      <c r="E60" s="38"/>
      <c r="F60" s="38"/>
      <c r="G60" s="38"/>
      <c r="H60" s="38"/>
      <c r="I60" s="100"/>
      <c r="J60" s="20"/>
      <c r="K60" s="20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9" s="9" customFormat="1" ht="15.75" customHeight="1" x14ac:dyDescent="0.2">
      <c r="A61" s="777"/>
      <c r="B61" s="777"/>
      <c r="C61" s="777"/>
      <c r="D61" s="777"/>
      <c r="E61" s="777"/>
      <c r="F61" s="777"/>
      <c r="G61" s="777"/>
      <c r="H61" s="777"/>
      <c r="I61" s="777"/>
      <c r="J61" s="38"/>
      <c r="K61" s="19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s="9" customFormat="1" ht="15.75" customHeight="1" x14ac:dyDescent="0.15">
      <c r="A62" s="940"/>
      <c r="B62" s="940"/>
      <c r="C62" s="941"/>
      <c r="D62" s="941"/>
      <c r="E62" s="942"/>
      <c r="F62" s="941"/>
      <c r="G62" s="941"/>
      <c r="H62" s="941"/>
      <c r="I62" s="3"/>
      <c r="J62" s="38"/>
      <c r="K62" s="19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</row>
    <row r="63" spans="1:59" s="9" customFormat="1" ht="15.75" customHeight="1" x14ac:dyDescent="0.15">
      <c r="A63" s="940"/>
      <c r="B63" s="940"/>
      <c r="C63" s="941"/>
      <c r="D63" s="941"/>
      <c r="E63" s="306"/>
      <c r="F63" s="306"/>
      <c r="G63" s="306"/>
      <c r="H63" s="942"/>
      <c r="I63" s="3"/>
      <c r="J63" s="38"/>
      <c r="K63" s="19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 s="9" customFormat="1" ht="15.75" customHeight="1" x14ac:dyDescent="0.15">
      <c r="A64" s="766"/>
      <c r="B64" s="766"/>
      <c r="C64" s="108"/>
      <c r="D64" s="108"/>
      <c r="E64" s="108"/>
      <c r="F64" s="108"/>
      <c r="G64" s="108"/>
      <c r="H64" s="109"/>
      <c r="I64" s="3"/>
      <c r="J64" s="38"/>
      <c r="K64" s="19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</row>
    <row r="65" spans="1:61" s="9" customFormat="1" ht="15.75" customHeight="1" x14ac:dyDescent="0.15">
      <c r="A65" s="767"/>
      <c r="B65" s="767"/>
      <c r="C65" s="110"/>
      <c r="D65" s="110"/>
      <c r="E65" s="110"/>
      <c r="F65" s="110"/>
      <c r="G65" s="110"/>
      <c r="H65" s="111"/>
      <c r="I65" s="3"/>
      <c r="J65" s="38"/>
      <c r="K65" s="19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</row>
    <row r="66" spans="1:61" s="9" customFormat="1" ht="15.75" customHeight="1" x14ac:dyDescent="0.15">
      <c r="A66" s="812"/>
      <c r="B66" s="812"/>
      <c r="C66" s="112"/>
      <c r="D66" s="112"/>
      <c r="E66" s="112"/>
      <c r="F66" s="112"/>
      <c r="G66" s="112"/>
      <c r="H66" s="113"/>
      <c r="I66" s="3"/>
      <c r="J66" s="38"/>
      <c r="K66" s="19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</row>
    <row r="67" spans="1:61" s="9" customFormat="1" ht="15.75" customHeight="1" x14ac:dyDescent="0.15">
      <c r="A67" s="783"/>
      <c r="B67" s="783"/>
      <c r="C67" s="114"/>
      <c r="D67" s="114"/>
      <c r="E67" s="114"/>
      <c r="F67" s="114"/>
      <c r="G67" s="114"/>
      <c r="H67" s="27"/>
      <c r="J67" s="38"/>
      <c r="K67" s="19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</row>
    <row r="68" spans="1:61" s="9" customFormat="1" ht="15.75" customHeight="1" x14ac:dyDescent="0.15">
      <c r="A68" s="115"/>
      <c r="B68" s="308"/>
      <c r="C68" s="308"/>
      <c r="D68" s="38"/>
      <c r="E68" s="38"/>
      <c r="F68" s="38"/>
      <c r="G68" s="38"/>
      <c r="H68" s="38"/>
      <c r="I68" s="38"/>
      <c r="J68" s="38"/>
      <c r="K68" s="19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1:61" s="9" customFormat="1" ht="15.75" customHeight="1" x14ac:dyDescent="0.2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1:61" s="9" customFormat="1" ht="15.75" customHeight="1" x14ac:dyDescent="0.2">
      <c r="A70" s="778"/>
      <c r="B70" s="778"/>
      <c r="C70" s="779"/>
      <c r="D70" s="779"/>
      <c r="E70" s="780"/>
      <c r="F70" s="779"/>
      <c r="G70" s="779"/>
      <c r="H70" s="779"/>
      <c r="I70" s="3"/>
      <c r="J70" s="3"/>
      <c r="K70" s="191"/>
      <c r="L70" s="1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</row>
    <row r="71" spans="1:61" s="9" customFormat="1" ht="15.75" customHeight="1" x14ac:dyDescent="0.2">
      <c r="A71" s="778"/>
      <c r="B71" s="778"/>
      <c r="C71" s="779"/>
      <c r="D71" s="779"/>
      <c r="E71" s="305"/>
      <c r="F71" s="305"/>
      <c r="G71" s="305"/>
      <c r="H71" s="780"/>
      <c r="I71" s="3"/>
      <c r="J71" s="3"/>
      <c r="K71" s="191"/>
      <c r="L71" s="116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</row>
    <row r="72" spans="1:61" s="9" customFormat="1" ht="15.75" customHeight="1" x14ac:dyDescent="0.15">
      <c r="A72" s="766"/>
      <c r="B72" s="766"/>
      <c r="C72" s="108"/>
      <c r="D72" s="108"/>
      <c r="E72" s="108"/>
      <c r="F72" s="108"/>
      <c r="G72" s="108"/>
      <c r="H72" s="109"/>
      <c r="I72" s="3"/>
      <c r="J72" s="3"/>
      <c r="K72" s="191"/>
      <c r="L72" s="3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</row>
    <row r="73" spans="1:61" s="9" customFormat="1" ht="15.75" customHeight="1" x14ac:dyDescent="0.15">
      <c r="A73" s="767"/>
      <c r="B73" s="767"/>
      <c r="C73" s="103"/>
      <c r="D73" s="103"/>
      <c r="E73" s="103"/>
      <c r="F73" s="103"/>
      <c r="G73" s="103"/>
      <c r="H73" s="117"/>
      <c r="I73" s="3"/>
      <c r="J73" s="3"/>
      <c r="K73" s="191"/>
      <c r="L73" s="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</row>
    <row r="74" spans="1:61" s="9" customFormat="1" ht="24" customHeight="1" x14ac:dyDescent="0.15">
      <c r="A74" s="781"/>
      <c r="B74" s="781"/>
      <c r="C74" s="103"/>
      <c r="D74" s="103"/>
      <c r="E74" s="103"/>
      <c r="F74" s="103"/>
      <c r="G74" s="103"/>
      <c r="H74" s="117"/>
      <c r="I74" s="3"/>
      <c r="J74" s="3"/>
      <c r="K74" s="191"/>
      <c r="L74" s="3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</row>
    <row r="75" spans="1:61" s="9" customFormat="1" ht="15.75" customHeight="1" x14ac:dyDescent="0.15">
      <c r="A75" s="767"/>
      <c r="B75" s="767"/>
      <c r="C75" s="103"/>
      <c r="D75" s="103"/>
      <c r="E75" s="103"/>
      <c r="F75" s="103"/>
      <c r="G75" s="103"/>
      <c r="H75" s="117"/>
      <c r="I75" s="3"/>
      <c r="J75" s="3"/>
      <c r="K75" s="191"/>
      <c r="L75" s="3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</row>
    <row r="76" spans="1:61" s="9" customFormat="1" ht="15.75" customHeight="1" x14ac:dyDescent="0.15">
      <c r="A76" s="782"/>
      <c r="B76" s="782"/>
      <c r="C76" s="112"/>
      <c r="D76" s="112"/>
      <c r="E76" s="112"/>
      <c r="F76" s="112"/>
      <c r="G76" s="112"/>
      <c r="H76" s="113"/>
      <c r="I76" s="3"/>
      <c r="J76" s="3"/>
      <c r="K76" s="191"/>
      <c r="L76" s="3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</row>
    <row r="77" spans="1:61" s="9" customFormat="1" ht="18" customHeight="1" x14ac:dyDescent="0.15">
      <c r="A77" s="783"/>
      <c r="B77" s="783"/>
      <c r="C77" s="114"/>
      <c r="D77" s="114"/>
      <c r="E77" s="114"/>
      <c r="F77" s="114"/>
      <c r="G77" s="114"/>
      <c r="H77" s="27"/>
      <c r="J77" s="3"/>
      <c r="K77" s="191"/>
      <c r="L77" s="3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</row>
    <row r="78" spans="1:61" s="9" customFormat="1" ht="15.75" customHeight="1" x14ac:dyDescent="0.15">
      <c r="A78" s="115"/>
      <c r="B78" s="118"/>
      <c r="C78" s="119"/>
      <c r="D78" s="119"/>
      <c r="E78" s="119"/>
      <c r="F78" s="119"/>
      <c r="G78" s="119"/>
      <c r="H78" s="119"/>
      <c r="I78" s="2"/>
      <c r="J78" s="2"/>
      <c r="K78" s="188"/>
      <c r="L78" s="2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</row>
    <row r="79" spans="1:61" s="9" customFormat="1" ht="20.25" customHeight="1" x14ac:dyDescent="0.2">
      <c r="A79" s="784"/>
      <c r="B79" s="784"/>
      <c r="C79" s="784"/>
      <c r="D79" s="784"/>
      <c r="E79" s="784"/>
      <c r="F79" s="784"/>
      <c r="G79" s="784"/>
      <c r="H79" s="784"/>
      <c r="I79" s="2"/>
      <c r="J79" s="2"/>
      <c r="K79" s="188"/>
      <c r="L79" s="2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</row>
    <row r="80" spans="1:61" s="9" customFormat="1" ht="51" customHeight="1" x14ac:dyDescent="0.15">
      <c r="A80" s="785"/>
      <c r="B80" s="786"/>
      <c r="C80" s="120"/>
      <c r="D80" s="120"/>
      <c r="E80" s="120"/>
      <c r="F80" s="120"/>
      <c r="G80" s="120"/>
      <c r="H80" s="120"/>
      <c r="I80" s="2"/>
      <c r="J80" s="2"/>
      <c r="K80" s="188"/>
      <c r="L80" s="2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</row>
    <row r="81" spans="1:59" s="9" customFormat="1" ht="15.75" customHeight="1" x14ac:dyDescent="0.15">
      <c r="A81" s="787"/>
      <c r="B81" s="788"/>
      <c r="C81" s="121"/>
      <c r="D81" s="121"/>
      <c r="E81" s="121"/>
      <c r="F81" s="121"/>
      <c r="G81" s="121"/>
      <c r="H81" s="121"/>
      <c r="I81" s="2"/>
      <c r="J81" s="2"/>
      <c r="K81" s="188"/>
      <c r="L81" s="2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</row>
    <row r="82" spans="1:59" s="9" customFormat="1" ht="15.75" customHeight="1" x14ac:dyDescent="0.15">
      <c r="A82" s="768"/>
      <c r="B82" s="303"/>
      <c r="C82" s="108"/>
      <c r="D82" s="122"/>
      <c r="E82" s="122"/>
      <c r="F82" s="122"/>
      <c r="G82" s="122"/>
      <c r="H82" s="122"/>
      <c r="I82" s="2"/>
      <c r="J82" s="2"/>
      <c r="K82" s="188"/>
      <c r="L82" s="2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</row>
    <row r="83" spans="1:59" s="9" customFormat="1" ht="15.75" customHeight="1" x14ac:dyDescent="0.15">
      <c r="A83" s="774"/>
      <c r="B83" s="296"/>
      <c r="C83" s="110"/>
      <c r="D83" s="110"/>
      <c r="E83" s="110"/>
      <c r="F83" s="110"/>
      <c r="G83" s="110"/>
      <c r="H83" s="110"/>
      <c r="I83" s="2"/>
      <c r="J83" s="2"/>
      <c r="K83" s="188"/>
      <c r="L83" s="2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</row>
    <row r="84" spans="1:59" s="9" customFormat="1" ht="15.75" customHeight="1" x14ac:dyDescent="0.15">
      <c r="A84" s="769"/>
      <c r="B84" s="123"/>
      <c r="C84" s="124"/>
      <c r="D84" s="124"/>
      <c r="E84" s="124"/>
      <c r="F84" s="124"/>
      <c r="G84" s="124"/>
      <c r="H84" s="124"/>
      <c r="I84" s="2"/>
      <c r="J84" s="2"/>
      <c r="K84" s="188"/>
      <c r="L84" s="2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</row>
    <row r="85" spans="1:59" s="9" customFormat="1" ht="15.75" customHeight="1" x14ac:dyDescent="0.15">
      <c r="A85" s="789"/>
      <c r="B85" s="790"/>
      <c r="C85" s="108"/>
      <c r="D85" s="122"/>
      <c r="E85" s="122"/>
      <c r="F85" s="122"/>
      <c r="G85" s="122"/>
      <c r="H85" s="122"/>
      <c r="I85" s="2"/>
      <c r="J85" s="2"/>
      <c r="K85" s="188"/>
      <c r="L85" s="2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</row>
    <row r="86" spans="1:59" s="9" customFormat="1" ht="15.75" customHeight="1" x14ac:dyDescent="0.15">
      <c r="A86" s="764"/>
      <c r="B86" s="765"/>
      <c r="C86" s="125"/>
      <c r="D86" s="96"/>
      <c r="E86" s="96"/>
      <c r="F86" s="96"/>
      <c r="G86" s="96"/>
      <c r="H86" s="96"/>
      <c r="I86" s="2"/>
      <c r="J86" s="2"/>
      <c r="K86" s="188"/>
      <c r="L86" s="2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</row>
    <row r="87" spans="1:59" s="9" customFormat="1" ht="15.75" customHeight="1" x14ac:dyDescent="0.2">
      <c r="A87" s="115"/>
      <c r="B87" s="126"/>
      <c r="C87" s="127"/>
      <c r="D87" s="128"/>
      <c r="E87" s="128"/>
      <c r="F87" s="128"/>
      <c r="G87" s="128"/>
      <c r="H87" s="128"/>
      <c r="I87" s="2"/>
      <c r="J87" s="2"/>
      <c r="K87" s="188"/>
      <c r="L87" s="2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</row>
    <row r="88" spans="1:59" s="9" customFormat="1" ht="15.75" customHeight="1" x14ac:dyDescent="0.2">
      <c r="A88" s="777"/>
      <c r="B88" s="777"/>
      <c r="C88" s="777"/>
      <c r="D88" s="777"/>
      <c r="E88" s="777"/>
      <c r="F88" s="777"/>
      <c r="G88" s="777"/>
      <c r="H88" s="777"/>
      <c r="I88" s="777"/>
      <c r="J88" s="2"/>
      <c r="K88" s="188"/>
      <c r="L88" s="2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</row>
    <row r="89" spans="1:59" s="9" customFormat="1" ht="15.75" customHeight="1" x14ac:dyDescent="0.25">
      <c r="A89" s="813"/>
      <c r="B89" s="814"/>
      <c r="C89" s="817"/>
      <c r="D89" s="3"/>
      <c r="E89" s="129"/>
      <c r="F89" s="129"/>
      <c r="G89" s="129"/>
      <c r="H89" s="129"/>
      <c r="I89" s="129"/>
      <c r="J89" s="2"/>
      <c r="K89" s="188"/>
      <c r="L89" s="2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</row>
    <row r="90" spans="1:59" s="9" customFormat="1" ht="15.75" customHeight="1" x14ac:dyDescent="0.25">
      <c r="A90" s="815"/>
      <c r="B90" s="816"/>
      <c r="C90" s="818"/>
      <c r="D90" s="3"/>
      <c r="E90" s="129"/>
      <c r="F90" s="129"/>
      <c r="G90" s="129"/>
      <c r="H90" s="129"/>
      <c r="I90" s="129"/>
      <c r="J90" s="2"/>
      <c r="K90" s="188"/>
      <c r="L90" s="2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</row>
    <row r="91" spans="1:59" s="9" customFormat="1" ht="15.75" customHeight="1" x14ac:dyDescent="0.25">
      <c r="A91" s="787"/>
      <c r="B91" s="788"/>
      <c r="C91" s="121"/>
      <c r="D91" s="3"/>
      <c r="E91" s="129"/>
      <c r="F91" s="129"/>
      <c r="G91" s="129"/>
      <c r="H91" s="129"/>
      <c r="I91" s="129"/>
      <c r="J91" s="38"/>
      <c r="K91" s="19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</row>
    <row r="92" spans="1:59" s="9" customFormat="1" ht="15.75" customHeight="1" x14ac:dyDescent="0.25">
      <c r="A92" s="819"/>
      <c r="B92" s="311"/>
      <c r="C92" s="122"/>
      <c r="D92" s="3"/>
      <c r="E92" s="129"/>
      <c r="F92" s="129"/>
      <c r="G92" s="129"/>
      <c r="H92" s="129"/>
      <c r="I92" s="129"/>
      <c r="J92" s="38"/>
      <c r="K92" s="19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</row>
    <row r="93" spans="1:59" s="9" customFormat="1" ht="15.75" customHeight="1" x14ac:dyDescent="0.25">
      <c r="A93" s="819"/>
      <c r="B93" s="130"/>
      <c r="C93" s="110"/>
      <c r="D93" s="3"/>
      <c r="E93" s="129"/>
      <c r="F93" s="129"/>
      <c r="G93" s="129"/>
      <c r="H93" s="129"/>
      <c r="I93" s="129"/>
      <c r="J93" s="38"/>
      <c r="K93" s="19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</row>
    <row r="94" spans="1:59" s="9" customFormat="1" ht="15.75" customHeight="1" x14ac:dyDescent="0.25">
      <c r="A94" s="807"/>
      <c r="B94" s="131"/>
      <c r="C94" s="124"/>
      <c r="D94" s="3"/>
      <c r="E94" s="129"/>
      <c r="F94" s="129"/>
      <c r="G94" s="129"/>
      <c r="H94" s="129"/>
      <c r="I94" s="129"/>
      <c r="J94" s="38"/>
      <c r="K94" s="19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</row>
    <row r="95" spans="1:59" s="9" customFormat="1" ht="15.75" customHeight="1" x14ac:dyDescent="0.25">
      <c r="A95" s="789"/>
      <c r="B95" s="790"/>
      <c r="C95" s="122"/>
      <c r="D95" s="3"/>
      <c r="E95" s="129"/>
      <c r="F95" s="129"/>
      <c r="G95" s="129"/>
      <c r="H95" s="129"/>
      <c r="I95" s="129"/>
      <c r="J95" s="38"/>
      <c r="K95" s="19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</row>
    <row r="96" spans="1:59" s="9" customFormat="1" ht="15.75" customHeight="1" x14ac:dyDescent="0.25">
      <c r="A96" s="764"/>
      <c r="B96" s="765"/>
      <c r="C96" s="124"/>
      <c r="D96" s="3"/>
      <c r="E96" s="129"/>
      <c r="F96" s="129"/>
      <c r="G96" s="129"/>
      <c r="H96" s="129"/>
      <c r="I96" s="129"/>
      <c r="J96" s="38"/>
      <c r="K96" s="19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</row>
    <row r="97" spans="1:59" s="9" customFormat="1" ht="15.75" customHeight="1" x14ac:dyDescent="0.25">
      <c r="A97" s="115"/>
      <c r="B97" s="126"/>
      <c r="C97" s="127"/>
      <c r="D97" s="2"/>
      <c r="E97" s="129"/>
      <c r="F97" s="129"/>
      <c r="G97" s="129"/>
      <c r="H97" s="129"/>
      <c r="I97" s="129"/>
      <c r="J97" s="38"/>
      <c r="K97" s="19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</row>
    <row r="98" spans="1:59" s="9" customFormat="1" ht="24" customHeight="1" x14ac:dyDescent="0.2">
      <c r="A98" s="777"/>
      <c r="B98" s="777"/>
      <c r="C98" s="777"/>
      <c r="D98" s="777"/>
      <c r="E98" s="777"/>
      <c r="K98" s="202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</row>
    <row r="99" spans="1:59" s="9" customFormat="1" ht="38.25" customHeight="1" x14ac:dyDescent="0.15">
      <c r="A99" s="132"/>
      <c r="B99" s="133"/>
      <c r="C99" s="302"/>
      <c r="D99" s="301"/>
      <c r="E99" s="134"/>
      <c r="F99" s="134"/>
      <c r="G99" s="134"/>
      <c r="H99" s="134"/>
      <c r="K99" s="202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</row>
    <row r="100" spans="1:59" s="9" customFormat="1" ht="15.75" customHeight="1" x14ac:dyDescent="0.15">
      <c r="A100" s="296"/>
      <c r="B100" s="135"/>
      <c r="C100" s="302"/>
      <c r="D100" s="301"/>
      <c r="E100" s="134"/>
      <c r="F100" s="134"/>
      <c r="G100" s="134"/>
      <c r="H100" s="134"/>
      <c r="K100" s="20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</row>
    <row r="101" spans="1:59" s="9" customFormat="1" ht="15.75" customHeight="1" x14ac:dyDescent="0.15">
      <c r="A101" s="296"/>
      <c r="B101" s="136"/>
      <c r="C101" s="302"/>
      <c r="D101" s="301"/>
      <c r="E101" s="134"/>
      <c r="F101" s="134"/>
      <c r="G101" s="134"/>
      <c r="H101" s="134"/>
      <c r="K101" s="202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</row>
    <row r="102" spans="1:59" s="9" customFormat="1" ht="15.75" customHeight="1" x14ac:dyDescent="0.15">
      <c r="A102" s="296"/>
      <c r="B102" s="136"/>
      <c r="C102" s="302"/>
      <c r="D102" s="301"/>
      <c r="E102" s="134"/>
      <c r="F102" s="134"/>
      <c r="G102" s="134"/>
      <c r="H102" s="134"/>
      <c r="K102" s="202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</row>
    <row r="103" spans="1:59" s="9" customFormat="1" ht="15.75" customHeight="1" x14ac:dyDescent="0.15">
      <c r="A103" s="296"/>
      <c r="B103" s="136"/>
      <c r="C103" s="137"/>
      <c r="D103" s="301"/>
      <c r="E103" s="134"/>
      <c r="F103" s="134"/>
      <c r="G103" s="134"/>
      <c r="H103" s="134"/>
      <c r="K103" s="202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</row>
    <row r="104" spans="1:59" s="9" customFormat="1" ht="15.75" customHeight="1" x14ac:dyDescent="0.15">
      <c r="A104" s="123"/>
      <c r="B104" s="138"/>
      <c r="C104" s="137"/>
      <c r="D104" s="301"/>
      <c r="E104" s="134"/>
      <c r="F104" s="134"/>
      <c r="G104" s="134"/>
      <c r="H104" s="134"/>
      <c r="K104" s="20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</row>
    <row r="105" spans="1:59" s="9" customFormat="1" ht="15.75" customHeight="1" x14ac:dyDescent="0.15">
      <c r="A105" s="137"/>
      <c r="B105" s="137"/>
      <c r="C105" s="137"/>
      <c r="D105" s="301"/>
      <c r="E105" s="134"/>
      <c r="F105" s="134"/>
      <c r="G105" s="134"/>
      <c r="H105" s="137"/>
      <c r="I105" s="301"/>
      <c r="J105" s="302"/>
      <c r="K105" s="19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</row>
    <row r="106" spans="1:59" s="9" customFormat="1" ht="30" customHeight="1" x14ac:dyDescent="0.25">
      <c r="A106" s="820"/>
      <c r="B106" s="943"/>
      <c r="C106" s="943"/>
      <c r="D106" s="943"/>
      <c r="E106" s="134"/>
      <c r="F106" s="134"/>
      <c r="G106" s="134"/>
      <c r="H106" s="300"/>
      <c r="I106" s="301"/>
      <c r="J106" s="302"/>
      <c r="K106" s="19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</row>
    <row r="107" spans="1:59" s="9" customFormat="1" ht="26.25" customHeight="1" x14ac:dyDescent="0.15">
      <c r="A107" s="132"/>
      <c r="B107" s="133"/>
      <c r="C107" s="302"/>
      <c r="D107" s="301"/>
      <c r="E107" s="134"/>
      <c r="F107" s="134"/>
      <c r="G107" s="134"/>
      <c r="H107" s="20"/>
      <c r="I107" s="301"/>
      <c r="J107" s="302"/>
      <c r="K107" s="19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</row>
    <row r="108" spans="1:59" s="9" customFormat="1" ht="15.75" customHeight="1" x14ac:dyDescent="0.15">
      <c r="A108" s="296"/>
      <c r="B108" s="135"/>
      <c r="C108" s="302"/>
      <c r="D108" s="301"/>
      <c r="E108" s="302"/>
      <c r="F108" s="100"/>
      <c r="G108" s="20"/>
      <c r="H108" s="20"/>
      <c r="I108" s="301"/>
      <c r="J108" s="302"/>
      <c r="K108" s="19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</row>
    <row r="109" spans="1:59" s="9" customFormat="1" ht="15.75" customHeight="1" x14ac:dyDescent="0.15">
      <c r="A109" s="296"/>
      <c r="B109" s="136"/>
      <c r="C109" s="302"/>
      <c r="D109" s="301"/>
      <c r="E109" s="302"/>
      <c r="F109" s="100"/>
      <c r="G109" s="20"/>
      <c r="H109" s="20"/>
      <c r="I109" s="301"/>
      <c r="J109" s="302"/>
      <c r="K109" s="19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</row>
    <row r="110" spans="1:59" s="9" customFormat="1" ht="15.75" customHeight="1" x14ac:dyDescent="0.15">
      <c r="A110" s="296"/>
      <c r="B110" s="136"/>
      <c r="C110" s="302"/>
      <c r="D110" s="301"/>
      <c r="E110" s="302"/>
      <c r="F110" s="100"/>
      <c r="G110" s="20"/>
      <c r="H110" s="20"/>
      <c r="I110" s="301"/>
      <c r="J110" s="302"/>
      <c r="K110" s="19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</row>
    <row r="111" spans="1:59" s="9" customFormat="1" ht="15.75" customHeight="1" x14ac:dyDescent="0.15">
      <c r="A111" s="296"/>
      <c r="B111" s="136"/>
      <c r="C111" s="137"/>
      <c r="D111" s="822"/>
      <c r="E111" s="823"/>
      <c r="F111" s="100"/>
      <c r="G111" s="20"/>
      <c r="H111" s="20"/>
      <c r="I111" s="301"/>
      <c r="J111" s="302"/>
      <c r="K111" s="19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</row>
    <row r="112" spans="1:59" s="9" customFormat="1" ht="15.75" customHeight="1" x14ac:dyDescent="0.15">
      <c r="A112" s="123"/>
      <c r="B112" s="138"/>
      <c r="C112" s="137"/>
      <c r="D112" s="822"/>
      <c r="E112" s="823"/>
      <c r="F112" s="100"/>
      <c r="G112" s="20"/>
      <c r="H112" s="20"/>
      <c r="I112" s="301"/>
      <c r="J112" s="302"/>
      <c r="K112" s="19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</row>
    <row r="113" spans="1:62" s="9" customFormat="1" ht="22.5" customHeight="1" x14ac:dyDescent="0.25">
      <c r="A113" s="139"/>
      <c r="B113" s="140"/>
      <c r="C113" s="140"/>
      <c r="D113" s="140"/>
      <c r="E113" s="140"/>
      <c r="F113" s="140"/>
      <c r="G113" s="129"/>
      <c r="H113" s="129"/>
      <c r="I113" s="129"/>
      <c r="J113" s="38"/>
      <c r="K113" s="19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20"/>
      <c r="BG113" s="20"/>
    </row>
    <row r="114" spans="1:62" s="9" customFormat="1" ht="15.75" customHeight="1" x14ac:dyDescent="0.25">
      <c r="A114" s="785"/>
      <c r="B114" s="786"/>
      <c r="C114" s="120"/>
      <c r="D114" s="141"/>
      <c r="E114" s="141"/>
      <c r="F114" s="141"/>
      <c r="G114" s="129"/>
      <c r="H114" s="129"/>
      <c r="I114" s="129"/>
      <c r="J114" s="38"/>
      <c r="K114" s="19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20"/>
      <c r="BG114" s="20"/>
    </row>
    <row r="115" spans="1:62" s="9" customFormat="1" ht="15.75" customHeight="1" x14ac:dyDescent="0.25">
      <c r="A115" s="824"/>
      <c r="B115" s="825"/>
      <c r="C115" s="142"/>
      <c r="D115" s="143"/>
      <c r="E115" s="143"/>
      <c r="F115" s="143"/>
      <c r="G115" s="187"/>
      <c r="H115" s="129"/>
      <c r="I115" s="129"/>
      <c r="J115" s="38"/>
      <c r="K115" s="199"/>
      <c r="L115" s="20"/>
      <c r="M115" s="20"/>
      <c r="N115" s="20"/>
      <c r="O115" s="20"/>
      <c r="P115" s="20"/>
      <c r="Q115" s="20"/>
      <c r="R115" s="20"/>
      <c r="S115" s="20"/>
      <c r="T115" s="20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3"/>
      <c r="AU115" s="13"/>
      <c r="AV115" s="13"/>
      <c r="AW115" s="13"/>
      <c r="AX115" s="13"/>
      <c r="AY115" s="13"/>
      <c r="AZ115" s="13"/>
      <c r="BA115" s="13"/>
      <c r="BB115" s="77"/>
      <c r="BC115" s="13"/>
      <c r="BD115" s="77"/>
      <c r="BE115" s="13"/>
    </row>
    <row r="116" spans="1:62" s="9" customFormat="1" ht="15.75" customHeight="1" x14ac:dyDescent="0.25">
      <c r="A116" s="806"/>
      <c r="B116" s="294"/>
      <c r="C116" s="144"/>
      <c r="D116" s="108"/>
      <c r="E116" s="108"/>
      <c r="F116" s="108"/>
      <c r="G116" s="187"/>
      <c r="H116" s="129"/>
      <c r="I116" s="129"/>
      <c r="J116" s="38"/>
      <c r="K116" s="199"/>
      <c r="L116" s="20"/>
      <c r="M116" s="20"/>
      <c r="N116" s="20"/>
      <c r="O116" s="20"/>
      <c r="P116" s="20"/>
      <c r="Q116" s="20"/>
      <c r="R116" s="20"/>
      <c r="S116" s="20"/>
      <c r="T116" s="20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3"/>
      <c r="AU116" s="13"/>
      <c r="AV116" s="13"/>
      <c r="AW116" s="13"/>
      <c r="AX116" s="13"/>
      <c r="AY116" s="13"/>
      <c r="AZ116" s="13"/>
      <c r="BA116" s="13"/>
      <c r="BB116" s="77"/>
      <c r="BC116" s="13"/>
      <c r="BD116" s="77"/>
      <c r="BE116" s="13"/>
    </row>
    <row r="117" spans="1:62" s="9" customFormat="1" ht="15.75" customHeight="1" x14ac:dyDescent="0.25">
      <c r="A117" s="819"/>
      <c r="B117" s="130"/>
      <c r="C117" s="145"/>
      <c r="D117" s="103"/>
      <c r="E117" s="103"/>
      <c r="F117" s="103"/>
      <c r="G117" s="187"/>
      <c r="H117" s="129"/>
      <c r="I117" s="129"/>
      <c r="J117" s="38"/>
      <c r="K117" s="199"/>
      <c r="L117" s="20"/>
      <c r="M117" s="20"/>
      <c r="N117" s="20"/>
      <c r="O117" s="20"/>
      <c r="P117" s="20"/>
      <c r="Q117" s="20"/>
      <c r="R117" s="20"/>
      <c r="S117" s="20"/>
      <c r="T117" s="20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3"/>
      <c r="AU117" s="13"/>
      <c r="AV117" s="13"/>
      <c r="AW117" s="13"/>
      <c r="AX117" s="13"/>
      <c r="AY117" s="13"/>
      <c r="AZ117" s="13"/>
      <c r="BA117" s="13"/>
      <c r="BB117" s="77"/>
      <c r="BC117" s="13"/>
      <c r="BD117" s="77"/>
      <c r="BE117" s="13"/>
    </row>
    <row r="118" spans="1:62" s="9" customFormat="1" ht="15.75" customHeight="1" x14ac:dyDescent="0.25">
      <c r="A118" s="807"/>
      <c r="B118" s="131"/>
      <c r="C118" s="146"/>
      <c r="D118" s="96"/>
      <c r="E118" s="96"/>
      <c r="F118" s="96"/>
      <c r="G118" s="187"/>
      <c r="H118" s="129"/>
      <c r="I118" s="129"/>
      <c r="J118" s="38"/>
      <c r="K118" s="199"/>
      <c r="L118" s="20"/>
      <c r="M118" s="20"/>
      <c r="N118" s="20"/>
      <c r="O118" s="20"/>
      <c r="P118" s="20"/>
      <c r="Q118" s="20"/>
      <c r="R118" s="20"/>
      <c r="S118" s="20"/>
      <c r="T118" s="20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3"/>
      <c r="AU118" s="13"/>
      <c r="AV118" s="13"/>
      <c r="AW118" s="13"/>
      <c r="AX118" s="13"/>
      <c r="AY118" s="13"/>
      <c r="AZ118" s="13"/>
      <c r="BA118" s="13"/>
      <c r="BB118" s="77"/>
      <c r="BC118" s="13"/>
      <c r="BD118" s="77"/>
      <c r="BE118" s="13"/>
    </row>
    <row r="119" spans="1:62" s="9" customFormat="1" ht="15.75" customHeight="1" x14ac:dyDescent="0.25">
      <c r="A119" s="827"/>
      <c r="B119" s="828"/>
      <c r="C119" s="147"/>
      <c r="D119" s="148"/>
      <c r="E119" s="148"/>
      <c r="F119" s="148"/>
      <c r="G119" s="187"/>
      <c r="H119" s="129"/>
      <c r="I119" s="129"/>
      <c r="J119" s="38"/>
      <c r="K119" s="199"/>
      <c r="L119" s="20"/>
      <c r="M119" s="20"/>
      <c r="N119" s="20"/>
      <c r="O119" s="20"/>
      <c r="P119" s="20"/>
      <c r="Q119" s="20"/>
      <c r="R119" s="20"/>
      <c r="S119" s="20"/>
      <c r="T119" s="20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3"/>
      <c r="AU119" s="13"/>
      <c r="AV119" s="13"/>
      <c r="AW119" s="13"/>
      <c r="AX119" s="13"/>
      <c r="AY119" s="13"/>
      <c r="AZ119" s="13"/>
      <c r="BA119" s="13"/>
      <c r="BB119" s="77"/>
      <c r="BC119" s="13"/>
      <c r="BD119" s="77"/>
      <c r="BE119" s="13"/>
    </row>
    <row r="120" spans="1:62" s="9" customFormat="1" ht="15.75" customHeight="1" x14ac:dyDescent="0.25">
      <c r="A120" s="764"/>
      <c r="B120" s="765"/>
      <c r="C120" s="146"/>
      <c r="D120" s="96"/>
      <c r="E120" s="96"/>
      <c r="F120" s="96"/>
      <c r="G120" s="187"/>
      <c r="H120" s="129"/>
      <c r="I120" s="129"/>
      <c r="J120" s="38"/>
      <c r="K120" s="199"/>
      <c r="L120" s="20"/>
      <c r="M120" s="20"/>
      <c r="N120" s="20"/>
      <c r="O120" s="20"/>
      <c r="P120" s="20"/>
      <c r="Q120" s="20"/>
      <c r="R120" s="20"/>
      <c r="S120" s="20"/>
      <c r="T120" s="20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3"/>
      <c r="AU120" s="13"/>
      <c r="AV120" s="13"/>
      <c r="AW120" s="13"/>
      <c r="AX120" s="13"/>
      <c r="AY120" s="13"/>
      <c r="AZ120" s="13"/>
      <c r="BA120" s="13"/>
      <c r="BB120" s="77"/>
      <c r="BC120" s="13"/>
      <c r="BD120" s="77"/>
      <c r="BE120" s="13"/>
    </row>
    <row r="121" spans="1:62" s="9" customFormat="1" ht="15.75" customHeight="1" x14ac:dyDescent="0.25">
      <c r="A121" s="115"/>
      <c r="B121" s="115"/>
      <c r="C121" s="119"/>
      <c r="D121" s="119"/>
      <c r="E121" s="128"/>
      <c r="F121" s="2"/>
      <c r="G121" s="129"/>
      <c r="H121" s="129"/>
      <c r="I121" s="129"/>
      <c r="J121" s="38"/>
      <c r="K121" s="19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20"/>
      <c r="BG121" s="20"/>
      <c r="BH121" s="20"/>
      <c r="BI121" s="20"/>
      <c r="BJ121" s="20"/>
    </row>
    <row r="122" spans="1:62" s="9" customFormat="1" ht="15.75" customHeight="1" x14ac:dyDescent="0.25">
      <c r="A122" s="115"/>
      <c r="B122" s="149"/>
      <c r="C122" s="119"/>
      <c r="D122" s="119"/>
      <c r="E122" s="119"/>
      <c r="F122" s="119"/>
      <c r="G122" s="129"/>
      <c r="H122" s="129"/>
      <c r="I122" s="129"/>
      <c r="J122" s="38"/>
      <c r="K122" s="19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20"/>
      <c r="BG122" s="20"/>
      <c r="BH122" s="20"/>
      <c r="BI122" s="20"/>
      <c r="BJ122" s="20"/>
    </row>
    <row r="123" spans="1:62" s="9" customFormat="1" ht="22.5" customHeight="1" x14ac:dyDescent="0.25">
      <c r="A123" s="7"/>
      <c r="B123" s="7"/>
      <c r="C123" s="7"/>
      <c r="D123" s="7"/>
      <c r="E123" s="7"/>
      <c r="F123" s="150"/>
      <c r="G123" s="150"/>
      <c r="H123" s="129"/>
      <c r="I123" s="129"/>
      <c r="J123" s="38"/>
      <c r="K123" s="19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20"/>
      <c r="BG123" s="20"/>
      <c r="BH123" s="20"/>
      <c r="BI123" s="20"/>
      <c r="BJ123" s="20"/>
    </row>
    <row r="124" spans="1:62" s="9" customFormat="1" ht="15.75" customHeight="1" x14ac:dyDescent="0.25">
      <c r="A124" s="826"/>
      <c r="B124" s="770"/>
      <c r="C124" s="772"/>
      <c r="D124" s="798"/>
      <c r="E124" s="800"/>
      <c r="F124" s="798"/>
      <c r="G124" s="800"/>
      <c r="H124" s="129"/>
      <c r="I124" s="129"/>
      <c r="J124" s="38"/>
      <c r="K124" s="19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20"/>
      <c r="BG124" s="20"/>
      <c r="BH124" s="20"/>
      <c r="BI124" s="20"/>
      <c r="BJ124" s="20"/>
    </row>
    <row r="125" spans="1:62" s="9" customFormat="1" ht="15.75" customHeight="1" x14ac:dyDescent="0.25">
      <c r="A125" s="794"/>
      <c r="B125" s="771"/>
      <c r="C125" s="773"/>
      <c r="D125" s="151"/>
      <c r="E125" s="152"/>
      <c r="F125" s="151"/>
      <c r="G125" s="152"/>
      <c r="H125" s="129"/>
      <c r="I125" s="129"/>
      <c r="J125" s="38"/>
      <c r="K125" s="19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20"/>
      <c r="BG125" s="20"/>
      <c r="BH125" s="20"/>
      <c r="BI125" s="20"/>
      <c r="BJ125" s="20"/>
    </row>
    <row r="126" spans="1:62" s="9" customFormat="1" ht="15.75" customHeight="1" x14ac:dyDescent="0.25">
      <c r="A126" s="787"/>
      <c r="B126" s="788"/>
      <c r="C126" s="153"/>
      <c r="D126" s="154"/>
      <c r="E126" s="155"/>
      <c r="F126" s="154"/>
      <c r="G126" s="155"/>
      <c r="H126" s="187"/>
      <c r="I126" s="129"/>
      <c r="J126" s="38"/>
      <c r="K126" s="199"/>
      <c r="L126" s="20"/>
      <c r="M126" s="20"/>
      <c r="N126" s="20"/>
      <c r="O126" s="20"/>
      <c r="P126" s="20"/>
      <c r="Q126" s="20"/>
      <c r="R126" s="20"/>
      <c r="S126" s="20"/>
      <c r="T126" s="20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1:62" s="9" customFormat="1" ht="15.75" customHeight="1" x14ac:dyDescent="0.25">
      <c r="A127" s="806"/>
      <c r="B127" s="294"/>
      <c r="C127" s="153"/>
      <c r="D127" s="154"/>
      <c r="E127" s="155"/>
      <c r="F127" s="154"/>
      <c r="G127" s="155"/>
      <c r="H127" s="187"/>
      <c r="I127" s="129"/>
      <c r="J127" s="38"/>
      <c r="K127" s="199"/>
      <c r="L127" s="20"/>
      <c r="M127" s="20"/>
      <c r="N127" s="20"/>
      <c r="O127" s="20"/>
      <c r="P127" s="20"/>
      <c r="Q127" s="20"/>
      <c r="R127" s="20"/>
      <c r="S127" s="20"/>
      <c r="T127" s="20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1:62" s="9" customFormat="1" ht="15.75" customHeight="1" x14ac:dyDescent="0.25">
      <c r="A128" s="819"/>
      <c r="B128" s="130"/>
      <c r="C128" s="156"/>
      <c r="D128" s="157"/>
      <c r="E128" s="158"/>
      <c r="F128" s="157"/>
      <c r="G128" s="158"/>
      <c r="H128" s="187"/>
      <c r="I128" s="129"/>
      <c r="J128" s="38"/>
      <c r="K128" s="199"/>
      <c r="L128" s="20"/>
      <c r="M128" s="20"/>
      <c r="N128" s="20"/>
      <c r="O128" s="20"/>
      <c r="P128" s="20"/>
      <c r="Q128" s="20"/>
      <c r="R128" s="20"/>
      <c r="S128" s="20"/>
      <c r="T128" s="2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1:59" s="9" customFormat="1" ht="15.75" customHeight="1" x14ac:dyDescent="0.25">
      <c r="A129" s="807"/>
      <c r="B129" s="131"/>
      <c r="C129" s="159"/>
      <c r="D129" s="160"/>
      <c r="E129" s="161"/>
      <c r="F129" s="160"/>
      <c r="G129" s="161"/>
      <c r="H129" s="187"/>
      <c r="I129" s="129"/>
      <c r="J129" s="38"/>
      <c r="K129" s="199"/>
      <c r="L129" s="20"/>
      <c r="M129" s="20"/>
      <c r="N129" s="20"/>
      <c r="O129" s="20"/>
      <c r="P129" s="20"/>
      <c r="Q129" s="20"/>
      <c r="R129" s="20"/>
      <c r="S129" s="20"/>
      <c r="T129" s="2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1:59" s="9" customFormat="1" ht="15.75" customHeight="1" x14ac:dyDescent="0.25">
      <c r="A130" s="789"/>
      <c r="B130" s="790"/>
      <c r="C130" s="162"/>
      <c r="D130" s="17"/>
      <c r="E130" s="19"/>
      <c r="F130" s="17"/>
      <c r="G130" s="19"/>
      <c r="H130" s="187"/>
      <c r="I130" s="129"/>
      <c r="J130" s="38"/>
      <c r="K130" s="199"/>
      <c r="L130" s="20"/>
      <c r="M130" s="20"/>
      <c r="N130" s="20"/>
      <c r="O130" s="20"/>
      <c r="P130" s="20"/>
      <c r="Q130" s="20"/>
      <c r="R130" s="20"/>
      <c r="S130" s="20"/>
      <c r="T130" s="2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9" s="9" customFormat="1" ht="15.75" customHeight="1" x14ac:dyDescent="0.25">
      <c r="A131" s="764"/>
      <c r="B131" s="765"/>
      <c r="C131" s="163"/>
      <c r="D131" s="164"/>
      <c r="E131" s="50"/>
      <c r="F131" s="164"/>
      <c r="G131" s="50"/>
      <c r="H131" s="187"/>
      <c r="I131" s="129"/>
      <c r="J131" s="38"/>
      <c r="K131" s="199"/>
      <c r="L131" s="20"/>
      <c r="M131" s="20"/>
      <c r="N131" s="20"/>
      <c r="O131" s="20"/>
      <c r="P131" s="20"/>
      <c r="Q131" s="20"/>
      <c r="R131" s="20"/>
      <c r="S131" s="20"/>
      <c r="T131" s="2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1:59" s="9" customFormat="1" ht="15.75" customHeight="1" x14ac:dyDescent="0.25">
      <c r="A132" s="758"/>
      <c r="B132" s="759"/>
      <c r="C132" s="27"/>
      <c r="D132" s="165"/>
      <c r="E132" s="166"/>
      <c r="F132" s="165"/>
      <c r="G132" s="166"/>
      <c r="H132" s="129"/>
      <c r="I132" s="129"/>
      <c r="J132" s="38"/>
      <c r="K132" s="199"/>
      <c r="L132" s="20"/>
      <c r="M132" s="20"/>
      <c r="N132" s="20"/>
      <c r="O132" s="20"/>
      <c r="P132" s="20"/>
      <c r="Q132" s="20"/>
      <c r="R132" s="20"/>
      <c r="S132" s="20"/>
      <c r="T132" s="20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1:59" s="9" customFormat="1" ht="35.25" customHeight="1" x14ac:dyDescent="0.25">
      <c r="A133" s="167"/>
      <c r="B133" s="167"/>
      <c r="C133" s="167"/>
      <c r="D133" s="150"/>
      <c r="E133" s="150"/>
      <c r="F133" s="119"/>
      <c r="G133" s="129"/>
      <c r="H133" s="129"/>
      <c r="I133" s="129"/>
      <c r="J133" s="38"/>
      <c r="K133" s="19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20"/>
      <c r="BG133" s="20"/>
    </row>
    <row r="134" spans="1:59" s="9" customFormat="1" ht="15.75" customHeight="1" x14ac:dyDescent="0.25">
      <c r="A134" s="826"/>
      <c r="B134" s="829"/>
      <c r="C134" s="297"/>
      <c r="D134" s="150"/>
      <c r="E134" s="150"/>
      <c r="F134" s="119"/>
      <c r="G134" s="129"/>
      <c r="H134" s="129"/>
      <c r="I134" s="129"/>
      <c r="J134" s="38"/>
      <c r="K134" s="19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20"/>
      <c r="BG134" s="20"/>
    </row>
    <row r="135" spans="1:59" s="9" customFormat="1" ht="15.75" customHeight="1" x14ac:dyDescent="0.25">
      <c r="A135" s="830"/>
      <c r="B135" s="168"/>
      <c r="C135" s="169"/>
      <c r="D135" s="150"/>
      <c r="E135" s="150"/>
      <c r="F135" s="119"/>
      <c r="G135" s="129"/>
      <c r="H135" s="129"/>
      <c r="I135" s="129"/>
      <c r="J135" s="38"/>
      <c r="K135" s="19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1:59" s="9" customFormat="1" ht="21.75" customHeight="1" x14ac:dyDescent="0.25">
      <c r="A136" s="831"/>
      <c r="B136" s="170"/>
      <c r="C136" s="171"/>
      <c r="D136" s="150"/>
      <c r="E136" s="150"/>
      <c r="F136" s="119"/>
      <c r="G136" s="129"/>
      <c r="H136" s="129"/>
      <c r="I136" s="129"/>
      <c r="J136" s="38"/>
      <c r="K136" s="19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1:59" s="9" customFormat="1" ht="21.75" customHeight="1" x14ac:dyDescent="0.25">
      <c r="A137" s="172"/>
      <c r="B137" s="172"/>
      <c r="C137" s="172"/>
      <c r="D137" s="150"/>
      <c r="E137" s="150"/>
      <c r="F137" s="129"/>
      <c r="G137" s="129"/>
      <c r="H137" s="129"/>
      <c r="I137" s="129"/>
      <c r="J137" s="38"/>
      <c r="K137" s="19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1:59" s="9" customFormat="1" ht="32.25" customHeight="1" x14ac:dyDescent="0.25">
      <c r="A138" s="772"/>
      <c r="B138" s="772"/>
      <c r="C138" s="772"/>
      <c r="D138" s="772"/>
      <c r="E138" s="772"/>
      <c r="F138" s="129"/>
      <c r="G138" s="129"/>
      <c r="H138" s="129"/>
      <c r="I138" s="129"/>
      <c r="J138" s="38"/>
      <c r="K138" s="19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1:59" s="9" customFormat="1" ht="32.25" customHeight="1" x14ac:dyDescent="0.25">
      <c r="A139" s="773"/>
      <c r="B139" s="773"/>
      <c r="C139" s="773"/>
      <c r="D139" s="773"/>
      <c r="E139" s="773"/>
      <c r="F139" s="129"/>
      <c r="G139" s="129"/>
      <c r="H139" s="129"/>
      <c r="I139" s="129"/>
      <c r="J139" s="38"/>
      <c r="K139" s="19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1:59" s="3" customFormat="1" ht="32.25" customHeight="1" x14ac:dyDescent="0.2">
      <c r="A140" s="173"/>
      <c r="B140" s="174"/>
      <c r="C140" s="175"/>
      <c r="D140" s="175"/>
      <c r="E140" s="175"/>
      <c r="H140" s="150"/>
      <c r="I140" s="150"/>
      <c r="J140" s="8"/>
      <c r="K140" s="191"/>
    </row>
    <row r="141" spans="1:59" s="9" customFormat="1" ht="32.25" customHeight="1" x14ac:dyDescent="0.2">
      <c r="A141" s="173"/>
      <c r="B141" s="174"/>
      <c r="C141" s="175"/>
      <c r="D141" s="175"/>
      <c r="E141" s="175"/>
      <c r="H141" s="3"/>
      <c r="I141" s="116"/>
      <c r="J141" s="116"/>
      <c r="K141" s="19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3"/>
      <c r="B142" s="174"/>
      <c r="C142" s="175"/>
      <c r="D142" s="175"/>
      <c r="E142" s="175"/>
      <c r="I142" s="116"/>
      <c r="J142" s="116"/>
      <c r="K142" s="19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6"/>
      <c r="B143" s="174"/>
      <c r="C143" s="175"/>
      <c r="D143" s="175"/>
      <c r="E143" s="175"/>
      <c r="I143" s="116"/>
      <c r="K143" s="19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3"/>
      <c r="B144" s="174"/>
      <c r="C144" s="175"/>
      <c r="D144" s="175"/>
      <c r="E144" s="175"/>
      <c r="I144" s="116"/>
      <c r="K144" s="19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3"/>
      <c r="B145" s="174"/>
      <c r="C145" s="175"/>
      <c r="D145" s="175"/>
      <c r="E145" s="175"/>
      <c r="I145" s="116"/>
      <c r="K145" s="19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3"/>
      <c r="B146" s="174"/>
      <c r="C146" s="175"/>
      <c r="D146" s="175"/>
      <c r="E146" s="175"/>
      <c r="I146" s="116"/>
      <c r="K146" s="19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3"/>
      <c r="B147" s="174"/>
      <c r="C147" s="175"/>
      <c r="D147" s="175"/>
      <c r="E147" s="175"/>
      <c r="I147" s="116"/>
      <c r="K147" s="19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3"/>
      <c r="B148" s="174"/>
      <c r="C148" s="175"/>
      <c r="D148" s="175"/>
      <c r="E148" s="175"/>
      <c r="I148" s="116"/>
      <c r="K148" s="19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7"/>
      <c r="B149" s="178"/>
      <c r="C149" s="179"/>
      <c r="D149" s="179"/>
      <c r="E149" s="179"/>
      <c r="I149" s="116"/>
      <c r="K149" s="19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1" customFormat="1" ht="15" customHeight="1" x14ac:dyDescent="0.15">
      <c r="A150" s="9"/>
      <c r="B150" s="9"/>
      <c r="C150" s="9"/>
      <c r="D150" s="9"/>
      <c r="E150" s="9"/>
      <c r="I150" s="2"/>
      <c r="K150" s="18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1"/>
      <c r="B154" s="41"/>
      <c r="C154" s="41"/>
      <c r="D154" s="41"/>
      <c r="E154" s="41"/>
    </row>
    <row r="202" spans="1:55" hidden="1" x14ac:dyDescent="0.15">
      <c r="BC202" s="182"/>
    </row>
    <row r="206" spans="1:55" hidden="1" x14ac:dyDescent="0.15">
      <c r="A206" s="183"/>
    </row>
    <row r="240" hidden="1" x14ac:dyDescent="0.15"/>
    <row r="244" spans="1:1" x14ac:dyDescent="0.15">
      <c r="A244" s="184"/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64:B64"/>
    <mergeCell ref="A65:B65"/>
    <mergeCell ref="A62:B63"/>
    <mergeCell ref="C62:C63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2017-07-19T16:21:31Z</dcterms:modified>
</cp:coreProperties>
</file>